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7" i="11" l="1"/>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AM36" i="9"/>
  <c r="C36" i="9"/>
  <c r="AM35" i="9"/>
  <c r="C35" i="9"/>
  <c r="AM34" i="9"/>
  <c r="U34" i="9"/>
  <c r="U35" i="9" s="1"/>
  <c r="U36" i="9" s="1"/>
  <c r="U37"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l="1"/>
  <c r="BW36" i="9" s="1"/>
  <c r="BW37" i="9" s="1"/>
  <c r="BW38" i="9" s="1"/>
  <c r="BW39" i="9" s="1"/>
  <c r="BW40" i="9" s="1"/>
  <c r="BW41" i="9" s="1"/>
  <c r="BW42" i="9" s="1"/>
  <c r="CO34" i="9" l="1"/>
  <c r="CO35" i="9" s="1"/>
  <c r="CO36" i="9" s="1"/>
</calcChain>
</file>

<file path=xl/sharedStrings.xml><?xml version="1.0" encoding="utf-8"?>
<sst xmlns="http://schemas.openxmlformats.org/spreadsheetml/2006/main" count="1039" uniqueCount="551">
  <si>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</si>
  <si>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</si>
  <si>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</si>
  <si>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</si>
  <si>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</si>
  <si>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</si>
  <si>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</si>
  <si>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</si>
  <si>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</si>
  <si>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</si>
  <si>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</si>
  <si>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</si>
  <si>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</si>
  <si>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</si>
  <si>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</si>
  <si>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</si>
  <si>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</si>
  <si>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</si>
  <si>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</si>
  <si>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</si>
  <si>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</si>
  <si>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</si>
  <si>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</si>
  <si>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</si>
  <si>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</si>
  <si>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</si>
  <si>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</si>
  <si>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</si>
  <si>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</si>
  <si>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</si>
  <si>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</si>
  <si>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</si>
  <si>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</si>
  <si>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</si>
  <si>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</si>
  <si>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</si>
  <si>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</si>
  <si>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</si>
  <si>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</si>
  <si>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</si>
  <si>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</si>
  <si>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</si>
  <si>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</si>
  <si>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</si>
  <si>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</si>
  <si>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</si>
  <si>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</si>
  <si>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</si>
  <si>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</si>
  <si>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</si>
  <si>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</si>
  <si>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</si>
  <si>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</si>
  <si>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</si>
  <si>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</si>
  <si>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</si>
  <si>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</si>
  <si>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</si>
  <si>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</si>
  <si>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</si>
  <si>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</si>
  <si>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</si>
  <si>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</si>
  <si>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</si>
  <si>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</si>
  <si>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</si>
  <si>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</si>
  <si>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</si>
  <si>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</si>
  <si>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</si>
  <si>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</si>
  <si>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</si>
  <si>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</si>
  <si>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</si>
  <si>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</si>
  <si>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</si>
  <si>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</si>
  <si>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</si>
  <si>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</si>
  <si>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</si>
  <si>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</si>
  <si>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東白川村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</si>
  <si>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</si>
  <si>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</si>
  <si>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</si>
  <si>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</si>
  <si>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</si>
  <si>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</si>
  <si>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</si>
  <si>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</si>
  <si>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</si>
  <si>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</si>
  <si>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</si>
  <si>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</si>
  <si>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</si>
  <si>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</si>
  <si>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</si>
  <si>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</si>
  <si>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</si>
  <si>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</si>
  <si>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</si>
  <si>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</si>
  <si>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</si>
  <si>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</si>
  <si>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</si>
  <si>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</si>
  <si>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</si>
  <si>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</si>
  <si>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</si>
  <si>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</si>
  <si>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</si>
  <si>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</si>
  <si>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</si>
  <si>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</si>
  <si>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</si>
  <si>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</si>
  <si>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</si>
  <si>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</si>
  <si>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</si>
  <si>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</si>
  <si>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</si>
  <si>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</si>
  <si>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</si>
  <si>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</si>
  <si>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</si>
  <si>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</si>
  <si>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</si>
  <si>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</si>
  <si>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</si>
  <si>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</si>
  <si>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</si>
  <si>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</si>
  <si>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</si>
  <si>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</si>
  <si>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</si>
  <si>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</si>
  <si>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</si>
  <si>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</si>
  <si>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</si>
  <si>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</si>
  <si>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</si>
  <si>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</si>
  <si>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</si>
  <si>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</si>
  <si>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</si>
  <si>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</si>
  <si>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</si>
  <si>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</si>
  <si>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</si>
  <si>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</si>
  <si>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</si>
  <si>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</si>
  <si>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</si>
  <si>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</si>
  <si>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</si>
  <si>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</si>
  <si>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</si>
  <si>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</si>
  <si>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</si>
  <si>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</si>
  <si>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</si>
  <si>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</si>
  <si>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</si>
  <si>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</si>
  <si>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</si>
  <si>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</si>
  <si>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</si>
  <si>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</si>
  <si>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</si>
  <si>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</si>
  <si>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</si>
  <si>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</si>
  <si>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</si>
  <si>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</si>
  <si>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</si>
  <si>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</si>
  <si>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</si>
  <si>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</si>
  <si>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</si>
  <si>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</si>
  <si>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</si>
  <si>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</si>
  <si>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</si>
  <si>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</si>
  <si>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</si>
  <si>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</si>
  <si>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</si>
  <si>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</si>
  <si>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</si>
  <si>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</si>
  <si>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</si>
  <si>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</si>
  <si>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</si>
  <si>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</si>
  <si>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岐阜県東白川村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</si>
  <si>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</si>
  <si>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</si>
  <si>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</si>
  <si>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</si>
  <si>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</si>
  <si>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</si>
  <si>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</si>
  <si>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</si>
  <si>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</si>
  <si>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</si>
  <si>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</si>
  <si>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</si>
  <si>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</si>
  <si>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</si>
  <si>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</si>
  <si>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</si>
  <si>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</si>
  <si>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</si>
  <si>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</si>
  <si>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</si>
  <si>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</si>
  <si>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</si>
  <si>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</si>
  <si>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</si>
  <si>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</si>
  <si>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</si>
  <si>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</si>
  <si>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</si>
  <si>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</si>
  <si>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</si>
  <si>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</si>
  <si>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</si>
  <si>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</si>
  <si>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</si>
  <si>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</si>
  <si>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</si>
  <si>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</si>
  <si>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</si>
  <si>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</si>
  <si>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</si>
  <si>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</si>
  <si>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</si>
  <si>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</si>
  <si>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</si>
  <si>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</si>
  <si>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</si>
  <si>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</si>
  <si>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</si>
  <si>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</si>
  <si>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</si>
  <si>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</si>
  <si>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</si>
  <si>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</si>
  <si>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</si>
  <si>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</si>
  <si>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</si>
  <si>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</si>
  <si>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</si>
  <si>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</si>
  <si>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</si>
  <si>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</si>
  <si>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</si>
  <si>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</si>
  <si>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</si>
  <si>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</si>
  <si>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</si>
  <si>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</si>
  <si>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</si>
  <si>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</si>
  <si>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</si>
  <si>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</si>
  <si>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</si>
  <si>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</si>
  <si>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</si>
  <si>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</si>
  <si>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</si>
  <si>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</si>
  <si>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</si>
  <si>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</si>
  <si>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</si>
  <si>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</si>
  <si>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</si>
  <si>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</si>
  <si>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</si>
  <si>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</si>
  <si>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</si>
  <si>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</si>
  <si>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</si>
  <si>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</si>
  <si>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</si>
  <si>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</si>
  <si>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</si>
  <si>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</si>
  <si>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</si>
  <si>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</si>
  <si>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</si>
  <si>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</si>
  <si>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</si>
  <si>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</si>
  <si>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</si>
  <si>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</si>
  <si>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</si>
  <si>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</si>
  <si>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</si>
  <si>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</si>
  <si>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</si>
  <si>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</si>
  <si>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</si>
  <si>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</si>
  <si>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</si>
  <si>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</si>
  <si>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</si>
  <si>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</si>
  <si>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</si>
  <si>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</si>
  <si>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</si>
  <si>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</si>
  <si>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</si>
  <si>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</si>
  <si>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</si>
  <si>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</si>
  <si>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</si>
  <si>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</si>
  <si>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</si>
  <si>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</si>
  <si>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</si>
  <si>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</si>
  <si>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</si>
  <si>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</si>
  <si>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</si>
  <si>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</si>
  <si>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</si>
  <si>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</si>
  <si>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</si>
  <si>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</si>
  <si>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</si>
  <si>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</si>
  <si>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</si>
  <si>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</si>
  <si>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</si>
  <si>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</si>
  <si>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</si>
  <si>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</si>
  <si>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</si>
  <si>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</si>
  <si>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</si>
  <si>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</si>
  <si>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</si>
  <si>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</si>
  <si>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岐阜県東白川村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</si>
  <si>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</si>
  <si>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</si>
  <si>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</si>
  <si>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</si>
  <si>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</si>
  <si>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</si>
  <si>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</si>
  <si>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</si>
  <si>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</si>
  <si>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</si>
  <si>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</si>
  <si>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</si>
  <si>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</si>
  <si>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</si>
  <si>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</si>
  <si>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</si>
  <si>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</si>
  <si>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</si>
  <si>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</si>
  <si>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</si>
  <si>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</si>
  <si>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</si>
  <si>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</si>
  <si>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</si>
  <si>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</si>
  <si>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</si>
  <si>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</si>
  <si>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</si>
  <si>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</si>
  <si>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</si>
  <si>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</si>
  <si>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</si>
  <si>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</si>
  <si>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</si>
  <si>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</si>
  <si>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国保診療所特別会計</t>
    <phoneticPr fontId="5"/>
  </si>
  <si>
    <t>後期高齢者医療特別会計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</si>
  <si>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</si>
  <si>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</si>
  <si>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</si>
  <si>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</si>
  <si>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</si>
  <si>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</si>
  <si>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</si>
  <si>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</si>
  <si>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</si>
  <si>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</si>
  <si>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</si>
  <si>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</si>
  <si>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</si>
  <si>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</si>
  <si>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</si>
  <si>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</si>
  <si>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</si>
  <si>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</si>
  <si>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</si>
  <si>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</si>
  <si>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</si>
  <si>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</si>
  <si>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</si>
  <si>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</si>
  <si>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</si>
  <si>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</si>
  <si>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</si>
  <si>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</si>
  <si>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</si>
  <si>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</si>
  <si>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</si>
  <si>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</si>
  <si>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</si>
  <si>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</si>
  <si>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</si>
  <si>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</si>
  <si>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</si>
  <si>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</si>
  <si>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</si>
  <si>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</si>
  <si>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</si>
  <si>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</si>
  <si>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</si>
  <si>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</si>
  <si>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</si>
  <si>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</si>
  <si>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</si>
  <si>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</si>
  <si>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</si>
  <si>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</si>
  <si>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</si>
  <si>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</si>
  <si>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</si>
  <si>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</si>
  <si>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</si>
  <si>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</si>
  <si>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</si>
  <si>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</si>
  <si>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</si>
  <si>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</si>
  <si>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</si>
  <si>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</si>
  <si>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</si>
  <si>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</si>
  <si>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</si>
  <si>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</si>
  <si>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</si>
  <si>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</si>
  <si>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</si>
  <si>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</si>
  <si>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</si>
  <si>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</si>
  <si>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</si>
  <si>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</si>
  <si>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</si>
  <si>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</si>
  <si>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</si>
  <si>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</si>
  <si>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</si>
  <si>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</si>
  <si>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</si>
  <si>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</si>
  <si>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</si>
  <si>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</si>
  <si>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</si>
  <si>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</si>
  <si>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</si>
  <si>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</si>
  <si>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</si>
  <si>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</si>
  <si>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</si>
  <si>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</si>
  <si>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</si>
  <si>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</si>
  <si>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</si>
  <si>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</si>
  <si>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</si>
  <si>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</si>
  <si>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</si>
  <si>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</si>
  <si>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</si>
  <si>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</si>
  <si>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</si>
  <si>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</si>
  <si>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</si>
  <si>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</si>
  <si>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</si>
  <si>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</si>
  <si>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</si>
  <si>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</si>
  <si>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</si>
  <si>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</si>
  <si>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</si>
  <si>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</si>
  <si>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</si>
  <si>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</si>
  <si>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</si>
  <si>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</si>
  <si>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</si>
  <si>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</si>
  <si>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</si>
  <si>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</si>
  <si>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</si>
  <si>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</si>
  <si>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</si>
  <si>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</si>
  <si>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</si>
  <si>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</si>
  <si>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</si>
  <si>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</si>
  <si>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</si>
  <si>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</si>
  <si>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</si>
  <si>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</si>
  <si>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</si>
  <si>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</si>
  <si>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</si>
  <si>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5.52</t>
  </si>
  <si>
    <t>一般会計</t>
  </si>
  <si>
    <t>国保診療所特別会計</t>
  </si>
  <si>
    <t>国民健康保険特別会計</t>
  </si>
  <si>
    <t>介護保険特別会計</t>
  </si>
  <si>
    <t>簡易水道特別会計</t>
  </si>
  <si>
    <t>後期高齢者医療特別会計</t>
  </si>
  <si>
    <t>下水道特別会計</t>
  </si>
  <si>
    <t>その他会計（赤字）</t>
  </si>
  <si>
    <t>その他会計（黒字）</t>
  </si>
  <si>
    <t>基金から1百万円繰り入れ</t>
    <phoneticPr fontId="2"/>
  </si>
  <si>
    <t>基金から13百万円繰り入れ</t>
    <phoneticPr fontId="2"/>
  </si>
  <si>
    <t>(株)東白川</t>
    <rPh sb="0" eb="3">
      <t>カブ</t>
    </rPh>
    <rPh sb="3" eb="6">
      <t>ヒガシシラカワ</t>
    </rPh>
    <phoneticPr fontId="2"/>
  </si>
  <si>
    <t>(株)ふるさと企画</t>
    <rPh sb="0" eb="3">
      <t>カブ</t>
    </rPh>
    <rPh sb="7" eb="9">
      <t>キカク</t>
    </rPh>
    <phoneticPr fontId="2"/>
  </si>
  <si>
    <t>(有)新世紀工房</t>
    <rPh sb="0" eb="3">
      <t>ユウ</t>
    </rPh>
    <rPh sb="3" eb="6">
      <t>シンセイキ</t>
    </rPh>
    <rPh sb="6" eb="8">
      <t>コウボウ</t>
    </rPh>
    <phoneticPr fontId="2"/>
  </si>
  <si>
    <t>可茂衛生施設利用組合</t>
    <rPh sb="0" eb="1">
      <t>カ</t>
    </rPh>
    <rPh sb="1" eb="2">
      <t>モ</t>
    </rPh>
    <rPh sb="2" eb="4">
      <t>エイセイ</t>
    </rPh>
    <rPh sb="4" eb="6">
      <t>シセツ</t>
    </rPh>
    <rPh sb="6" eb="8">
      <t>リヨウ</t>
    </rPh>
    <rPh sb="8" eb="10">
      <t>クミアイ</t>
    </rPh>
    <phoneticPr fontId="2"/>
  </si>
  <si>
    <t>可茂消防事務組合</t>
    <rPh sb="0" eb="1">
      <t>カ</t>
    </rPh>
    <rPh sb="1" eb="2">
      <t>モ</t>
    </rPh>
    <rPh sb="2" eb="4">
      <t>ショウボウ</t>
    </rPh>
    <rPh sb="4" eb="6">
      <t>ジム</t>
    </rPh>
    <rPh sb="6" eb="8">
      <t>クミアイ</t>
    </rPh>
    <phoneticPr fontId="2"/>
  </si>
  <si>
    <t>岐阜県市町村会館組合</t>
    <rPh sb="0" eb="3">
      <t>ギフケン</t>
    </rPh>
    <rPh sb="3" eb="6">
      <t>シチョウソン</t>
    </rPh>
    <rPh sb="6" eb="8">
      <t>カイカン</t>
    </rPh>
    <rPh sb="8" eb="10">
      <t>クミアイ</t>
    </rPh>
    <phoneticPr fontId="2"/>
  </si>
  <si>
    <t>岐阜県市町村退職手当組合</t>
    <rPh sb="0" eb="3">
      <t>ギフケン</t>
    </rPh>
    <rPh sb="3" eb="6">
      <t>シチョウソン</t>
    </rPh>
    <rPh sb="6" eb="8">
      <t>タイショク</t>
    </rPh>
    <rPh sb="8" eb="10">
      <t>テアテ</t>
    </rPh>
    <rPh sb="10" eb="12">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</si>
  <si>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</si>
  <si>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</si>
  <si>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可茂広域行政事務組合</t>
    <rPh sb="0" eb="1">
      <t>カ</t>
    </rPh>
    <rPh sb="1" eb="2">
      <t>モ</t>
    </rPh>
    <rPh sb="2" eb="4">
      <t>コウイキ</t>
    </rPh>
    <rPh sb="4" eb="6">
      <t>ギョウセイ</t>
    </rPh>
    <rPh sb="6" eb="8">
      <t>ジム</t>
    </rPh>
    <rPh sb="8" eb="10">
      <t>クミアイ</t>
    </rPh>
    <phoneticPr fontId="2"/>
  </si>
  <si>
    <t>可茂公設地方卸売組合</t>
    <rPh sb="0" eb="1">
      <t>カ</t>
    </rPh>
    <rPh sb="1" eb="2">
      <t>モ</t>
    </rPh>
    <rPh sb="2" eb="4">
      <t>コウセツ</t>
    </rPh>
    <rPh sb="4" eb="6">
      <t>チホウ</t>
    </rPh>
    <rPh sb="6" eb="7">
      <t>オロシ</t>
    </rPh>
    <rPh sb="7" eb="8">
      <t>ウ</t>
    </rPh>
    <rPh sb="8" eb="10">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</si>
  <si>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</si>
  <si>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t>
    <phoneticPr fontId="2"/>
  </si>
  <si>
    <t>-</t>
    <phoneticPr fontId="2"/>
  </si>
  <si>
    <t>基金から83百万円繰り入れ</t>
    <phoneticPr fontId="2"/>
  </si>
  <si>
    <t>基金から2200百万円繰り入れ</t>
    <phoneticPr fontId="2"/>
  </si>
  <si>
    <t>基金から1320百万円繰り入れ</t>
    <phoneticPr fontId="2"/>
  </si>
  <si>
    <t>基金から433百万円繰り入れ</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</si>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</sst>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209170</c:v>
                </c:pt>
                <c:pt idx="1">
                  <c:v>220780</c:v>
                </c:pt>
                <c:pt idx="2">
                  <c:v>201428</c:v>
                </c:pt>
                <c:pt idx="3">
                  <c:v>221823</c:v>
                </c:pt>
                <c:pt idx="4">
                  <c:v>263041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240650</c:v>
                </c:pt>
                <c:pt idx="1">
                  <c:v>78812</c:v>
                </c:pt>
                <c:pt idx="2">
                  <c:v>78409</c:v>
                </c:pt>
                <c:pt idx="3">
                  <c:v>85236</c:v>
                </c:pt>
                <c:pt idx="4">
                  <c:v>117467</c:v>
                </c:pt>
              </c:numCache>
            </c:numRef>
          </c:val>
          <c:smooth val="0"/>
        </c:ser>
        <c:dLbls>
          <c:showLegendKey val="0"/>
          <c:showVal val="0"/>
          <c:showCatName val="0"/>
          <c:showSerName val="0"/>
          <c:showPercent val="0"/>
          <c:showBubbleSize val="0"/>
        </c:dLbls>
        <c:marker val="1"/>
        <c:smooth val="0"/>
        <c:axId val="110327296"/>
        <c:axId val="110329216"/>
      </c:lineChart>
      <c:catAx>
        <c:axId val="1103272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329216"/>
        <c:crosses val="autoZero"/>
        <c:auto val="1"/>
        <c:lblAlgn val="ctr"/>
        <c:lblOffset val="100"/>
        <c:tickLblSkip val="1"/>
        <c:tickMarkSkip val="1"/>
        <c:noMultiLvlLbl val="0"/>
      </c:catAx>
      <c:valAx>
        <c:axId val="11032921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327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22.6</c:v>
                </c:pt>
                <c:pt idx="1">
                  <c:v>30.99</c:v>
                </c:pt>
                <c:pt idx="2">
                  <c:v>41.31</c:v>
                </c:pt>
                <c:pt idx="3">
                  <c:v>50.37</c:v>
                </c:pt>
                <c:pt idx="4">
                  <c:v>44.82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30.44</c:v>
                </c:pt>
                <c:pt idx="1">
                  <c:v>36.06</c:v>
                </c:pt>
                <c:pt idx="2">
                  <c:v>44.06</c:v>
                </c:pt>
                <c:pt idx="3">
                  <c:v>50.84</c:v>
                </c:pt>
                <c:pt idx="4">
                  <c:v>50.93</c:v>
                </c:pt>
              </c:numCache>
            </c:numRef>
          </c:val>
        </c:ser>
        <c:dLbls>
          <c:showLegendKey val="0"/>
          <c:showVal val="0"/>
          <c:showCatName val="0"/>
          <c:showSerName val="0"/>
          <c:showPercent val="0"/>
          <c:showBubbleSize val="0"/>
        </c:dLbls>
        <c:gapWidth val="250"/>
        <c:overlap val="100"/>
        <c:axId val="109807872"/>
        <c:axId val="109818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15.87</c:v>
                </c:pt>
                <c:pt idx="1">
                  <c:v>15.05</c:v>
                </c:pt>
                <c:pt idx="2">
                  <c:v>15.5</c:v>
                </c:pt>
                <c:pt idx="3">
                  <c:v>17.489999999999998</c:v>
                </c:pt>
                <c:pt idx="4">
                  <c:v>-5.52</c:v>
                </c:pt>
              </c:numCache>
            </c:numRef>
          </c:val>
          <c:smooth val="0"/>
        </c:ser>
        <c:dLbls>
          <c:showLegendKey val="0"/>
          <c:showVal val="0"/>
          <c:showCatName val="0"/>
          <c:showSerName val="0"/>
          <c:showPercent val="0"/>
          <c:showBubbleSize val="0"/>
        </c:dLbls>
        <c:marker val="1"/>
        <c:smooth val="0"/>
        <c:axId val="109807872"/>
        <c:axId val="109818240"/>
      </c:lineChart>
      <c:catAx>
        <c:axId val="10980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818240"/>
        <c:crosses val="autoZero"/>
        <c:auto val="1"/>
        <c:lblAlgn val="ctr"/>
        <c:lblOffset val="100"/>
        <c:tickLblSkip val="1"/>
        <c:tickMarkSkip val="1"/>
        <c:noMultiLvlLbl val="0"/>
      </c:catAx>
      <c:valAx>
        <c:axId val="109818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0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0.46</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0.11</c:v>
                </c:pt>
                <c:pt idx="2">
                  <c:v>#N/A</c:v>
                </c:pt>
                <c:pt idx="3">
                  <c:v>0.18</c:v>
                </c:pt>
                <c:pt idx="4">
                  <c:v>#N/A</c:v>
                </c:pt>
                <c:pt idx="5">
                  <c:v>0.14000000000000001</c:v>
                </c:pt>
                <c:pt idx="6">
                  <c:v>#N/A</c:v>
                </c:pt>
                <c:pt idx="7">
                  <c:v>0.11</c:v>
                </c:pt>
                <c:pt idx="8">
                  <c:v>#N/A</c:v>
                </c:pt>
                <c:pt idx="9">
                  <c:v>0.11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0.11</c:v>
                </c:pt>
                <c:pt idx="2">
                  <c:v>#N/A</c:v>
                </c:pt>
                <c:pt idx="3">
                  <c:v>0.05</c:v>
                </c:pt>
                <c:pt idx="4">
                  <c:v>#N/A</c:v>
                </c:pt>
                <c:pt idx="5">
                  <c:v>0.1</c:v>
                </c:pt>
                <c:pt idx="6">
                  <c:v>#N/A</c:v>
                </c:pt>
                <c:pt idx="7">
                  <c:v>0.13</c:v>
                </c:pt>
                <c:pt idx="8">
                  <c:v>#N/A</c:v>
                </c:pt>
                <c:pt idx="9">
                  <c:v>0.17</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0.9</c:v>
                </c:pt>
                <c:pt idx="2">
                  <c:v>#N/A</c:v>
                </c:pt>
                <c:pt idx="3">
                  <c:v>0.59</c:v>
                </c:pt>
                <c:pt idx="4">
                  <c:v>#N/A</c:v>
                </c:pt>
                <c:pt idx="5">
                  <c:v>0.34</c:v>
                </c:pt>
                <c:pt idx="6">
                  <c:v>#N/A</c:v>
                </c:pt>
                <c:pt idx="7">
                  <c:v>0.33</c:v>
                </c:pt>
                <c:pt idx="8">
                  <c:v>#N/A</c:v>
                </c:pt>
                <c:pt idx="9">
                  <c:v>0.47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2.0499999999999998</c:v>
                </c:pt>
                <c:pt idx="2">
                  <c:v>#N/A</c:v>
                </c:pt>
                <c:pt idx="3">
                  <c:v>1.33</c:v>
                </c:pt>
                <c:pt idx="4">
                  <c:v>#N/A</c:v>
                </c:pt>
                <c:pt idx="5">
                  <c:v>1.06</c:v>
                </c:pt>
                <c:pt idx="6">
                  <c:v>#N/A</c:v>
                </c:pt>
                <c:pt idx="7">
                  <c:v>0.99</c:v>
                </c:pt>
                <c:pt idx="8">
                  <c:v>#N/A</c:v>
                </c:pt>
                <c:pt idx="9">
                  <c:v>0.74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3.15</c:v>
                </c:pt>
                <c:pt idx="2">
                  <c:v>#N/A</c:v>
                </c:pt>
                <c:pt idx="3">
                  <c:v>3.57</c:v>
                </c:pt>
                <c:pt idx="4">
                  <c:v>#N/A</c:v>
                </c:pt>
                <c:pt idx="5">
                  <c:v>2.04</c:v>
                </c:pt>
                <c:pt idx="6">
                  <c:v>#N/A</c:v>
                </c:pt>
                <c:pt idx="7">
                  <c:v>0.86</c:v>
                </c:pt>
                <c:pt idx="8">
                  <c:v>#N/A</c:v>
                </c:pt>
                <c:pt idx="9">
                  <c:v>2.77</c:v>
                </c:pt>
              </c:numCache>
            </c:numRef>
          </c:val>
        </c:ser>
        <c:ser>
          <c:idx val="8"/>
          <c:order val="8"/>
          <c:tx>
            <c:strRef>
              <c:f>データシート!$A$35</c:f>
              <c:strCache>
                <c:ptCount val="1"/>
                <c:pt idx="0">
                  <c:v>国保診療所特別会計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2.04</c:v>
                </c:pt>
                <c:pt idx="2">
                  <c:v>#N/A</c:v>
                </c:pt>
                <c:pt idx="3">
                  <c:v>2.34</c:v>
                </c:pt>
                <c:pt idx="4">
                  <c:v>#N/A</c:v>
                </c:pt>
                <c:pt idx="5">
                  <c:v>2.54</c:v>
                </c:pt>
                <c:pt idx="6">
                  <c:v>#N/A</c:v>
                </c:pt>
                <c:pt idx="7">
                  <c:v>3.74</c:v>
                </c:pt>
                <c:pt idx="8">
                  <c:v>#N/A</c:v>
                </c:pt>
                <c:pt idx="9">
                  <c:v>3.83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22.6</c:v>
                </c:pt>
                <c:pt idx="2">
                  <c:v>#N/A</c:v>
                </c:pt>
                <c:pt idx="3">
                  <c:v>30.99</c:v>
                </c:pt>
                <c:pt idx="4">
                  <c:v>#N/A</c:v>
                </c:pt>
                <c:pt idx="5">
                  <c:v>41.31</c:v>
                </c:pt>
                <c:pt idx="6">
                  <c:v>#N/A</c:v>
                </c:pt>
                <c:pt idx="7">
                  <c:v>50.37</c:v>
                </c:pt>
                <c:pt idx="8">
                  <c:v>#N/A</c:v>
                </c:pt>
                <c:pt idx="9">
                  <c:v>44.82</c:v>
                </c:pt>
              </c:numCache>
            </c:numRef>
          </c:val>
        </c:ser>
        <c:dLbls>
          <c:showLegendKey val="0"/>
          <c:showVal val="0"/>
          <c:showCatName val="0"/>
          <c:showSerName val="0"/>
          <c:showPercent val="0"/>
          <c:showBubbleSize val="0"/>
        </c:dLbls>
        <c:gapWidth val="150"/>
        <c:overlap val="100"/>
        <c:axId val="111047424"/>
        <c:axId val="111048960"/>
      </c:barChart>
      <c:catAx>
        <c:axId val="11104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048960"/>
        <c:crosses val="autoZero"/>
        <c:auto val="1"/>
        <c:lblAlgn val="ctr"/>
        <c:lblOffset val="100"/>
        <c:tickLblSkip val="1"/>
        <c:tickMarkSkip val="1"/>
        <c:noMultiLvlLbl val="0"/>
      </c:catAx>
      <c:valAx>
        <c:axId val="111048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47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282</c:v>
                </c:pt>
                <c:pt idx="5">
                  <c:v>276</c:v>
                </c:pt>
                <c:pt idx="8">
                  <c:v>274</c:v>
                </c:pt>
                <c:pt idx="11">
                  <c:v>261</c:v>
                </c:pt>
                <c:pt idx="14">
                  <c:v>265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25</c:v>
                </c:pt>
                <c:pt idx="3">
                  <c:v>24</c:v>
                </c:pt>
                <c:pt idx="6">
                  <c:v>5</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14</c:v>
                </c:pt>
                <c:pt idx="3">
                  <c:v>15</c:v>
                </c:pt>
                <c:pt idx="6">
                  <c:v>14</c:v>
                </c:pt>
                <c:pt idx="9">
                  <c:v>12</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106</c:v>
                </c:pt>
                <c:pt idx="3">
                  <c:v>101</c:v>
                </c:pt>
                <c:pt idx="6">
                  <c:v>106</c:v>
                </c:pt>
                <c:pt idx="9">
                  <c:v>113</c:v>
                </c:pt>
                <c:pt idx="12">
                  <c:v>115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335</c:v>
                </c:pt>
                <c:pt idx="3">
                  <c:v>322</c:v>
                </c:pt>
                <c:pt idx="6">
                  <c:v>295</c:v>
                </c:pt>
                <c:pt idx="9">
                  <c:v>278</c:v>
                </c:pt>
                <c:pt idx="12">
                  <c:v>280</c:v>
                </c:pt>
              </c:numCache>
            </c:numRef>
          </c:val>
        </c:ser>
        <c:dLbls>
          <c:showLegendKey val="0"/>
          <c:showVal val="0"/>
          <c:showCatName val="0"/>
          <c:showSerName val="0"/>
          <c:showPercent val="0"/>
          <c:showBubbleSize val="0"/>
        </c:dLbls>
        <c:gapWidth val="100"/>
        <c:overlap val="100"/>
        <c:axId val="110808448"/>
        <c:axId val="111179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199</c:v>
                </c:pt>
                <c:pt idx="2">
                  <c:v>#N/A</c:v>
                </c:pt>
                <c:pt idx="3">
                  <c:v>#N/A</c:v>
                </c:pt>
                <c:pt idx="4">
                  <c:v>186</c:v>
                </c:pt>
                <c:pt idx="5">
                  <c:v>#N/A</c:v>
                </c:pt>
                <c:pt idx="6">
                  <c:v>#N/A</c:v>
                </c:pt>
                <c:pt idx="7">
                  <c:v>147</c:v>
                </c:pt>
                <c:pt idx="8">
                  <c:v>#N/A</c:v>
                </c:pt>
                <c:pt idx="9">
                  <c:v>#N/A</c:v>
                </c:pt>
                <c:pt idx="10">
                  <c:v>142</c:v>
                </c:pt>
                <c:pt idx="11">
                  <c:v>#N/A</c:v>
                </c:pt>
                <c:pt idx="12">
                  <c:v>#N/A</c:v>
                </c:pt>
                <c:pt idx="13">
                  <c:v>140</c:v>
                </c:pt>
                <c:pt idx="14">
                  <c:v>#N/A</c:v>
                </c:pt>
              </c:numCache>
            </c:numRef>
          </c:val>
          <c:smooth val="0"/>
        </c:ser>
        <c:dLbls>
          <c:showLegendKey val="0"/>
          <c:showVal val="0"/>
          <c:showCatName val="0"/>
          <c:showSerName val="0"/>
          <c:showPercent val="0"/>
          <c:showBubbleSize val="0"/>
        </c:dLbls>
        <c:marker val="1"/>
        <c:smooth val="0"/>
        <c:axId val="110808448"/>
        <c:axId val="111179264"/>
      </c:lineChart>
      <c:catAx>
        <c:axId val="11080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179264"/>
        <c:crosses val="autoZero"/>
        <c:auto val="1"/>
        <c:lblAlgn val="ctr"/>
        <c:lblOffset val="100"/>
        <c:tickLblSkip val="1"/>
        <c:tickMarkSkip val="1"/>
        <c:noMultiLvlLbl val="0"/>
      </c:catAx>
      <c:valAx>
        <c:axId val="11117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80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2464</c:v>
                </c:pt>
                <c:pt idx="5">
                  <c:v>2477</c:v>
                </c:pt>
                <c:pt idx="8">
                  <c:v>2455</c:v>
                </c:pt>
                <c:pt idx="11">
                  <c:v>2406</c:v>
                </c:pt>
                <c:pt idx="14">
                  <c:v>2333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54</c:v>
                </c:pt>
                <c:pt idx="5">
                  <c:v>47</c:v>
                </c:pt>
                <c:pt idx="8">
                  <c:v>41</c:v>
                </c:pt>
                <c:pt idx="11">
                  <c:v>36</c:v>
                </c:pt>
                <c:pt idx="14">
                  <c:v>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769</c:v>
                </c:pt>
                <c:pt idx="5">
                  <c:v>876</c:v>
                </c:pt>
                <c:pt idx="8">
                  <c:v>968</c:v>
                </c:pt>
                <c:pt idx="11">
                  <c:v>1058</c:v>
                </c:pt>
                <c:pt idx="14">
                  <c:v>1260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222</c:v>
                </c:pt>
                <c:pt idx="3">
                  <c:v>225</c:v>
                </c:pt>
                <c:pt idx="6">
                  <c:v>213</c:v>
                </c:pt>
                <c:pt idx="9">
                  <c:v>173</c:v>
                </c:pt>
                <c:pt idx="12">
                  <c:v>126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75</c:v>
                </c:pt>
                <c:pt idx="3">
                  <c:v>63</c:v>
                </c:pt>
                <c:pt idx="6">
                  <c:v>52</c:v>
                </c:pt>
                <c:pt idx="9">
                  <c:v>48</c:v>
                </c:pt>
                <c:pt idx="12">
                  <c:v>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1377</c:v>
                </c:pt>
                <c:pt idx="3">
                  <c:v>1310</c:v>
                </c:pt>
                <c:pt idx="6">
                  <c:v>1249</c:v>
                </c:pt>
                <c:pt idx="9">
                  <c:v>1199</c:v>
                </c:pt>
                <c:pt idx="12">
                  <c:v>1201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28</c:v>
                </c:pt>
                <c:pt idx="3">
                  <c:v>5</c:v>
                </c:pt>
                <c:pt idx="6">
                  <c:v>0</c:v>
                </c:pt>
                <c:pt idx="9">
                  <c:v>0</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2540</c:v>
                </c:pt>
                <c:pt idx="3">
                  <c:v>2463</c:v>
                </c:pt>
                <c:pt idx="6">
                  <c:v>2421</c:v>
                </c:pt>
                <c:pt idx="9">
                  <c:v>2412</c:v>
                </c:pt>
                <c:pt idx="12">
                  <c:v>2362</c:v>
                </c:pt>
              </c:numCache>
            </c:numRef>
          </c:val>
        </c:ser>
        <c:dLbls>
          <c:showLegendKey val="0"/>
          <c:showVal val="0"/>
          <c:showCatName val="0"/>
          <c:showSerName val="0"/>
          <c:showPercent val="0"/>
          <c:showBubbleSize val="0"/>
        </c:dLbls>
        <c:gapWidth val="100"/>
        <c:overlap val="100"/>
        <c:axId val="110009728"/>
        <c:axId val="110032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956</c:v>
                </c:pt>
                <c:pt idx="2">
                  <c:v>#N/A</c:v>
                </c:pt>
                <c:pt idx="3">
                  <c:v>#N/A</c:v>
                </c:pt>
                <c:pt idx="4">
                  <c:v>666</c:v>
                </c:pt>
                <c:pt idx="5">
                  <c:v>#N/A</c:v>
                </c:pt>
                <c:pt idx="6">
                  <c:v>#N/A</c:v>
                </c:pt>
                <c:pt idx="7">
                  <c:v>470</c:v>
                </c:pt>
                <c:pt idx="8">
                  <c:v>#N/A</c:v>
                </c:pt>
                <c:pt idx="9">
                  <c:v>#N/A</c:v>
                </c:pt>
                <c:pt idx="10">
                  <c:v>332</c:v>
                </c:pt>
                <c:pt idx="11">
                  <c:v>#N/A</c:v>
                </c:pt>
                <c:pt idx="12">
                  <c:v>#N/A</c:v>
                </c:pt>
                <c:pt idx="13">
                  <c:v>120</c:v>
                </c:pt>
                <c:pt idx="14">
                  <c:v>#N/A</c:v>
                </c:pt>
              </c:numCache>
            </c:numRef>
          </c:val>
          <c:smooth val="0"/>
        </c:ser>
        <c:dLbls>
          <c:showLegendKey val="0"/>
          <c:showVal val="0"/>
          <c:showCatName val="0"/>
          <c:showSerName val="0"/>
          <c:showPercent val="0"/>
          <c:showBubbleSize val="0"/>
        </c:dLbls>
        <c:marker val="1"/>
        <c:smooth val="0"/>
        <c:axId val="110009728"/>
        <c:axId val="110032384"/>
      </c:lineChart>
      <c:catAx>
        <c:axId val="11000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032384"/>
        <c:crosses val="autoZero"/>
        <c:auto val="1"/>
        <c:lblAlgn val="ctr"/>
        <c:lblOffset val="100"/>
        <c:tickLblSkip val="1"/>
        <c:tickMarkSkip val="1"/>
        <c:noMultiLvlLbl val="0"/>
      </c:catAx>
      <c:valAx>
        <c:axId val="11003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0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岐阜県東白川村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2,575
2,559
87.11
3,014,349
2,309,391
704,865
1,572,720
2,274,971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　本村の人口は、５０年前と比較して４６％と急激に減少しており、集落においては、人口減少と高齢化は顕著でいわゆる限界集落が出始めている。また、基幹産業の農林業、建設業、建築業は、グローバル化の時代となり急速な価値観の変化に対応しきれていない状況にある。以上の要因から財政基盤は弱く、類似団体の平均をかなり下回っている。</a:t>
          </a:r>
          <a:r>
            <a:rPr lang="en-US" altLang="ja-JP" sz="1100" b="0" i="0" baseline="0">
              <a:solidFill>
                <a:schemeClr val="dk1"/>
              </a:solidFill>
              <a:latin typeface="+mn-lt"/>
              <a:ea typeface="+mn-ea"/>
              <a:cs typeface="+mn-cs"/>
            </a:rPr>
            <a:t/>
          </a:r>
          <a:br>
            <a:rPr lang="en-US" altLang="ja-JP" sz="1100" b="0" i="0" baseline="0">
              <a:solidFill>
                <a:schemeClr val="dk1"/>
              </a:solidFill>
              <a:latin typeface="+mn-lt"/>
              <a:ea typeface="+mn-ea"/>
              <a:cs typeface="+mn-cs"/>
            </a:rPr>
          </a:br>
          <a:r>
            <a:rPr lang="ja-JP" altLang="ja-JP" sz="1100" b="0" i="0" baseline="0">
              <a:solidFill>
                <a:schemeClr val="dk1"/>
              </a:solidFill>
              <a:latin typeface="+mn-lt"/>
              <a:ea typeface="+mn-ea"/>
              <a:cs typeface="+mn-cs"/>
            </a:rPr>
            <a:t>　今後は、</a:t>
          </a:r>
          <a:r>
            <a:rPr lang="ja-JP" altLang="en-US" sz="1100" b="0" i="0" baseline="0">
              <a:solidFill>
                <a:schemeClr val="dk1"/>
              </a:solidFill>
              <a:latin typeface="+mn-lt"/>
              <a:ea typeface="+mn-ea"/>
              <a:cs typeface="+mn-cs"/>
            </a:rPr>
            <a:t>平成２６年度に策定した、第五次総合計画や、平成２７年度に策定を計画している総合戦略に沿って、活力あるむらづくりを推進しつつ、行政の効率化に努めることにより財政の健全化を図る。</a:t>
          </a:r>
          <a:endParaRPr lang="ja-JP" altLang="ja-JP" sz="1100" b="0" i="0" baseline="0">
            <a:solidFill>
              <a:schemeClr val="dk1"/>
            </a:solidFill>
            <a:latin typeface="+mn-lt"/>
            <a:ea typeface="+mn-ea"/>
            <a:cs typeface="+mn-cs"/>
          </a:endParaRPr>
        </a:p>
        <a:p>
          <a:pPr rtl="0"/>
          <a:endParaRPr lang="en-US" altLang="ja-JP" sz="1100" b="0" i="0" baseline="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130628</xdr:rowOff>
    </xdr:from>
    <xdr:to>
      <xdr:col>7</xdr:col>
      <xdr:colOff>152400</xdr:colOff>
      <xdr:row>44</xdr:row>
      <xdr:rowOff>130628</xdr:rowOff>
    </xdr:to>
    <xdr:cxnSp macro="">
      <xdr:nvCxnSpPr>
        <xdr:cNvPr id="69" name="直線コネクタ 68"/>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38903</xdr:rowOff>
    </xdr:from>
    <xdr:ext cx="762000" cy="259045"/>
    <xdr:sp macro="" textlink="">
      <xdr:nvSpPr>
        <xdr:cNvPr id="70" name="財政力平均値テキスト"/>
        <xdr:cNvSpPr txBox="1"/>
      </xdr:nvSpPr>
      <xdr:spPr>
        <a:xfrm>
          <a:off x="5041900" y="7411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22376</xdr:rowOff>
    </xdr:from>
    <xdr:to>
      <xdr:col>7</xdr:col>
      <xdr:colOff>203200</xdr:colOff>
      <xdr:row>44</xdr:row>
      <xdr:rowOff>123976</xdr:rowOff>
    </xdr:to>
    <xdr:sp macro="" textlink="">
      <xdr:nvSpPr>
        <xdr:cNvPr id="71" name="フローチャート : 判断 70"/>
        <xdr:cNvSpPr/>
      </xdr:nvSpPr>
      <xdr:spPr>
        <a:xfrm>
          <a:off x="49022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130628</xdr:rowOff>
    </xdr:to>
    <xdr:cxnSp macro="">
      <xdr:nvCxnSpPr>
        <xdr:cNvPr id="72" name="直線コネクタ 71"/>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10885</xdr:rowOff>
    </xdr:from>
    <xdr:to>
      <xdr:col>6</xdr:col>
      <xdr:colOff>50800</xdr:colOff>
      <xdr:row>44</xdr:row>
      <xdr:rowOff>112485</xdr:rowOff>
    </xdr:to>
    <xdr:sp macro="" textlink="">
      <xdr:nvSpPr>
        <xdr:cNvPr id="73" name="フローチャート : 判断 72"/>
        <xdr:cNvSpPr/>
      </xdr:nvSpPr>
      <xdr:spPr>
        <a:xfrm>
          <a:off x="4064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122662</xdr:rowOff>
    </xdr:from>
    <xdr:ext cx="736600" cy="259045"/>
    <xdr:sp macro="" textlink="">
      <xdr:nvSpPr>
        <xdr:cNvPr id="74" name="テキスト ボックス 73"/>
        <xdr:cNvSpPr txBox="1"/>
      </xdr:nvSpPr>
      <xdr:spPr>
        <a:xfrm>
          <a:off x="3733800" y="7323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119138</xdr:rowOff>
    </xdr:from>
    <xdr:to>
      <xdr:col>4</xdr:col>
      <xdr:colOff>482600</xdr:colOff>
      <xdr:row>44</xdr:row>
      <xdr:rowOff>130628</xdr:rowOff>
    </xdr:to>
    <xdr:cxnSp macro="">
      <xdr:nvCxnSpPr>
        <xdr:cNvPr id="75" name="直線コネクタ 74"/>
        <xdr:cNvCxnSpPr/>
      </xdr:nvCxnSpPr>
      <xdr:spPr>
        <a:xfrm>
          <a:off x="2336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170845</xdr:rowOff>
    </xdr:from>
    <xdr:to>
      <xdr:col>4</xdr:col>
      <xdr:colOff>533400</xdr:colOff>
      <xdr:row>44</xdr:row>
      <xdr:rowOff>100995</xdr:rowOff>
    </xdr:to>
    <xdr:sp macro="" textlink="">
      <xdr:nvSpPr>
        <xdr:cNvPr id="76" name="フローチャート : 判断 75"/>
        <xdr:cNvSpPr/>
      </xdr:nvSpPr>
      <xdr:spPr>
        <a:xfrm>
          <a:off x="3175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111172</xdr:rowOff>
    </xdr:from>
    <xdr:ext cx="762000" cy="259045"/>
    <xdr:sp macro="" textlink="">
      <xdr:nvSpPr>
        <xdr:cNvPr id="77" name="テキスト ボックス 76"/>
        <xdr:cNvSpPr txBox="1"/>
      </xdr:nvSpPr>
      <xdr:spPr>
        <a:xfrm>
          <a:off x="2844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107648</xdr:rowOff>
    </xdr:from>
    <xdr:to>
      <xdr:col>3</xdr:col>
      <xdr:colOff>279400</xdr:colOff>
      <xdr:row>44</xdr:row>
      <xdr:rowOff>119138</xdr:rowOff>
    </xdr:to>
    <xdr:cxnSp macro="">
      <xdr:nvCxnSpPr>
        <xdr:cNvPr id="78" name="直線コネクタ 77"/>
        <xdr:cNvCxnSpPr/>
      </xdr:nvCxnSpPr>
      <xdr:spPr>
        <a:xfrm>
          <a:off x="1447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147865</xdr:rowOff>
    </xdr:from>
    <xdr:to>
      <xdr:col>3</xdr:col>
      <xdr:colOff>330200</xdr:colOff>
      <xdr:row>44</xdr:row>
      <xdr:rowOff>78015</xdr:rowOff>
    </xdr:to>
    <xdr:sp macro="" textlink="">
      <xdr:nvSpPr>
        <xdr:cNvPr id="79" name="フローチャート : 判断 78"/>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88192</xdr:rowOff>
    </xdr:from>
    <xdr:ext cx="762000" cy="259045"/>
    <xdr:sp macro="" textlink="">
      <xdr:nvSpPr>
        <xdr:cNvPr id="80" name="テキスト ボックス 79"/>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81" name="フローチャート : 判断 80"/>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122662</xdr:rowOff>
    </xdr:from>
    <xdr:ext cx="762000" cy="259045"/>
    <xdr:sp macro="" textlink="">
      <xdr:nvSpPr>
        <xdr:cNvPr id="82" name="テキスト ボックス 81"/>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79828</xdr:rowOff>
    </xdr:from>
    <xdr:to>
      <xdr:col>7</xdr:col>
      <xdr:colOff>203200</xdr:colOff>
      <xdr:row>45</xdr:row>
      <xdr:rowOff>9978</xdr:rowOff>
    </xdr:to>
    <xdr:sp macro="" textlink="">
      <xdr:nvSpPr>
        <xdr:cNvPr id="88" name="円/楕円 87"/>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153203</xdr:rowOff>
    </xdr:from>
    <xdr:ext cx="762000" cy="259045"/>
    <xdr:sp macro="" textlink="">
      <xdr:nvSpPr>
        <xdr:cNvPr id="89" name="財政力該当値テキスト"/>
        <xdr:cNvSpPr txBox="1"/>
      </xdr:nvSpPr>
      <xdr:spPr>
        <a:xfrm>
          <a:off x="5041900" y="752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79828</xdr:rowOff>
    </xdr:from>
    <xdr:to>
      <xdr:col>6</xdr:col>
      <xdr:colOff>50800</xdr:colOff>
      <xdr:row>45</xdr:row>
      <xdr:rowOff>9978</xdr:rowOff>
    </xdr:to>
    <xdr:sp macro="" textlink="">
      <xdr:nvSpPr>
        <xdr:cNvPr id="90" name="円/楕円 89"/>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166205</xdr:rowOff>
    </xdr:from>
    <xdr:ext cx="736600" cy="259045"/>
    <xdr:sp macro="" textlink="">
      <xdr:nvSpPr>
        <xdr:cNvPr id="91" name="テキスト ボックス 90"/>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2" name="円/楕円 91"/>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3" name="テキスト ボックス 92"/>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68338</xdr:rowOff>
    </xdr:from>
    <xdr:to>
      <xdr:col>3</xdr:col>
      <xdr:colOff>330200</xdr:colOff>
      <xdr:row>44</xdr:row>
      <xdr:rowOff>169938</xdr:rowOff>
    </xdr:to>
    <xdr:sp macro="" textlink="">
      <xdr:nvSpPr>
        <xdr:cNvPr id="94" name="円/楕円 93"/>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154715</xdr:rowOff>
    </xdr:from>
    <xdr:ext cx="762000" cy="259045"/>
    <xdr:sp macro="" textlink="">
      <xdr:nvSpPr>
        <xdr:cNvPr id="95" name="テキスト ボックス 94"/>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56848</xdr:rowOff>
    </xdr:from>
    <xdr:to>
      <xdr:col>2</xdr:col>
      <xdr:colOff>127000</xdr:colOff>
      <xdr:row>44</xdr:row>
      <xdr:rowOff>158448</xdr:rowOff>
    </xdr:to>
    <xdr:sp macro="" textlink="">
      <xdr:nvSpPr>
        <xdr:cNvPr id="96" name="円/楕円 95"/>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143225</xdr:rowOff>
    </xdr:from>
    <xdr:ext cx="762000" cy="259045"/>
    <xdr:sp macro="" textlink="">
      <xdr:nvSpPr>
        <xdr:cNvPr id="97" name="テキスト ボックス 96"/>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H15-H16</a:t>
          </a:r>
          <a:r>
            <a:rPr lang="ja-JP" altLang="ja-JP" sz="1100" b="0" i="0" baseline="0">
              <a:solidFill>
                <a:schemeClr val="dk1"/>
              </a:solidFill>
              <a:latin typeface="+mn-lt"/>
              <a:ea typeface="+mn-ea"/>
              <a:cs typeface="+mn-cs"/>
            </a:rPr>
            <a:t>は</a:t>
          </a:r>
          <a:r>
            <a:rPr lang="en-US" altLang="ja-JP" sz="1100" b="0" i="0" baseline="0">
              <a:solidFill>
                <a:schemeClr val="dk1"/>
              </a:solidFill>
              <a:latin typeface="+mn-lt"/>
              <a:ea typeface="+mn-ea"/>
              <a:cs typeface="+mn-cs"/>
            </a:rPr>
            <a:t>100%</a:t>
          </a:r>
          <a:r>
            <a:rPr lang="ja-JP" altLang="ja-JP" sz="1100" b="0" i="0" baseline="0">
              <a:solidFill>
                <a:schemeClr val="dk1"/>
              </a:solidFill>
              <a:latin typeface="+mn-lt"/>
              <a:ea typeface="+mn-ea"/>
              <a:cs typeface="+mn-cs"/>
            </a:rPr>
            <a:t>を超え硬直化した状態にあったが、集中改革プラン（</a:t>
          </a:r>
          <a:r>
            <a:rPr lang="en-US" altLang="ja-JP" sz="1100" b="0" i="0" baseline="0">
              <a:solidFill>
                <a:schemeClr val="dk1"/>
              </a:solidFill>
              <a:latin typeface="+mn-lt"/>
              <a:ea typeface="+mn-ea"/>
              <a:cs typeface="+mn-cs"/>
            </a:rPr>
            <a:t>H18-H20</a:t>
          </a:r>
          <a:r>
            <a:rPr lang="ja-JP" altLang="ja-JP" sz="1100" b="0" i="0" baseline="0">
              <a:solidFill>
                <a:schemeClr val="dk1"/>
              </a:solidFill>
              <a:latin typeface="+mn-lt"/>
              <a:ea typeface="+mn-ea"/>
              <a:cs typeface="+mn-cs"/>
            </a:rPr>
            <a:t>）や第五次行政改革大綱</a:t>
          </a:r>
          <a:r>
            <a:rPr lang="en-US" altLang="ja-JP" sz="1100" b="0" i="0" baseline="0">
              <a:solidFill>
                <a:schemeClr val="dk1"/>
              </a:solidFill>
              <a:latin typeface="+mn-lt"/>
              <a:ea typeface="+mn-ea"/>
              <a:cs typeface="+mn-cs"/>
            </a:rPr>
            <a:t>(H24-H28)</a:t>
          </a:r>
          <a:r>
            <a:rPr lang="ja-JP" altLang="en-US" sz="1100" b="0" i="0" baseline="0">
              <a:solidFill>
                <a:schemeClr val="dk1"/>
              </a:solidFill>
              <a:latin typeface="+mn-lt"/>
              <a:ea typeface="+mn-ea"/>
              <a:cs typeface="+mn-cs"/>
            </a:rPr>
            <a:t>での</a:t>
          </a:r>
          <a:r>
            <a:rPr lang="ja-JP" altLang="ja-JP" sz="1100" b="0" i="0" baseline="0">
              <a:solidFill>
                <a:schemeClr val="dk1"/>
              </a:solidFill>
              <a:latin typeface="+mn-lt"/>
              <a:ea typeface="+mn-ea"/>
              <a:cs typeface="+mn-cs"/>
            </a:rPr>
            <a:t>行財政改革によ</a:t>
          </a:r>
          <a:r>
            <a:rPr lang="ja-JP" altLang="en-US" sz="1100" b="0" i="0" baseline="0">
              <a:solidFill>
                <a:schemeClr val="dk1"/>
              </a:solidFill>
              <a:latin typeface="+mn-lt"/>
              <a:ea typeface="+mn-ea"/>
              <a:cs typeface="+mn-cs"/>
            </a:rPr>
            <a:t>る</a:t>
          </a:r>
          <a:r>
            <a:rPr lang="ja-JP" altLang="ja-JP" sz="1100" b="0" i="0" baseline="0">
              <a:solidFill>
                <a:schemeClr val="dk1"/>
              </a:solidFill>
              <a:latin typeface="+mn-lt"/>
              <a:ea typeface="+mn-ea"/>
              <a:cs typeface="+mn-cs"/>
            </a:rPr>
            <a:t>人件費</a:t>
          </a:r>
          <a:r>
            <a:rPr lang="ja-JP" altLang="en-US" sz="1100" b="0" i="0" baseline="0">
              <a:solidFill>
                <a:schemeClr val="dk1"/>
              </a:solidFill>
              <a:latin typeface="+mn-lt"/>
              <a:ea typeface="+mn-ea"/>
              <a:cs typeface="+mn-cs"/>
            </a:rPr>
            <a:t>の抑制</a:t>
          </a:r>
          <a:r>
            <a:rPr lang="ja-JP" altLang="ja-JP" sz="1100" b="0" i="0" baseline="0">
              <a:solidFill>
                <a:schemeClr val="dk1"/>
              </a:solidFill>
              <a:latin typeface="+mn-lt"/>
              <a:ea typeface="+mn-ea"/>
              <a:cs typeface="+mn-cs"/>
            </a:rPr>
            <a:t>や公債費負担適正化計画による起債発行額の抑制により、比率を改善することができた。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しかし、</a:t>
          </a:r>
          <a:r>
            <a:rPr lang="en-US" altLang="ja-JP" sz="1100" b="0" i="0" baseline="0">
              <a:solidFill>
                <a:schemeClr val="dk1"/>
              </a:solidFill>
              <a:latin typeface="+mn-lt"/>
              <a:ea typeface="+mn-ea"/>
              <a:cs typeface="+mn-cs"/>
            </a:rPr>
            <a:t>H20</a:t>
          </a:r>
          <a:r>
            <a:rPr lang="ja-JP" altLang="ja-JP" sz="1100" b="0" i="0" baseline="0">
              <a:solidFill>
                <a:schemeClr val="dk1"/>
              </a:solidFill>
              <a:latin typeface="+mn-lt"/>
              <a:ea typeface="+mn-ea"/>
              <a:cs typeface="+mn-cs"/>
            </a:rPr>
            <a:t>以降については、標準財政規模の増により比率は改善してきていたが、経常一般経費額は、横ばいであり、今後は維持補修費や扶助費の増加も見込まれるため、比率の改善は望めないが、事務事業の費用対効果を厳しく点検し、優先準備を見極めながら、計画的な事業推進を図る。</a:t>
          </a:r>
          <a:endParaRPr lang="en-US" altLang="ja-JP" sz="1100" b="0" i="0" baseline="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66</xdr:row>
      <xdr:rowOff>141151</xdr:rowOff>
    </xdr:to>
    <xdr:cxnSp macro="">
      <xdr:nvCxnSpPr>
        <xdr:cNvPr id="129" name="直線コネクタ 128"/>
        <xdr:cNvCxnSpPr/>
      </xdr:nvCxnSpPr>
      <xdr:spPr>
        <a:xfrm flipV="1">
          <a:off x="4953000" y="10157278"/>
          <a:ext cx="0" cy="12995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113228</xdr:rowOff>
    </xdr:from>
    <xdr:ext cx="762000" cy="259045"/>
    <xdr:sp macro="" textlink="">
      <xdr:nvSpPr>
        <xdr:cNvPr id="130" name="財政構造の弾力性最小値テキスト"/>
        <xdr:cNvSpPr txBox="1"/>
      </xdr:nvSpPr>
      <xdr:spPr>
        <a:xfrm>
          <a:off x="5041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66</xdr:row>
      <xdr:rowOff>141151</xdr:rowOff>
    </xdr:from>
    <xdr:to>
      <xdr:col>7</xdr:col>
      <xdr:colOff>241300</xdr:colOff>
      <xdr:row>66</xdr:row>
      <xdr:rowOff>141151</xdr:rowOff>
    </xdr:to>
    <xdr:cxnSp macro="">
      <xdr:nvCxnSpPr>
        <xdr:cNvPr id="131" name="直線コネクタ 130"/>
        <xdr:cNvCxnSpPr/>
      </xdr:nvCxnSpPr>
      <xdr:spPr>
        <a:xfrm>
          <a:off x="4864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32"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56.5</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33" name="直線コネクタ 132"/>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166007</xdr:rowOff>
    </xdr:from>
    <xdr:to>
      <xdr:col>7</xdr:col>
      <xdr:colOff>152400</xdr:colOff>
      <xdr:row>64</xdr:row>
      <xdr:rowOff>77288</xdr:rowOff>
    </xdr:to>
    <xdr:cxnSp macro="">
      <xdr:nvCxnSpPr>
        <xdr:cNvPr id="134" name="直線コネクタ 133"/>
        <xdr:cNvCxnSpPr/>
      </xdr:nvCxnSpPr>
      <xdr:spPr>
        <a:xfrm>
          <a:off x="4114800" y="10967357"/>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86921</xdr:rowOff>
    </xdr:from>
    <xdr:ext cx="762000" cy="259045"/>
    <xdr:sp macro="" textlink="">
      <xdr:nvSpPr>
        <xdr:cNvPr id="135" name="財政構造の弾力性平均値テキスト"/>
        <xdr:cNvSpPr txBox="1"/>
      </xdr:nvSpPr>
      <xdr:spPr>
        <a:xfrm>
          <a:off x="5041900" y="1071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70394</xdr:rowOff>
    </xdr:from>
    <xdr:to>
      <xdr:col>7</xdr:col>
      <xdr:colOff>203200</xdr:colOff>
      <xdr:row>64</xdr:row>
      <xdr:rowOff>544</xdr:rowOff>
    </xdr:to>
    <xdr:sp macro="" textlink="">
      <xdr:nvSpPr>
        <xdr:cNvPr id="136" name="フローチャート : 判断 135"/>
        <xdr:cNvSpPr/>
      </xdr:nvSpPr>
      <xdr:spPr>
        <a:xfrm>
          <a:off x="49022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166007</xdr:rowOff>
    </xdr:from>
    <xdr:to>
      <xdr:col>6</xdr:col>
      <xdr:colOff>0</xdr:colOff>
      <xdr:row>64</xdr:row>
      <xdr:rowOff>135890</xdr:rowOff>
    </xdr:to>
    <xdr:cxnSp macro="">
      <xdr:nvCxnSpPr>
        <xdr:cNvPr id="137" name="直線コネクタ 136"/>
        <xdr:cNvCxnSpPr/>
      </xdr:nvCxnSpPr>
      <xdr:spPr>
        <a:xfrm flipV="1">
          <a:off x="3225800" y="10967357"/>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128996</xdr:rowOff>
    </xdr:from>
    <xdr:to>
      <xdr:col>6</xdr:col>
      <xdr:colOff>50800</xdr:colOff>
      <xdr:row>64</xdr:row>
      <xdr:rowOff>59146</xdr:rowOff>
    </xdr:to>
    <xdr:sp macro="" textlink="">
      <xdr:nvSpPr>
        <xdr:cNvPr id="138" name="フローチャート : 判断 137"/>
        <xdr:cNvSpPr/>
      </xdr:nvSpPr>
      <xdr:spPr>
        <a:xfrm>
          <a:off x="4064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43923</xdr:rowOff>
    </xdr:from>
    <xdr:ext cx="736600" cy="259045"/>
    <xdr:sp macro="" textlink="">
      <xdr:nvSpPr>
        <xdr:cNvPr id="139" name="テキスト ボックス 138"/>
        <xdr:cNvSpPr txBox="1"/>
      </xdr:nvSpPr>
      <xdr:spPr>
        <a:xfrm>
          <a:off x="3733800" y="1101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35923</xdr:rowOff>
    </xdr:from>
    <xdr:to>
      <xdr:col>4</xdr:col>
      <xdr:colOff>482600</xdr:colOff>
      <xdr:row>64</xdr:row>
      <xdr:rowOff>135890</xdr:rowOff>
    </xdr:to>
    <xdr:cxnSp macro="">
      <xdr:nvCxnSpPr>
        <xdr:cNvPr id="140" name="直線コネクタ 139"/>
        <xdr:cNvCxnSpPr/>
      </xdr:nvCxnSpPr>
      <xdr:spPr>
        <a:xfrm>
          <a:off x="2336800" y="1100872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122101</xdr:rowOff>
    </xdr:from>
    <xdr:to>
      <xdr:col>4</xdr:col>
      <xdr:colOff>533400</xdr:colOff>
      <xdr:row>64</xdr:row>
      <xdr:rowOff>52251</xdr:rowOff>
    </xdr:to>
    <xdr:sp macro="" textlink="">
      <xdr:nvSpPr>
        <xdr:cNvPr id="141" name="フローチャート : 判断 140"/>
        <xdr:cNvSpPr/>
      </xdr:nvSpPr>
      <xdr:spPr>
        <a:xfrm>
          <a:off x="3175000" y="1092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62428</xdr:rowOff>
    </xdr:from>
    <xdr:ext cx="762000" cy="259045"/>
    <xdr:sp macro="" textlink="">
      <xdr:nvSpPr>
        <xdr:cNvPr id="142" name="テキスト ボックス 141"/>
        <xdr:cNvSpPr txBox="1"/>
      </xdr:nvSpPr>
      <xdr:spPr>
        <a:xfrm>
          <a:off x="2844800" y="1069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35923</xdr:rowOff>
    </xdr:from>
    <xdr:to>
      <xdr:col>3</xdr:col>
      <xdr:colOff>279400</xdr:colOff>
      <xdr:row>64</xdr:row>
      <xdr:rowOff>142784</xdr:rowOff>
    </xdr:to>
    <xdr:cxnSp macro="">
      <xdr:nvCxnSpPr>
        <xdr:cNvPr id="143" name="直線コネクタ 142"/>
        <xdr:cNvCxnSpPr/>
      </xdr:nvCxnSpPr>
      <xdr:spPr>
        <a:xfrm flipV="1">
          <a:off x="1447800" y="11008723"/>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73841</xdr:rowOff>
    </xdr:from>
    <xdr:to>
      <xdr:col>3</xdr:col>
      <xdr:colOff>330200</xdr:colOff>
      <xdr:row>64</xdr:row>
      <xdr:rowOff>3991</xdr:rowOff>
    </xdr:to>
    <xdr:sp macro="" textlink="">
      <xdr:nvSpPr>
        <xdr:cNvPr id="144" name="フローチャート : 判断 143"/>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14168</xdr:rowOff>
    </xdr:from>
    <xdr:ext cx="762000" cy="259045"/>
    <xdr:sp macro="" textlink="">
      <xdr:nvSpPr>
        <xdr:cNvPr id="145" name="テキスト ボックス 144"/>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71301</xdr:rowOff>
    </xdr:from>
    <xdr:to>
      <xdr:col>2</xdr:col>
      <xdr:colOff>127000</xdr:colOff>
      <xdr:row>65</xdr:row>
      <xdr:rowOff>1451</xdr:rowOff>
    </xdr:to>
    <xdr:sp macro="" textlink="">
      <xdr:nvSpPr>
        <xdr:cNvPr id="146" name="フローチャート : 判断 145"/>
        <xdr:cNvSpPr/>
      </xdr:nvSpPr>
      <xdr:spPr>
        <a:xfrm>
          <a:off x="1397000" y="1104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11628</xdr:rowOff>
    </xdr:from>
    <xdr:ext cx="762000" cy="259045"/>
    <xdr:sp macro="" textlink="">
      <xdr:nvSpPr>
        <xdr:cNvPr id="147" name="テキスト ボックス 146"/>
        <xdr:cNvSpPr txBox="1"/>
      </xdr:nvSpPr>
      <xdr:spPr>
        <a:xfrm>
          <a:off x="1066800" y="1081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26488</xdr:rowOff>
    </xdr:from>
    <xdr:to>
      <xdr:col>7</xdr:col>
      <xdr:colOff>203200</xdr:colOff>
      <xdr:row>64</xdr:row>
      <xdr:rowOff>128088</xdr:rowOff>
    </xdr:to>
    <xdr:sp macro="" textlink="">
      <xdr:nvSpPr>
        <xdr:cNvPr id="153" name="円/楕円 152"/>
        <xdr:cNvSpPr/>
      </xdr:nvSpPr>
      <xdr:spPr>
        <a:xfrm>
          <a:off x="49022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170015</xdr:rowOff>
    </xdr:from>
    <xdr:ext cx="762000" cy="259045"/>
    <xdr:sp macro="" textlink="">
      <xdr:nvSpPr>
        <xdr:cNvPr id="154" name="財政構造の弾力性該当値テキスト"/>
        <xdr:cNvSpPr txBox="1"/>
      </xdr:nvSpPr>
      <xdr:spPr>
        <a:xfrm>
          <a:off x="5041900" y="1097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115207</xdr:rowOff>
    </xdr:from>
    <xdr:to>
      <xdr:col>6</xdr:col>
      <xdr:colOff>50800</xdr:colOff>
      <xdr:row>64</xdr:row>
      <xdr:rowOff>45357</xdr:rowOff>
    </xdr:to>
    <xdr:sp macro="" textlink="">
      <xdr:nvSpPr>
        <xdr:cNvPr id="155" name="円/楕円 154"/>
        <xdr:cNvSpPr/>
      </xdr:nvSpPr>
      <xdr:spPr>
        <a:xfrm>
          <a:off x="4064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55534</xdr:rowOff>
    </xdr:from>
    <xdr:ext cx="736600" cy="259045"/>
    <xdr:sp macro="" textlink="">
      <xdr:nvSpPr>
        <xdr:cNvPr id="156" name="テキスト ボックス 155"/>
        <xdr:cNvSpPr txBox="1"/>
      </xdr:nvSpPr>
      <xdr:spPr>
        <a:xfrm>
          <a:off x="3733800" y="106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85090</xdr:rowOff>
    </xdr:from>
    <xdr:to>
      <xdr:col>4</xdr:col>
      <xdr:colOff>533400</xdr:colOff>
      <xdr:row>65</xdr:row>
      <xdr:rowOff>15240</xdr:rowOff>
    </xdr:to>
    <xdr:sp macro="" textlink="">
      <xdr:nvSpPr>
        <xdr:cNvPr id="157" name="円/楕円 156"/>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17</xdr:rowOff>
    </xdr:from>
    <xdr:ext cx="762000" cy="259045"/>
    <xdr:sp macro="" textlink="">
      <xdr:nvSpPr>
        <xdr:cNvPr id="158" name="テキスト ボックス 157"/>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156573</xdr:rowOff>
    </xdr:from>
    <xdr:to>
      <xdr:col>3</xdr:col>
      <xdr:colOff>330200</xdr:colOff>
      <xdr:row>64</xdr:row>
      <xdr:rowOff>86723</xdr:rowOff>
    </xdr:to>
    <xdr:sp macro="" textlink="">
      <xdr:nvSpPr>
        <xdr:cNvPr id="159" name="円/楕円 158"/>
        <xdr:cNvSpPr/>
      </xdr:nvSpPr>
      <xdr:spPr>
        <a:xfrm>
          <a:off x="2286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71500</xdr:rowOff>
    </xdr:from>
    <xdr:ext cx="762000" cy="259045"/>
    <xdr:sp macro="" textlink="">
      <xdr:nvSpPr>
        <xdr:cNvPr id="160" name="テキスト ボックス 159"/>
        <xdr:cNvSpPr txBox="1"/>
      </xdr:nvSpPr>
      <xdr:spPr>
        <a:xfrm>
          <a:off x="1955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91984</xdr:rowOff>
    </xdr:from>
    <xdr:to>
      <xdr:col>2</xdr:col>
      <xdr:colOff>127000</xdr:colOff>
      <xdr:row>65</xdr:row>
      <xdr:rowOff>22134</xdr:rowOff>
    </xdr:to>
    <xdr:sp macro="" textlink="">
      <xdr:nvSpPr>
        <xdr:cNvPr id="161" name="円/楕円 160"/>
        <xdr:cNvSpPr/>
      </xdr:nvSpPr>
      <xdr:spPr>
        <a:xfrm>
          <a:off x="1397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6911</xdr:rowOff>
    </xdr:from>
    <xdr:ext cx="762000" cy="259045"/>
    <xdr:sp macro="" textlink="">
      <xdr:nvSpPr>
        <xdr:cNvPr id="162" name="テキスト ボックス 161"/>
        <xdr:cNvSpPr txBox="1"/>
      </xdr:nvSpPr>
      <xdr:spPr>
        <a:xfrm>
          <a:off x="1066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[281,141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集中改革プラン終了後、</a:t>
          </a:r>
          <a:r>
            <a:rPr lang="en-US" altLang="ja-JP" sz="1100" b="0" i="0" baseline="0">
              <a:solidFill>
                <a:schemeClr val="dk1"/>
              </a:solidFill>
              <a:latin typeface="+mn-lt"/>
              <a:ea typeface="+mn-ea"/>
              <a:cs typeface="+mn-cs"/>
            </a:rPr>
            <a:t>H23</a:t>
          </a:r>
          <a:r>
            <a:rPr lang="ja-JP" altLang="ja-JP" sz="1100" b="0" i="0" baseline="0">
              <a:solidFill>
                <a:schemeClr val="dk1"/>
              </a:solidFill>
              <a:latin typeface="+mn-lt"/>
              <a:ea typeface="+mn-ea"/>
              <a:cs typeface="+mn-cs"/>
            </a:rPr>
            <a:t>に新たな行財政改革の指針として、第五次行政改革大綱を策定した。特に財政に大きな影響を与える定員管理適正化計画については、類似団体に職員数などの比較検討し、適正かつ計画的な職員の任用に努めている。基本的な方針としては、勧奨退職は当面実施しない方針で、定年退職者の補充調整で運用していくこととし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また、物件費についても、計画的な管理を行い、効果、効率を検証しながら、投資していくよう努めている。</a:t>
          </a:r>
          <a:endParaRPr lang="en-US" altLang="ja-JP" sz="1100" b="0" i="0" baseline="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15517</xdr:rowOff>
    </xdr:from>
    <xdr:to>
      <xdr:col>7</xdr:col>
      <xdr:colOff>152400</xdr:colOff>
      <xdr:row>90</xdr:row>
      <xdr:rowOff>11781</xdr:rowOff>
    </xdr:to>
    <xdr:cxnSp macro="">
      <xdr:nvCxnSpPr>
        <xdr:cNvPr id="191" name="直線コネクタ 190"/>
        <xdr:cNvCxnSpPr/>
      </xdr:nvCxnSpPr>
      <xdr:spPr>
        <a:xfrm flipV="1">
          <a:off x="4953000" y="14074417"/>
          <a:ext cx="0" cy="1367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155308</xdr:rowOff>
    </xdr:from>
    <xdr:ext cx="762000" cy="259045"/>
    <xdr:sp macro="" textlink="">
      <xdr:nvSpPr>
        <xdr:cNvPr id="192" name="人件費・物件費等の状況最小値テキスト"/>
        <xdr:cNvSpPr txBox="1"/>
      </xdr:nvSpPr>
      <xdr:spPr>
        <a:xfrm>
          <a:off x="5041900" y="1541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1,224,577</a:t>
          </a:r>
          <a:endParaRPr kumimoji="1" lang="ja-JP" altLang="en-US" sz="1000" b="1">
            <a:latin typeface="ＭＳ Ｐゴシック"/>
          </a:endParaRPr>
        </a:p>
      </xdr:txBody>
    </xdr:sp>
    <xdr:clientData/>
  </xdr:oneCellAnchor>
  <xdr:twoCellAnchor>
    <xdr:from>
      <xdr:col>7</xdr:col>
      <xdr:colOff>63500</xdr:colOff>
      <xdr:row>90</xdr:row>
      <xdr:rowOff>11781</xdr:rowOff>
    </xdr:from>
    <xdr:to>
      <xdr:col>7</xdr:col>
      <xdr:colOff>241300</xdr:colOff>
      <xdr:row>90</xdr:row>
      <xdr:rowOff>11781</xdr:rowOff>
    </xdr:to>
    <xdr:cxnSp macro="">
      <xdr:nvCxnSpPr>
        <xdr:cNvPr id="193" name="直線コネクタ 192"/>
        <xdr:cNvCxnSpPr/>
      </xdr:nvCxnSpPr>
      <xdr:spPr>
        <a:xfrm>
          <a:off x="4864100" y="15442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101894</xdr:rowOff>
    </xdr:from>
    <xdr:ext cx="762000" cy="259045"/>
    <xdr:sp macro="" textlink="">
      <xdr:nvSpPr>
        <xdr:cNvPr id="194" name="人件費・物件費等の状況最大値テキスト"/>
        <xdr:cNvSpPr txBox="1"/>
      </xdr:nvSpPr>
      <xdr:spPr>
        <a:xfrm>
          <a:off x="5041900" y="1381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204,206</a:t>
          </a:r>
          <a:endParaRPr kumimoji="1" lang="ja-JP" altLang="en-US" sz="1000" b="1">
            <a:latin typeface="ＭＳ Ｐゴシック"/>
          </a:endParaRPr>
        </a:p>
      </xdr:txBody>
    </xdr:sp>
    <xdr:clientData/>
  </xdr:oneCellAnchor>
  <xdr:twoCellAnchor>
    <xdr:from>
      <xdr:col>7</xdr:col>
      <xdr:colOff>63500</xdr:colOff>
      <xdr:row>82</xdr:row>
      <xdr:rowOff>15517</xdr:rowOff>
    </xdr:from>
    <xdr:to>
      <xdr:col>7</xdr:col>
      <xdr:colOff>241300</xdr:colOff>
      <xdr:row>82</xdr:row>
      <xdr:rowOff>15517</xdr:rowOff>
    </xdr:to>
    <xdr:cxnSp macro="">
      <xdr:nvCxnSpPr>
        <xdr:cNvPr id="195" name="直線コネクタ 194"/>
        <xdr:cNvCxnSpPr/>
      </xdr:nvCxnSpPr>
      <xdr:spPr>
        <a:xfrm>
          <a:off x="4864100" y="1407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103285</xdr:rowOff>
    </xdr:from>
    <xdr:to>
      <xdr:col>7</xdr:col>
      <xdr:colOff>152400</xdr:colOff>
      <xdr:row>82</xdr:row>
      <xdr:rowOff>118652</xdr:rowOff>
    </xdr:to>
    <xdr:cxnSp macro="">
      <xdr:nvCxnSpPr>
        <xdr:cNvPr id="196" name="直線コネクタ 195"/>
        <xdr:cNvCxnSpPr/>
      </xdr:nvCxnSpPr>
      <xdr:spPr>
        <a:xfrm>
          <a:off x="4114800" y="14162185"/>
          <a:ext cx="8382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150700</xdr:rowOff>
    </xdr:from>
    <xdr:ext cx="762000" cy="259045"/>
    <xdr:sp macro="" textlink="">
      <xdr:nvSpPr>
        <xdr:cNvPr id="197" name="人件費・物件費等の状況平均値テキスト"/>
        <xdr:cNvSpPr txBox="1"/>
      </xdr:nvSpPr>
      <xdr:spPr>
        <a:xfrm>
          <a:off x="5041900" y="14209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7173</xdr:rowOff>
    </xdr:from>
    <xdr:to>
      <xdr:col>7</xdr:col>
      <xdr:colOff>203200</xdr:colOff>
      <xdr:row>83</xdr:row>
      <xdr:rowOff>108773</xdr:rowOff>
    </xdr:to>
    <xdr:sp macro="" textlink="">
      <xdr:nvSpPr>
        <xdr:cNvPr id="198" name="フローチャート : 判断 197"/>
        <xdr:cNvSpPr/>
      </xdr:nvSpPr>
      <xdr:spPr>
        <a:xfrm>
          <a:off x="4902200" y="1423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103285</xdr:rowOff>
    </xdr:from>
    <xdr:to>
      <xdr:col>6</xdr:col>
      <xdr:colOff>0</xdr:colOff>
      <xdr:row>82</xdr:row>
      <xdr:rowOff>106073</xdr:rowOff>
    </xdr:to>
    <xdr:cxnSp macro="">
      <xdr:nvCxnSpPr>
        <xdr:cNvPr id="199" name="直線コネクタ 198"/>
        <xdr:cNvCxnSpPr/>
      </xdr:nvCxnSpPr>
      <xdr:spPr>
        <a:xfrm flipV="1">
          <a:off x="3225800" y="14162185"/>
          <a:ext cx="889000" cy="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157057</xdr:rowOff>
    </xdr:from>
    <xdr:to>
      <xdr:col>6</xdr:col>
      <xdr:colOff>50800</xdr:colOff>
      <xdr:row>83</xdr:row>
      <xdr:rowOff>87207</xdr:rowOff>
    </xdr:to>
    <xdr:sp macro="" textlink="">
      <xdr:nvSpPr>
        <xdr:cNvPr id="200" name="フローチャート : 判断 199"/>
        <xdr:cNvSpPr/>
      </xdr:nvSpPr>
      <xdr:spPr>
        <a:xfrm>
          <a:off x="4064000" y="142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71984</xdr:rowOff>
    </xdr:from>
    <xdr:ext cx="736600" cy="259045"/>
    <xdr:sp macro="" textlink="">
      <xdr:nvSpPr>
        <xdr:cNvPr id="201" name="テキスト ボックス 200"/>
        <xdr:cNvSpPr txBox="1"/>
      </xdr:nvSpPr>
      <xdr:spPr>
        <a:xfrm>
          <a:off x="3733800" y="14302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101571</xdr:rowOff>
    </xdr:from>
    <xdr:to>
      <xdr:col>4</xdr:col>
      <xdr:colOff>482600</xdr:colOff>
      <xdr:row>82</xdr:row>
      <xdr:rowOff>106073</xdr:rowOff>
    </xdr:to>
    <xdr:cxnSp macro="">
      <xdr:nvCxnSpPr>
        <xdr:cNvPr id="202" name="直線コネクタ 201"/>
        <xdr:cNvCxnSpPr/>
      </xdr:nvCxnSpPr>
      <xdr:spPr>
        <a:xfrm>
          <a:off x="2336800" y="14160471"/>
          <a:ext cx="889000" cy="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99154</xdr:rowOff>
    </xdr:from>
    <xdr:to>
      <xdr:col>4</xdr:col>
      <xdr:colOff>533400</xdr:colOff>
      <xdr:row>83</xdr:row>
      <xdr:rowOff>29304</xdr:rowOff>
    </xdr:to>
    <xdr:sp macro="" textlink="">
      <xdr:nvSpPr>
        <xdr:cNvPr id="203" name="フローチャート : 判断 202"/>
        <xdr:cNvSpPr/>
      </xdr:nvSpPr>
      <xdr:spPr>
        <a:xfrm>
          <a:off x="3175000" y="141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14081</xdr:rowOff>
    </xdr:from>
    <xdr:ext cx="762000" cy="259045"/>
    <xdr:sp macro="" textlink="">
      <xdr:nvSpPr>
        <xdr:cNvPr id="204" name="テキスト ボックス 203"/>
        <xdr:cNvSpPr txBox="1"/>
      </xdr:nvSpPr>
      <xdr:spPr>
        <a:xfrm>
          <a:off x="2844800" y="142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71372</xdr:rowOff>
    </xdr:from>
    <xdr:to>
      <xdr:col>3</xdr:col>
      <xdr:colOff>279400</xdr:colOff>
      <xdr:row>82</xdr:row>
      <xdr:rowOff>101571</xdr:rowOff>
    </xdr:to>
    <xdr:cxnSp macro="">
      <xdr:nvCxnSpPr>
        <xdr:cNvPr id="205" name="直線コネクタ 204"/>
        <xdr:cNvCxnSpPr/>
      </xdr:nvCxnSpPr>
      <xdr:spPr>
        <a:xfrm>
          <a:off x="1447800" y="14130272"/>
          <a:ext cx="889000" cy="3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58493</xdr:rowOff>
    </xdr:from>
    <xdr:to>
      <xdr:col>3</xdr:col>
      <xdr:colOff>330200</xdr:colOff>
      <xdr:row>82</xdr:row>
      <xdr:rowOff>160093</xdr:rowOff>
    </xdr:to>
    <xdr:sp macro="" textlink="">
      <xdr:nvSpPr>
        <xdr:cNvPr id="206" name="フローチャート : 判断 205"/>
        <xdr:cNvSpPr/>
      </xdr:nvSpPr>
      <xdr:spPr>
        <a:xfrm>
          <a:off x="2286000" y="1411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144870</xdr:rowOff>
    </xdr:from>
    <xdr:ext cx="762000" cy="259045"/>
    <xdr:sp macro="" textlink="">
      <xdr:nvSpPr>
        <xdr:cNvPr id="207" name="テキスト ボックス 206"/>
        <xdr:cNvSpPr txBox="1"/>
      </xdr:nvSpPr>
      <xdr:spPr>
        <a:xfrm>
          <a:off x="1955800" y="1420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43912</xdr:rowOff>
    </xdr:from>
    <xdr:to>
      <xdr:col>2</xdr:col>
      <xdr:colOff>127000</xdr:colOff>
      <xdr:row>82</xdr:row>
      <xdr:rowOff>145512</xdr:rowOff>
    </xdr:to>
    <xdr:sp macro="" textlink="">
      <xdr:nvSpPr>
        <xdr:cNvPr id="208" name="フローチャート : 判断 207"/>
        <xdr:cNvSpPr/>
      </xdr:nvSpPr>
      <xdr:spPr>
        <a:xfrm>
          <a:off x="1397000" y="141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130289</xdr:rowOff>
    </xdr:from>
    <xdr:ext cx="762000" cy="259045"/>
    <xdr:sp macro="" textlink="">
      <xdr:nvSpPr>
        <xdr:cNvPr id="209" name="テキスト ボックス 208"/>
        <xdr:cNvSpPr txBox="1"/>
      </xdr:nvSpPr>
      <xdr:spPr>
        <a:xfrm>
          <a:off x="1066800" y="1418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263,283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67852</xdr:rowOff>
    </xdr:from>
    <xdr:to>
      <xdr:col>7</xdr:col>
      <xdr:colOff>203200</xdr:colOff>
      <xdr:row>82</xdr:row>
      <xdr:rowOff>169452</xdr:rowOff>
    </xdr:to>
    <xdr:sp macro="" textlink="">
      <xdr:nvSpPr>
        <xdr:cNvPr id="215" name="円/楕円 214"/>
        <xdr:cNvSpPr/>
      </xdr:nvSpPr>
      <xdr:spPr>
        <a:xfrm>
          <a:off x="4902200" y="1412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160579</xdr:rowOff>
    </xdr:from>
    <xdr:ext cx="762000" cy="259045"/>
    <xdr:sp macro="" textlink="">
      <xdr:nvSpPr>
        <xdr:cNvPr id="216" name="人件費・物件費等の状況該当値テキスト"/>
        <xdr:cNvSpPr txBox="1"/>
      </xdr:nvSpPr>
      <xdr:spPr>
        <a:xfrm>
          <a:off x="5041900" y="1404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281,141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52485</xdr:rowOff>
    </xdr:from>
    <xdr:to>
      <xdr:col>6</xdr:col>
      <xdr:colOff>50800</xdr:colOff>
      <xdr:row>82</xdr:row>
      <xdr:rowOff>154085</xdr:rowOff>
    </xdr:to>
    <xdr:sp macro="" textlink="">
      <xdr:nvSpPr>
        <xdr:cNvPr id="217" name="円/楕円 216"/>
        <xdr:cNvSpPr/>
      </xdr:nvSpPr>
      <xdr:spPr>
        <a:xfrm>
          <a:off x="4064000" y="141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164262</xdr:rowOff>
    </xdr:from>
    <xdr:ext cx="736600" cy="259045"/>
    <xdr:sp macro="" textlink="">
      <xdr:nvSpPr>
        <xdr:cNvPr id="218" name="テキスト ボックス 217"/>
        <xdr:cNvSpPr txBox="1"/>
      </xdr:nvSpPr>
      <xdr:spPr>
        <a:xfrm>
          <a:off x="3733800" y="13880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269,678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55273</xdr:rowOff>
    </xdr:from>
    <xdr:to>
      <xdr:col>4</xdr:col>
      <xdr:colOff>533400</xdr:colOff>
      <xdr:row>82</xdr:row>
      <xdr:rowOff>156873</xdr:rowOff>
    </xdr:to>
    <xdr:sp macro="" textlink="">
      <xdr:nvSpPr>
        <xdr:cNvPr id="219" name="円/楕円 218"/>
        <xdr:cNvSpPr/>
      </xdr:nvSpPr>
      <xdr:spPr>
        <a:xfrm>
          <a:off x="3175000" y="1411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167050</xdr:rowOff>
    </xdr:from>
    <xdr:ext cx="762000" cy="259045"/>
    <xdr:sp macro="" textlink="">
      <xdr:nvSpPr>
        <xdr:cNvPr id="220" name="テキスト ボックス 219"/>
        <xdr:cNvSpPr txBox="1"/>
      </xdr:nvSpPr>
      <xdr:spPr>
        <a:xfrm>
          <a:off x="2844800" y="13883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271,757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50771</xdr:rowOff>
    </xdr:from>
    <xdr:to>
      <xdr:col>3</xdr:col>
      <xdr:colOff>330200</xdr:colOff>
      <xdr:row>82</xdr:row>
      <xdr:rowOff>152371</xdr:rowOff>
    </xdr:to>
    <xdr:sp macro="" textlink="">
      <xdr:nvSpPr>
        <xdr:cNvPr id="221" name="円/楕円 220"/>
        <xdr:cNvSpPr/>
      </xdr:nvSpPr>
      <xdr:spPr>
        <a:xfrm>
          <a:off x="2286000" y="1410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162548</xdr:rowOff>
    </xdr:from>
    <xdr:ext cx="762000" cy="259045"/>
    <xdr:sp macro="" textlink="">
      <xdr:nvSpPr>
        <xdr:cNvPr id="222" name="テキスト ボックス 221"/>
        <xdr:cNvSpPr txBox="1"/>
      </xdr:nvSpPr>
      <xdr:spPr>
        <a:xfrm>
          <a:off x="1955800" y="1387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268,399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20572</xdr:rowOff>
    </xdr:from>
    <xdr:to>
      <xdr:col>2</xdr:col>
      <xdr:colOff>127000</xdr:colOff>
      <xdr:row>82</xdr:row>
      <xdr:rowOff>122172</xdr:rowOff>
    </xdr:to>
    <xdr:sp macro="" textlink="">
      <xdr:nvSpPr>
        <xdr:cNvPr id="223" name="円/楕円 222"/>
        <xdr:cNvSpPr/>
      </xdr:nvSpPr>
      <xdr:spPr>
        <a:xfrm>
          <a:off x="1397000" y="140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132349</xdr:rowOff>
    </xdr:from>
    <xdr:ext cx="762000" cy="259045"/>
    <xdr:sp macro="" textlink="">
      <xdr:nvSpPr>
        <xdr:cNvPr id="224" name="テキスト ボックス 223"/>
        <xdr:cNvSpPr txBox="1"/>
      </xdr:nvSpPr>
      <xdr:spPr>
        <a:xfrm>
          <a:off x="1066800" y="1384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245,872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以前より低い水準で推移しているラスパイレス指数であるが、今後も、定員管理適正化計画や人事考課と連動して、適切な管理を行っていく。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132927</xdr:rowOff>
    </xdr:from>
    <xdr:to>
      <xdr:col>24</xdr:col>
      <xdr:colOff>558800</xdr:colOff>
      <xdr:row>87</xdr:row>
      <xdr:rowOff>10584</xdr:rowOff>
    </xdr:to>
    <xdr:cxnSp macro="">
      <xdr:nvCxnSpPr>
        <xdr:cNvPr id="253" name="直線コネクタ 252"/>
        <xdr:cNvCxnSpPr/>
      </xdr:nvCxnSpPr>
      <xdr:spPr>
        <a:xfrm flipV="1">
          <a:off x="17018000" y="13848927"/>
          <a:ext cx="0" cy="1077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4"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5" name="直線コネクタ 254"/>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47854</xdr:rowOff>
    </xdr:from>
    <xdr:ext cx="762000" cy="259045"/>
    <xdr:sp macro="" textlink="">
      <xdr:nvSpPr>
        <xdr:cNvPr id="256" name="給与水準   （国との比較）最大値テキスト"/>
        <xdr:cNvSpPr txBox="1"/>
      </xdr:nvSpPr>
      <xdr:spPr>
        <a:xfrm>
          <a:off x="17106900" y="1359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24</xdr:col>
      <xdr:colOff>469900</xdr:colOff>
      <xdr:row>80</xdr:row>
      <xdr:rowOff>132927</xdr:rowOff>
    </xdr:from>
    <xdr:to>
      <xdr:col>24</xdr:col>
      <xdr:colOff>647700</xdr:colOff>
      <xdr:row>80</xdr:row>
      <xdr:rowOff>132927</xdr:rowOff>
    </xdr:to>
    <xdr:cxnSp macro="">
      <xdr:nvCxnSpPr>
        <xdr:cNvPr id="257" name="直線コネクタ 256"/>
        <xdr:cNvCxnSpPr/>
      </xdr:nvCxnSpPr>
      <xdr:spPr>
        <a:xfrm>
          <a:off x="16929100" y="13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15239</xdr:rowOff>
    </xdr:from>
    <xdr:to>
      <xdr:col>24</xdr:col>
      <xdr:colOff>558800</xdr:colOff>
      <xdr:row>85</xdr:row>
      <xdr:rowOff>128270</xdr:rowOff>
    </xdr:to>
    <xdr:cxnSp macro="">
      <xdr:nvCxnSpPr>
        <xdr:cNvPr id="258" name="直線コネクタ 257"/>
        <xdr:cNvCxnSpPr/>
      </xdr:nvCxnSpPr>
      <xdr:spPr>
        <a:xfrm flipV="1">
          <a:off x="16179800" y="14074139"/>
          <a:ext cx="8382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19914</xdr:rowOff>
    </xdr:from>
    <xdr:ext cx="762000" cy="259045"/>
    <xdr:sp macro="" textlink="">
      <xdr:nvSpPr>
        <xdr:cNvPr id="259" name="給与水準   （国との比較）平均値テキスト"/>
        <xdr:cNvSpPr txBox="1"/>
      </xdr:nvSpPr>
      <xdr:spPr>
        <a:xfrm>
          <a:off x="17106900" y="1442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60" name="フローチャート : 判断 259"/>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86</xdr:row>
      <xdr:rowOff>37254</xdr:rowOff>
    </xdr:to>
    <xdr:cxnSp macro="">
      <xdr:nvCxnSpPr>
        <xdr:cNvPr id="261" name="直線コネクタ 260"/>
        <xdr:cNvCxnSpPr/>
      </xdr:nvCxnSpPr>
      <xdr:spPr>
        <a:xfrm flipV="1">
          <a:off x="15290800" y="147015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160866</xdr:rowOff>
    </xdr:from>
    <xdr:to>
      <xdr:col>23</xdr:col>
      <xdr:colOff>457200</xdr:colOff>
      <xdr:row>88</xdr:row>
      <xdr:rowOff>91016</xdr:rowOff>
    </xdr:to>
    <xdr:sp macro="" textlink="">
      <xdr:nvSpPr>
        <xdr:cNvPr id="262" name="フローチャート : 判断 261"/>
        <xdr:cNvSpPr/>
      </xdr:nvSpPr>
      <xdr:spPr>
        <a:xfrm>
          <a:off x="16129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75793</xdr:rowOff>
    </xdr:from>
    <xdr:ext cx="736600" cy="259045"/>
    <xdr:sp macro="" textlink="">
      <xdr:nvSpPr>
        <xdr:cNvPr id="263" name="テキスト ボックス 262"/>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130387</xdr:rowOff>
    </xdr:from>
    <xdr:to>
      <xdr:col>22</xdr:col>
      <xdr:colOff>203200</xdr:colOff>
      <xdr:row>86</xdr:row>
      <xdr:rowOff>37254</xdr:rowOff>
    </xdr:to>
    <xdr:cxnSp macro="">
      <xdr:nvCxnSpPr>
        <xdr:cNvPr id="264" name="直線コネクタ 263"/>
        <xdr:cNvCxnSpPr/>
      </xdr:nvCxnSpPr>
      <xdr:spPr>
        <a:xfrm>
          <a:off x="14401800" y="14017837"/>
          <a:ext cx="889000" cy="7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144780</xdr:rowOff>
    </xdr:from>
    <xdr:to>
      <xdr:col>22</xdr:col>
      <xdr:colOff>254000</xdr:colOff>
      <xdr:row>88</xdr:row>
      <xdr:rowOff>74930</xdr:rowOff>
    </xdr:to>
    <xdr:sp macro="" textlink="">
      <xdr:nvSpPr>
        <xdr:cNvPr id="265" name="フローチャート : 判断 264"/>
        <xdr:cNvSpPr/>
      </xdr:nvSpPr>
      <xdr:spPr>
        <a:xfrm>
          <a:off x="152400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59707</xdr:rowOff>
    </xdr:from>
    <xdr:ext cx="762000" cy="259045"/>
    <xdr:sp macro="" textlink="">
      <xdr:nvSpPr>
        <xdr:cNvPr id="266" name="テキスト ボックス 265"/>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108796</xdr:rowOff>
    </xdr:from>
    <xdr:to>
      <xdr:col>21</xdr:col>
      <xdr:colOff>0</xdr:colOff>
      <xdr:row>81</xdr:row>
      <xdr:rowOff>130387</xdr:rowOff>
    </xdr:to>
    <xdr:cxnSp macro="">
      <xdr:nvCxnSpPr>
        <xdr:cNvPr id="267" name="直線コネクタ 266"/>
        <xdr:cNvCxnSpPr/>
      </xdr:nvCxnSpPr>
      <xdr:spPr>
        <a:xfrm>
          <a:off x="13512800" y="1382479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138854</xdr:rowOff>
    </xdr:from>
    <xdr:to>
      <xdr:col>21</xdr:col>
      <xdr:colOff>50800</xdr:colOff>
      <xdr:row>84</xdr:row>
      <xdr:rowOff>69004</xdr:rowOff>
    </xdr:to>
    <xdr:sp macro="" textlink="">
      <xdr:nvSpPr>
        <xdr:cNvPr id="268" name="フローチャート : 判断 267"/>
        <xdr:cNvSpPr/>
      </xdr:nvSpPr>
      <xdr:spPr>
        <a:xfrm>
          <a:off x="14351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53781</xdr:rowOff>
    </xdr:from>
    <xdr:ext cx="762000" cy="259045"/>
    <xdr:sp macro="" textlink="">
      <xdr:nvSpPr>
        <xdr:cNvPr id="269" name="テキスト ボックス 268"/>
        <xdr:cNvSpPr txBox="1"/>
      </xdr:nvSpPr>
      <xdr:spPr>
        <a:xfrm>
          <a:off x="140208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106680</xdr:rowOff>
    </xdr:from>
    <xdr:to>
      <xdr:col>19</xdr:col>
      <xdr:colOff>533400</xdr:colOff>
      <xdr:row>84</xdr:row>
      <xdr:rowOff>36830</xdr:rowOff>
    </xdr:to>
    <xdr:sp macro="" textlink="">
      <xdr:nvSpPr>
        <xdr:cNvPr id="270" name="フローチャート : 判断 269"/>
        <xdr:cNvSpPr/>
      </xdr:nvSpPr>
      <xdr:spPr>
        <a:xfrm>
          <a:off x="13462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21607</xdr:rowOff>
    </xdr:from>
    <xdr:ext cx="762000" cy="259045"/>
    <xdr:sp macro="" textlink="">
      <xdr:nvSpPr>
        <xdr:cNvPr id="271" name="テキスト ボックス 270"/>
        <xdr:cNvSpPr txBox="1"/>
      </xdr:nvSpPr>
      <xdr:spPr>
        <a:xfrm>
          <a:off x="131318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135889</xdr:rowOff>
    </xdr:from>
    <xdr:to>
      <xdr:col>24</xdr:col>
      <xdr:colOff>609600</xdr:colOff>
      <xdr:row>82</xdr:row>
      <xdr:rowOff>66039</xdr:rowOff>
    </xdr:to>
    <xdr:sp macro="" textlink="">
      <xdr:nvSpPr>
        <xdr:cNvPr id="277" name="円/楕円 276"/>
        <xdr:cNvSpPr/>
      </xdr:nvSpPr>
      <xdr:spPr>
        <a:xfrm>
          <a:off x="169672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152416</xdr:rowOff>
    </xdr:from>
    <xdr:ext cx="762000" cy="259045"/>
    <xdr:sp macro="" textlink="">
      <xdr:nvSpPr>
        <xdr:cNvPr id="278" name="給与水準   （国との比較）該当値テキスト"/>
        <xdr:cNvSpPr txBox="1"/>
      </xdr:nvSpPr>
      <xdr:spPr>
        <a:xfrm>
          <a:off x="17106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9" name="円/楕円 278"/>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80" name="テキスト ボックス 279"/>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157904</xdr:rowOff>
    </xdr:from>
    <xdr:to>
      <xdr:col>22</xdr:col>
      <xdr:colOff>254000</xdr:colOff>
      <xdr:row>86</xdr:row>
      <xdr:rowOff>88054</xdr:rowOff>
    </xdr:to>
    <xdr:sp macro="" textlink="">
      <xdr:nvSpPr>
        <xdr:cNvPr id="281" name="円/楕円 280"/>
        <xdr:cNvSpPr/>
      </xdr:nvSpPr>
      <xdr:spPr>
        <a:xfrm>
          <a:off x="15240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98231</xdr:rowOff>
    </xdr:from>
    <xdr:ext cx="762000" cy="259045"/>
    <xdr:sp macro="" textlink="">
      <xdr:nvSpPr>
        <xdr:cNvPr id="282" name="テキスト ボックス 281"/>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79587</xdr:rowOff>
    </xdr:from>
    <xdr:to>
      <xdr:col>21</xdr:col>
      <xdr:colOff>50800</xdr:colOff>
      <xdr:row>82</xdr:row>
      <xdr:rowOff>9737</xdr:rowOff>
    </xdr:to>
    <xdr:sp macro="" textlink="">
      <xdr:nvSpPr>
        <xdr:cNvPr id="283" name="円/楕円 282"/>
        <xdr:cNvSpPr/>
      </xdr:nvSpPr>
      <xdr:spPr>
        <a:xfrm>
          <a:off x="14351000" y="139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19914</xdr:rowOff>
    </xdr:from>
    <xdr:ext cx="762000" cy="259045"/>
    <xdr:sp macro="" textlink="">
      <xdr:nvSpPr>
        <xdr:cNvPr id="284" name="テキスト ボックス 283"/>
        <xdr:cNvSpPr txBox="1"/>
      </xdr:nvSpPr>
      <xdr:spPr>
        <a:xfrm>
          <a:off x="14020800" y="1373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57996</xdr:rowOff>
    </xdr:from>
    <xdr:to>
      <xdr:col>19</xdr:col>
      <xdr:colOff>533400</xdr:colOff>
      <xdr:row>80</xdr:row>
      <xdr:rowOff>159596</xdr:rowOff>
    </xdr:to>
    <xdr:sp macro="" textlink="">
      <xdr:nvSpPr>
        <xdr:cNvPr id="285" name="円/楕円 284"/>
        <xdr:cNvSpPr/>
      </xdr:nvSpPr>
      <xdr:spPr>
        <a:xfrm>
          <a:off x="13462000" y="137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169773</xdr:rowOff>
    </xdr:from>
    <xdr:ext cx="762000" cy="259045"/>
    <xdr:sp macro="" textlink="">
      <xdr:nvSpPr>
        <xdr:cNvPr id="286" name="テキスト ボックス 285"/>
        <xdr:cNvSpPr txBox="1"/>
      </xdr:nvSpPr>
      <xdr:spPr>
        <a:xfrm>
          <a:off x="13131800" y="1354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財政に大きく影響する職員数については、集中改革プラン</a:t>
          </a:r>
          <a:r>
            <a:rPr lang="en-US" altLang="ja-JP" sz="1100" b="0" i="0" baseline="0">
              <a:solidFill>
                <a:schemeClr val="dk1"/>
              </a:solidFill>
              <a:latin typeface="+mn-lt"/>
              <a:ea typeface="+mn-ea"/>
              <a:cs typeface="+mn-cs"/>
            </a:rPr>
            <a:t>(H18-H20)</a:t>
          </a:r>
          <a:r>
            <a:rPr lang="ja-JP" altLang="ja-JP" sz="1100" b="0" i="0" baseline="0">
              <a:solidFill>
                <a:schemeClr val="dk1"/>
              </a:solidFill>
              <a:latin typeface="+mn-lt"/>
              <a:ea typeface="+mn-ea"/>
              <a:cs typeface="+mn-cs"/>
            </a:rPr>
            <a:t>の定員管理計画では目標数値</a:t>
          </a:r>
          <a:r>
            <a:rPr lang="en-US" altLang="ja-JP" sz="1100" b="0" i="0" baseline="0">
              <a:solidFill>
                <a:schemeClr val="dk1"/>
              </a:solidFill>
              <a:latin typeface="+mn-lt"/>
              <a:ea typeface="+mn-ea"/>
              <a:cs typeface="+mn-cs"/>
            </a:rPr>
            <a:t>(86</a:t>
          </a:r>
          <a:r>
            <a:rPr lang="ja-JP" altLang="ja-JP" sz="1100" b="0" i="0" baseline="0">
              <a:solidFill>
                <a:schemeClr val="dk1"/>
              </a:solidFill>
              <a:latin typeface="+mn-lt"/>
              <a:ea typeface="+mn-ea"/>
              <a:cs typeface="+mn-cs"/>
            </a:rPr>
            <a:t>人→</a:t>
          </a:r>
          <a:r>
            <a:rPr lang="en-US" altLang="ja-JP" sz="1100" b="0" i="0" baseline="0">
              <a:solidFill>
                <a:schemeClr val="dk1"/>
              </a:solidFill>
              <a:latin typeface="+mn-lt"/>
              <a:ea typeface="+mn-ea"/>
              <a:cs typeface="+mn-cs"/>
            </a:rPr>
            <a:t>72</a:t>
          </a:r>
          <a:r>
            <a:rPr lang="ja-JP" altLang="ja-JP" sz="1100" b="0" i="0" baseline="0">
              <a:solidFill>
                <a:schemeClr val="dk1"/>
              </a:solidFill>
              <a:latin typeface="+mn-lt"/>
              <a:ea typeface="+mn-ea"/>
              <a:cs typeface="+mn-cs"/>
            </a:rPr>
            <a:t>人）を達成し、組織改革とともに、</a:t>
          </a:r>
          <a:r>
            <a:rPr lang="en-US" altLang="ja-JP" sz="1100" b="0" i="0" baseline="0">
              <a:solidFill>
                <a:schemeClr val="dk1"/>
              </a:solidFill>
              <a:latin typeface="+mn-lt"/>
              <a:ea typeface="+mn-ea"/>
              <a:cs typeface="+mn-cs"/>
            </a:rPr>
            <a:t>H22/4</a:t>
          </a:r>
          <a:r>
            <a:rPr lang="ja-JP" altLang="ja-JP" sz="1100" b="0" i="0" baseline="0">
              <a:solidFill>
                <a:schemeClr val="dk1"/>
              </a:solidFill>
              <a:latin typeface="+mn-lt"/>
              <a:ea typeface="+mn-ea"/>
              <a:cs typeface="+mn-cs"/>
            </a:rPr>
            <a:t>現在の職員数は、</a:t>
          </a:r>
          <a:r>
            <a:rPr lang="en-US" altLang="ja-JP" sz="1100" b="0" i="0" baseline="0">
              <a:solidFill>
                <a:schemeClr val="dk1"/>
              </a:solidFill>
              <a:latin typeface="+mn-lt"/>
              <a:ea typeface="+mn-ea"/>
              <a:cs typeface="+mn-cs"/>
            </a:rPr>
            <a:t>70</a:t>
          </a:r>
          <a:r>
            <a:rPr lang="ja-JP" altLang="ja-JP" sz="1100" b="0" i="0" baseline="0">
              <a:solidFill>
                <a:schemeClr val="dk1"/>
              </a:solidFill>
              <a:latin typeface="+mn-lt"/>
              <a:ea typeface="+mn-ea"/>
              <a:cs typeface="+mn-cs"/>
            </a:rPr>
            <a:t>人と目標を上回る削減結果となった。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また、今後は、第五次行政改革大綱に基づき、</a:t>
          </a:r>
          <a:r>
            <a:rPr lang="en-US" altLang="ja-JP" sz="1100" b="0" i="0" baseline="0">
              <a:solidFill>
                <a:schemeClr val="dk1"/>
              </a:solidFill>
              <a:latin typeface="+mn-lt"/>
              <a:ea typeface="+mn-ea"/>
              <a:cs typeface="+mn-cs"/>
            </a:rPr>
            <a:t>H28/4</a:t>
          </a:r>
          <a:r>
            <a:rPr lang="ja-JP" altLang="ja-JP" sz="1100" b="0" i="0" baseline="0">
              <a:solidFill>
                <a:schemeClr val="dk1"/>
              </a:solidFill>
              <a:latin typeface="+mn-lt"/>
              <a:ea typeface="+mn-ea"/>
              <a:cs typeface="+mn-cs"/>
            </a:rPr>
            <a:t>の目標数値の</a:t>
          </a:r>
          <a:r>
            <a:rPr lang="en-US" altLang="ja-JP" sz="1100" b="0" i="0" baseline="0">
              <a:solidFill>
                <a:schemeClr val="dk1"/>
              </a:solidFill>
              <a:latin typeface="+mn-lt"/>
              <a:ea typeface="+mn-ea"/>
              <a:cs typeface="+mn-cs"/>
            </a:rPr>
            <a:t>64</a:t>
          </a:r>
          <a:r>
            <a:rPr lang="ja-JP" altLang="ja-JP" sz="1100" b="0" i="0" baseline="0">
              <a:solidFill>
                <a:schemeClr val="dk1"/>
              </a:solidFill>
              <a:latin typeface="+mn-lt"/>
              <a:ea typeface="+mn-ea"/>
              <a:cs typeface="+mn-cs"/>
            </a:rPr>
            <a:t>人に向けて行財政改革や採用調整を行っている。</a:t>
          </a:r>
          <a:endParaRPr lang="en-US" altLang="ja-JP" sz="1100" b="0" i="0" baseline="0">
            <a:solidFill>
              <a:schemeClr val="dk1"/>
            </a:solidFill>
            <a:latin typeface="+mn-lt"/>
            <a:ea typeface="+mn-ea"/>
            <a:cs typeface="+mn-cs"/>
          </a:endParaRPr>
        </a:p>
        <a:p>
          <a:pPr rtl="0" fontAlgn="base"/>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基本的な方針としては、勧奨退職は当面実施しない方針で、定年退職者の補充調整で運用していくこととしている。</a:t>
          </a:r>
          <a:endParaRPr lang="en-US" altLang="ja-JP" sz="1100" b="0" i="0" baseline="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59034</xdr:rowOff>
    </xdr:from>
    <xdr:to>
      <xdr:col>24</xdr:col>
      <xdr:colOff>558800</xdr:colOff>
      <xdr:row>68</xdr:row>
      <xdr:rowOff>19960</xdr:rowOff>
    </xdr:to>
    <xdr:cxnSp macro="">
      <xdr:nvCxnSpPr>
        <xdr:cNvPr id="316" name="直線コネクタ 315"/>
        <xdr:cNvCxnSpPr/>
      </xdr:nvCxnSpPr>
      <xdr:spPr>
        <a:xfrm flipV="1">
          <a:off x="17018000" y="10003134"/>
          <a:ext cx="0" cy="1675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163487</xdr:rowOff>
    </xdr:from>
    <xdr:ext cx="762000" cy="259045"/>
    <xdr:sp macro="" textlink="">
      <xdr:nvSpPr>
        <xdr:cNvPr id="317" name="定員管理の状況最小値テキスト"/>
        <xdr:cNvSpPr txBox="1"/>
      </xdr:nvSpPr>
      <xdr:spPr>
        <a:xfrm>
          <a:off x="17106900" y="1165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51.97</a:t>
          </a:r>
          <a:endParaRPr kumimoji="1" lang="ja-JP" altLang="en-US" sz="1000" b="1">
            <a:latin typeface="ＭＳ Ｐゴシック"/>
          </a:endParaRPr>
        </a:p>
      </xdr:txBody>
    </xdr:sp>
    <xdr:clientData/>
  </xdr:oneCellAnchor>
  <xdr:twoCellAnchor>
    <xdr:from>
      <xdr:col>24</xdr:col>
      <xdr:colOff>469900</xdr:colOff>
      <xdr:row>68</xdr:row>
      <xdr:rowOff>19960</xdr:rowOff>
    </xdr:from>
    <xdr:to>
      <xdr:col>24</xdr:col>
      <xdr:colOff>647700</xdr:colOff>
      <xdr:row>68</xdr:row>
      <xdr:rowOff>19960</xdr:rowOff>
    </xdr:to>
    <xdr:cxnSp macro="">
      <xdr:nvCxnSpPr>
        <xdr:cNvPr id="318" name="直線コネクタ 317"/>
        <xdr:cNvCxnSpPr/>
      </xdr:nvCxnSpPr>
      <xdr:spPr>
        <a:xfrm>
          <a:off x="16929100" y="1167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145411</xdr:rowOff>
    </xdr:from>
    <xdr:ext cx="762000" cy="259045"/>
    <xdr:sp macro="" textlink="">
      <xdr:nvSpPr>
        <xdr:cNvPr id="319" name="定員管理の状況最大値テキスト"/>
        <xdr:cNvSpPr txBox="1"/>
      </xdr:nvSpPr>
      <xdr:spPr>
        <a:xfrm>
          <a:off x="17106900" y="97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58</xdr:row>
      <xdr:rowOff>59034</xdr:rowOff>
    </xdr:from>
    <xdr:to>
      <xdr:col>24</xdr:col>
      <xdr:colOff>647700</xdr:colOff>
      <xdr:row>58</xdr:row>
      <xdr:rowOff>59034</xdr:rowOff>
    </xdr:to>
    <xdr:cxnSp macro="">
      <xdr:nvCxnSpPr>
        <xdr:cNvPr id="320" name="直線コネクタ 319"/>
        <xdr:cNvCxnSpPr/>
      </xdr:nvCxnSpPr>
      <xdr:spPr>
        <a:xfrm>
          <a:off x="16929100" y="1000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57573</xdr:rowOff>
    </xdr:from>
    <xdr:to>
      <xdr:col>24</xdr:col>
      <xdr:colOff>558800</xdr:colOff>
      <xdr:row>60</xdr:row>
      <xdr:rowOff>113474</xdr:rowOff>
    </xdr:to>
    <xdr:cxnSp macro="">
      <xdr:nvCxnSpPr>
        <xdr:cNvPr id="321" name="直線コネクタ 320"/>
        <xdr:cNvCxnSpPr/>
      </xdr:nvCxnSpPr>
      <xdr:spPr>
        <a:xfrm>
          <a:off x="16179800" y="10344573"/>
          <a:ext cx="838200" cy="5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138045</xdr:rowOff>
    </xdr:from>
    <xdr:ext cx="762000" cy="259045"/>
    <xdr:sp macro="" textlink="">
      <xdr:nvSpPr>
        <xdr:cNvPr id="322" name="定員管理の状況平均値テキスト"/>
        <xdr:cNvSpPr txBox="1"/>
      </xdr:nvSpPr>
      <xdr:spPr>
        <a:xfrm>
          <a:off x="17106900" y="1008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121518</xdr:rowOff>
    </xdr:from>
    <xdr:to>
      <xdr:col>24</xdr:col>
      <xdr:colOff>609600</xdr:colOff>
      <xdr:row>60</xdr:row>
      <xdr:rowOff>51668</xdr:rowOff>
    </xdr:to>
    <xdr:sp macro="" textlink="">
      <xdr:nvSpPr>
        <xdr:cNvPr id="323" name="フローチャート : 判断 322"/>
        <xdr:cNvSpPr/>
      </xdr:nvSpPr>
      <xdr:spPr>
        <a:xfrm>
          <a:off x="16967200" y="102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42291</xdr:rowOff>
    </xdr:from>
    <xdr:to>
      <xdr:col>23</xdr:col>
      <xdr:colOff>406400</xdr:colOff>
      <xdr:row>60</xdr:row>
      <xdr:rowOff>57573</xdr:rowOff>
    </xdr:to>
    <xdr:cxnSp macro="">
      <xdr:nvCxnSpPr>
        <xdr:cNvPr id="324" name="直線コネクタ 323"/>
        <xdr:cNvCxnSpPr/>
      </xdr:nvCxnSpPr>
      <xdr:spPr>
        <a:xfrm>
          <a:off x="15290800" y="10329291"/>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115485</xdr:rowOff>
    </xdr:from>
    <xdr:to>
      <xdr:col>23</xdr:col>
      <xdr:colOff>457200</xdr:colOff>
      <xdr:row>60</xdr:row>
      <xdr:rowOff>45635</xdr:rowOff>
    </xdr:to>
    <xdr:sp macro="" textlink="">
      <xdr:nvSpPr>
        <xdr:cNvPr id="325" name="フローチャート : 判断 324"/>
        <xdr:cNvSpPr/>
      </xdr:nvSpPr>
      <xdr:spPr>
        <a:xfrm>
          <a:off x="16129000" y="1023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55812</xdr:rowOff>
    </xdr:from>
    <xdr:ext cx="736600" cy="259045"/>
    <xdr:sp macro="" textlink="">
      <xdr:nvSpPr>
        <xdr:cNvPr id="326" name="テキスト ボックス 325"/>
        <xdr:cNvSpPr txBox="1"/>
      </xdr:nvSpPr>
      <xdr:spPr>
        <a:xfrm>
          <a:off x="15798800" y="9999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160655</xdr:rowOff>
    </xdr:from>
    <xdr:to>
      <xdr:col>22</xdr:col>
      <xdr:colOff>203200</xdr:colOff>
      <xdr:row>60</xdr:row>
      <xdr:rowOff>42291</xdr:rowOff>
    </xdr:to>
    <xdr:cxnSp macro="">
      <xdr:nvCxnSpPr>
        <xdr:cNvPr id="327" name="直線コネクタ 326"/>
        <xdr:cNvCxnSpPr/>
      </xdr:nvCxnSpPr>
      <xdr:spPr>
        <a:xfrm>
          <a:off x="14401800" y="10276205"/>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107442</xdr:rowOff>
    </xdr:from>
    <xdr:to>
      <xdr:col>22</xdr:col>
      <xdr:colOff>254000</xdr:colOff>
      <xdr:row>60</xdr:row>
      <xdr:rowOff>37592</xdr:rowOff>
    </xdr:to>
    <xdr:sp macro="" textlink="">
      <xdr:nvSpPr>
        <xdr:cNvPr id="328" name="フローチャート : 判断 327"/>
        <xdr:cNvSpPr/>
      </xdr:nvSpPr>
      <xdr:spPr>
        <a:xfrm>
          <a:off x="15240000" y="1022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47769</xdr:rowOff>
    </xdr:from>
    <xdr:ext cx="762000" cy="259045"/>
    <xdr:sp macro="" textlink="">
      <xdr:nvSpPr>
        <xdr:cNvPr id="329" name="テキスト ボックス 328"/>
        <xdr:cNvSpPr txBox="1"/>
      </xdr:nvSpPr>
      <xdr:spPr>
        <a:xfrm>
          <a:off x="14909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160655</xdr:rowOff>
    </xdr:from>
    <xdr:to>
      <xdr:col>21</xdr:col>
      <xdr:colOff>0</xdr:colOff>
      <xdr:row>60</xdr:row>
      <xdr:rowOff>33041</xdr:rowOff>
    </xdr:to>
    <xdr:cxnSp macro="">
      <xdr:nvCxnSpPr>
        <xdr:cNvPr id="330" name="直線コネクタ 329"/>
        <xdr:cNvCxnSpPr/>
      </xdr:nvCxnSpPr>
      <xdr:spPr>
        <a:xfrm flipV="1">
          <a:off x="13512800" y="10276205"/>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75671</xdr:rowOff>
    </xdr:from>
    <xdr:to>
      <xdr:col>21</xdr:col>
      <xdr:colOff>50800</xdr:colOff>
      <xdr:row>60</xdr:row>
      <xdr:rowOff>5821</xdr:rowOff>
    </xdr:to>
    <xdr:sp macro="" textlink="">
      <xdr:nvSpPr>
        <xdr:cNvPr id="331" name="フローチャート : 判断 330"/>
        <xdr:cNvSpPr/>
      </xdr:nvSpPr>
      <xdr:spPr>
        <a:xfrm>
          <a:off x="14351000" y="1019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15998</xdr:rowOff>
    </xdr:from>
    <xdr:ext cx="762000" cy="259045"/>
    <xdr:sp macro="" textlink="">
      <xdr:nvSpPr>
        <xdr:cNvPr id="332" name="テキスト ボックス 331"/>
        <xdr:cNvSpPr txBox="1"/>
      </xdr:nvSpPr>
      <xdr:spPr>
        <a:xfrm>
          <a:off x="14020800" y="996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80497</xdr:rowOff>
    </xdr:from>
    <xdr:to>
      <xdr:col>19</xdr:col>
      <xdr:colOff>533400</xdr:colOff>
      <xdr:row>60</xdr:row>
      <xdr:rowOff>10647</xdr:rowOff>
    </xdr:to>
    <xdr:sp macro="" textlink="">
      <xdr:nvSpPr>
        <xdr:cNvPr id="333" name="フローチャート : 判断 332"/>
        <xdr:cNvSpPr/>
      </xdr:nvSpPr>
      <xdr:spPr>
        <a:xfrm>
          <a:off x="13462000" y="10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20824</xdr:rowOff>
    </xdr:from>
    <xdr:ext cx="762000" cy="259045"/>
    <xdr:sp macro="" textlink="">
      <xdr:nvSpPr>
        <xdr:cNvPr id="334" name="テキスト ボックス 333"/>
        <xdr:cNvSpPr txBox="1"/>
      </xdr:nvSpPr>
      <xdr:spPr>
        <a:xfrm>
          <a:off x="13131800" y="996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62674</xdr:rowOff>
    </xdr:from>
    <xdr:to>
      <xdr:col>24</xdr:col>
      <xdr:colOff>609600</xdr:colOff>
      <xdr:row>60</xdr:row>
      <xdr:rowOff>164274</xdr:rowOff>
    </xdr:to>
    <xdr:sp macro="" textlink="">
      <xdr:nvSpPr>
        <xdr:cNvPr id="340" name="円/楕円 339"/>
        <xdr:cNvSpPr/>
      </xdr:nvSpPr>
      <xdr:spPr>
        <a:xfrm>
          <a:off x="16967200" y="1034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34751</xdr:rowOff>
    </xdr:from>
    <xdr:ext cx="762000" cy="259045"/>
    <xdr:sp macro="" textlink="">
      <xdr:nvSpPr>
        <xdr:cNvPr id="341" name="定員管理の状況該当値テキスト"/>
        <xdr:cNvSpPr txBox="1"/>
      </xdr:nvSpPr>
      <xdr:spPr>
        <a:xfrm>
          <a:off x="17106900" y="1032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6773</xdr:rowOff>
    </xdr:from>
    <xdr:to>
      <xdr:col>23</xdr:col>
      <xdr:colOff>457200</xdr:colOff>
      <xdr:row>60</xdr:row>
      <xdr:rowOff>108373</xdr:rowOff>
    </xdr:to>
    <xdr:sp macro="" textlink="">
      <xdr:nvSpPr>
        <xdr:cNvPr id="342" name="円/楕円 341"/>
        <xdr:cNvSpPr/>
      </xdr:nvSpPr>
      <xdr:spPr>
        <a:xfrm>
          <a:off x="16129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93150</xdr:rowOff>
    </xdr:from>
    <xdr:ext cx="736600" cy="259045"/>
    <xdr:sp macro="" textlink="">
      <xdr:nvSpPr>
        <xdr:cNvPr id="343" name="テキスト ボックス 342"/>
        <xdr:cNvSpPr txBox="1"/>
      </xdr:nvSpPr>
      <xdr:spPr>
        <a:xfrm>
          <a:off x="15798800" y="10380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162941</xdr:rowOff>
    </xdr:from>
    <xdr:to>
      <xdr:col>22</xdr:col>
      <xdr:colOff>254000</xdr:colOff>
      <xdr:row>60</xdr:row>
      <xdr:rowOff>93091</xdr:rowOff>
    </xdr:to>
    <xdr:sp macro="" textlink="">
      <xdr:nvSpPr>
        <xdr:cNvPr id="344" name="円/楕円 343"/>
        <xdr:cNvSpPr/>
      </xdr:nvSpPr>
      <xdr:spPr>
        <a:xfrm>
          <a:off x="152400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77868</xdr:rowOff>
    </xdr:from>
    <xdr:ext cx="762000" cy="259045"/>
    <xdr:sp macro="" textlink="">
      <xdr:nvSpPr>
        <xdr:cNvPr id="345" name="テキスト ボックス 344"/>
        <xdr:cNvSpPr txBox="1"/>
      </xdr:nvSpPr>
      <xdr:spPr>
        <a:xfrm>
          <a:off x="14909800" y="103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109855</xdr:rowOff>
    </xdr:from>
    <xdr:to>
      <xdr:col>21</xdr:col>
      <xdr:colOff>50800</xdr:colOff>
      <xdr:row>60</xdr:row>
      <xdr:rowOff>40005</xdr:rowOff>
    </xdr:to>
    <xdr:sp macro="" textlink="">
      <xdr:nvSpPr>
        <xdr:cNvPr id="346" name="円/楕円 345"/>
        <xdr:cNvSpPr/>
      </xdr:nvSpPr>
      <xdr:spPr>
        <a:xfrm>
          <a:off x="14351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24782</xdr:rowOff>
    </xdr:from>
    <xdr:ext cx="762000" cy="259045"/>
    <xdr:sp macro="" textlink="">
      <xdr:nvSpPr>
        <xdr:cNvPr id="347" name="テキスト ボックス 346"/>
        <xdr:cNvSpPr txBox="1"/>
      </xdr:nvSpPr>
      <xdr:spPr>
        <a:xfrm>
          <a:off x="140208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153691</xdr:rowOff>
    </xdr:from>
    <xdr:to>
      <xdr:col>19</xdr:col>
      <xdr:colOff>533400</xdr:colOff>
      <xdr:row>60</xdr:row>
      <xdr:rowOff>83841</xdr:rowOff>
    </xdr:to>
    <xdr:sp macro="" textlink="">
      <xdr:nvSpPr>
        <xdr:cNvPr id="348" name="円/楕円 347"/>
        <xdr:cNvSpPr/>
      </xdr:nvSpPr>
      <xdr:spPr>
        <a:xfrm>
          <a:off x="13462000" y="1026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68618</xdr:rowOff>
    </xdr:from>
    <xdr:ext cx="762000" cy="259045"/>
    <xdr:sp macro="" textlink="">
      <xdr:nvSpPr>
        <xdr:cNvPr id="349" name="テキスト ボックス 348"/>
        <xdr:cNvSpPr txBox="1"/>
      </xdr:nvSpPr>
      <xdr:spPr>
        <a:xfrm>
          <a:off x="13131800" y="1035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H21</a:t>
          </a:r>
          <a:r>
            <a:rPr lang="ja-JP" altLang="ja-JP" sz="1100" b="0" i="0" baseline="0">
              <a:solidFill>
                <a:schemeClr val="dk1"/>
              </a:solidFill>
              <a:latin typeface="+mn-lt"/>
              <a:ea typeface="+mn-ea"/>
              <a:cs typeface="+mn-cs"/>
            </a:rPr>
            <a:t>決算において、起債発行許可団体基準の</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を下回る</a:t>
          </a:r>
          <a:r>
            <a:rPr lang="en-US" altLang="ja-JP" sz="1100" b="0" i="0" baseline="0">
              <a:solidFill>
                <a:schemeClr val="dk1"/>
              </a:solidFill>
              <a:latin typeface="+mn-lt"/>
              <a:ea typeface="+mn-ea"/>
              <a:cs typeface="+mn-cs"/>
            </a:rPr>
            <a:t>16.7%</a:t>
          </a:r>
          <a:r>
            <a:rPr lang="ja-JP" altLang="ja-JP" sz="1100" b="0" i="0" baseline="0">
              <a:solidFill>
                <a:schemeClr val="dk1"/>
              </a:solidFill>
              <a:latin typeface="+mn-lt"/>
              <a:ea typeface="+mn-ea"/>
              <a:cs typeface="+mn-cs"/>
            </a:rPr>
            <a:t>となり、許可団体からは脱却し、</a:t>
          </a:r>
          <a:r>
            <a:rPr lang="en-US" altLang="ja-JP" sz="1100" b="0" i="0" baseline="0">
              <a:solidFill>
                <a:schemeClr val="dk1"/>
              </a:solidFill>
              <a:latin typeface="+mn-lt"/>
              <a:ea typeface="+mn-ea"/>
              <a:cs typeface="+mn-cs"/>
            </a:rPr>
            <a:t>H25</a:t>
          </a:r>
          <a:r>
            <a:rPr lang="ja-JP" altLang="ja-JP" sz="1100" b="0" i="0" baseline="0">
              <a:solidFill>
                <a:schemeClr val="dk1"/>
              </a:solidFill>
              <a:latin typeface="+mn-lt"/>
              <a:ea typeface="+mn-ea"/>
              <a:cs typeface="+mn-cs"/>
            </a:rPr>
            <a:t>決算においては、</a:t>
          </a:r>
          <a:r>
            <a:rPr lang="en-US" altLang="ja-JP" sz="1100" b="0" i="0" baseline="0">
              <a:solidFill>
                <a:schemeClr val="dk1"/>
              </a:solidFill>
              <a:latin typeface="+mn-lt"/>
              <a:ea typeface="+mn-ea"/>
              <a:cs typeface="+mn-cs"/>
            </a:rPr>
            <a:t>10.9%</a:t>
          </a:r>
          <a:r>
            <a:rPr lang="ja-JP" altLang="ja-JP" sz="1100" b="0" i="0" baseline="0">
              <a:solidFill>
                <a:schemeClr val="dk1"/>
              </a:solidFill>
              <a:latin typeface="+mn-lt"/>
              <a:ea typeface="+mn-ea"/>
              <a:cs typeface="+mn-cs"/>
            </a:rPr>
            <a:t>となり年々改善している。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しかし、数値が、高い要因のひとつとなっている簡易水道事業に係る償還金等については、事業自体は、</a:t>
          </a:r>
          <a:r>
            <a:rPr lang="en-US" altLang="ja-JP" sz="1100" b="0" i="0" baseline="0">
              <a:solidFill>
                <a:schemeClr val="dk1"/>
              </a:solidFill>
              <a:latin typeface="+mn-lt"/>
              <a:ea typeface="+mn-ea"/>
              <a:cs typeface="+mn-cs"/>
            </a:rPr>
            <a:t>H15</a:t>
          </a:r>
          <a:r>
            <a:rPr lang="ja-JP" altLang="ja-JP" sz="1100" b="0" i="0" baseline="0">
              <a:solidFill>
                <a:schemeClr val="dk1"/>
              </a:solidFill>
              <a:latin typeface="+mn-lt"/>
              <a:ea typeface="+mn-ea"/>
              <a:cs typeface="+mn-cs"/>
            </a:rPr>
            <a:t>で完了しているものの償還期間が</a:t>
          </a:r>
          <a:r>
            <a:rPr lang="en-US" altLang="ja-JP" sz="1100" b="0" i="0" baseline="0">
              <a:solidFill>
                <a:schemeClr val="dk1"/>
              </a:solidFill>
              <a:latin typeface="+mn-lt"/>
              <a:ea typeface="+mn-ea"/>
              <a:cs typeface="+mn-cs"/>
            </a:rPr>
            <a:t>30</a:t>
          </a:r>
          <a:r>
            <a:rPr lang="ja-JP" altLang="ja-JP" sz="1100" b="0" i="0" baseline="0">
              <a:solidFill>
                <a:schemeClr val="dk1"/>
              </a:solidFill>
              <a:latin typeface="+mn-lt"/>
              <a:ea typeface="+mn-ea"/>
              <a:cs typeface="+mn-cs"/>
            </a:rPr>
            <a:t>年と長いため、「公営企業に要る経費の財源とする地方債の償還の財源に充てたと認められる繰入金」での改善は見込めない。</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また、今後、簡易水道や</a:t>
          </a:r>
          <a:r>
            <a:rPr lang="en-US" altLang="ja-JP" sz="1100" b="0" i="0" baseline="0">
              <a:solidFill>
                <a:schemeClr val="dk1"/>
              </a:solidFill>
              <a:latin typeface="+mn-lt"/>
              <a:ea typeface="+mn-ea"/>
              <a:cs typeface="+mn-cs"/>
            </a:rPr>
            <a:t>CATV</a:t>
          </a:r>
          <a:r>
            <a:rPr lang="ja-JP" altLang="ja-JP" sz="1100" b="0" i="0" baseline="0">
              <a:solidFill>
                <a:schemeClr val="dk1"/>
              </a:solidFill>
              <a:latin typeface="+mn-lt"/>
              <a:ea typeface="+mn-ea"/>
              <a:cs typeface="+mn-cs"/>
            </a:rPr>
            <a:t>設備等の主要機器が更新時期を迎えるため、新規の起債の発行も必要となってくるので、借入と償還のバランスを考慮しながら、公債費負担管理を行っていくこととしている。</a:t>
          </a:r>
          <a:endParaRPr lang="en-US" altLang="ja-JP" sz="1100" b="0" i="0" baseline="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100965</xdr:rowOff>
    </xdr:from>
    <xdr:to>
      <xdr:col>24</xdr:col>
      <xdr:colOff>558800</xdr:colOff>
      <xdr:row>44</xdr:row>
      <xdr:rowOff>20320</xdr:rowOff>
    </xdr:to>
    <xdr:cxnSp macro="">
      <xdr:nvCxnSpPr>
        <xdr:cNvPr id="374" name="直線コネクタ 373"/>
        <xdr:cNvCxnSpPr/>
      </xdr:nvCxnSpPr>
      <xdr:spPr>
        <a:xfrm flipV="1">
          <a:off x="17018000" y="627316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75"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76" name="直線コネクタ 375"/>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15892</xdr:rowOff>
    </xdr:from>
    <xdr:ext cx="762000" cy="259045"/>
    <xdr:sp macro="" textlink="">
      <xdr:nvSpPr>
        <xdr:cNvPr id="377" name="公債費負担の状況最大値テキスト"/>
        <xdr:cNvSpPr txBox="1"/>
      </xdr:nvSpPr>
      <xdr:spPr>
        <a:xfrm>
          <a:off x="17106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24</xdr:col>
      <xdr:colOff>469900</xdr:colOff>
      <xdr:row>36</xdr:row>
      <xdr:rowOff>100965</xdr:rowOff>
    </xdr:from>
    <xdr:to>
      <xdr:col>24</xdr:col>
      <xdr:colOff>647700</xdr:colOff>
      <xdr:row>36</xdr:row>
      <xdr:rowOff>100965</xdr:rowOff>
    </xdr:to>
    <xdr:cxnSp macro="">
      <xdr:nvCxnSpPr>
        <xdr:cNvPr id="378" name="直線コネクタ 377"/>
        <xdr:cNvCxnSpPr/>
      </xdr:nvCxnSpPr>
      <xdr:spPr>
        <a:xfrm>
          <a:off x="16929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9843</xdr:rowOff>
    </xdr:from>
    <xdr:to>
      <xdr:col>24</xdr:col>
      <xdr:colOff>558800</xdr:colOff>
      <xdr:row>41</xdr:row>
      <xdr:rowOff>76200</xdr:rowOff>
    </xdr:to>
    <xdr:cxnSp macro="">
      <xdr:nvCxnSpPr>
        <xdr:cNvPr id="379" name="直線コネクタ 378"/>
        <xdr:cNvCxnSpPr/>
      </xdr:nvCxnSpPr>
      <xdr:spPr>
        <a:xfrm flipV="1">
          <a:off x="16179800" y="7039293"/>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137495</xdr:rowOff>
    </xdr:from>
    <xdr:ext cx="762000" cy="259045"/>
    <xdr:sp macro="" textlink="">
      <xdr:nvSpPr>
        <xdr:cNvPr id="380" name="公債費負担の状況平均値テキスト"/>
        <xdr:cNvSpPr txBox="1"/>
      </xdr:nvSpPr>
      <xdr:spPr>
        <a:xfrm>
          <a:off x="17106900" y="665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120968</xdr:rowOff>
    </xdr:from>
    <xdr:to>
      <xdr:col>24</xdr:col>
      <xdr:colOff>609600</xdr:colOff>
      <xdr:row>40</xdr:row>
      <xdr:rowOff>51118</xdr:rowOff>
    </xdr:to>
    <xdr:sp macro="" textlink="">
      <xdr:nvSpPr>
        <xdr:cNvPr id="381" name="フローチャート : 判断 380"/>
        <xdr:cNvSpPr/>
      </xdr:nvSpPr>
      <xdr:spPr>
        <a:xfrm>
          <a:off x="169672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166688</xdr:rowOff>
    </xdr:to>
    <xdr:cxnSp macro="">
      <xdr:nvCxnSpPr>
        <xdr:cNvPr id="382" name="直線コネクタ 381"/>
        <xdr:cNvCxnSpPr/>
      </xdr:nvCxnSpPr>
      <xdr:spPr>
        <a:xfrm flipV="1">
          <a:off x="15290800" y="710565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3" name="フローチャート : 判断 382"/>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384" name="テキスト ボックス 383"/>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166688</xdr:rowOff>
    </xdr:from>
    <xdr:to>
      <xdr:col>22</xdr:col>
      <xdr:colOff>203200</xdr:colOff>
      <xdr:row>42</xdr:row>
      <xdr:rowOff>91757</xdr:rowOff>
    </xdr:to>
    <xdr:cxnSp macro="">
      <xdr:nvCxnSpPr>
        <xdr:cNvPr id="385" name="直線コネクタ 384"/>
        <xdr:cNvCxnSpPr/>
      </xdr:nvCxnSpPr>
      <xdr:spPr>
        <a:xfrm flipV="1">
          <a:off x="14401800" y="719613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40005</xdr:rowOff>
    </xdr:from>
    <xdr:to>
      <xdr:col>22</xdr:col>
      <xdr:colOff>254000</xdr:colOff>
      <xdr:row>40</xdr:row>
      <xdr:rowOff>141605</xdr:rowOff>
    </xdr:to>
    <xdr:sp macro="" textlink="">
      <xdr:nvSpPr>
        <xdr:cNvPr id="386" name="フローチャート : 判断 385"/>
        <xdr:cNvSpPr/>
      </xdr:nvSpPr>
      <xdr:spPr>
        <a:xfrm>
          <a:off x="15240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151782</xdr:rowOff>
    </xdr:from>
    <xdr:ext cx="762000" cy="259045"/>
    <xdr:sp macro="" textlink="">
      <xdr:nvSpPr>
        <xdr:cNvPr id="387" name="テキスト ボックス 386"/>
        <xdr:cNvSpPr txBox="1"/>
      </xdr:nvSpPr>
      <xdr:spPr>
        <a:xfrm>
          <a:off x="14909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91757</xdr:rowOff>
    </xdr:from>
    <xdr:to>
      <xdr:col>21</xdr:col>
      <xdr:colOff>0</xdr:colOff>
      <xdr:row>43</xdr:row>
      <xdr:rowOff>16828</xdr:rowOff>
    </xdr:to>
    <xdr:cxnSp macro="">
      <xdr:nvCxnSpPr>
        <xdr:cNvPr id="388" name="直線コネクタ 387"/>
        <xdr:cNvCxnSpPr/>
      </xdr:nvCxnSpPr>
      <xdr:spPr>
        <a:xfrm flipV="1">
          <a:off x="13512800" y="7292657"/>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160655</xdr:rowOff>
    </xdr:from>
    <xdr:to>
      <xdr:col>21</xdr:col>
      <xdr:colOff>50800</xdr:colOff>
      <xdr:row>41</xdr:row>
      <xdr:rowOff>90805</xdr:rowOff>
    </xdr:to>
    <xdr:sp macro="" textlink="">
      <xdr:nvSpPr>
        <xdr:cNvPr id="389" name="フローチャート : 判断 388"/>
        <xdr:cNvSpPr/>
      </xdr:nvSpPr>
      <xdr:spPr>
        <a:xfrm>
          <a:off x="143510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100982</xdr:rowOff>
    </xdr:from>
    <xdr:ext cx="762000" cy="259045"/>
    <xdr:sp macro="" textlink="">
      <xdr:nvSpPr>
        <xdr:cNvPr id="390" name="テキスト ボックス 389"/>
        <xdr:cNvSpPr txBox="1"/>
      </xdr:nvSpPr>
      <xdr:spPr>
        <a:xfrm>
          <a:off x="14020800" y="678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109855</xdr:rowOff>
    </xdr:from>
    <xdr:to>
      <xdr:col>19</xdr:col>
      <xdr:colOff>533400</xdr:colOff>
      <xdr:row>42</xdr:row>
      <xdr:rowOff>40005</xdr:rowOff>
    </xdr:to>
    <xdr:sp macro="" textlink="">
      <xdr:nvSpPr>
        <xdr:cNvPr id="391" name="フローチャート : 判断 390"/>
        <xdr:cNvSpPr/>
      </xdr:nvSpPr>
      <xdr:spPr>
        <a:xfrm>
          <a:off x="13462000" y="7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50182</xdr:rowOff>
    </xdr:from>
    <xdr:ext cx="762000" cy="259045"/>
    <xdr:sp macro="" textlink="">
      <xdr:nvSpPr>
        <xdr:cNvPr id="392" name="テキスト ボックス 391"/>
        <xdr:cNvSpPr txBox="1"/>
      </xdr:nvSpPr>
      <xdr:spPr>
        <a:xfrm>
          <a:off x="13131800" y="69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130493</xdr:rowOff>
    </xdr:from>
    <xdr:to>
      <xdr:col>24</xdr:col>
      <xdr:colOff>609600</xdr:colOff>
      <xdr:row>41</xdr:row>
      <xdr:rowOff>60643</xdr:rowOff>
    </xdr:to>
    <xdr:sp macro="" textlink="">
      <xdr:nvSpPr>
        <xdr:cNvPr id="398" name="円/楕円 397"/>
        <xdr:cNvSpPr/>
      </xdr:nvSpPr>
      <xdr:spPr>
        <a:xfrm>
          <a:off x="169672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102570</xdr:rowOff>
    </xdr:from>
    <xdr:ext cx="762000" cy="259045"/>
    <xdr:sp macro="" textlink="">
      <xdr:nvSpPr>
        <xdr:cNvPr id="399" name="公債費負担の状況該当値テキスト"/>
        <xdr:cNvSpPr txBox="1"/>
      </xdr:nvSpPr>
      <xdr:spPr>
        <a:xfrm>
          <a:off x="17106900" y="696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400" name="円/楕円 399"/>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401" name="テキスト ボックス 400"/>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115888</xdr:rowOff>
    </xdr:from>
    <xdr:to>
      <xdr:col>22</xdr:col>
      <xdr:colOff>254000</xdr:colOff>
      <xdr:row>42</xdr:row>
      <xdr:rowOff>46038</xdr:rowOff>
    </xdr:to>
    <xdr:sp macro="" textlink="">
      <xdr:nvSpPr>
        <xdr:cNvPr id="402" name="円/楕円 401"/>
        <xdr:cNvSpPr/>
      </xdr:nvSpPr>
      <xdr:spPr>
        <a:xfrm>
          <a:off x="15240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30815</xdr:rowOff>
    </xdr:from>
    <xdr:ext cx="762000" cy="259045"/>
    <xdr:sp macro="" textlink="">
      <xdr:nvSpPr>
        <xdr:cNvPr id="403" name="テキスト ボックス 402"/>
        <xdr:cNvSpPr txBox="1"/>
      </xdr:nvSpPr>
      <xdr:spPr>
        <a:xfrm>
          <a:off x="14909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40957</xdr:rowOff>
    </xdr:from>
    <xdr:to>
      <xdr:col>21</xdr:col>
      <xdr:colOff>50800</xdr:colOff>
      <xdr:row>42</xdr:row>
      <xdr:rowOff>142557</xdr:rowOff>
    </xdr:to>
    <xdr:sp macro="" textlink="">
      <xdr:nvSpPr>
        <xdr:cNvPr id="404" name="円/楕円 403"/>
        <xdr:cNvSpPr/>
      </xdr:nvSpPr>
      <xdr:spPr>
        <a:xfrm>
          <a:off x="14351000" y="72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127334</xdr:rowOff>
    </xdr:from>
    <xdr:ext cx="762000" cy="259045"/>
    <xdr:sp macro="" textlink="">
      <xdr:nvSpPr>
        <xdr:cNvPr id="405" name="テキスト ボックス 404"/>
        <xdr:cNvSpPr txBox="1"/>
      </xdr:nvSpPr>
      <xdr:spPr>
        <a:xfrm>
          <a:off x="14020800" y="73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137478</xdr:rowOff>
    </xdr:from>
    <xdr:to>
      <xdr:col>19</xdr:col>
      <xdr:colOff>533400</xdr:colOff>
      <xdr:row>43</xdr:row>
      <xdr:rowOff>67628</xdr:rowOff>
    </xdr:to>
    <xdr:sp macro="" textlink="">
      <xdr:nvSpPr>
        <xdr:cNvPr id="406" name="円/楕円 405"/>
        <xdr:cNvSpPr/>
      </xdr:nvSpPr>
      <xdr:spPr>
        <a:xfrm>
          <a:off x="134620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52405</xdr:rowOff>
    </xdr:from>
    <xdr:ext cx="762000" cy="259045"/>
    <xdr:sp macro="" textlink="">
      <xdr:nvSpPr>
        <xdr:cNvPr id="407" name="テキスト ボックス 406"/>
        <xdr:cNvSpPr txBox="1"/>
      </xdr:nvSpPr>
      <xdr:spPr>
        <a:xfrm>
          <a:off x="13131800" y="742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比率は年々改善しており、</a:t>
          </a:r>
          <a:r>
            <a:rPr lang="ja-JP" altLang="en-US" sz="1100" b="0" i="0" baseline="0">
              <a:solidFill>
                <a:schemeClr val="dk1"/>
              </a:solidFill>
              <a:latin typeface="+mn-lt"/>
              <a:ea typeface="+mn-ea"/>
              <a:cs typeface="+mn-cs"/>
            </a:rPr>
            <a:t>その</a:t>
          </a:r>
          <a:r>
            <a:rPr lang="ja-JP" altLang="ja-JP" sz="1100" b="0" i="0" baseline="0">
              <a:solidFill>
                <a:schemeClr val="dk1"/>
              </a:solidFill>
              <a:latin typeface="+mn-lt"/>
              <a:ea typeface="+mn-ea"/>
              <a:cs typeface="+mn-cs"/>
            </a:rPr>
            <a:t>主な要因としては、起債発行抑制による地方債残高の減や、財政調整基金の積立による充当可能基金の増額等が</a:t>
          </a:r>
          <a:r>
            <a:rPr lang="ja-JP" altLang="en-US" sz="1100" b="0" i="0" baseline="0">
              <a:solidFill>
                <a:schemeClr val="dk1"/>
              </a:solidFill>
              <a:latin typeface="+mn-lt"/>
              <a:ea typeface="+mn-ea"/>
              <a:cs typeface="+mn-cs"/>
            </a:rPr>
            <a:t>挙げられる</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a:r>
            <a:rPr lang="en-US" altLang="ja-JP" sz="1100" b="0" i="0" baseline="0">
              <a:solidFill>
                <a:schemeClr val="dk1"/>
              </a:solidFill>
              <a:latin typeface="+mn-lt"/>
              <a:ea typeface="+mn-ea"/>
              <a:cs typeface="+mn-cs"/>
            </a:rPr>
            <a:t>   H25</a:t>
          </a:r>
          <a:r>
            <a:rPr lang="ja-JP" altLang="en-US" sz="1100" b="0" i="0" baseline="0">
              <a:solidFill>
                <a:schemeClr val="dk1"/>
              </a:solidFill>
              <a:latin typeface="+mn-lt"/>
              <a:ea typeface="+mn-ea"/>
              <a:cs typeface="+mn-cs"/>
            </a:rPr>
            <a:t>においては</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類似団体と同等の比率まで改善したが、</a:t>
          </a:r>
          <a:r>
            <a:rPr lang="ja-JP" altLang="ja-JP" sz="1100" b="0" i="0" baseline="0">
              <a:solidFill>
                <a:schemeClr val="dk1"/>
              </a:solidFill>
              <a:latin typeface="+mn-lt"/>
              <a:ea typeface="+mn-ea"/>
              <a:cs typeface="+mn-cs"/>
            </a:rPr>
            <a:t>今後も、計画的な定員管理と実質公債費比率と連動した計画的な起債発行を行</a:t>
          </a:r>
          <a:r>
            <a:rPr lang="ja-JP" altLang="en-US" sz="1100" b="0" i="0" baseline="0">
              <a:solidFill>
                <a:schemeClr val="dk1"/>
              </a:solidFill>
              <a:latin typeface="+mn-lt"/>
              <a:ea typeface="+mn-ea"/>
              <a:cs typeface="+mn-cs"/>
            </a:rPr>
            <a:t>うとともに</a:t>
          </a:r>
          <a:r>
            <a:rPr lang="ja-JP" altLang="ja-JP" sz="1100" b="0" i="0" baseline="0">
              <a:solidFill>
                <a:schemeClr val="dk1"/>
              </a:solidFill>
              <a:latin typeface="+mn-lt"/>
              <a:ea typeface="+mn-ea"/>
              <a:cs typeface="+mn-cs"/>
            </a:rPr>
            <a:t>、充当可能資金の確保面で、財政調整基金の積立額</a:t>
          </a:r>
          <a:r>
            <a:rPr lang="ja-JP" altLang="en-US" sz="1100" b="0" i="0" baseline="0">
              <a:solidFill>
                <a:schemeClr val="dk1"/>
              </a:solidFill>
              <a:latin typeface="+mn-lt"/>
              <a:ea typeface="+mn-ea"/>
              <a:cs typeface="+mn-cs"/>
            </a:rPr>
            <a:t>については</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大規模災害等への備えとして、</a:t>
          </a:r>
          <a:r>
            <a:rPr lang="ja-JP" altLang="ja-JP" sz="1100" b="0" i="0" baseline="0">
              <a:solidFill>
                <a:schemeClr val="dk1"/>
              </a:solidFill>
              <a:latin typeface="+mn-lt"/>
              <a:ea typeface="+mn-ea"/>
              <a:cs typeface="+mn-cs"/>
            </a:rPr>
            <a:t>標準財政規模の</a:t>
          </a:r>
          <a:r>
            <a:rPr lang="en-US" altLang="ja-JP" sz="1100" b="0" i="0" baseline="0">
              <a:solidFill>
                <a:schemeClr val="dk1"/>
              </a:solidFill>
              <a:latin typeface="+mn-lt"/>
              <a:ea typeface="+mn-ea"/>
              <a:cs typeface="+mn-cs"/>
            </a:rPr>
            <a:t>2</a:t>
          </a:r>
          <a:r>
            <a:rPr lang="ja-JP" altLang="ja-JP" sz="1100" b="0" i="0" baseline="0">
              <a:solidFill>
                <a:schemeClr val="dk1"/>
              </a:solidFill>
              <a:latin typeface="+mn-lt"/>
              <a:ea typeface="+mn-ea"/>
              <a:cs typeface="+mn-cs"/>
            </a:rPr>
            <a:t>分</a:t>
          </a:r>
          <a:r>
            <a:rPr lang="en-US" altLang="ja-JP" sz="1100" b="0" i="0" baseline="0">
              <a:solidFill>
                <a:schemeClr val="dk1"/>
              </a:solidFill>
              <a:latin typeface="+mn-lt"/>
              <a:ea typeface="+mn-ea"/>
              <a:cs typeface="+mn-cs"/>
            </a:rPr>
            <a:t>1</a:t>
          </a:r>
          <a:r>
            <a:rPr lang="ja-JP" altLang="en-US" sz="1100" b="0" i="0" baseline="0">
              <a:solidFill>
                <a:schemeClr val="dk1"/>
              </a:solidFill>
              <a:latin typeface="+mn-lt"/>
              <a:ea typeface="+mn-ea"/>
              <a:cs typeface="+mn-cs"/>
            </a:rPr>
            <a:t>相当は、常時確保しておくこととしている。</a:t>
          </a:r>
          <a:endParaRPr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69759</xdr:rowOff>
    </xdr:from>
    <xdr:to>
      <xdr:col>24</xdr:col>
      <xdr:colOff>558800</xdr:colOff>
      <xdr:row>22</xdr:row>
      <xdr:rowOff>33927</xdr:rowOff>
    </xdr:to>
    <xdr:cxnSp macro="">
      <xdr:nvCxnSpPr>
        <xdr:cNvPr id="438" name="直線コネクタ 437"/>
        <xdr:cNvCxnSpPr/>
      </xdr:nvCxnSpPr>
      <xdr:spPr>
        <a:xfrm flipV="1">
          <a:off x="17018000" y="2470059"/>
          <a:ext cx="0" cy="1335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6004</xdr:rowOff>
    </xdr:from>
    <xdr:ext cx="762000" cy="259045"/>
    <xdr:sp macro="" textlink="">
      <xdr:nvSpPr>
        <xdr:cNvPr id="439" name="将来負担の状況最小値テキスト"/>
        <xdr:cNvSpPr txBox="1"/>
      </xdr:nvSpPr>
      <xdr:spPr>
        <a:xfrm>
          <a:off x="17106900" y="377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22</xdr:row>
      <xdr:rowOff>33927</xdr:rowOff>
    </xdr:from>
    <xdr:to>
      <xdr:col>24</xdr:col>
      <xdr:colOff>647700</xdr:colOff>
      <xdr:row>22</xdr:row>
      <xdr:rowOff>33927</xdr:rowOff>
    </xdr:to>
    <xdr:cxnSp macro="">
      <xdr:nvCxnSpPr>
        <xdr:cNvPr id="440" name="直線コネクタ 439"/>
        <xdr:cNvCxnSpPr/>
      </xdr:nvCxnSpPr>
      <xdr:spPr>
        <a:xfrm>
          <a:off x="16929100" y="38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111686</xdr:rowOff>
    </xdr:from>
    <xdr:ext cx="762000" cy="259045"/>
    <xdr:sp macro="" textlink="">
      <xdr:nvSpPr>
        <xdr:cNvPr id="441" name="将来負担の状況最大値テキスト"/>
        <xdr:cNvSpPr txBox="1"/>
      </xdr:nvSpPr>
      <xdr:spPr>
        <a:xfrm>
          <a:off x="17106900" y="234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24</xdr:col>
      <xdr:colOff>469900</xdr:colOff>
      <xdr:row>14</xdr:row>
      <xdr:rowOff>69759</xdr:rowOff>
    </xdr:from>
    <xdr:to>
      <xdr:col>24</xdr:col>
      <xdr:colOff>647700</xdr:colOff>
      <xdr:row>14</xdr:row>
      <xdr:rowOff>69759</xdr:rowOff>
    </xdr:to>
    <xdr:cxnSp macro="">
      <xdr:nvCxnSpPr>
        <xdr:cNvPr id="442" name="直線コネクタ 441"/>
        <xdr:cNvCxnSpPr/>
      </xdr:nvCxnSpPr>
      <xdr:spPr>
        <a:xfrm>
          <a:off x="16929100" y="247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69759</xdr:rowOff>
    </xdr:from>
    <xdr:to>
      <xdr:col>24</xdr:col>
      <xdr:colOff>558800</xdr:colOff>
      <xdr:row>16</xdr:row>
      <xdr:rowOff>2631</xdr:rowOff>
    </xdr:to>
    <xdr:cxnSp macro="">
      <xdr:nvCxnSpPr>
        <xdr:cNvPr id="443" name="直線コネクタ 442"/>
        <xdr:cNvCxnSpPr/>
      </xdr:nvCxnSpPr>
      <xdr:spPr>
        <a:xfrm flipV="1">
          <a:off x="16179800" y="2470059"/>
          <a:ext cx="8382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44"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5" name="フローチャート :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2631</xdr:rowOff>
    </xdr:from>
    <xdr:to>
      <xdr:col>23</xdr:col>
      <xdr:colOff>406400</xdr:colOff>
      <xdr:row>17</xdr:row>
      <xdr:rowOff>31115</xdr:rowOff>
    </xdr:to>
    <xdr:cxnSp macro="">
      <xdr:nvCxnSpPr>
        <xdr:cNvPr id="446" name="直線コネクタ 445"/>
        <xdr:cNvCxnSpPr/>
      </xdr:nvCxnSpPr>
      <xdr:spPr>
        <a:xfrm flipV="1">
          <a:off x="15290800" y="2745831"/>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7" name="フローチャート : 判断 44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8" name="テキスト ボックス 44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31115</xdr:rowOff>
    </xdr:from>
    <xdr:to>
      <xdr:col>22</xdr:col>
      <xdr:colOff>203200</xdr:colOff>
      <xdr:row>18</xdr:row>
      <xdr:rowOff>83729</xdr:rowOff>
    </xdr:to>
    <xdr:cxnSp macro="">
      <xdr:nvCxnSpPr>
        <xdr:cNvPr id="449" name="直線コネクタ 448"/>
        <xdr:cNvCxnSpPr/>
      </xdr:nvCxnSpPr>
      <xdr:spPr>
        <a:xfrm flipV="1">
          <a:off x="14401800" y="2945765"/>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50" name="フローチャート :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83729</xdr:rowOff>
    </xdr:from>
    <xdr:to>
      <xdr:col>21</xdr:col>
      <xdr:colOff>0</xdr:colOff>
      <xdr:row>20</xdr:row>
      <xdr:rowOff>147592</xdr:rowOff>
    </xdr:to>
    <xdr:cxnSp macro="">
      <xdr:nvCxnSpPr>
        <xdr:cNvPr id="452" name="直線コネクタ 451"/>
        <xdr:cNvCxnSpPr/>
      </xdr:nvCxnSpPr>
      <xdr:spPr>
        <a:xfrm flipV="1">
          <a:off x="13512800" y="3169829"/>
          <a:ext cx="889000" cy="40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53" name="フローチャート : 判断 45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54" name="テキスト ボックス 45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44904</xdr:rowOff>
    </xdr:from>
    <xdr:to>
      <xdr:col>19</xdr:col>
      <xdr:colOff>533400</xdr:colOff>
      <xdr:row>16</xdr:row>
      <xdr:rowOff>146504</xdr:rowOff>
    </xdr:to>
    <xdr:sp macro="" textlink="">
      <xdr:nvSpPr>
        <xdr:cNvPr id="455" name="フローチャート : 判断 454"/>
        <xdr:cNvSpPr/>
      </xdr:nvSpPr>
      <xdr:spPr>
        <a:xfrm>
          <a:off x="13462000" y="2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156681</xdr:rowOff>
    </xdr:from>
    <xdr:ext cx="762000" cy="259045"/>
    <xdr:sp macro="" textlink="">
      <xdr:nvSpPr>
        <xdr:cNvPr id="456" name="テキスト ボックス 455"/>
        <xdr:cNvSpPr txBox="1"/>
      </xdr:nvSpPr>
      <xdr:spPr>
        <a:xfrm>
          <a:off x="13131800" y="255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18959</xdr:rowOff>
    </xdr:from>
    <xdr:to>
      <xdr:col>24</xdr:col>
      <xdr:colOff>609600</xdr:colOff>
      <xdr:row>14</xdr:row>
      <xdr:rowOff>120559</xdr:rowOff>
    </xdr:to>
    <xdr:sp macro="" textlink="">
      <xdr:nvSpPr>
        <xdr:cNvPr id="462" name="円/楕円 461"/>
        <xdr:cNvSpPr/>
      </xdr:nvSpPr>
      <xdr:spPr>
        <a:xfrm>
          <a:off x="16967200" y="24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54536</xdr:rowOff>
    </xdr:from>
    <xdr:ext cx="762000" cy="259045"/>
    <xdr:sp macro="" textlink="">
      <xdr:nvSpPr>
        <xdr:cNvPr id="463" name="将来負担の状況該当値テキスト"/>
        <xdr:cNvSpPr txBox="1"/>
      </xdr:nvSpPr>
      <xdr:spPr>
        <a:xfrm>
          <a:off x="17106900" y="245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123281</xdr:rowOff>
    </xdr:from>
    <xdr:to>
      <xdr:col>23</xdr:col>
      <xdr:colOff>457200</xdr:colOff>
      <xdr:row>16</xdr:row>
      <xdr:rowOff>53431</xdr:rowOff>
    </xdr:to>
    <xdr:sp macro="" textlink="">
      <xdr:nvSpPr>
        <xdr:cNvPr id="464" name="円/楕円 463"/>
        <xdr:cNvSpPr/>
      </xdr:nvSpPr>
      <xdr:spPr>
        <a:xfrm>
          <a:off x="16129000" y="269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38208</xdr:rowOff>
    </xdr:from>
    <xdr:ext cx="736600" cy="259045"/>
    <xdr:sp macro="" textlink="">
      <xdr:nvSpPr>
        <xdr:cNvPr id="465" name="テキスト ボックス 464"/>
        <xdr:cNvSpPr txBox="1"/>
      </xdr:nvSpPr>
      <xdr:spPr>
        <a:xfrm>
          <a:off x="15798800" y="278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151765</xdr:rowOff>
    </xdr:from>
    <xdr:to>
      <xdr:col>22</xdr:col>
      <xdr:colOff>254000</xdr:colOff>
      <xdr:row>17</xdr:row>
      <xdr:rowOff>81915</xdr:rowOff>
    </xdr:to>
    <xdr:sp macro="" textlink="">
      <xdr:nvSpPr>
        <xdr:cNvPr id="466" name="円/楕円 465"/>
        <xdr:cNvSpPr/>
      </xdr:nvSpPr>
      <xdr:spPr>
        <a:xfrm>
          <a:off x="15240000" y="2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66692</xdr:rowOff>
    </xdr:from>
    <xdr:ext cx="762000" cy="259045"/>
    <xdr:sp macro="" textlink="">
      <xdr:nvSpPr>
        <xdr:cNvPr id="467" name="テキスト ボックス 466"/>
        <xdr:cNvSpPr txBox="1"/>
      </xdr:nvSpPr>
      <xdr:spPr>
        <a:xfrm>
          <a:off x="14909800" y="298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32929</xdr:rowOff>
    </xdr:from>
    <xdr:to>
      <xdr:col>21</xdr:col>
      <xdr:colOff>50800</xdr:colOff>
      <xdr:row>18</xdr:row>
      <xdr:rowOff>134529</xdr:rowOff>
    </xdr:to>
    <xdr:sp macro="" textlink="">
      <xdr:nvSpPr>
        <xdr:cNvPr id="468" name="円/楕円 467"/>
        <xdr:cNvSpPr/>
      </xdr:nvSpPr>
      <xdr:spPr>
        <a:xfrm>
          <a:off x="14351000" y="311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119306</xdr:rowOff>
    </xdr:from>
    <xdr:ext cx="762000" cy="259045"/>
    <xdr:sp macro="" textlink="">
      <xdr:nvSpPr>
        <xdr:cNvPr id="469" name="テキスト ボックス 468"/>
        <xdr:cNvSpPr txBox="1"/>
      </xdr:nvSpPr>
      <xdr:spPr>
        <a:xfrm>
          <a:off x="14020800" y="320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96792</xdr:rowOff>
    </xdr:from>
    <xdr:to>
      <xdr:col>19</xdr:col>
      <xdr:colOff>533400</xdr:colOff>
      <xdr:row>21</xdr:row>
      <xdr:rowOff>26942</xdr:rowOff>
    </xdr:to>
    <xdr:sp macro="" textlink="">
      <xdr:nvSpPr>
        <xdr:cNvPr id="470" name="円/楕円 469"/>
        <xdr:cNvSpPr/>
      </xdr:nvSpPr>
      <xdr:spPr>
        <a:xfrm>
          <a:off x="13462000" y="35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11719</xdr:rowOff>
    </xdr:from>
    <xdr:ext cx="762000" cy="259045"/>
    <xdr:sp macro="" textlink="">
      <xdr:nvSpPr>
        <xdr:cNvPr id="471" name="テキスト ボックス 470"/>
        <xdr:cNvSpPr txBox="1"/>
      </xdr:nvSpPr>
      <xdr:spPr>
        <a:xfrm>
          <a:off x="13131800" y="361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岐阜県東白川村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2,575
2,559
87.11
3,014,349
2,309,391
704,865
1,572,720
2,274,971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000" b="0" i="0" baseline="0">
              <a:solidFill>
                <a:schemeClr val="dk1"/>
              </a:solidFill>
              <a:latin typeface="+mn-lt"/>
              <a:ea typeface="+mn-ea"/>
              <a:cs typeface="+mn-cs"/>
            </a:rPr>
            <a:t>    </a:t>
          </a:r>
          <a:r>
            <a:rPr lang="ja-JP" altLang="ja-JP" sz="1000" b="0" i="0" baseline="0">
              <a:solidFill>
                <a:schemeClr val="dk1"/>
              </a:solidFill>
              <a:latin typeface="+mn-lt"/>
              <a:ea typeface="+mn-ea"/>
              <a:cs typeface="+mn-cs"/>
            </a:rPr>
            <a:t>人件費抑制方策として、集中改革プラン</a:t>
          </a:r>
          <a:r>
            <a:rPr lang="en-US" altLang="ja-JP" sz="1000" b="0" i="0" baseline="0">
              <a:solidFill>
                <a:schemeClr val="dk1"/>
              </a:solidFill>
              <a:latin typeface="+mn-lt"/>
              <a:ea typeface="+mn-ea"/>
              <a:cs typeface="+mn-cs"/>
            </a:rPr>
            <a:t>(H18-H20)</a:t>
          </a:r>
          <a:r>
            <a:rPr lang="ja-JP" altLang="ja-JP" sz="1000" b="0" i="0" baseline="0">
              <a:solidFill>
                <a:schemeClr val="dk1"/>
              </a:solidFill>
              <a:latin typeface="+mn-lt"/>
              <a:ea typeface="+mn-ea"/>
              <a:cs typeface="+mn-cs"/>
            </a:rPr>
            <a:t>の定員管理計画では目標数値</a:t>
          </a:r>
          <a:r>
            <a:rPr lang="en-US" altLang="ja-JP" sz="1000" b="0" i="0" baseline="0">
              <a:solidFill>
                <a:schemeClr val="dk1"/>
              </a:solidFill>
              <a:latin typeface="+mn-lt"/>
              <a:ea typeface="+mn-ea"/>
              <a:cs typeface="+mn-cs"/>
            </a:rPr>
            <a:t>(86</a:t>
          </a:r>
          <a:r>
            <a:rPr lang="ja-JP" altLang="ja-JP" sz="1000" b="0" i="0" baseline="0">
              <a:solidFill>
                <a:schemeClr val="dk1"/>
              </a:solidFill>
              <a:latin typeface="+mn-lt"/>
              <a:ea typeface="+mn-ea"/>
              <a:cs typeface="+mn-cs"/>
            </a:rPr>
            <a:t>人→</a:t>
          </a:r>
          <a:r>
            <a:rPr lang="en-US" altLang="ja-JP" sz="1000" b="0" i="0" baseline="0">
              <a:solidFill>
                <a:schemeClr val="dk1"/>
              </a:solidFill>
              <a:latin typeface="+mn-lt"/>
              <a:ea typeface="+mn-ea"/>
              <a:cs typeface="+mn-cs"/>
            </a:rPr>
            <a:t>72</a:t>
          </a:r>
          <a:r>
            <a:rPr lang="ja-JP" altLang="ja-JP" sz="1000" b="0" i="0" baseline="0">
              <a:solidFill>
                <a:schemeClr val="dk1"/>
              </a:solidFill>
              <a:latin typeface="+mn-lt"/>
              <a:ea typeface="+mn-ea"/>
              <a:cs typeface="+mn-cs"/>
            </a:rPr>
            <a:t>人）を達成し、組織改革とともに、</a:t>
          </a:r>
          <a:r>
            <a:rPr lang="en-US" altLang="ja-JP" sz="1000" b="0" i="0" baseline="0">
              <a:solidFill>
                <a:schemeClr val="dk1"/>
              </a:solidFill>
              <a:latin typeface="+mn-lt"/>
              <a:ea typeface="+mn-ea"/>
              <a:cs typeface="+mn-cs"/>
            </a:rPr>
            <a:t>H26/4</a:t>
          </a:r>
          <a:r>
            <a:rPr lang="ja-JP" altLang="ja-JP" sz="1000" b="0" i="0" baseline="0">
              <a:solidFill>
                <a:schemeClr val="dk1"/>
              </a:solidFill>
              <a:latin typeface="+mn-lt"/>
              <a:ea typeface="+mn-ea"/>
              <a:cs typeface="+mn-cs"/>
            </a:rPr>
            <a:t>現在の職員数は、</a:t>
          </a:r>
          <a:r>
            <a:rPr lang="en-US" altLang="ja-JP" sz="1000" b="0" i="0" baseline="0">
              <a:solidFill>
                <a:schemeClr val="dk1"/>
              </a:solidFill>
              <a:latin typeface="+mn-lt"/>
              <a:ea typeface="+mn-ea"/>
              <a:cs typeface="+mn-cs"/>
            </a:rPr>
            <a:t>69</a:t>
          </a:r>
          <a:r>
            <a:rPr lang="ja-JP" altLang="ja-JP" sz="1000" b="0" i="0" baseline="0">
              <a:solidFill>
                <a:schemeClr val="dk1"/>
              </a:solidFill>
              <a:latin typeface="+mn-lt"/>
              <a:ea typeface="+mn-ea"/>
              <a:cs typeface="+mn-cs"/>
            </a:rPr>
            <a:t>人</a:t>
          </a:r>
          <a:r>
            <a:rPr lang="ja-JP" altLang="en-US" sz="1000" b="0" i="0" baseline="0">
              <a:solidFill>
                <a:schemeClr val="dk1"/>
              </a:solidFill>
              <a:latin typeface="+mn-lt"/>
              <a:ea typeface="+mn-ea"/>
              <a:cs typeface="+mn-cs"/>
            </a:rPr>
            <a:t>となっている。</a:t>
          </a:r>
          <a:r>
            <a:rPr lang="en-US" altLang="ja-JP" sz="1000" b="0" i="0" baseline="0">
              <a:solidFill>
                <a:schemeClr val="dk1"/>
              </a:solidFill>
              <a:latin typeface="+mn-lt"/>
              <a:ea typeface="+mn-ea"/>
              <a:cs typeface="+mn-cs"/>
            </a:rPr>
            <a:t/>
          </a:r>
          <a:br>
            <a:rPr lang="en-US" altLang="ja-JP" sz="1000" b="0" i="0" baseline="0">
              <a:solidFill>
                <a:schemeClr val="dk1"/>
              </a:solidFill>
              <a:latin typeface="+mn-lt"/>
              <a:ea typeface="+mn-ea"/>
              <a:cs typeface="+mn-cs"/>
            </a:rPr>
          </a:br>
          <a:r>
            <a:rPr lang="en-US" altLang="ja-JP" sz="1000" b="0" i="0" baseline="0">
              <a:solidFill>
                <a:schemeClr val="dk1"/>
              </a:solidFill>
              <a:latin typeface="+mn-lt"/>
              <a:ea typeface="+mn-ea"/>
              <a:cs typeface="+mn-cs"/>
            </a:rPr>
            <a:t>    </a:t>
          </a:r>
          <a:r>
            <a:rPr lang="ja-JP" altLang="ja-JP" sz="1000" b="0" i="0" baseline="0">
              <a:solidFill>
                <a:schemeClr val="dk1"/>
              </a:solidFill>
              <a:latin typeface="+mn-lt"/>
              <a:ea typeface="+mn-ea"/>
              <a:cs typeface="+mn-cs"/>
            </a:rPr>
            <a:t>削減手法としては、定年退職人員の不補充や勧奨退職を行った。</a:t>
          </a:r>
          <a:endParaRPr lang="en-US" altLang="ja-JP" sz="1000" b="0" i="0" baseline="0">
            <a:solidFill>
              <a:schemeClr val="dk1"/>
            </a:solidFill>
            <a:latin typeface="+mn-lt"/>
            <a:ea typeface="+mn-ea"/>
            <a:cs typeface="+mn-cs"/>
          </a:endParaRPr>
        </a:p>
        <a:p>
          <a:pPr rtl="0"/>
          <a:r>
            <a:rPr lang="ja-JP" altLang="ja-JP" sz="1000" b="0" i="0" baseline="0">
              <a:solidFill>
                <a:schemeClr val="dk1"/>
              </a:solidFill>
              <a:latin typeface="+mn-lt"/>
              <a:ea typeface="+mn-ea"/>
              <a:cs typeface="+mn-cs"/>
            </a:rPr>
            <a:t>　しかし、類似団体の中でも、人口規模が小さいため、類似団体平均を上回る結果となっている。</a:t>
          </a:r>
          <a:endParaRPr lang="ja-JP" altLang="ja-JP" sz="1000">
            <a:solidFill>
              <a:schemeClr val="dk1"/>
            </a:solidFill>
            <a:latin typeface="+mn-lt"/>
            <a:ea typeface="+mn-ea"/>
            <a:cs typeface="+mn-cs"/>
          </a:endParaRPr>
        </a:p>
        <a:p>
          <a:pPr rtl="0" fontAlgn="base"/>
          <a:r>
            <a:rPr lang="ja-JP" altLang="ja-JP" sz="1000" b="0" i="0" baseline="0">
              <a:solidFill>
                <a:schemeClr val="dk1"/>
              </a:solidFill>
              <a:latin typeface="+mn-lt"/>
              <a:ea typeface="+mn-ea"/>
              <a:cs typeface="+mn-cs"/>
            </a:rPr>
            <a:t>　今後は、第五次行政改革大綱の定員管理で、</a:t>
          </a:r>
          <a:r>
            <a:rPr lang="en-US" altLang="ja-JP" sz="1000" b="0" i="0" baseline="0">
              <a:solidFill>
                <a:schemeClr val="dk1"/>
              </a:solidFill>
              <a:latin typeface="+mn-lt"/>
              <a:ea typeface="+mn-ea"/>
              <a:cs typeface="+mn-cs"/>
            </a:rPr>
            <a:t>H28/4</a:t>
          </a:r>
          <a:r>
            <a:rPr lang="ja-JP" altLang="ja-JP" sz="1000" b="0" i="0" baseline="0">
              <a:solidFill>
                <a:schemeClr val="dk1"/>
              </a:solidFill>
              <a:latin typeface="+mn-lt"/>
              <a:ea typeface="+mn-ea"/>
              <a:cs typeface="+mn-cs"/>
            </a:rPr>
            <a:t>現在に</a:t>
          </a:r>
          <a:r>
            <a:rPr lang="en-US" altLang="ja-JP" sz="1000" b="0" i="0" baseline="0">
              <a:solidFill>
                <a:schemeClr val="dk1"/>
              </a:solidFill>
              <a:latin typeface="+mn-lt"/>
              <a:ea typeface="+mn-ea"/>
              <a:cs typeface="+mn-cs"/>
            </a:rPr>
            <a:t>64</a:t>
          </a:r>
          <a:r>
            <a:rPr lang="ja-JP" altLang="ja-JP" sz="1000" b="0" i="0" baseline="0">
              <a:solidFill>
                <a:schemeClr val="dk1"/>
              </a:solidFill>
              <a:latin typeface="+mn-lt"/>
              <a:ea typeface="+mn-ea"/>
              <a:cs typeface="+mn-cs"/>
            </a:rPr>
            <a:t>人まで削減する計画とし、現在、行財政改革や任用調整を行っている。</a:t>
          </a:r>
          <a:endParaRPr lang="en-US" altLang="ja-JP" sz="1000" b="0" i="0" baseline="0">
            <a:solidFill>
              <a:schemeClr val="dk1"/>
            </a:solidFill>
            <a:latin typeface="+mn-lt"/>
            <a:ea typeface="+mn-ea"/>
            <a:cs typeface="+mn-cs"/>
          </a:endParaRPr>
        </a:p>
        <a:p>
          <a:pPr rtl="0"/>
          <a:r>
            <a:rPr lang="ja-JP" altLang="ja-JP" sz="1000" b="0" i="0" baseline="0">
              <a:solidFill>
                <a:schemeClr val="dk1"/>
              </a:solidFill>
              <a:latin typeface="+mn-lt"/>
              <a:ea typeface="+mn-ea"/>
              <a:cs typeface="+mn-cs"/>
            </a:rPr>
            <a:t>　削減の手法としては、勧奨退職ではなく定年退職者の補充調整で運用する方針である。</a:t>
          </a:r>
          <a:endParaRPr lang="ja-JP" altLang="ja-JP" sz="10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0" name="直線コネクタ 59"/>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1"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2" name="直線コネクタ 61"/>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3"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4" name="直線コネクタ 63"/>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37</xdr:row>
      <xdr:rowOff>123190</xdr:rowOff>
    </xdr:to>
    <xdr:cxnSp macro="">
      <xdr:nvCxnSpPr>
        <xdr:cNvPr id="65" name="直線コネクタ 64"/>
        <xdr:cNvCxnSpPr/>
      </xdr:nvCxnSpPr>
      <xdr:spPr>
        <a:xfrm>
          <a:off x="3987800" y="6436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16527</xdr:rowOff>
    </xdr:from>
    <xdr:ext cx="762000" cy="259045"/>
    <xdr:sp macro="" textlink="">
      <xdr:nvSpPr>
        <xdr:cNvPr id="66" name="人件費平均値テキスト"/>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67" name="フローチャート : 判断 66"/>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92710</xdr:rowOff>
    </xdr:to>
    <xdr:cxnSp macro="">
      <xdr:nvCxnSpPr>
        <xdr:cNvPr id="68" name="直線コネクタ 67"/>
        <xdr:cNvCxnSpPr/>
      </xdr:nvCxnSpPr>
      <xdr:spPr>
        <a:xfrm>
          <a:off x="3098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69" name="フローチャート : 判断 68"/>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70" name="テキスト ボックス 69"/>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69850</xdr:rowOff>
    </xdr:to>
    <xdr:cxnSp macro="">
      <xdr:nvCxnSpPr>
        <xdr:cNvPr id="71" name="直線コネクタ 70"/>
        <xdr:cNvCxnSpPr/>
      </xdr:nvCxnSpPr>
      <xdr:spPr>
        <a:xfrm>
          <a:off x="2209800" y="633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45720</xdr:rowOff>
    </xdr:from>
    <xdr:to>
      <xdr:col>4</xdr:col>
      <xdr:colOff>396875</xdr:colOff>
      <xdr:row>36</xdr:row>
      <xdr:rowOff>147320</xdr:rowOff>
    </xdr:to>
    <xdr:sp macro="" textlink="">
      <xdr:nvSpPr>
        <xdr:cNvPr id="72" name="フローチャート : 判断 71"/>
        <xdr:cNvSpPr/>
      </xdr:nvSpPr>
      <xdr:spPr>
        <a:xfrm>
          <a:off x="3048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157497</xdr:rowOff>
    </xdr:from>
    <xdr:ext cx="762000" cy="259045"/>
    <xdr:sp macro="" textlink="">
      <xdr:nvSpPr>
        <xdr:cNvPr id="73" name="テキスト ボックス 72"/>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146050</xdr:rowOff>
    </xdr:to>
    <xdr:cxnSp macro="">
      <xdr:nvCxnSpPr>
        <xdr:cNvPr id="74" name="直線コネクタ 73"/>
        <xdr:cNvCxnSpPr/>
      </xdr:nvCxnSpPr>
      <xdr:spPr>
        <a:xfrm flipV="1">
          <a:off x="1320800" y="633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0</xdr:rowOff>
    </xdr:from>
    <xdr:to>
      <xdr:col>3</xdr:col>
      <xdr:colOff>193675</xdr:colOff>
      <xdr:row>36</xdr:row>
      <xdr:rowOff>101600</xdr:rowOff>
    </xdr:to>
    <xdr:sp macro="" textlink="">
      <xdr:nvSpPr>
        <xdr:cNvPr id="75" name="フローチャート : 判断 74"/>
        <xdr:cNvSpPr/>
      </xdr:nvSpPr>
      <xdr:spPr>
        <a:xfrm>
          <a:off x="2159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111777</xdr:rowOff>
    </xdr:from>
    <xdr:ext cx="762000" cy="259045"/>
    <xdr:sp macro="" textlink="">
      <xdr:nvSpPr>
        <xdr:cNvPr id="76" name="テキスト ボックス 75"/>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7" name="フローチャート : 判断 76"/>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78" name="テキスト ボックス 77"/>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72390</xdr:rowOff>
    </xdr:from>
    <xdr:to>
      <xdr:col>7</xdr:col>
      <xdr:colOff>66675</xdr:colOff>
      <xdr:row>38</xdr:row>
      <xdr:rowOff>2540</xdr:rowOff>
    </xdr:to>
    <xdr:sp macro="" textlink="">
      <xdr:nvSpPr>
        <xdr:cNvPr id="84" name="円/楕円 83"/>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44467</xdr:rowOff>
    </xdr:from>
    <xdr:ext cx="762000" cy="259045"/>
    <xdr:sp macro="" textlink="">
      <xdr:nvSpPr>
        <xdr:cNvPr id="85"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6" name="円/楕円 85"/>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87" name="テキスト ボックス 86"/>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8" name="円/楕円 87"/>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89" name="テキスト ボックス 88"/>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0" name="円/楕円 89"/>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91" name="テキスト ボックス 90"/>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2" name="円/楕円 91"/>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93" name="テキスト ボックス 92"/>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物件費にかかる経常収支比率は類似団体平均を下回っているが、これは、施設修繕料や備品購入を計画的かつ必要最小限に止めた結果である。</a:t>
          </a:r>
          <a:endParaRPr lang="en-US" altLang="ja-JP" sz="1100" b="0" i="0" baseline="0">
            <a:solidFill>
              <a:schemeClr val="dk1"/>
            </a:solidFill>
            <a:latin typeface="+mn-lt"/>
            <a:ea typeface="+mn-ea"/>
            <a:cs typeface="+mn-cs"/>
          </a:endParaRPr>
        </a:p>
        <a:p>
          <a:pPr rtl="0"/>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今後の総合計画実施計画などで中長期の整備計画を策定し、適正な運用に努める。</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10414</xdr:rowOff>
    </xdr:from>
    <xdr:to>
      <xdr:col>24</xdr:col>
      <xdr:colOff>31750</xdr:colOff>
      <xdr:row>20</xdr:row>
      <xdr:rowOff>149860</xdr:rowOff>
    </xdr:to>
    <xdr:cxnSp macro="">
      <xdr:nvCxnSpPr>
        <xdr:cNvPr id="118" name="直線コネクタ 117"/>
        <xdr:cNvCxnSpPr/>
      </xdr:nvCxnSpPr>
      <xdr:spPr>
        <a:xfrm flipV="1">
          <a:off x="16510000" y="258216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19"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0" name="直線コネクタ 119"/>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96791</xdr:rowOff>
    </xdr:from>
    <xdr:ext cx="762000" cy="259045"/>
    <xdr:sp macro="" textlink="">
      <xdr:nvSpPr>
        <xdr:cNvPr id="121" name="物件費最大値テキスト"/>
        <xdr:cNvSpPr txBox="1"/>
      </xdr:nvSpPr>
      <xdr:spPr>
        <a:xfrm>
          <a:off x="16598900" y="232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15</xdr:row>
      <xdr:rowOff>10414</xdr:rowOff>
    </xdr:from>
    <xdr:to>
      <xdr:col>24</xdr:col>
      <xdr:colOff>120650</xdr:colOff>
      <xdr:row>15</xdr:row>
      <xdr:rowOff>10414</xdr:rowOff>
    </xdr:to>
    <xdr:cxnSp macro="">
      <xdr:nvCxnSpPr>
        <xdr:cNvPr id="122" name="直線コネクタ 121"/>
        <xdr:cNvCxnSpPr/>
      </xdr:nvCxnSpPr>
      <xdr:spPr>
        <a:xfrm>
          <a:off x="16421100" y="25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88138</xdr:rowOff>
    </xdr:to>
    <xdr:cxnSp macro="">
      <xdr:nvCxnSpPr>
        <xdr:cNvPr id="123" name="直線コネクタ 122"/>
        <xdr:cNvCxnSpPr/>
      </xdr:nvCxnSpPr>
      <xdr:spPr>
        <a:xfrm flipV="1">
          <a:off x="15671800" y="26416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52849</xdr:rowOff>
    </xdr:from>
    <xdr:ext cx="762000" cy="259045"/>
    <xdr:sp macro="" textlink="">
      <xdr:nvSpPr>
        <xdr:cNvPr id="124" name="物件費平均値テキスト"/>
        <xdr:cNvSpPr txBox="1"/>
      </xdr:nvSpPr>
      <xdr:spPr>
        <a:xfrm>
          <a:off x="16598900" y="279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80772</xdr:rowOff>
    </xdr:from>
    <xdr:to>
      <xdr:col>24</xdr:col>
      <xdr:colOff>82550</xdr:colOff>
      <xdr:row>17</xdr:row>
      <xdr:rowOff>10922</xdr:rowOff>
    </xdr:to>
    <xdr:sp macro="" textlink="">
      <xdr:nvSpPr>
        <xdr:cNvPr id="125" name="フローチャート : 判断 124"/>
        <xdr:cNvSpPr/>
      </xdr:nvSpPr>
      <xdr:spPr>
        <a:xfrm>
          <a:off x="164592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88138</xdr:rowOff>
    </xdr:from>
    <xdr:to>
      <xdr:col>22</xdr:col>
      <xdr:colOff>565150</xdr:colOff>
      <xdr:row>15</xdr:row>
      <xdr:rowOff>129286</xdr:rowOff>
    </xdr:to>
    <xdr:cxnSp macro="">
      <xdr:nvCxnSpPr>
        <xdr:cNvPr id="126" name="直線コネクタ 125"/>
        <xdr:cNvCxnSpPr/>
      </xdr:nvCxnSpPr>
      <xdr:spPr>
        <a:xfrm flipV="1">
          <a:off x="14782800" y="26598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7" name="フローチャート : 判断 126"/>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28" name="テキスト ボックス 127"/>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101854</xdr:rowOff>
    </xdr:from>
    <xdr:to>
      <xdr:col>21</xdr:col>
      <xdr:colOff>361950</xdr:colOff>
      <xdr:row>15</xdr:row>
      <xdr:rowOff>129286</xdr:rowOff>
    </xdr:to>
    <xdr:cxnSp macro="">
      <xdr:nvCxnSpPr>
        <xdr:cNvPr id="129" name="直線コネクタ 128"/>
        <xdr:cNvCxnSpPr/>
      </xdr:nvCxnSpPr>
      <xdr:spPr>
        <a:xfrm>
          <a:off x="13893800" y="2673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67056</xdr:rowOff>
    </xdr:from>
    <xdr:to>
      <xdr:col>21</xdr:col>
      <xdr:colOff>412750</xdr:colOff>
      <xdr:row>16</xdr:row>
      <xdr:rowOff>168656</xdr:rowOff>
    </xdr:to>
    <xdr:sp macro="" textlink="">
      <xdr:nvSpPr>
        <xdr:cNvPr id="130" name="フローチャート : 判断 129"/>
        <xdr:cNvSpPr/>
      </xdr:nvSpPr>
      <xdr:spPr>
        <a:xfrm>
          <a:off x="14732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153433</xdr:rowOff>
    </xdr:from>
    <xdr:ext cx="762000" cy="259045"/>
    <xdr:sp macro="" textlink="">
      <xdr:nvSpPr>
        <xdr:cNvPr id="131" name="テキスト ボックス 130"/>
        <xdr:cNvSpPr txBox="1"/>
      </xdr:nvSpPr>
      <xdr:spPr>
        <a:xfrm>
          <a:off x="14401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56134</xdr:rowOff>
    </xdr:from>
    <xdr:to>
      <xdr:col>20</xdr:col>
      <xdr:colOff>158750</xdr:colOff>
      <xdr:row>15</xdr:row>
      <xdr:rowOff>101854</xdr:rowOff>
    </xdr:to>
    <xdr:cxnSp macro="">
      <xdr:nvCxnSpPr>
        <xdr:cNvPr id="132" name="直線コネクタ 131"/>
        <xdr:cNvCxnSpPr/>
      </xdr:nvCxnSpPr>
      <xdr:spPr>
        <a:xfrm>
          <a:off x="13004800" y="2627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3" name="フローチャート : 判断 132"/>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4" name="テキスト ボックス 133"/>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5" name="フローチャート : 判断 134"/>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6" name="テキスト ボックス 135"/>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2" name="円/楕円 141"/>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99077</xdr:rowOff>
    </xdr:from>
    <xdr:ext cx="762000" cy="259045"/>
    <xdr:sp macro="" textlink="">
      <xdr:nvSpPr>
        <xdr:cNvPr id="143" name="物件費該当値テキスト"/>
        <xdr:cNvSpPr txBox="1"/>
      </xdr:nvSpPr>
      <xdr:spPr>
        <a:xfrm>
          <a:off x="165989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37338</xdr:rowOff>
    </xdr:from>
    <xdr:to>
      <xdr:col>22</xdr:col>
      <xdr:colOff>615950</xdr:colOff>
      <xdr:row>15</xdr:row>
      <xdr:rowOff>138938</xdr:rowOff>
    </xdr:to>
    <xdr:sp macro="" textlink="">
      <xdr:nvSpPr>
        <xdr:cNvPr id="144" name="円/楕円 143"/>
        <xdr:cNvSpPr/>
      </xdr:nvSpPr>
      <xdr:spPr>
        <a:xfrm>
          <a:off x="15621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149115</xdr:rowOff>
    </xdr:from>
    <xdr:ext cx="736600" cy="259045"/>
    <xdr:sp macro="" textlink="">
      <xdr:nvSpPr>
        <xdr:cNvPr id="145" name="テキスト ボックス 144"/>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78486</xdr:rowOff>
    </xdr:from>
    <xdr:to>
      <xdr:col>21</xdr:col>
      <xdr:colOff>412750</xdr:colOff>
      <xdr:row>16</xdr:row>
      <xdr:rowOff>8636</xdr:rowOff>
    </xdr:to>
    <xdr:sp macro="" textlink="">
      <xdr:nvSpPr>
        <xdr:cNvPr id="146" name="円/楕円 145"/>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18813</xdr:rowOff>
    </xdr:from>
    <xdr:ext cx="762000" cy="259045"/>
    <xdr:sp macro="" textlink="">
      <xdr:nvSpPr>
        <xdr:cNvPr id="147" name="テキスト ボックス 146"/>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51054</xdr:rowOff>
    </xdr:from>
    <xdr:to>
      <xdr:col>20</xdr:col>
      <xdr:colOff>209550</xdr:colOff>
      <xdr:row>15</xdr:row>
      <xdr:rowOff>152654</xdr:rowOff>
    </xdr:to>
    <xdr:sp macro="" textlink="">
      <xdr:nvSpPr>
        <xdr:cNvPr id="148" name="円/楕円 147"/>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162831</xdr:rowOff>
    </xdr:from>
    <xdr:ext cx="762000" cy="259045"/>
    <xdr:sp macro="" textlink="">
      <xdr:nvSpPr>
        <xdr:cNvPr id="149" name="テキスト ボックス 148"/>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5334</xdr:rowOff>
    </xdr:from>
    <xdr:to>
      <xdr:col>19</xdr:col>
      <xdr:colOff>6350</xdr:colOff>
      <xdr:row>15</xdr:row>
      <xdr:rowOff>106934</xdr:rowOff>
    </xdr:to>
    <xdr:sp macro="" textlink="">
      <xdr:nvSpPr>
        <xdr:cNvPr id="150" name="円/楕円 149"/>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117111</xdr:rowOff>
    </xdr:from>
    <xdr:ext cx="762000" cy="259045"/>
    <xdr:sp macro="" textlink="">
      <xdr:nvSpPr>
        <xdr:cNvPr id="151" name="テキスト ボックス 150"/>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類似団体平均とほぼ同等で推移してきたが、今後は、障害者福祉対策や高齢者福祉対策等でも増加が予想されるので、計画的な財源の確保に努めていく。</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6" name="直線コネクタ 16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7" name="テキスト ボックス 16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8" name="直線コネクタ 16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9" name="テキスト ボックス 16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0" name="直線コネクタ 16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1" name="テキスト ボックス 17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2" name="直線コネクタ 17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3" name="テキスト ボックス 17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92710</xdr:rowOff>
    </xdr:to>
    <xdr:cxnSp macro="">
      <xdr:nvCxnSpPr>
        <xdr:cNvPr id="176" name="直線コネクタ 175"/>
        <xdr:cNvCxnSpPr/>
      </xdr:nvCxnSpPr>
      <xdr:spPr>
        <a:xfrm flipV="1">
          <a:off x="4826000" y="92481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7"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8" name="直線コネクタ 177"/>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79"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80" name="直線コネクタ 179"/>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104140</xdr:rowOff>
    </xdr:from>
    <xdr:to>
      <xdr:col>7</xdr:col>
      <xdr:colOff>15875</xdr:colOff>
      <xdr:row>57</xdr:row>
      <xdr:rowOff>92710</xdr:rowOff>
    </xdr:to>
    <xdr:cxnSp macro="">
      <xdr:nvCxnSpPr>
        <xdr:cNvPr id="181" name="直線コネクタ 180"/>
        <xdr:cNvCxnSpPr/>
      </xdr:nvCxnSpPr>
      <xdr:spPr>
        <a:xfrm>
          <a:off x="3987800" y="97053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58437</xdr:rowOff>
    </xdr:from>
    <xdr:ext cx="762000" cy="259045"/>
    <xdr:sp macro="" textlink="">
      <xdr:nvSpPr>
        <xdr:cNvPr id="182" name="扶助費平均値テキスト"/>
        <xdr:cNvSpPr txBox="1"/>
      </xdr:nvSpPr>
      <xdr:spPr>
        <a:xfrm>
          <a:off x="4914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3" name="フローチャート : 判断 182"/>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104140</xdr:rowOff>
    </xdr:from>
    <xdr:to>
      <xdr:col>5</xdr:col>
      <xdr:colOff>549275</xdr:colOff>
      <xdr:row>58</xdr:row>
      <xdr:rowOff>35560</xdr:rowOff>
    </xdr:to>
    <xdr:cxnSp macro="">
      <xdr:nvCxnSpPr>
        <xdr:cNvPr id="184" name="直線コネクタ 183"/>
        <xdr:cNvCxnSpPr/>
      </xdr:nvCxnSpPr>
      <xdr:spPr>
        <a:xfrm flipV="1">
          <a:off x="3098800" y="97053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85" name="フローチャート : 判断 184"/>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128287</xdr:rowOff>
    </xdr:from>
    <xdr:ext cx="736600" cy="259045"/>
    <xdr:sp macro="" textlink="">
      <xdr:nvSpPr>
        <xdr:cNvPr id="186" name="テキスト ボックス 185"/>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24130</xdr:rowOff>
    </xdr:from>
    <xdr:to>
      <xdr:col>4</xdr:col>
      <xdr:colOff>346075</xdr:colOff>
      <xdr:row>58</xdr:row>
      <xdr:rowOff>35560</xdr:rowOff>
    </xdr:to>
    <xdr:cxnSp macro="">
      <xdr:nvCxnSpPr>
        <xdr:cNvPr id="187" name="直線コネクタ 186"/>
        <xdr:cNvCxnSpPr/>
      </xdr:nvCxnSpPr>
      <xdr:spPr>
        <a:xfrm>
          <a:off x="2209800" y="9796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88" name="フローチャート : 判断 187"/>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107967</xdr:rowOff>
    </xdr:from>
    <xdr:ext cx="762000" cy="259045"/>
    <xdr:sp macro="" textlink="">
      <xdr:nvSpPr>
        <xdr:cNvPr id="189" name="テキスト ボックス 188"/>
        <xdr:cNvSpPr txBox="1"/>
      </xdr:nvSpPr>
      <xdr:spPr>
        <a:xfrm>
          <a:off x="2717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104140</xdr:rowOff>
    </xdr:from>
    <xdr:to>
      <xdr:col>3</xdr:col>
      <xdr:colOff>142875</xdr:colOff>
      <xdr:row>57</xdr:row>
      <xdr:rowOff>24130</xdr:rowOff>
    </xdr:to>
    <xdr:cxnSp macro="">
      <xdr:nvCxnSpPr>
        <xdr:cNvPr id="190" name="直線コネクタ 189"/>
        <xdr:cNvCxnSpPr/>
      </xdr:nvCxnSpPr>
      <xdr:spPr>
        <a:xfrm>
          <a:off x="1320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121920</xdr:rowOff>
    </xdr:from>
    <xdr:to>
      <xdr:col>3</xdr:col>
      <xdr:colOff>193675</xdr:colOff>
      <xdr:row>57</xdr:row>
      <xdr:rowOff>52070</xdr:rowOff>
    </xdr:to>
    <xdr:sp macro="" textlink="">
      <xdr:nvSpPr>
        <xdr:cNvPr id="191" name="フローチャート : 判断 190"/>
        <xdr:cNvSpPr/>
      </xdr:nvSpPr>
      <xdr:spPr>
        <a:xfrm>
          <a:off x="2159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62247</xdr:rowOff>
    </xdr:from>
    <xdr:ext cx="762000" cy="259045"/>
    <xdr:sp macro="" textlink="">
      <xdr:nvSpPr>
        <xdr:cNvPr id="192" name="テキスト ボックス 191"/>
        <xdr:cNvSpPr txBox="1"/>
      </xdr:nvSpPr>
      <xdr:spPr>
        <a:xfrm>
          <a:off x="1828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3" name="フローチャート : 判断 192"/>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194" name="テキスト ボックス 193"/>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200" name="円/楕円 199"/>
        <xdr:cNvSpPr/>
      </xdr:nvSpPr>
      <xdr:spPr>
        <a:xfrm>
          <a:off x="4775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13987</xdr:rowOff>
    </xdr:from>
    <xdr:ext cx="762000" cy="259045"/>
    <xdr:sp macro="" textlink="">
      <xdr:nvSpPr>
        <xdr:cNvPr id="201" name="扶助費該当値テキスト"/>
        <xdr:cNvSpPr txBox="1"/>
      </xdr:nvSpPr>
      <xdr:spPr>
        <a:xfrm>
          <a:off x="4914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53340</xdr:rowOff>
    </xdr:from>
    <xdr:to>
      <xdr:col>5</xdr:col>
      <xdr:colOff>600075</xdr:colOff>
      <xdr:row>56</xdr:row>
      <xdr:rowOff>154940</xdr:rowOff>
    </xdr:to>
    <xdr:sp macro="" textlink="">
      <xdr:nvSpPr>
        <xdr:cNvPr id="202" name="円/楕円 201"/>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165117</xdr:rowOff>
    </xdr:from>
    <xdr:ext cx="736600" cy="259045"/>
    <xdr:sp macro="" textlink="">
      <xdr:nvSpPr>
        <xdr:cNvPr id="203" name="テキスト ボックス 202"/>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156210</xdr:rowOff>
    </xdr:from>
    <xdr:to>
      <xdr:col>4</xdr:col>
      <xdr:colOff>396875</xdr:colOff>
      <xdr:row>58</xdr:row>
      <xdr:rowOff>86360</xdr:rowOff>
    </xdr:to>
    <xdr:sp macro="" textlink="">
      <xdr:nvSpPr>
        <xdr:cNvPr id="204" name="円/楕円 203"/>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71137</xdr:rowOff>
    </xdr:from>
    <xdr:ext cx="762000" cy="259045"/>
    <xdr:sp macro="" textlink="">
      <xdr:nvSpPr>
        <xdr:cNvPr id="205" name="テキスト ボックス 204"/>
        <xdr:cNvSpPr txBox="1"/>
      </xdr:nvSpPr>
      <xdr:spPr>
        <a:xfrm>
          <a:off x="2717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144780</xdr:rowOff>
    </xdr:from>
    <xdr:to>
      <xdr:col>3</xdr:col>
      <xdr:colOff>193675</xdr:colOff>
      <xdr:row>57</xdr:row>
      <xdr:rowOff>74930</xdr:rowOff>
    </xdr:to>
    <xdr:sp macro="" textlink="">
      <xdr:nvSpPr>
        <xdr:cNvPr id="206" name="円/楕円 205"/>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59707</xdr:rowOff>
    </xdr:from>
    <xdr:ext cx="762000" cy="259045"/>
    <xdr:sp macro="" textlink="">
      <xdr:nvSpPr>
        <xdr:cNvPr id="207" name="テキスト ボックス 206"/>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53340</xdr:rowOff>
    </xdr:from>
    <xdr:to>
      <xdr:col>1</xdr:col>
      <xdr:colOff>676275</xdr:colOff>
      <xdr:row>56</xdr:row>
      <xdr:rowOff>154940</xdr:rowOff>
    </xdr:to>
    <xdr:sp macro="" textlink="">
      <xdr:nvSpPr>
        <xdr:cNvPr id="208" name="円/楕円 207"/>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165117</xdr:rowOff>
    </xdr:from>
    <xdr:ext cx="762000" cy="259045"/>
    <xdr:sp macro="" textlink="">
      <xdr:nvSpPr>
        <xdr:cNvPr id="209" name="テキスト ボックス 208"/>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その他に係る経常収支比率が類似団体平均を上回っているが、繰出金の支出が主な要因である。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直営で行っている国保診療所事業や簡易水道施設への施設維持管理費や元利償還金への繰出金が必要となっているためである。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今後も施設の老朽化に伴い繰出金の増加が予測されるが、計画的かる効率的な運営に努め、財政負担の軽減を図る。</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104140</xdr:rowOff>
    </xdr:from>
    <xdr:to>
      <xdr:col>24</xdr:col>
      <xdr:colOff>31750</xdr:colOff>
      <xdr:row>61</xdr:row>
      <xdr:rowOff>64135</xdr:rowOff>
    </xdr:to>
    <xdr:cxnSp macro="">
      <xdr:nvCxnSpPr>
        <xdr:cNvPr id="232" name="直線コネクタ 231"/>
        <xdr:cNvCxnSpPr/>
      </xdr:nvCxnSpPr>
      <xdr:spPr>
        <a:xfrm flipV="1">
          <a:off x="16510000" y="936244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36212</xdr:rowOff>
    </xdr:from>
    <xdr:ext cx="762000" cy="259045"/>
    <xdr:sp macro="" textlink="">
      <xdr:nvSpPr>
        <xdr:cNvPr id="233"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64135</xdr:rowOff>
    </xdr:from>
    <xdr:to>
      <xdr:col>24</xdr:col>
      <xdr:colOff>120650</xdr:colOff>
      <xdr:row>61</xdr:row>
      <xdr:rowOff>64135</xdr:rowOff>
    </xdr:to>
    <xdr:cxnSp macro="">
      <xdr:nvCxnSpPr>
        <xdr:cNvPr id="234" name="直線コネクタ 233"/>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19067</xdr:rowOff>
    </xdr:from>
    <xdr:ext cx="762000" cy="259045"/>
    <xdr:sp macro="" textlink="">
      <xdr:nvSpPr>
        <xdr:cNvPr id="235" name="その他最大値テキスト"/>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628650</xdr:colOff>
      <xdr:row>54</xdr:row>
      <xdr:rowOff>104140</xdr:rowOff>
    </xdr:from>
    <xdr:to>
      <xdr:col>24</xdr:col>
      <xdr:colOff>120650</xdr:colOff>
      <xdr:row>54</xdr:row>
      <xdr:rowOff>104140</xdr:rowOff>
    </xdr:to>
    <xdr:cxnSp macro="">
      <xdr:nvCxnSpPr>
        <xdr:cNvPr id="236" name="直線コネクタ 235"/>
        <xdr:cNvCxnSpPr/>
      </xdr:nvCxnSpPr>
      <xdr:spPr>
        <a:xfrm>
          <a:off x="16421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12700</xdr:rowOff>
    </xdr:from>
    <xdr:to>
      <xdr:col>24</xdr:col>
      <xdr:colOff>31750</xdr:colOff>
      <xdr:row>61</xdr:row>
      <xdr:rowOff>52705</xdr:rowOff>
    </xdr:to>
    <xdr:cxnSp macro="">
      <xdr:nvCxnSpPr>
        <xdr:cNvPr id="237" name="直線コネクタ 236"/>
        <xdr:cNvCxnSpPr/>
      </xdr:nvCxnSpPr>
      <xdr:spPr>
        <a:xfrm flipV="1">
          <a:off x="15671800" y="104711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144162</xdr:rowOff>
    </xdr:from>
    <xdr:ext cx="762000" cy="259045"/>
    <xdr:sp macro="" textlink="">
      <xdr:nvSpPr>
        <xdr:cNvPr id="238" name="その他平均値テキスト"/>
        <xdr:cNvSpPr txBox="1"/>
      </xdr:nvSpPr>
      <xdr:spPr>
        <a:xfrm>
          <a:off x="16598900" y="9745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127635</xdr:rowOff>
    </xdr:from>
    <xdr:to>
      <xdr:col>24</xdr:col>
      <xdr:colOff>82550</xdr:colOff>
      <xdr:row>58</xdr:row>
      <xdr:rowOff>57785</xdr:rowOff>
    </xdr:to>
    <xdr:sp macro="" textlink="">
      <xdr:nvSpPr>
        <xdr:cNvPr id="239" name="フローチャート : 判断 238"/>
        <xdr:cNvSpPr/>
      </xdr:nvSpPr>
      <xdr:spPr>
        <a:xfrm>
          <a:off x="164592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52705</xdr:rowOff>
    </xdr:from>
    <xdr:to>
      <xdr:col>22</xdr:col>
      <xdr:colOff>565150</xdr:colOff>
      <xdr:row>61</xdr:row>
      <xdr:rowOff>64135</xdr:rowOff>
    </xdr:to>
    <xdr:cxnSp macro="">
      <xdr:nvCxnSpPr>
        <xdr:cNvPr id="240" name="直線コネクタ 239"/>
        <xdr:cNvCxnSpPr/>
      </xdr:nvCxnSpPr>
      <xdr:spPr>
        <a:xfrm flipV="1">
          <a:off x="14782800" y="105111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156210</xdr:rowOff>
    </xdr:from>
    <xdr:to>
      <xdr:col>22</xdr:col>
      <xdr:colOff>615950</xdr:colOff>
      <xdr:row>58</xdr:row>
      <xdr:rowOff>86360</xdr:rowOff>
    </xdr:to>
    <xdr:sp macro="" textlink="">
      <xdr:nvSpPr>
        <xdr:cNvPr id="241" name="フローチャート : 判断 240"/>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96537</xdr:rowOff>
    </xdr:from>
    <xdr:ext cx="736600" cy="259045"/>
    <xdr:sp macro="" textlink="">
      <xdr:nvSpPr>
        <xdr:cNvPr id="242" name="テキスト ボックス 241"/>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138430</xdr:rowOff>
    </xdr:from>
    <xdr:to>
      <xdr:col>21</xdr:col>
      <xdr:colOff>361950</xdr:colOff>
      <xdr:row>61</xdr:row>
      <xdr:rowOff>64135</xdr:rowOff>
    </xdr:to>
    <xdr:cxnSp macro="">
      <xdr:nvCxnSpPr>
        <xdr:cNvPr id="243" name="直線コネクタ 242"/>
        <xdr:cNvCxnSpPr/>
      </xdr:nvCxnSpPr>
      <xdr:spPr>
        <a:xfrm>
          <a:off x="13893800" y="1042543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44" name="フローチャート : 判断 24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45" name="テキスト ボックス 244"/>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138430</xdr:rowOff>
    </xdr:from>
    <xdr:to>
      <xdr:col>20</xdr:col>
      <xdr:colOff>158750</xdr:colOff>
      <xdr:row>61</xdr:row>
      <xdr:rowOff>24130</xdr:rowOff>
    </xdr:to>
    <xdr:cxnSp macro="">
      <xdr:nvCxnSpPr>
        <xdr:cNvPr id="246" name="直線コネクタ 245"/>
        <xdr:cNvCxnSpPr/>
      </xdr:nvCxnSpPr>
      <xdr:spPr>
        <a:xfrm flipV="1">
          <a:off x="13004800" y="10425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133350</xdr:rowOff>
    </xdr:from>
    <xdr:to>
      <xdr:col>20</xdr:col>
      <xdr:colOff>209550</xdr:colOff>
      <xdr:row>58</xdr:row>
      <xdr:rowOff>63500</xdr:rowOff>
    </xdr:to>
    <xdr:sp macro="" textlink="">
      <xdr:nvSpPr>
        <xdr:cNvPr id="247" name="フローチャート : 判断 246"/>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48" name="テキスト ボックス 247"/>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49" name="フローチャート : 判断 248"/>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96537</xdr:rowOff>
    </xdr:from>
    <xdr:ext cx="762000" cy="259045"/>
    <xdr:sp macro="" textlink="">
      <xdr:nvSpPr>
        <xdr:cNvPr id="250" name="テキスト ボックス 249"/>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60</xdr:row>
      <xdr:rowOff>133350</xdr:rowOff>
    </xdr:from>
    <xdr:to>
      <xdr:col>24</xdr:col>
      <xdr:colOff>82550</xdr:colOff>
      <xdr:row>61</xdr:row>
      <xdr:rowOff>63500</xdr:rowOff>
    </xdr:to>
    <xdr:sp macro="" textlink="">
      <xdr:nvSpPr>
        <xdr:cNvPr id="256" name="円/楕円 255"/>
        <xdr:cNvSpPr/>
      </xdr:nvSpPr>
      <xdr:spPr>
        <a:xfrm>
          <a:off x="164592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41927</xdr:rowOff>
    </xdr:from>
    <xdr:ext cx="762000" cy="259045"/>
    <xdr:sp macro="" textlink="">
      <xdr:nvSpPr>
        <xdr:cNvPr id="257" name="その他該当値テキスト"/>
        <xdr:cNvSpPr txBox="1"/>
      </xdr:nvSpPr>
      <xdr:spPr>
        <a:xfrm>
          <a:off x="16598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1905</xdr:rowOff>
    </xdr:from>
    <xdr:to>
      <xdr:col>22</xdr:col>
      <xdr:colOff>615950</xdr:colOff>
      <xdr:row>61</xdr:row>
      <xdr:rowOff>103505</xdr:rowOff>
    </xdr:to>
    <xdr:sp macro="" textlink="">
      <xdr:nvSpPr>
        <xdr:cNvPr id="258" name="円/楕円 257"/>
        <xdr:cNvSpPr/>
      </xdr:nvSpPr>
      <xdr:spPr>
        <a:xfrm>
          <a:off x="15621000" y="104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88282</xdr:rowOff>
    </xdr:from>
    <xdr:ext cx="736600" cy="259045"/>
    <xdr:sp macro="" textlink="">
      <xdr:nvSpPr>
        <xdr:cNvPr id="259" name="テキスト ボックス 258"/>
        <xdr:cNvSpPr txBox="1"/>
      </xdr:nvSpPr>
      <xdr:spPr>
        <a:xfrm>
          <a:off x="15290800" y="10546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13335</xdr:rowOff>
    </xdr:from>
    <xdr:to>
      <xdr:col>21</xdr:col>
      <xdr:colOff>412750</xdr:colOff>
      <xdr:row>61</xdr:row>
      <xdr:rowOff>114935</xdr:rowOff>
    </xdr:to>
    <xdr:sp macro="" textlink="">
      <xdr:nvSpPr>
        <xdr:cNvPr id="260" name="円/楕円 259"/>
        <xdr:cNvSpPr/>
      </xdr:nvSpPr>
      <xdr:spPr>
        <a:xfrm>
          <a:off x="14732000" y="104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99712</xdr:rowOff>
    </xdr:from>
    <xdr:ext cx="762000" cy="259045"/>
    <xdr:sp macro="" textlink="">
      <xdr:nvSpPr>
        <xdr:cNvPr id="261" name="テキスト ボックス 260"/>
        <xdr:cNvSpPr txBox="1"/>
      </xdr:nvSpPr>
      <xdr:spPr>
        <a:xfrm>
          <a:off x="14401800" y="1055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87630</xdr:rowOff>
    </xdr:from>
    <xdr:to>
      <xdr:col>20</xdr:col>
      <xdr:colOff>209550</xdr:colOff>
      <xdr:row>61</xdr:row>
      <xdr:rowOff>17780</xdr:rowOff>
    </xdr:to>
    <xdr:sp macro="" textlink="">
      <xdr:nvSpPr>
        <xdr:cNvPr id="262" name="円/楕円 261"/>
        <xdr:cNvSpPr/>
      </xdr:nvSpPr>
      <xdr:spPr>
        <a:xfrm>
          <a:off x="13843000" y="103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2557</xdr:rowOff>
    </xdr:from>
    <xdr:ext cx="762000" cy="259045"/>
    <xdr:sp macro="" textlink="">
      <xdr:nvSpPr>
        <xdr:cNvPr id="263" name="テキスト ボックス 262"/>
        <xdr:cNvSpPr txBox="1"/>
      </xdr:nvSpPr>
      <xdr:spPr>
        <a:xfrm>
          <a:off x="13512800" y="1046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144780</xdr:rowOff>
    </xdr:from>
    <xdr:to>
      <xdr:col>19</xdr:col>
      <xdr:colOff>6350</xdr:colOff>
      <xdr:row>61</xdr:row>
      <xdr:rowOff>74930</xdr:rowOff>
    </xdr:to>
    <xdr:sp macro="" textlink="">
      <xdr:nvSpPr>
        <xdr:cNvPr id="264" name="円/楕円 263"/>
        <xdr:cNvSpPr/>
      </xdr:nvSpPr>
      <xdr:spPr>
        <a:xfrm>
          <a:off x="12954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59707</xdr:rowOff>
    </xdr:from>
    <xdr:ext cx="762000" cy="259045"/>
    <xdr:sp macro="" textlink="">
      <xdr:nvSpPr>
        <xdr:cNvPr id="265" name="テキスト ボックス 264"/>
        <xdr:cNvSpPr txBox="1"/>
      </xdr:nvSpPr>
      <xdr:spPr>
        <a:xfrm>
          <a:off x="12623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補助費等にかかる経常収支比率は、</a:t>
          </a:r>
          <a:r>
            <a:rPr lang="en-US" altLang="ja-JP" sz="1100" b="0" i="0" baseline="0">
              <a:solidFill>
                <a:schemeClr val="dk1"/>
              </a:solidFill>
              <a:latin typeface="+mn-lt"/>
              <a:ea typeface="+mn-ea"/>
              <a:cs typeface="+mn-cs"/>
            </a:rPr>
            <a:t>H20</a:t>
          </a:r>
          <a:r>
            <a:rPr lang="ja-JP" altLang="ja-JP" sz="1100" b="0" i="0" baseline="0">
              <a:solidFill>
                <a:schemeClr val="dk1"/>
              </a:solidFill>
              <a:latin typeface="+mn-lt"/>
              <a:ea typeface="+mn-ea"/>
              <a:cs typeface="+mn-cs"/>
            </a:rPr>
            <a:t>までは類似団体を大きく上回っていたが、</a:t>
          </a:r>
          <a:r>
            <a:rPr lang="en-US" altLang="ja-JP" sz="1100" b="0" i="0" baseline="0">
              <a:solidFill>
                <a:schemeClr val="dk1"/>
              </a:solidFill>
              <a:latin typeface="+mn-lt"/>
              <a:ea typeface="+mn-ea"/>
              <a:cs typeface="+mn-cs"/>
            </a:rPr>
            <a:t>H21</a:t>
          </a:r>
          <a:r>
            <a:rPr lang="ja-JP" altLang="ja-JP" sz="1100" b="0" i="0" baseline="0">
              <a:solidFill>
                <a:schemeClr val="dk1"/>
              </a:solidFill>
              <a:latin typeface="+mn-lt"/>
              <a:ea typeface="+mn-ea"/>
              <a:cs typeface="+mn-cs"/>
            </a:rPr>
            <a:t>には</a:t>
          </a:r>
          <a:r>
            <a:rPr lang="ja-JP" altLang="en-US" sz="1100" b="0" i="0" baseline="0">
              <a:solidFill>
                <a:schemeClr val="dk1"/>
              </a:solidFill>
              <a:latin typeface="+mn-lt"/>
              <a:ea typeface="+mn-ea"/>
              <a:cs typeface="+mn-cs"/>
            </a:rPr>
            <a:t>同等の比率</a:t>
          </a:r>
          <a:r>
            <a:rPr lang="ja-JP" altLang="ja-JP" sz="1100" b="0" i="0" baseline="0">
              <a:solidFill>
                <a:schemeClr val="dk1"/>
              </a:solidFill>
              <a:latin typeface="+mn-lt"/>
              <a:ea typeface="+mn-ea"/>
              <a:cs typeface="+mn-cs"/>
            </a:rPr>
            <a:t>まで改善し</a:t>
          </a:r>
          <a:r>
            <a:rPr lang="en-US" altLang="ja-JP" sz="1100" b="0" i="0" baseline="0">
              <a:solidFill>
                <a:schemeClr val="dk1"/>
              </a:solidFill>
              <a:latin typeface="+mn-lt"/>
              <a:ea typeface="+mn-ea"/>
              <a:cs typeface="+mn-cs"/>
            </a:rPr>
            <a:t>H23</a:t>
          </a:r>
          <a:r>
            <a:rPr lang="ja-JP" altLang="ja-JP" sz="1100" b="0" i="0" baseline="0">
              <a:solidFill>
                <a:schemeClr val="dk1"/>
              </a:solidFill>
              <a:latin typeface="+mn-lt"/>
              <a:ea typeface="+mn-ea"/>
              <a:cs typeface="+mn-cs"/>
            </a:rPr>
            <a:t>以降は、平均以下に抑制されている。</a:t>
          </a:r>
          <a:endParaRPr lang="en-US" altLang="ja-JP" sz="1100" b="0" i="0" baseline="0">
            <a:solidFill>
              <a:schemeClr val="dk1"/>
            </a:solidFill>
            <a:latin typeface="+mn-lt"/>
            <a:ea typeface="+mn-ea"/>
            <a:cs typeface="+mn-cs"/>
          </a:endParaRPr>
        </a:p>
        <a:p>
          <a:pPr rtl="0"/>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この要因は、村営病院の診療所への機能転換により、公営企業会計から国保直診勘定会計へ変更になり、補助金での支出から繰出金への支出へ変更なった統計上の扱いが要因となっているが、補助費については、総合的に費用対効果を見極めながら、適切な運用に努めていく。</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3" name="テキスト ボックス 29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41</xdr:row>
      <xdr:rowOff>37193</xdr:rowOff>
    </xdr:to>
    <xdr:cxnSp macro="">
      <xdr:nvCxnSpPr>
        <xdr:cNvPr id="295" name="直線コネクタ 294"/>
        <xdr:cNvCxnSpPr/>
      </xdr:nvCxnSpPr>
      <xdr:spPr>
        <a:xfrm flipV="1">
          <a:off x="16510000" y="55861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9270</xdr:rowOff>
    </xdr:from>
    <xdr:ext cx="762000" cy="259045"/>
    <xdr:sp macro="" textlink="">
      <xdr:nvSpPr>
        <xdr:cNvPr id="296" name="補助費等最小値テキスト"/>
        <xdr:cNvSpPr txBox="1"/>
      </xdr:nvSpPr>
      <xdr:spPr>
        <a:xfrm>
          <a:off x="16598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628650</xdr:colOff>
      <xdr:row>41</xdr:row>
      <xdr:rowOff>37193</xdr:rowOff>
    </xdr:from>
    <xdr:to>
      <xdr:col>24</xdr:col>
      <xdr:colOff>120650</xdr:colOff>
      <xdr:row>41</xdr:row>
      <xdr:rowOff>37193</xdr:rowOff>
    </xdr:to>
    <xdr:cxnSp macro="">
      <xdr:nvCxnSpPr>
        <xdr:cNvPr id="297" name="直線コネクタ 296"/>
        <xdr:cNvCxnSpPr/>
      </xdr:nvCxnSpPr>
      <xdr:spPr>
        <a:xfrm>
          <a:off x="16421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298"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299" name="直線コネクタ 298"/>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99786</xdr:rowOff>
    </xdr:from>
    <xdr:to>
      <xdr:col>24</xdr:col>
      <xdr:colOff>31750</xdr:colOff>
      <xdr:row>37</xdr:row>
      <xdr:rowOff>4536</xdr:rowOff>
    </xdr:to>
    <xdr:cxnSp macro="">
      <xdr:nvCxnSpPr>
        <xdr:cNvPr id="300" name="直線コネクタ 299"/>
        <xdr:cNvCxnSpPr/>
      </xdr:nvCxnSpPr>
      <xdr:spPr>
        <a:xfrm>
          <a:off x="15671800" y="62719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2013</xdr:rowOff>
    </xdr:from>
    <xdr:ext cx="762000" cy="259045"/>
    <xdr:sp macro="" textlink="">
      <xdr:nvSpPr>
        <xdr:cNvPr id="301" name="補助費等平均値テキスト"/>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02" name="フローチャート : 判断 301"/>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99786</xdr:rowOff>
    </xdr:from>
    <xdr:to>
      <xdr:col>22</xdr:col>
      <xdr:colOff>565150</xdr:colOff>
      <xdr:row>37</xdr:row>
      <xdr:rowOff>80736</xdr:rowOff>
    </xdr:to>
    <xdr:cxnSp macro="">
      <xdr:nvCxnSpPr>
        <xdr:cNvPr id="303" name="直線コネクタ 302"/>
        <xdr:cNvCxnSpPr/>
      </xdr:nvCxnSpPr>
      <xdr:spPr>
        <a:xfrm flipV="1">
          <a:off x="14782800" y="62719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40822</xdr:rowOff>
    </xdr:from>
    <xdr:to>
      <xdr:col>22</xdr:col>
      <xdr:colOff>615950</xdr:colOff>
      <xdr:row>37</xdr:row>
      <xdr:rowOff>142422</xdr:rowOff>
    </xdr:to>
    <xdr:sp macro="" textlink="">
      <xdr:nvSpPr>
        <xdr:cNvPr id="304" name="フローチャート : 判断 303"/>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127199</xdr:rowOff>
    </xdr:from>
    <xdr:ext cx="736600" cy="259045"/>
    <xdr:sp macro="" textlink="">
      <xdr:nvSpPr>
        <xdr:cNvPr id="305" name="テキスト ボックス 304"/>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80736</xdr:rowOff>
    </xdr:from>
    <xdr:to>
      <xdr:col>21</xdr:col>
      <xdr:colOff>361950</xdr:colOff>
      <xdr:row>37</xdr:row>
      <xdr:rowOff>124278</xdr:rowOff>
    </xdr:to>
    <xdr:cxnSp macro="">
      <xdr:nvCxnSpPr>
        <xdr:cNvPr id="306" name="直線コネクタ 305"/>
        <xdr:cNvCxnSpPr/>
      </xdr:nvCxnSpPr>
      <xdr:spPr>
        <a:xfrm flipV="1">
          <a:off x="13893800" y="6424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62593</xdr:rowOff>
    </xdr:from>
    <xdr:to>
      <xdr:col>21</xdr:col>
      <xdr:colOff>412750</xdr:colOff>
      <xdr:row>37</xdr:row>
      <xdr:rowOff>164193</xdr:rowOff>
    </xdr:to>
    <xdr:sp macro="" textlink="">
      <xdr:nvSpPr>
        <xdr:cNvPr id="307" name="フローチャート : 判断 306"/>
        <xdr:cNvSpPr/>
      </xdr:nvSpPr>
      <xdr:spPr>
        <a:xfrm>
          <a:off x="14732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148970</xdr:rowOff>
    </xdr:from>
    <xdr:ext cx="762000" cy="259045"/>
    <xdr:sp macro="" textlink="">
      <xdr:nvSpPr>
        <xdr:cNvPr id="308" name="テキスト ボックス 307"/>
        <xdr:cNvSpPr txBox="1"/>
      </xdr:nvSpPr>
      <xdr:spPr>
        <a:xfrm>
          <a:off x="14401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124278</xdr:rowOff>
    </xdr:from>
    <xdr:to>
      <xdr:col>20</xdr:col>
      <xdr:colOff>158750</xdr:colOff>
      <xdr:row>37</xdr:row>
      <xdr:rowOff>167822</xdr:rowOff>
    </xdr:to>
    <xdr:cxnSp macro="">
      <xdr:nvCxnSpPr>
        <xdr:cNvPr id="309" name="直線コネクタ 308"/>
        <xdr:cNvCxnSpPr/>
      </xdr:nvCxnSpPr>
      <xdr:spPr>
        <a:xfrm flipV="1">
          <a:off x="13004800" y="6467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40822</xdr:rowOff>
    </xdr:from>
    <xdr:to>
      <xdr:col>20</xdr:col>
      <xdr:colOff>209550</xdr:colOff>
      <xdr:row>37</xdr:row>
      <xdr:rowOff>142422</xdr:rowOff>
    </xdr:to>
    <xdr:sp macro="" textlink="">
      <xdr:nvSpPr>
        <xdr:cNvPr id="310" name="フローチャート : 判断 309"/>
        <xdr:cNvSpPr/>
      </xdr:nvSpPr>
      <xdr:spPr>
        <a:xfrm>
          <a:off x="13843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152599</xdr:rowOff>
    </xdr:from>
    <xdr:ext cx="762000" cy="259045"/>
    <xdr:sp macro="" textlink="">
      <xdr:nvSpPr>
        <xdr:cNvPr id="311" name="テキスト ボックス 310"/>
        <xdr:cNvSpPr txBox="1"/>
      </xdr:nvSpPr>
      <xdr:spPr>
        <a:xfrm>
          <a:off x="13512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117022</xdr:rowOff>
    </xdr:from>
    <xdr:to>
      <xdr:col>19</xdr:col>
      <xdr:colOff>6350</xdr:colOff>
      <xdr:row>38</xdr:row>
      <xdr:rowOff>47172</xdr:rowOff>
    </xdr:to>
    <xdr:sp macro="" textlink="">
      <xdr:nvSpPr>
        <xdr:cNvPr id="312" name="フローチャート : 判断 311"/>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57349</xdr:rowOff>
    </xdr:from>
    <xdr:ext cx="762000" cy="259045"/>
    <xdr:sp macro="" textlink="">
      <xdr:nvSpPr>
        <xdr:cNvPr id="313" name="テキスト ボックス 312"/>
        <xdr:cNvSpPr txBox="1"/>
      </xdr:nvSpPr>
      <xdr:spPr>
        <a:xfrm>
          <a:off x="12623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125186</xdr:rowOff>
    </xdr:from>
    <xdr:to>
      <xdr:col>24</xdr:col>
      <xdr:colOff>82550</xdr:colOff>
      <xdr:row>37</xdr:row>
      <xdr:rowOff>55336</xdr:rowOff>
    </xdr:to>
    <xdr:sp macro="" textlink="">
      <xdr:nvSpPr>
        <xdr:cNvPr id="319" name="円/楕円 318"/>
        <xdr:cNvSpPr/>
      </xdr:nvSpPr>
      <xdr:spPr>
        <a:xfrm>
          <a:off x="16459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141713</xdr:rowOff>
    </xdr:from>
    <xdr:ext cx="762000" cy="259045"/>
    <xdr:sp macro="" textlink="">
      <xdr:nvSpPr>
        <xdr:cNvPr id="320" name="補助費等該当値テキスト"/>
        <xdr:cNvSpPr txBox="1"/>
      </xdr:nvSpPr>
      <xdr:spPr>
        <a:xfrm>
          <a:off x="16598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48986</xdr:rowOff>
    </xdr:from>
    <xdr:to>
      <xdr:col>22</xdr:col>
      <xdr:colOff>615950</xdr:colOff>
      <xdr:row>36</xdr:row>
      <xdr:rowOff>150586</xdr:rowOff>
    </xdr:to>
    <xdr:sp macro="" textlink="">
      <xdr:nvSpPr>
        <xdr:cNvPr id="321" name="円/楕円 320"/>
        <xdr:cNvSpPr/>
      </xdr:nvSpPr>
      <xdr:spPr>
        <a:xfrm>
          <a:off x="15621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160763</xdr:rowOff>
    </xdr:from>
    <xdr:ext cx="736600" cy="259045"/>
    <xdr:sp macro="" textlink="">
      <xdr:nvSpPr>
        <xdr:cNvPr id="322" name="テキスト ボックス 321"/>
        <xdr:cNvSpPr txBox="1"/>
      </xdr:nvSpPr>
      <xdr:spPr>
        <a:xfrm>
          <a:off x="15290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29936</xdr:rowOff>
    </xdr:from>
    <xdr:to>
      <xdr:col>21</xdr:col>
      <xdr:colOff>412750</xdr:colOff>
      <xdr:row>37</xdr:row>
      <xdr:rowOff>131536</xdr:rowOff>
    </xdr:to>
    <xdr:sp macro="" textlink="">
      <xdr:nvSpPr>
        <xdr:cNvPr id="323" name="円/楕円 322"/>
        <xdr:cNvSpPr/>
      </xdr:nvSpPr>
      <xdr:spPr>
        <a:xfrm>
          <a:off x="14732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141713</xdr:rowOff>
    </xdr:from>
    <xdr:ext cx="762000" cy="259045"/>
    <xdr:sp macro="" textlink="">
      <xdr:nvSpPr>
        <xdr:cNvPr id="324" name="テキスト ボックス 323"/>
        <xdr:cNvSpPr txBox="1"/>
      </xdr:nvSpPr>
      <xdr:spPr>
        <a:xfrm>
          <a:off x="14401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73478</xdr:rowOff>
    </xdr:from>
    <xdr:to>
      <xdr:col>20</xdr:col>
      <xdr:colOff>209550</xdr:colOff>
      <xdr:row>38</xdr:row>
      <xdr:rowOff>3628</xdr:rowOff>
    </xdr:to>
    <xdr:sp macro="" textlink="">
      <xdr:nvSpPr>
        <xdr:cNvPr id="325" name="円/楕円 324"/>
        <xdr:cNvSpPr/>
      </xdr:nvSpPr>
      <xdr:spPr>
        <a:xfrm>
          <a:off x="13843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159855</xdr:rowOff>
    </xdr:from>
    <xdr:ext cx="762000" cy="259045"/>
    <xdr:sp macro="" textlink="">
      <xdr:nvSpPr>
        <xdr:cNvPr id="326" name="テキスト ボックス 325"/>
        <xdr:cNvSpPr txBox="1"/>
      </xdr:nvSpPr>
      <xdr:spPr>
        <a:xfrm>
          <a:off x="13512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117022</xdr:rowOff>
    </xdr:from>
    <xdr:to>
      <xdr:col>19</xdr:col>
      <xdr:colOff>6350</xdr:colOff>
      <xdr:row>38</xdr:row>
      <xdr:rowOff>47172</xdr:rowOff>
    </xdr:to>
    <xdr:sp macro="" textlink="">
      <xdr:nvSpPr>
        <xdr:cNvPr id="327" name="円/楕円 326"/>
        <xdr:cNvSpPr/>
      </xdr:nvSpPr>
      <xdr:spPr>
        <a:xfrm>
          <a:off x="12954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31949</xdr:rowOff>
    </xdr:from>
    <xdr:ext cx="762000" cy="259045"/>
    <xdr:sp macro="" textlink="">
      <xdr:nvSpPr>
        <xdr:cNvPr id="328" name="テキスト ボックス 327"/>
        <xdr:cNvSpPr txBox="1"/>
      </xdr:nvSpPr>
      <xdr:spPr>
        <a:xfrm>
          <a:off x="12623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公債費は抑制施策を続けてきた結果、 経年比較においては、</a:t>
          </a:r>
          <a:r>
            <a:rPr lang="en-US" altLang="ja-JP" sz="1100" b="0" i="0" baseline="0">
              <a:solidFill>
                <a:schemeClr val="dk1"/>
              </a:solidFill>
              <a:latin typeface="+mn-lt"/>
              <a:ea typeface="+mn-ea"/>
              <a:cs typeface="+mn-cs"/>
            </a:rPr>
            <a:t>H14</a:t>
          </a:r>
          <a:r>
            <a:rPr lang="ja-JP" altLang="ja-JP" sz="1100" b="0" i="0" baseline="0">
              <a:solidFill>
                <a:schemeClr val="dk1"/>
              </a:solidFill>
              <a:latin typeface="+mn-lt"/>
              <a:ea typeface="+mn-ea"/>
              <a:cs typeface="+mn-cs"/>
            </a:rPr>
            <a:t>にピークを迎えた後は少しずつ減少している。　また、類似団体比較においても、平均を下回る結果となっており、今後についても債務負担行為を含めて、借入と償還のバランスを考慮しながら、公債費負担管理を行っていくこととしている。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136144</xdr:rowOff>
    </xdr:to>
    <xdr:cxnSp macro="">
      <xdr:nvCxnSpPr>
        <xdr:cNvPr id="353" name="直線コネクタ 352"/>
        <xdr:cNvCxnSpPr/>
      </xdr:nvCxnSpPr>
      <xdr:spPr>
        <a:xfrm flipV="1">
          <a:off x="4826000" y="1258570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54"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55" name="直線コネクタ 354"/>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78994</xdr:rowOff>
    </xdr:to>
    <xdr:cxnSp macro="">
      <xdr:nvCxnSpPr>
        <xdr:cNvPr id="358" name="直線コネクタ 357"/>
        <xdr:cNvCxnSpPr/>
      </xdr:nvCxnSpPr>
      <xdr:spPr>
        <a:xfrm>
          <a:off x="3987800" y="1320292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59"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60" name="フローチャート : 判断 359"/>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33274</xdr:rowOff>
    </xdr:to>
    <xdr:cxnSp macro="">
      <xdr:nvCxnSpPr>
        <xdr:cNvPr id="361" name="直線コネクタ 360"/>
        <xdr:cNvCxnSpPr/>
      </xdr:nvCxnSpPr>
      <xdr:spPr>
        <a:xfrm flipV="1">
          <a:off x="3098800" y="13202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62" name="フローチャート : 判断 361"/>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63" name="テキスト ボックス 362"/>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33274</xdr:rowOff>
    </xdr:from>
    <xdr:to>
      <xdr:col>4</xdr:col>
      <xdr:colOff>346075</xdr:colOff>
      <xdr:row>77</xdr:row>
      <xdr:rowOff>69850</xdr:rowOff>
    </xdr:to>
    <xdr:cxnSp macro="">
      <xdr:nvCxnSpPr>
        <xdr:cNvPr id="364" name="直線コネクタ 363"/>
        <xdr:cNvCxnSpPr/>
      </xdr:nvCxnSpPr>
      <xdr:spPr>
        <a:xfrm flipV="1">
          <a:off x="2209800" y="13234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65" name="フローチャート : 判断 364"/>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66" name="テキスト ボックス 365"/>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77</xdr:row>
      <xdr:rowOff>120142</xdr:rowOff>
    </xdr:to>
    <xdr:cxnSp macro="">
      <xdr:nvCxnSpPr>
        <xdr:cNvPr id="367" name="直線コネクタ 366"/>
        <xdr:cNvCxnSpPr/>
      </xdr:nvCxnSpPr>
      <xdr:spPr>
        <a:xfrm flipV="1">
          <a:off x="1320800" y="132715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48768</xdr:rowOff>
    </xdr:from>
    <xdr:to>
      <xdr:col>3</xdr:col>
      <xdr:colOff>193675</xdr:colOff>
      <xdr:row>78</xdr:row>
      <xdr:rowOff>150368</xdr:rowOff>
    </xdr:to>
    <xdr:sp macro="" textlink="">
      <xdr:nvSpPr>
        <xdr:cNvPr id="368" name="フローチャート : 判断 367"/>
        <xdr:cNvSpPr/>
      </xdr:nvSpPr>
      <xdr:spPr>
        <a:xfrm>
          <a:off x="2159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135145</xdr:rowOff>
    </xdr:from>
    <xdr:ext cx="762000" cy="259045"/>
    <xdr:sp macro="" textlink="">
      <xdr:nvSpPr>
        <xdr:cNvPr id="369" name="テキスト ボックス 368"/>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9906</xdr:rowOff>
    </xdr:from>
    <xdr:to>
      <xdr:col>1</xdr:col>
      <xdr:colOff>676275</xdr:colOff>
      <xdr:row>79</xdr:row>
      <xdr:rowOff>111506</xdr:rowOff>
    </xdr:to>
    <xdr:sp macro="" textlink="">
      <xdr:nvSpPr>
        <xdr:cNvPr id="370" name="フローチャート : 判断 369"/>
        <xdr:cNvSpPr/>
      </xdr:nvSpPr>
      <xdr:spPr>
        <a:xfrm>
          <a:off x="1270000" y="1355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96283</xdr:rowOff>
    </xdr:from>
    <xdr:ext cx="762000" cy="259045"/>
    <xdr:sp macro="" textlink="">
      <xdr:nvSpPr>
        <xdr:cNvPr id="371" name="テキスト ボックス 370"/>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7" name="円/楕円 376"/>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44721</xdr:rowOff>
    </xdr:from>
    <xdr:ext cx="762000" cy="259045"/>
    <xdr:sp macro="" textlink="">
      <xdr:nvSpPr>
        <xdr:cNvPr id="378"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79" name="円/楕円 378"/>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0" name="テキスト ボックス 379"/>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153924</xdr:rowOff>
    </xdr:from>
    <xdr:to>
      <xdr:col>4</xdr:col>
      <xdr:colOff>396875</xdr:colOff>
      <xdr:row>77</xdr:row>
      <xdr:rowOff>84074</xdr:rowOff>
    </xdr:to>
    <xdr:sp macro="" textlink="">
      <xdr:nvSpPr>
        <xdr:cNvPr id="381" name="円/楕円 380"/>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94251</xdr:rowOff>
    </xdr:from>
    <xdr:ext cx="762000" cy="259045"/>
    <xdr:sp macro="" textlink="">
      <xdr:nvSpPr>
        <xdr:cNvPr id="382" name="テキスト ボックス 381"/>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83" name="円/楕円 382"/>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84" name="テキスト ボックス 383"/>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85" name="円/楕円 384"/>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86" name="テキスト ボックス 385"/>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公債費以外に係る経常収支比率が類似団体を大きく上回っているが、これは主に、人件費、扶助費、物件費、補助費等以外の項目で、特に、繰出金が主な要因である。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直営で行っている国保診療所事業への運営費や簡易水道施設への施設維持管理費や元利償還金への繰出金が必要となっているためである。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今後も施設の老朽化に伴い繰出金の増加が予測されるが、計画的かる効率的な運営に努め、財政負担の軽減を図る。</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119380</xdr:rowOff>
    </xdr:to>
    <xdr:cxnSp macro="">
      <xdr:nvCxnSpPr>
        <xdr:cNvPr id="414" name="直線コネクタ 413"/>
        <xdr:cNvCxnSpPr/>
      </xdr:nvCxnSpPr>
      <xdr:spPr>
        <a:xfrm flipV="1">
          <a:off x="16510000" y="126542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91457</xdr:rowOff>
    </xdr:from>
    <xdr:ext cx="762000" cy="259045"/>
    <xdr:sp macro="" textlink="">
      <xdr:nvSpPr>
        <xdr:cNvPr id="415" name="公債費以外最小値テキスト"/>
        <xdr:cNvSpPr txBox="1"/>
      </xdr:nvSpPr>
      <xdr:spPr>
        <a:xfrm>
          <a:off x="16598900" y="1397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628650</xdr:colOff>
      <xdr:row>81</xdr:row>
      <xdr:rowOff>119380</xdr:rowOff>
    </xdr:from>
    <xdr:to>
      <xdr:col>24</xdr:col>
      <xdr:colOff>120650</xdr:colOff>
      <xdr:row>81</xdr:row>
      <xdr:rowOff>119380</xdr:rowOff>
    </xdr:to>
    <xdr:cxnSp macro="">
      <xdr:nvCxnSpPr>
        <xdr:cNvPr id="416" name="直線コネクタ 415"/>
        <xdr:cNvCxnSpPr/>
      </xdr:nvCxnSpPr>
      <xdr:spPr>
        <a:xfrm>
          <a:off x="16421100" y="1400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17"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18" name="直線コネクタ 417"/>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146050</xdr:rowOff>
    </xdr:from>
    <xdr:to>
      <xdr:col>24</xdr:col>
      <xdr:colOff>31750</xdr:colOff>
      <xdr:row>79</xdr:row>
      <xdr:rowOff>1270</xdr:rowOff>
    </xdr:to>
    <xdr:cxnSp macro="">
      <xdr:nvCxnSpPr>
        <xdr:cNvPr id="419" name="直線コネクタ 418"/>
        <xdr:cNvCxnSpPr/>
      </xdr:nvCxnSpPr>
      <xdr:spPr>
        <a:xfrm>
          <a:off x="15671800" y="135191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0"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1" name="フローチャート : 判断 420"/>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146050</xdr:rowOff>
    </xdr:from>
    <xdr:to>
      <xdr:col>22</xdr:col>
      <xdr:colOff>565150</xdr:colOff>
      <xdr:row>79</xdr:row>
      <xdr:rowOff>104139</xdr:rowOff>
    </xdr:to>
    <xdr:cxnSp macro="">
      <xdr:nvCxnSpPr>
        <xdr:cNvPr id="422" name="直線コネクタ 421"/>
        <xdr:cNvCxnSpPr/>
      </xdr:nvCxnSpPr>
      <xdr:spPr>
        <a:xfrm flipV="1">
          <a:off x="14782800" y="135191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80011</xdr:rowOff>
    </xdr:from>
    <xdr:to>
      <xdr:col>22</xdr:col>
      <xdr:colOff>615950</xdr:colOff>
      <xdr:row>78</xdr:row>
      <xdr:rowOff>10161</xdr:rowOff>
    </xdr:to>
    <xdr:sp macro="" textlink="">
      <xdr:nvSpPr>
        <xdr:cNvPr id="423" name="フローチャート : 判断 422"/>
        <xdr:cNvSpPr/>
      </xdr:nvSpPr>
      <xdr:spPr>
        <a:xfrm>
          <a:off x="15621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20338</xdr:rowOff>
    </xdr:from>
    <xdr:ext cx="736600" cy="259045"/>
    <xdr:sp macro="" textlink="">
      <xdr:nvSpPr>
        <xdr:cNvPr id="424" name="テキスト ボックス 423"/>
        <xdr:cNvSpPr txBox="1"/>
      </xdr:nvSpPr>
      <xdr:spPr>
        <a:xfrm>
          <a:off x="15290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134620</xdr:rowOff>
    </xdr:from>
    <xdr:to>
      <xdr:col>21</xdr:col>
      <xdr:colOff>361950</xdr:colOff>
      <xdr:row>79</xdr:row>
      <xdr:rowOff>104139</xdr:rowOff>
    </xdr:to>
    <xdr:cxnSp macro="">
      <xdr:nvCxnSpPr>
        <xdr:cNvPr id="425" name="直線コネクタ 424"/>
        <xdr:cNvCxnSpPr/>
      </xdr:nvCxnSpPr>
      <xdr:spPr>
        <a:xfrm>
          <a:off x="13893800" y="1350772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26" name="フローチャート : 判断 425"/>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27" name="テキスト ボックス 426"/>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134620</xdr:rowOff>
    </xdr:from>
    <xdr:to>
      <xdr:col>20</xdr:col>
      <xdr:colOff>158750</xdr:colOff>
      <xdr:row>79</xdr:row>
      <xdr:rowOff>39370</xdr:rowOff>
    </xdr:to>
    <xdr:cxnSp macro="">
      <xdr:nvCxnSpPr>
        <xdr:cNvPr id="428" name="直線コネクタ 427"/>
        <xdr:cNvCxnSpPr/>
      </xdr:nvCxnSpPr>
      <xdr:spPr>
        <a:xfrm flipV="1">
          <a:off x="13004800" y="13507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29" name="フローチャート : 判断 428"/>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30" name="テキスト ボックス 429"/>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31" name="フローチャート : 判断 430"/>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12716</xdr:rowOff>
    </xdr:from>
    <xdr:ext cx="762000" cy="259045"/>
    <xdr:sp macro="" textlink="">
      <xdr:nvSpPr>
        <xdr:cNvPr id="432" name="テキスト ボックス 431"/>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121920</xdr:rowOff>
    </xdr:from>
    <xdr:to>
      <xdr:col>24</xdr:col>
      <xdr:colOff>82550</xdr:colOff>
      <xdr:row>79</xdr:row>
      <xdr:rowOff>52070</xdr:rowOff>
    </xdr:to>
    <xdr:sp macro="" textlink="">
      <xdr:nvSpPr>
        <xdr:cNvPr id="438" name="円/楕円 437"/>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93997</xdr:rowOff>
    </xdr:from>
    <xdr:ext cx="762000" cy="259045"/>
    <xdr:sp macro="" textlink="">
      <xdr:nvSpPr>
        <xdr:cNvPr id="439"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95250</xdr:rowOff>
    </xdr:from>
    <xdr:to>
      <xdr:col>22</xdr:col>
      <xdr:colOff>615950</xdr:colOff>
      <xdr:row>79</xdr:row>
      <xdr:rowOff>25400</xdr:rowOff>
    </xdr:to>
    <xdr:sp macro="" textlink="">
      <xdr:nvSpPr>
        <xdr:cNvPr id="440" name="円/楕円 439"/>
        <xdr:cNvSpPr/>
      </xdr:nvSpPr>
      <xdr:spPr>
        <a:xfrm>
          <a:off x="15621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10177</xdr:rowOff>
    </xdr:from>
    <xdr:ext cx="736600" cy="259045"/>
    <xdr:sp macro="" textlink="">
      <xdr:nvSpPr>
        <xdr:cNvPr id="441" name="テキスト ボックス 440"/>
        <xdr:cNvSpPr txBox="1"/>
      </xdr:nvSpPr>
      <xdr:spPr>
        <a:xfrm>
          <a:off x="152908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53339</xdr:rowOff>
    </xdr:from>
    <xdr:to>
      <xdr:col>21</xdr:col>
      <xdr:colOff>412750</xdr:colOff>
      <xdr:row>79</xdr:row>
      <xdr:rowOff>154939</xdr:rowOff>
    </xdr:to>
    <xdr:sp macro="" textlink="">
      <xdr:nvSpPr>
        <xdr:cNvPr id="442" name="円/楕円 441"/>
        <xdr:cNvSpPr/>
      </xdr:nvSpPr>
      <xdr:spPr>
        <a:xfrm>
          <a:off x="14732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139716</xdr:rowOff>
    </xdr:from>
    <xdr:ext cx="762000" cy="259045"/>
    <xdr:sp macro="" textlink="">
      <xdr:nvSpPr>
        <xdr:cNvPr id="443" name="テキスト ボックス 442"/>
        <xdr:cNvSpPr txBox="1"/>
      </xdr:nvSpPr>
      <xdr:spPr>
        <a:xfrm>
          <a:off x="14401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83820</xdr:rowOff>
    </xdr:from>
    <xdr:to>
      <xdr:col>20</xdr:col>
      <xdr:colOff>209550</xdr:colOff>
      <xdr:row>79</xdr:row>
      <xdr:rowOff>13970</xdr:rowOff>
    </xdr:to>
    <xdr:sp macro="" textlink="">
      <xdr:nvSpPr>
        <xdr:cNvPr id="444" name="円/楕円 443"/>
        <xdr:cNvSpPr/>
      </xdr:nvSpPr>
      <xdr:spPr>
        <a:xfrm>
          <a:off x="13843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170197</xdr:rowOff>
    </xdr:from>
    <xdr:ext cx="762000" cy="259045"/>
    <xdr:sp macro="" textlink="">
      <xdr:nvSpPr>
        <xdr:cNvPr id="445" name="テキスト ボックス 444"/>
        <xdr:cNvSpPr txBox="1"/>
      </xdr:nvSpPr>
      <xdr:spPr>
        <a:xfrm>
          <a:off x="13512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160020</xdr:rowOff>
    </xdr:from>
    <xdr:to>
      <xdr:col>19</xdr:col>
      <xdr:colOff>6350</xdr:colOff>
      <xdr:row>79</xdr:row>
      <xdr:rowOff>90170</xdr:rowOff>
    </xdr:to>
    <xdr:sp macro="" textlink="">
      <xdr:nvSpPr>
        <xdr:cNvPr id="446" name="円/楕円 445"/>
        <xdr:cNvSpPr/>
      </xdr:nvSpPr>
      <xdr:spPr>
        <a:xfrm>
          <a:off x="12954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74947</xdr:rowOff>
    </xdr:from>
    <xdr:ext cx="762000" cy="259045"/>
    <xdr:sp macro="" textlink="">
      <xdr:nvSpPr>
        <xdr:cNvPr id="447" name="テキスト ボックス 446"/>
        <xdr:cNvSpPr txBox="1"/>
      </xdr:nvSpPr>
      <xdr:spPr>
        <a:xfrm>
          <a:off x="12623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岐阜県東白川村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53565</xdr:rowOff>
    </xdr:from>
    <xdr:to>
      <xdr:col>4</xdr:col>
      <xdr:colOff>1117600</xdr:colOff>
      <xdr:row>20</xdr:row>
      <xdr:rowOff>66037</xdr:rowOff>
    </xdr:to>
    <xdr:cxnSp macro="">
      <xdr:nvCxnSpPr>
        <xdr:cNvPr id="47" name="直線コネクタ 46"/>
        <xdr:cNvCxnSpPr/>
      </xdr:nvCxnSpPr>
      <xdr:spPr bwMode="auto">
        <a:xfrm flipV="1">
          <a:off x="5651500" y="2158590"/>
          <a:ext cx="0" cy="138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38114</xdr:rowOff>
    </xdr:from>
    <xdr:ext cx="762000" cy="259045"/>
    <xdr:sp macro="" textlink="">
      <xdr:nvSpPr>
        <xdr:cNvPr id="48" name="人口1人当たり決算額の推移最小値テキスト130"/>
        <xdr:cNvSpPr txBox="1"/>
      </xdr:nvSpPr>
      <xdr:spPr>
        <a:xfrm>
          <a:off x="5740400" y="351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120,751</a:t>
          </a:r>
          <a:endParaRPr kumimoji="1" lang="ja-JP" altLang="en-US" sz="1000" b="1">
            <a:latin typeface="ＭＳ Ｐゴシック"/>
          </a:endParaRPr>
        </a:p>
      </xdr:txBody>
    </xdr:sp>
    <xdr:clientData/>
  </xdr:oneCellAnchor>
  <xdr:twoCellAnchor>
    <xdr:from>
      <xdr:col>4</xdr:col>
      <xdr:colOff>1028700</xdr:colOff>
      <xdr:row>20</xdr:row>
      <xdr:rowOff>66037</xdr:rowOff>
    </xdr:from>
    <xdr:to>
      <xdr:col>5</xdr:col>
      <xdr:colOff>73025</xdr:colOff>
      <xdr:row>20</xdr:row>
      <xdr:rowOff>66037</xdr:rowOff>
    </xdr:to>
    <xdr:cxnSp macro="">
      <xdr:nvCxnSpPr>
        <xdr:cNvPr id="49" name="直線コネクタ 48"/>
        <xdr:cNvCxnSpPr/>
      </xdr:nvCxnSpPr>
      <xdr:spPr bwMode="auto">
        <a:xfrm>
          <a:off x="5562600" y="354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139942</xdr:rowOff>
    </xdr:from>
    <xdr:ext cx="762000" cy="259045"/>
    <xdr:sp macro="" textlink="">
      <xdr:nvSpPr>
        <xdr:cNvPr id="50" name="人口1人当たり決算額の推移最大値テキスト130"/>
        <xdr:cNvSpPr txBox="1"/>
      </xdr:nvSpPr>
      <xdr:spPr>
        <a:xfrm>
          <a:off x="5740400" y="19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544,570</a:t>
          </a:r>
          <a:endParaRPr kumimoji="1" lang="ja-JP" altLang="en-US" sz="1000" b="1">
            <a:latin typeface="ＭＳ Ｐゴシック"/>
          </a:endParaRPr>
        </a:p>
      </xdr:txBody>
    </xdr:sp>
    <xdr:clientData/>
  </xdr:oneCellAnchor>
  <xdr:twoCellAnchor>
    <xdr:from>
      <xdr:col>4</xdr:col>
      <xdr:colOff>1028700</xdr:colOff>
      <xdr:row>12</xdr:row>
      <xdr:rowOff>53565</xdr:rowOff>
    </xdr:from>
    <xdr:to>
      <xdr:col>5</xdr:col>
      <xdr:colOff>73025</xdr:colOff>
      <xdr:row>12</xdr:row>
      <xdr:rowOff>53565</xdr:rowOff>
    </xdr:to>
    <xdr:cxnSp macro="">
      <xdr:nvCxnSpPr>
        <xdr:cNvPr id="51" name="直線コネクタ 50"/>
        <xdr:cNvCxnSpPr/>
      </xdr:nvCxnSpPr>
      <xdr:spPr bwMode="auto">
        <a:xfrm>
          <a:off x="5562600" y="2158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10539</xdr:rowOff>
    </xdr:from>
    <xdr:to>
      <xdr:col>4</xdr:col>
      <xdr:colOff>1117600</xdr:colOff>
      <xdr:row>19</xdr:row>
      <xdr:rowOff>23942</xdr:rowOff>
    </xdr:to>
    <xdr:cxnSp macro="">
      <xdr:nvCxnSpPr>
        <xdr:cNvPr id="52" name="直線コネクタ 51"/>
        <xdr:cNvCxnSpPr/>
      </xdr:nvCxnSpPr>
      <xdr:spPr bwMode="auto">
        <a:xfrm flipV="1">
          <a:off x="5003800" y="3315714"/>
          <a:ext cx="647700" cy="13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144379</xdr:rowOff>
    </xdr:from>
    <xdr:ext cx="762000" cy="259045"/>
    <xdr:sp macro="" textlink="">
      <xdr:nvSpPr>
        <xdr:cNvPr id="53" name="人口1人当たり決算額の推移平均値テキスト130"/>
        <xdr:cNvSpPr txBox="1"/>
      </xdr:nvSpPr>
      <xdr:spPr>
        <a:xfrm>
          <a:off x="5740400" y="3106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127851</xdr:rowOff>
    </xdr:from>
    <xdr:to>
      <xdr:col>5</xdr:col>
      <xdr:colOff>34925</xdr:colOff>
      <xdr:row>19</xdr:row>
      <xdr:rowOff>58001</xdr:rowOff>
    </xdr:to>
    <xdr:sp macro="" textlink="">
      <xdr:nvSpPr>
        <xdr:cNvPr id="54" name="フローチャート : 判断 53"/>
        <xdr:cNvSpPr/>
      </xdr:nvSpPr>
      <xdr:spPr bwMode="auto">
        <a:xfrm>
          <a:off x="5600700" y="32615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23942</xdr:rowOff>
    </xdr:from>
    <xdr:to>
      <xdr:col>4</xdr:col>
      <xdr:colOff>469900</xdr:colOff>
      <xdr:row>19</xdr:row>
      <xdr:rowOff>42328</xdr:rowOff>
    </xdr:to>
    <xdr:cxnSp macro="">
      <xdr:nvCxnSpPr>
        <xdr:cNvPr id="55" name="直線コネクタ 54"/>
        <xdr:cNvCxnSpPr/>
      </xdr:nvCxnSpPr>
      <xdr:spPr bwMode="auto">
        <a:xfrm flipV="1">
          <a:off x="4305300" y="3329117"/>
          <a:ext cx="698500" cy="18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134765</xdr:rowOff>
    </xdr:from>
    <xdr:to>
      <xdr:col>4</xdr:col>
      <xdr:colOff>520700</xdr:colOff>
      <xdr:row>19</xdr:row>
      <xdr:rowOff>64915</xdr:rowOff>
    </xdr:to>
    <xdr:sp macro="" textlink="">
      <xdr:nvSpPr>
        <xdr:cNvPr id="56" name="フローチャート : 判断 55"/>
        <xdr:cNvSpPr/>
      </xdr:nvSpPr>
      <xdr:spPr bwMode="auto">
        <a:xfrm>
          <a:off x="4953000" y="32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75092</xdr:rowOff>
    </xdr:from>
    <xdr:ext cx="736600" cy="259045"/>
    <xdr:sp macro="" textlink="">
      <xdr:nvSpPr>
        <xdr:cNvPr id="57" name="テキスト ボックス 56"/>
        <xdr:cNvSpPr txBox="1"/>
      </xdr:nvSpPr>
      <xdr:spPr>
        <a:xfrm>
          <a:off x="4622800" y="3037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42328</xdr:rowOff>
    </xdr:from>
    <xdr:to>
      <xdr:col>3</xdr:col>
      <xdr:colOff>904875</xdr:colOff>
      <xdr:row>19</xdr:row>
      <xdr:rowOff>49140</xdr:rowOff>
    </xdr:to>
    <xdr:cxnSp macro="">
      <xdr:nvCxnSpPr>
        <xdr:cNvPr id="58" name="直線コネクタ 57"/>
        <xdr:cNvCxnSpPr/>
      </xdr:nvCxnSpPr>
      <xdr:spPr bwMode="auto">
        <a:xfrm flipV="1">
          <a:off x="3606800" y="3347503"/>
          <a:ext cx="698500" cy="6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119318</xdr:rowOff>
    </xdr:from>
    <xdr:to>
      <xdr:col>3</xdr:col>
      <xdr:colOff>955675</xdr:colOff>
      <xdr:row>19</xdr:row>
      <xdr:rowOff>49468</xdr:rowOff>
    </xdr:to>
    <xdr:sp macro="" textlink="">
      <xdr:nvSpPr>
        <xdr:cNvPr id="59" name="フローチャート : 判断 58"/>
        <xdr:cNvSpPr/>
      </xdr:nvSpPr>
      <xdr:spPr bwMode="auto">
        <a:xfrm>
          <a:off x="4254500" y="3253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59645</xdr:rowOff>
    </xdr:from>
    <xdr:ext cx="762000" cy="259045"/>
    <xdr:sp macro="" textlink="">
      <xdr:nvSpPr>
        <xdr:cNvPr id="60" name="テキスト ボックス 59"/>
        <xdr:cNvSpPr txBox="1"/>
      </xdr:nvSpPr>
      <xdr:spPr>
        <a:xfrm>
          <a:off x="3924300" y="302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49140</xdr:rowOff>
    </xdr:from>
    <xdr:to>
      <xdr:col>3</xdr:col>
      <xdr:colOff>206375</xdr:colOff>
      <xdr:row>19</xdr:row>
      <xdr:rowOff>54897</xdr:rowOff>
    </xdr:to>
    <xdr:cxnSp macro="">
      <xdr:nvCxnSpPr>
        <xdr:cNvPr id="61" name="直線コネクタ 60"/>
        <xdr:cNvCxnSpPr/>
      </xdr:nvCxnSpPr>
      <xdr:spPr bwMode="auto">
        <a:xfrm flipV="1">
          <a:off x="2908300" y="3354315"/>
          <a:ext cx="698500" cy="5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168484</xdr:rowOff>
    </xdr:from>
    <xdr:to>
      <xdr:col>3</xdr:col>
      <xdr:colOff>257175</xdr:colOff>
      <xdr:row>19</xdr:row>
      <xdr:rowOff>98634</xdr:rowOff>
    </xdr:to>
    <xdr:sp macro="" textlink="">
      <xdr:nvSpPr>
        <xdr:cNvPr id="62" name="フローチャート : 判断 61"/>
        <xdr:cNvSpPr/>
      </xdr:nvSpPr>
      <xdr:spPr bwMode="auto">
        <a:xfrm>
          <a:off x="3556000" y="3302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108811</xdr:rowOff>
    </xdr:from>
    <xdr:ext cx="762000" cy="259045"/>
    <xdr:sp macro="" textlink="">
      <xdr:nvSpPr>
        <xdr:cNvPr id="63" name="テキスト ボックス 62"/>
        <xdr:cNvSpPr txBox="1"/>
      </xdr:nvSpPr>
      <xdr:spPr>
        <a:xfrm>
          <a:off x="3225800" y="307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160280</xdr:rowOff>
    </xdr:from>
    <xdr:to>
      <xdr:col>2</xdr:col>
      <xdr:colOff>692150</xdr:colOff>
      <xdr:row>19</xdr:row>
      <xdr:rowOff>90430</xdr:rowOff>
    </xdr:to>
    <xdr:sp macro="" textlink="">
      <xdr:nvSpPr>
        <xdr:cNvPr id="64" name="フローチャート : 判断 63"/>
        <xdr:cNvSpPr/>
      </xdr:nvSpPr>
      <xdr:spPr bwMode="auto">
        <a:xfrm>
          <a:off x="2857500" y="3294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100607</xdr:rowOff>
    </xdr:from>
    <xdr:ext cx="762000" cy="259045"/>
    <xdr:sp macro="" textlink="">
      <xdr:nvSpPr>
        <xdr:cNvPr id="65" name="テキスト ボックス 64"/>
        <xdr:cNvSpPr txBox="1"/>
      </xdr:nvSpPr>
      <xdr:spPr>
        <a:xfrm>
          <a:off x="2527300" y="30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181,337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131189</xdr:rowOff>
    </xdr:from>
    <xdr:to>
      <xdr:col>5</xdr:col>
      <xdr:colOff>34925</xdr:colOff>
      <xdr:row>19</xdr:row>
      <xdr:rowOff>61339</xdr:rowOff>
    </xdr:to>
    <xdr:sp macro="" textlink="">
      <xdr:nvSpPr>
        <xdr:cNvPr id="71" name="円/楕円 70"/>
        <xdr:cNvSpPr/>
      </xdr:nvSpPr>
      <xdr:spPr bwMode="auto">
        <a:xfrm>
          <a:off x="5600700" y="326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103266</xdr:rowOff>
    </xdr:from>
    <xdr:ext cx="762000" cy="259045"/>
    <xdr:sp macro="" textlink="">
      <xdr:nvSpPr>
        <xdr:cNvPr id="72" name="人口1人当たり決算額の推移該当値テキスト130"/>
        <xdr:cNvSpPr txBox="1"/>
      </xdr:nvSpPr>
      <xdr:spPr>
        <a:xfrm>
          <a:off x="5740400" y="323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190,245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144592</xdr:rowOff>
    </xdr:from>
    <xdr:to>
      <xdr:col>4</xdr:col>
      <xdr:colOff>520700</xdr:colOff>
      <xdr:row>19</xdr:row>
      <xdr:rowOff>74742</xdr:rowOff>
    </xdr:to>
    <xdr:sp macro="" textlink="">
      <xdr:nvSpPr>
        <xdr:cNvPr id="73" name="円/楕円 72"/>
        <xdr:cNvSpPr/>
      </xdr:nvSpPr>
      <xdr:spPr bwMode="auto">
        <a:xfrm>
          <a:off x="4953000" y="3278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59519</xdr:rowOff>
    </xdr:from>
    <xdr:ext cx="736600" cy="259045"/>
    <xdr:sp macro="" textlink="">
      <xdr:nvSpPr>
        <xdr:cNvPr id="74" name="テキスト ボックス 73"/>
        <xdr:cNvSpPr txBox="1"/>
      </xdr:nvSpPr>
      <xdr:spPr>
        <a:xfrm>
          <a:off x="4622800" y="336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186,141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162978</xdr:rowOff>
    </xdr:from>
    <xdr:to>
      <xdr:col>3</xdr:col>
      <xdr:colOff>955675</xdr:colOff>
      <xdr:row>19</xdr:row>
      <xdr:rowOff>93128</xdr:rowOff>
    </xdr:to>
    <xdr:sp macro="" textlink="">
      <xdr:nvSpPr>
        <xdr:cNvPr id="75" name="円/楕円 74"/>
        <xdr:cNvSpPr/>
      </xdr:nvSpPr>
      <xdr:spPr bwMode="auto">
        <a:xfrm>
          <a:off x="4254500" y="3296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77905</xdr:rowOff>
    </xdr:from>
    <xdr:ext cx="762000" cy="259045"/>
    <xdr:sp macro="" textlink="">
      <xdr:nvSpPr>
        <xdr:cNvPr id="76" name="テキスト ボックス 75"/>
        <xdr:cNvSpPr txBox="1"/>
      </xdr:nvSpPr>
      <xdr:spPr>
        <a:xfrm>
          <a:off x="3924300" y="338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180,511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169790</xdr:rowOff>
    </xdr:from>
    <xdr:to>
      <xdr:col>3</xdr:col>
      <xdr:colOff>257175</xdr:colOff>
      <xdr:row>19</xdr:row>
      <xdr:rowOff>99940</xdr:rowOff>
    </xdr:to>
    <xdr:sp macro="" textlink="">
      <xdr:nvSpPr>
        <xdr:cNvPr id="77" name="円/楕円 76"/>
        <xdr:cNvSpPr/>
      </xdr:nvSpPr>
      <xdr:spPr bwMode="auto">
        <a:xfrm>
          <a:off x="3556000" y="3303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84717</xdr:rowOff>
    </xdr:from>
    <xdr:ext cx="762000" cy="259045"/>
    <xdr:sp macro="" textlink="">
      <xdr:nvSpPr>
        <xdr:cNvPr id="78" name="テキスト ボックス 77"/>
        <xdr:cNvSpPr txBox="1"/>
      </xdr:nvSpPr>
      <xdr:spPr>
        <a:xfrm>
          <a:off x="3225800" y="338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178,425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4097</xdr:rowOff>
    </xdr:from>
    <xdr:to>
      <xdr:col>2</xdr:col>
      <xdr:colOff>692150</xdr:colOff>
      <xdr:row>19</xdr:row>
      <xdr:rowOff>105697</xdr:rowOff>
    </xdr:to>
    <xdr:sp macro="" textlink="">
      <xdr:nvSpPr>
        <xdr:cNvPr id="79" name="円/楕円 78"/>
        <xdr:cNvSpPr/>
      </xdr:nvSpPr>
      <xdr:spPr bwMode="auto">
        <a:xfrm>
          <a:off x="2857500" y="3309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90474</xdr:rowOff>
    </xdr:from>
    <xdr:ext cx="762000" cy="259045"/>
    <xdr:sp macro="" textlink="">
      <xdr:nvSpPr>
        <xdr:cNvPr id="80" name="テキスト ボックス 79"/>
        <xdr:cNvSpPr txBox="1"/>
      </xdr:nvSpPr>
      <xdr:spPr>
        <a:xfrm>
          <a:off x="2527300" y="33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176,662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180775</xdr:rowOff>
    </xdr:from>
    <xdr:to>
      <xdr:col>4</xdr:col>
      <xdr:colOff>1117600</xdr:colOff>
      <xdr:row>37</xdr:row>
      <xdr:rowOff>306375</xdr:rowOff>
    </xdr:to>
    <xdr:cxnSp macro="">
      <xdr:nvCxnSpPr>
        <xdr:cNvPr id="110" name="直線コネクタ 109"/>
        <xdr:cNvCxnSpPr/>
      </xdr:nvCxnSpPr>
      <xdr:spPr bwMode="auto">
        <a:xfrm flipV="1">
          <a:off x="5651500" y="6105325"/>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278452</xdr:rowOff>
    </xdr:from>
    <xdr:ext cx="762000" cy="259045"/>
    <xdr:sp macro="" textlink="">
      <xdr:nvSpPr>
        <xdr:cNvPr id="111" name="人口1人当たり決算額の推移最小値テキスト445"/>
        <xdr:cNvSpPr txBox="1"/>
      </xdr:nvSpPr>
      <xdr:spPr>
        <a:xfrm>
          <a:off x="5740400" y="740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-13,478</a:t>
          </a:r>
          <a:endParaRPr kumimoji="1" lang="ja-JP" altLang="en-US" sz="1000" b="1">
            <a:latin typeface="ＭＳ Ｐゴシック"/>
          </a:endParaRPr>
        </a:p>
      </xdr:txBody>
    </xdr:sp>
    <xdr:clientData/>
  </xdr:oneCellAnchor>
  <xdr:twoCellAnchor>
    <xdr:from>
      <xdr:col>4</xdr:col>
      <xdr:colOff>1028700</xdr:colOff>
      <xdr:row>37</xdr:row>
      <xdr:rowOff>306375</xdr:rowOff>
    </xdr:from>
    <xdr:to>
      <xdr:col>5</xdr:col>
      <xdr:colOff>73025</xdr:colOff>
      <xdr:row>37</xdr:row>
      <xdr:rowOff>306375</xdr:rowOff>
    </xdr:to>
    <xdr:cxnSp macro="">
      <xdr:nvCxnSpPr>
        <xdr:cNvPr id="112" name="直線コネクタ 111"/>
        <xdr:cNvCxnSpPr/>
      </xdr:nvCxnSpPr>
      <xdr:spPr bwMode="auto">
        <a:xfrm>
          <a:off x="5562600" y="7431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95702</xdr:rowOff>
    </xdr:from>
    <xdr:ext cx="762000" cy="259045"/>
    <xdr:sp macro="" textlink="">
      <xdr:nvSpPr>
        <xdr:cNvPr id="113" name="人口1人当たり決算額の推移最大値テキスト445"/>
        <xdr:cNvSpPr txBox="1"/>
      </xdr:nvSpPr>
      <xdr:spPr>
        <a:xfrm>
          <a:off x="5740400" y="584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108,310</a:t>
          </a:r>
          <a:endParaRPr kumimoji="1" lang="ja-JP" altLang="en-US" sz="1000" b="1">
            <a:latin typeface="ＭＳ Ｐゴシック"/>
          </a:endParaRPr>
        </a:p>
      </xdr:txBody>
    </xdr:sp>
    <xdr:clientData/>
  </xdr:oneCellAnchor>
  <xdr:twoCellAnchor>
    <xdr:from>
      <xdr:col>4</xdr:col>
      <xdr:colOff>1028700</xdr:colOff>
      <xdr:row>33</xdr:row>
      <xdr:rowOff>180775</xdr:rowOff>
    </xdr:from>
    <xdr:to>
      <xdr:col>5</xdr:col>
      <xdr:colOff>73025</xdr:colOff>
      <xdr:row>33</xdr:row>
      <xdr:rowOff>180775</xdr:rowOff>
    </xdr:to>
    <xdr:cxnSp macro="">
      <xdr:nvCxnSpPr>
        <xdr:cNvPr id="114" name="直線コネクタ 113"/>
        <xdr:cNvCxnSpPr/>
      </xdr:nvCxnSpPr>
      <xdr:spPr bwMode="auto">
        <a:xfrm>
          <a:off x="5562600" y="6105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80790</xdr:rowOff>
    </xdr:from>
    <xdr:to>
      <xdr:col>4</xdr:col>
      <xdr:colOff>1117600</xdr:colOff>
      <xdr:row>35</xdr:row>
      <xdr:rowOff>86592</xdr:rowOff>
    </xdr:to>
    <xdr:cxnSp macro="">
      <xdr:nvCxnSpPr>
        <xdr:cNvPr id="115" name="直線コネクタ 114"/>
        <xdr:cNvCxnSpPr/>
      </xdr:nvCxnSpPr>
      <xdr:spPr bwMode="auto">
        <a:xfrm flipV="1">
          <a:off x="5003800" y="6691140"/>
          <a:ext cx="647700" cy="5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177926</xdr:rowOff>
    </xdr:from>
    <xdr:ext cx="762000" cy="259045"/>
    <xdr:sp macro="" textlink="">
      <xdr:nvSpPr>
        <xdr:cNvPr id="116" name="人口1人当たり決算額の推移平均値テキスト445"/>
        <xdr:cNvSpPr txBox="1"/>
      </xdr:nvSpPr>
      <xdr:spPr>
        <a:xfrm>
          <a:off x="5740400" y="6788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205849</xdr:rowOff>
    </xdr:from>
    <xdr:to>
      <xdr:col>5</xdr:col>
      <xdr:colOff>34925</xdr:colOff>
      <xdr:row>35</xdr:row>
      <xdr:rowOff>307449</xdr:rowOff>
    </xdr:to>
    <xdr:sp macro="" textlink="">
      <xdr:nvSpPr>
        <xdr:cNvPr id="117" name="フローチャート : 判断 116"/>
        <xdr:cNvSpPr/>
      </xdr:nvSpPr>
      <xdr:spPr bwMode="auto">
        <a:xfrm>
          <a:off x="56007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69164</xdr:rowOff>
    </xdr:from>
    <xdr:to>
      <xdr:col>4</xdr:col>
      <xdr:colOff>469900</xdr:colOff>
      <xdr:row>35</xdr:row>
      <xdr:rowOff>86592</xdr:rowOff>
    </xdr:to>
    <xdr:cxnSp macro="">
      <xdr:nvCxnSpPr>
        <xdr:cNvPr id="118" name="直線コネクタ 117"/>
        <xdr:cNvCxnSpPr/>
      </xdr:nvCxnSpPr>
      <xdr:spPr bwMode="auto">
        <a:xfrm>
          <a:off x="4305300" y="6679514"/>
          <a:ext cx="698500" cy="17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195573</xdr:rowOff>
    </xdr:from>
    <xdr:to>
      <xdr:col>4</xdr:col>
      <xdr:colOff>520700</xdr:colOff>
      <xdr:row>35</xdr:row>
      <xdr:rowOff>297173</xdr:rowOff>
    </xdr:to>
    <xdr:sp macro="" textlink="">
      <xdr:nvSpPr>
        <xdr:cNvPr id="119" name="フローチャート : 判断 118"/>
        <xdr:cNvSpPr/>
      </xdr:nvSpPr>
      <xdr:spPr bwMode="auto">
        <a:xfrm>
          <a:off x="49530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281950</xdr:rowOff>
    </xdr:from>
    <xdr:ext cx="736600" cy="259045"/>
    <xdr:sp macro="" textlink="">
      <xdr:nvSpPr>
        <xdr:cNvPr id="120" name="テキスト ボックス 119"/>
        <xdr:cNvSpPr txBox="1"/>
      </xdr:nvSpPr>
      <xdr:spPr>
        <a:xfrm>
          <a:off x="4622800" y="6892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269429</xdr:rowOff>
    </xdr:from>
    <xdr:to>
      <xdr:col>3</xdr:col>
      <xdr:colOff>904875</xdr:colOff>
      <xdr:row>35</xdr:row>
      <xdr:rowOff>69164</xdr:rowOff>
    </xdr:to>
    <xdr:cxnSp macro="">
      <xdr:nvCxnSpPr>
        <xdr:cNvPr id="121" name="直線コネクタ 120"/>
        <xdr:cNvCxnSpPr/>
      </xdr:nvCxnSpPr>
      <xdr:spPr bwMode="auto">
        <a:xfrm>
          <a:off x="3606800" y="6536879"/>
          <a:ext cx="698500" cy="142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166149</xdr:rowOff>
    </xdr:from>
    <xdr:to>
      <xdr:col>3</xdr:col>
      <xdr:colOff>955675</xdr:colOff>
      <xdr:row>35</xdr:row>
      <xdr:rowOff>267749</xdr:rowOff>
    </xdr:to>
    <xdr:sp macro="" textlink="">
      <xdr:nvSpPr>
        <xdr:cNvPr id="122" name="フローチャート : 判断 121"/>
        <xdr:cNvSpPr/>
      </xdr:nvSpPr>
      <xdr:spPr bwMode="auto">
        <a:xfrm>
          <a:off x="4254500" y="67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252526</xdr:rowOff>
    </xdr:from>
    <xdr:ext cx="762000" cy="259045"/>
    <xdr:sp macro="" textlink="">
      <xdr:nvSpPr>
        <xdr:cNvPr id="123" name="テキスト ボックス 122"/>
        <xdr:cNvSpPr txBox="1"/>
      </xdr:nvSpPr>
      <xdr:spPr>
        <a:xfrm>
          <a:off x="3924300" y="686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227932</xdr:rowOff>
    </xdr:from>
    <xdr:to>
      <xdr:col>3</xdr:col>
      <xdr:colOff>206375</xdr:colOff>
      <xdr:row>34</xdr:row>
      <xdr:rowOff>269429</xdr:rowOff>
    </xdr:to>
    <xdr:cxnSp macro="">
      <xdr:nvCxnSpPr>
        <xdr:cNvPr id="124" name="直線コネクタ 123"/>
        <xdr:cNvCxnSpPr/>
      </xdr:nvCxnSpPr>
      <xdr:spPr bwMode="auto">
        <a:xfrm>
          <a:off x="2908300" y="6495382"/>
          <a:ext cx="698500" cy="41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137682</xdr:rowOff>
    </xdr:from>
    <xdr:to>
      <xdr:col>3</xdr:col>
      <xdr:colOff>257175</xdr:colOff>
      <xdr:row>35</xdr:row>
      <xdr:rowOff>239282</xdr:rowOff>
    </xdr:to>
    <xdr:sp macro="" textlink="">
      <xdr:nvSpPr>
        <xdr:cNvPr id="125" name="フローチャート : 判断 124"/>
        <xdr:cNvSpPr/>
      </xdr:nvSpPr>
      <xdr:spPr bwMode="auto">
        <a:xfrm>
          <a:off x="3556000" y="6748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224059</xdr:rowOff>
    </xdr:from>
    <xdr:ext cx="762000" cy="259045"/>
    <xdr:sp macro="" textlink="">
      <xdr:nvSpPr>
        <xdr:cNvPr id="126" name="テキスト ボックス 125"/>
        <xdr:cNvSpPr txBox="1"/>
      </xdr:nvSpPr>
      <xdr:spPr>
        <a:xfrm>
          <a:off x="3225800" y="683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65260</xdr:rowOff>
    </xdr:from>
    <xdr:to>
      <xdr:col>2</xdr:col>
      <xdr:colOff>692150</xdr:colOff>
      <xdr:row>35</xdr:row>
      <xdr:rowOff>166860</xdr:rowOff>
    </xdr:to>
    <xdr:sp macro="" textlink="">
      <xdr:nvSpPr>
        <xdr:cNvPr id="127" name="フローチャート : 判断 126"/>
        <xdr:cNvSpPr/>
      </xdr:nvSpPr>
      <xdr:spPr bwMode="auto">
        <a:xfrm>
          <a:off x="2857500" y="66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151637</xdr:rowOff>
    </xdr:from>
    <xdr:ext cx="762000" cy="259045"/>
    <xdr:sp macro="" textlink="">
      <xdr:nvSpPr>
        <xdr:cNvPr id="128" name="テキスト ボックス 127"/>
        <xdr:cNvSpPr txBox="1"/>
      </xdr:nvSpPr>
      <xdr:spPr>
        <a:xfrm>
          <a:off x="2527300" y="67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29990</xdr:rowOff>
    </xdr:from>
    <xdr:to>
      <xdr:col>5</xdr:col>
      <xdr:colOff>34925</xdr:colOff>
      <xdr:row>35</xdr:row>
      <xdr:rowOff>131590</xdr:rowOff>
    </xdr:to>
    <xdr:sp macro="" textlink="">
      <xdr:nvSpPr>
        <xdr:cNvPr id="134" name="円/楕円 133"/>
        <xdr:cNvSpPr/>
      </xdr:nvSpPr>
      <xdr:spPr bwMode="auto">
        <a:xfrm>
          <a:off x="5600700" y="664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217967</xdr:rowOff>
    </xdr:from>
    <xdr:ext cx="762000" cy="259045"/>
    <xdr:sp macro="" textlink="">
      <xdr:nvSpPr>
        <xdr:cNvPr id="135" name="人口1人当たり決算額の推移該当値テキスト445"/>
        <xdr:cNvSpPr txBox="1"/>
      </xdr:nvSpPr>
      <xdr:spPr>
        <a:xfrm>
          <a:off x="5740400" y="648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54,495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35792</xdr:rowOff>
    </xdr:from>
    <xdr:to>
      <xdr:col>4</xdr:col>
      <xdr:colOff>520700</xdr:colOff>
      <xdr:row>35</xdr:row>
      <xdr:rowOff>137392</xdr:rowOff>
    </xdr:to>
    <xdr:sp macro="" textlink="">
      <xdr:nvSpPr>
        <xdr:cNvPr id="136" name="円/楕円 135"/>
        <xdr:cNvSpPr/>
      </xdr:nvSpPr>
      <xdr:spPr bwMode="auto">
        <a:xfrm>
          <a:off x="4953000" y="6646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147569</xdr:rowOff>
    </xdr:from>
    <xdr:ext cx="736600" cy="259045"/>
    <xdr:sp macro="" textlink="">
      <xdr:nvSpPr>
        <xdr:cNvPr id="137" name="テキスト ボックス 136"/>
        <xdr:cNvSpPr txBox="1"/>
      </xdr:nvSpPr>
      <xdr:spPr>
        <a:xfrm>
          <a:off x="4622800" y="641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53,962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18364</xdr:rowOff>
    </xdr:from>
    <xdr:to>
      <xdr:col>3</xdr:col>
      <xdr:colOff>955675</xdr:colOff>
      <xdr:row>35</xdr:row>
      <xdr:rowOff>119964</xdr:rowOff>
    </xdr:to>
    <xdr:sp macro="" textlink="">
      <xdr:nvSpPr>
        <xdr:cNvPr id="138" name="円/楕円 137"/>
        <xdr:cNvSpPr/>
      </xdr:nvSpPr>
      <xdr:spPr bwMode="auto">
        <a:xfrm>
          <a:off x="4254500" y="6628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130141</xdr:rowOff>
    </xdr:from>
    <xdr:ext cx="762000" cy="259045"/>
    <xdr:sp macro="" textlink="">
      <xdr:nvSpPr>
        <xdr:cNvPr id="139" name="テキスト ボックス 138"/>
        <xdr:cNvSpPr txBox="1"/>
      </xdr:nvSpPr>
      <xdr:spPr>
        <a:xfrm>
          <a:off x="3924300" y="639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55,563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218629</xdr:rowOff>
    </xdr:from>
    <xdr:to>
      <xdr:col>3</xdr:col>
      <xdr:colOff>257175</xdr:colOff>
      <xdr:row>34</xdr:row>
      <xdr:rowOff>320229</xdr:rowOff>
    </xdr:to>
    <xdr:sp macro="" textlink="">
      <xdr:nvSpPr>
        <xdr:cNvPr id="140" name="円/楕円 139"/>
        <xdr:cNvSpPr/>
      </xdr:nvSpPr>
      <xdr:spPr bwMode="auto">
        <a:xfrm>
          <a:off x="3556000" y="6486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330406</xdr:rowOff>
    </xdr:from>
    <xdr:ext cx="762000" cy="259045"/>
    <xdr:sp macro="" textlink="">
      <xdr:nvSpPr>
        <xdr:cNvPr id="141" name="テキスト ボックス 140"/>
        <xdr:cNvSpPr txBox="1"/>
      </xdr:nvSpPr>
      <xdr:spPr>
        <a:xfrm>
          <a:off x="3225800" y="625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68,666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177132</xdr:rowOff>
    </xdr:from>
    <xdr:to>
      <xdr:col>2</xdr:col>
      <xdr:colOff>692150</xdr:colOff>
      <xdr:row>34</xdr:row>
      <xdr:rowOff>278732</xdr:rowOff>
    </xdr:to>
    <xdr:sp macro="" textlink="">
      <xdr:nvSpPr>
        <xdr:cNvPr id="142" name="円/楕円 141"/>
        <xdr:cNvSpPr/>
      </xdr:nvSpPr>
      <xdr:spPr bwMode="auto">
        <a:xfrm>
          <a:off x="2857500" y="6444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288909</xdr:rowOff>
    </xdr:from>
    <xdr:ext cx="762000" cy="259045"/>
    <xdr:sp macro="" textlink="">
      <xdr:nvSpPr>
        <xdr:cNvPr id="143" name="テキスト ボックス 142"/>
        <xdr:cNvSpPr txBox="1"/>
      </xdr:nvSpPr>
      <xdr:spPr>
        <a:xfrm>
          <a:off x="2527300" y="621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H24</a:t>
          </a:r>
          <a:r>
            <a:rPr lang="ja-JP" altLang="en-US" sz="1100" b="0" i="0" baseline="0">
              <a:solidFill>
                <a:schemeClr val="dk1"/>
              </a:solidFill>
              <a:latin typeface="+mn-lt"/>
              <a:ea typeface="+mn-ea"/>
              <a:cs typeface="+mn-cs"/>
            </a:rPr>
            <a:t>までは、</a:t>
          </a:r>
          <a:r>
            <a:rPr lang="ja-JP" altLang="ja-JP" sz="1100" b="0" i="0" baseline="0">
              <a:solidFill>
                <a:schemeClr val="dk1"/>
              </a:solidFill>
              <a:latin typeface="+mn-lt"/>
              <a:ea typeface="+mn-ea"/>
              <a:cs typeface="+mn-cs"/>
            </a:rPr>
            <a:t>実質収支額、財政調整基金残額とも、年々増加する傾向に</a:t>
          </a:r>
          <a:r>
            <a:rPr lang="ja-JP" altLang="en-US" sz="1100" b="0" i="0" baseline="0">
              <a:solidFill>
                <a:schemeClr val="dk1"/>
              </a:solidFill>
              <a:latin typeface="+mn-lt"/>
              <a:ea typeface="+mn-ea"/>
              <a:cs typeface="+mn-cs"/>
            </a:rPr>
            <a:t>あったが、</a:t>
          </a:r>
          <a:r>
            <a:rPr lang="ja-JP" altLang="ja-JP" sz="1100" b="0" i="0" baseline="0">
              <a:solidFill>
                <a:schemeClr val="dk1"/>
              </a:solidFill>
              <a:latin typeface="+mn-lt"/>
              <a:ea typeface="+mn-ea"/>
              <a:cs typeface="+mn-cs"/>
            </a:rPr>
            <a:t>この主な要因は、集中改革プランや第五次行財政改革大綱による行財政改革と地方交付税の増額である。</a:t>
          </a:r>
          <a:r>
            <a:rPr lang="en-US" altLang="ja-JP" sz="1100" b="0" i="0" baseline="0">
              <a:solidFill>
                <a:schemeClr val="dk1"/>
              </a:solidFill>
              <a:latin typeface="+mn-lt"/>
              <a:ea typeface="+mn-ea"/>
              <a:cs typeface="+mn-cs"/>
            </a:rPr>
            <a:t/>
          </a:r>
          <a:br>
            <a:rPr lang="en-US" altLang="ja-JP" sz="1100" b="0" i="0" baseline="0">
              <a:solidFill>
                <a:schemeClr val="dk1"/>
              </a:solidFill>
              <a:latin typeface="+mn-lt"/>
              <a:ea typeface="+mn-ea"/>
              <a:cs typeface="+mn-cs"/>
            </a:rPr>
          </a:br>
          <a:r>
            <a:rPr lang="ja-JP" altLang="en-US"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H25</a:t>
          </a:r>
          <a:r>
            <a:rPr lang="ja-JP" altLang="en-US" sz="1100" b="0" i="0" baseline="0">
              <a:solidFill>
                <a:schemeClr val="dk1"/>
              </a:solidFill>
              <a:latin typeface="+mn-lt"/>
              <a:ea typeface="+mn-ea"/>
              <a:cs typeface="+mn-cs"/>
            </a:rPr>
            <a:t>において、実質単年度収支において、▲</a:t>
          </a:r>
          <a:r>
            <a:rPr lang="en-US" altLang="ja-JP" sz="1100" b="0" i="0" baseline="0">
              <a:solidFill>
                <a:schemeClr val="dk1"/>
              </a:solidFill>
              <a:latin typeface="+mn-lt"/>
              <a:ea typeface="+mn-ea"/>
              <a:cs typeface="+mn-cs"/>
            </a:rPr>
            <a:t>5.52%</a:t>
          </a:r>
          <a:r>
            <a:rPr lang="ja-JP" altLang="en-US" sz="1100" b="0" i="0" baseline="0">
              <a:solidFill>
                <a:schemeClr val="dk1"/>
              </a:solidFill>
              <a:latin typeface="+mn-lt"/>
              <a:ea typeface="+mn-ea"/>
              <a:cs typeface="+mn-cs"/>
            </a:rPr>
            <a:t>となったが、この要因は、</a:t>
          </a:r>
          <a:r>
            <a:rPr lang="en-US" altLang="ja-JP" sz="1100" b="0" i="0" baseline="0">
              <a:solidFill>
                <a:schemeClr val="dk1"/>
              </a:solidFill>
              <a:latin typeface="+mn-lt"/>
              <a:ea typeface="+mn-ea"/>
              <a:cs typeface="+mn-cs"/>
            </a:rPr>
            <a:t>H29</a:t>
          </a:r>
          <a:r>
            <a:rPr lang="ja-JP" altLang="en-US" sz="1100" b="0" i="0" baseline="0">
              <a:solidFill>
                <a:schemeClr val="dk1"/>
              </a:solidFill>
              <a:latin typeface="+mn-lt"/>
              <a:ea typeface="+mn-ea"/>
              <a:cs typeface="+mn-cs"/>
            </a:rPr>
            <a:t>に診療所施設及び老人保健施設の老朽化に伴うい移転を含めた立て替えを予定しており、その財源の財源として、特定目的基金へ、</a:t>
          </a:r>
          <a:r>
            <a:rPr lang="en-US" altLang="ja-JP" sz="1100" b="0" i="0" baseline="0">
              <a:solidFill>
                <a:schemeClr val="dk1"/>
              </a:solidFill>
              <a:latin typeface="+mn-lt"/>
              <a:ea typeface="+mn-ea"/>
              <a:cs typeface="+mn-cs"/>
            </a:rPr>
            <a:t>2</a:t>
          </a:r>
          <a:r>
            <a:rPr lang="ja-JP" altLang="en-US" sz="1100" b="0" i="0" baseline="0">
              <a:solidFill>
                <a:schemeClr val="dk1"/>
              </a:solidFill>
              <a:latin typeface="+mn-lt"/>
              <a:ea typeface="+mn-ea"/>
              <a:cs typeface="+mn-cs"/>
            </a:rPr>
            <a:t>億円を積み立てたためである。</a:t>
          </a:r>
          <a:r>
            <a:rPr lang="ja-JP" altLang="ja-JP" sz="1100" b="0" i="0" baseline="0">
              <a:solidFill>
                <a:schemeClr val="dk1"/>
              </a:solidFill>
              <a:latin typeface="+mn-lt"/>
              <a:ea typeface="+mn-ea"/>
              <a:cs typeface="+mn-cs"/>
            </a:rPr>
            <a:t>　</a:t>
          </a:r>
          <a:endParaRPr lang="en-US" altLang="ja-JP"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今後も類似団体と比較して体力の弱い本村としては、人口対策を重点にメリハリのある事業推進を図りながら、財政調整基金の積立額の増などを目指して、身の丈にあった緊縮型の財政運営を行う方針である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一般会計及び特別会計を含めた連結実質赤字比率においても、ある程度の黒字を確保しており概ね健全であると判断しているが、今後、多くの固定資産を保有している国保診療所特別会計や簡易水道特別会計で施設の老朽化に伴う経費が増大すると予測されるため、中長期における総合的な行財政計画の管理が必要と考え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latin typeface="+mn-lt"/>
              <a:ea typeface="+mn-ea"/>
              <a:cs typeface="+mn-cs"/>
            </a:rPr>
            <a:t>　元利償還金等に対し、補てんされる算入公債費等は、元利償還金等の２分の１以上となっている。この主な要因は、過疎地域指定団体に借入が認められる過疎対策事業債など、交付税措置のある有利な起債を中心に発行してきた結果である。今後は、借入自体も抑制しつつ、有利な起債発行に努め、比率の改善を図る。</a:t>
          </a:r>
          <a:endParaRPr lang="ja-JP" altLang="ja-JP" sz="1100">
            <a:solidFill>
              <a:schemeClr val="dk1"/>
            </a:solidFill>
            <a:latin typeface="+mn-lt"/>
            <a:ea typeface="+mn-ea"/>
            <a:cs typeface="+mn-cs"/>
          </a:endParaRPr>
        </a:p>
        <a:p>
          <a:pPr rtl="0" fontAlgn="base"/>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なお、「公営企業債の元利償還金に対する繰入金」は、増加傾向にあるが、その要因は、簡易水道設備の主要機器が更新時期を迎え</a:t>
          </a:r>
          <a:r>
            <a:rPr lang="ja-JP" altLang="en-US" sz="1100" b="0" i="0" baseline="0">
              <a:solidFill>
                <a:schemeClr val="dk1"/>
              </a:solidFill>
              <a:latin typeface="+mn-lt"/>
              <a:ea typeface="+mn-ea"/>
              <a:cs typeface="+mn-cs"/>
            </a:rPr>
            <a:t>新たな借り入れが発生し</a:t>
          </a:r>
          <a:r>
            <a:rPr lang="ja-JP" altLang="ja-JP" sz="1100" b="0" i="0" baseline="0">
              <a:solidFill>
                <a:schemeClr val="dk1"/>
              </a:solidFill>
              <a:latin typeface="+mn-lt"/>
              <a:ea typeface="+mn-ea"/>
              <a:cs typeface="+mn-cs"/>
            </a:rPr>
            <a:t>ているのに加え、既発債の償還年限が</a:t>
          </a:r>
          <a:r>
            <a:rPr lang="en-US" altLang="ja-JP" sz="1100" b="0" i="0" baseline="0">
              <a:solidFill>
                <a:schemeClr val="dk1"/>
              </a:solidFill>
              <a:latin typeface="+mn-lt"/>
              <a:ea typeface="+mn-ea"/>
              <a:cs typeface="+mn-cs"/>
            </a:rPr>
            <a:t>30</a:t>
          </a:r>
          <a:r>
            <a:rPr lang="ja-JP" altLang="ja-JP" sz="1100" b="0" i="0" baseline="0">
              <a:solidFill>
                <a:schemeClr val="dk1"/>
              </a:solidFill>
              <a:latin typeface="+mn-lt"/>
              <a:ea typeface="+mn-ea"/>
              <a:cs typeface="+mn-cs"/>
            </a:rPr>
            <a:t>年と長いため、この項目での改善は当面見込みない。</a:t>
          </a:r>
          <a:endParaRPr lang="en-US" altLang="ja-JP" sz="1100" b="0" i="0" baseline="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  将来負担額</a:t>
          </a:r>
          <a:r>
            <a:rPr lang="en-US" altLang="ja-JP" sz="1100" b="0" i="0" baseline="0">
              <a:solidFill>
                <a:schemeClr val="dk1"/>
              </a:solidFill>
              <a:latin typeface="+mn-lt"/>
              <a:ea typeface="+mn-ea"/>
              <a:cs typeface="+mn-cs"/>
            </a:rPr>
            <a:t>(A)</a:t>
          </a:r>
          <a:r>
            <a:rPr lang="ja-JP" altLang="ja-JP" sz="1100" b="0" i="0" baseline="0">
              <a:solidFill>
                <a:schemeClr val="dk1"/>
              </a:solidFill>
              <a:latin typeface="+mn-lt"/>
              <a:ea typeface="+mn-ea"/>
              <a:cs typeface="+mn-cs"/>
            </a:rPr>
            <a:t>は、起債発行抑制などの措置により年々減少しているものの、減少幅は大きくはない</a:t>
          </a:r>
          <a:r>
            <a:rPr lang="ja-JP" altLang="en-US"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充当可能財源については、財政調整基金を標準財政規模の２分の１相当額まで増額を図ってきたため、将来負担額は減少している。</a:t>
          </a:r>
          <a:endParaRPr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3014349</v>
      </c>
      <c r="BO4" s="349"/>
      <c r="BP4" s="349"/>
      <c r="BQ4" s="349"/>
      <c r="BR4" s="349"/>
      <c r="BS4" s="349"/>
      <c r="BT4" s="349"/>
      <c r="BU4" s="350"/>
      <c r="BV4" s="348">
        <v>2958743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44.8</v>
      </c>
      <c r="CU4" s="355"/>
      <c r="CV4" s="355"/>
      <c r="CW4" s="355"/>
      <c r="CX4" s="355"/>
      <c r="CY4" s="355"/>
      <c r="CZ4" s="355"/>
      <c r="DA4" s="356"/>
      <c r="DB4" s="354">
        <v>50.4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2309391</v>
      </c>
      <c r="BO5" s="386"/>
      <c r="BP5" s="386"/>
      <c r="BQ5" s="386"/>
      <c r="BR5" s="386"/>
      <c r="BS5" s="386"/>
      <c r="BT5" s="386"/>
      <c r="BU5" s="387"/>
      <c r="BV5" s="385">
        <v>2151111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82.4</v>
      </c>
      <c r="CU5" s="383"/>
      <c r="CV5" s="383"/>
      <c r="CW5" s="383"/>
      <c r="CX5" s="383"/>
      <c r="CY5" s="383"/>
      <c r="CZ5" s="383"/>
      <c r="DA5" s="384"/>
      <c r="DB5" s="382">
        <v>80</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704958</v>
      </c>
      <c r="BO6" s="386"/>
      <c r="BP6" s="386"/>
      <c r="BQ6" s="386"/>
      <c r="BR6" s="386"/>
      <c r="BS6" s="386"/>
      <c r="BT6" s="386"/>
      <c r="BU6" s="387"/>
      <c r="BV6" s="385">
        <v>807632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86.7</v>
      </c>
      <c r="CU6" s="423"/>
      <c r="CV6" s="423"/>
      <c r="CW6" s="423"/>
      <c r="CX6" s="423"/>
      <c r="CY6" s="423"/>
      <c r="CZ6" s="423"/>
      <c r="DA6" s="424"/>
      <c r="DB6" s="422">
        <v>83.9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93</v>
      </c>
      <c r="BO7" s="386"/>
      <c r="BP7" s="386"/>
      <c r="BQ7" s="386"/>
      <c r="BR7" s="386"/>
      <c r="BS7" s="386"/>
      <c r="BT7" s="386"/>
      <c r="BU7" s="387"/>
      <c r="BV7" s="385">
        <v>14955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1572720</v>
      </c>
      <c r="CU7" s="386"/>
      <c r="CV7" s="386"/>
      <c r="CW7" s="386"/>
      <c r="CX7" s="386"/>
      <c r="CY7" s="386"/>
      <c r="CZ7" s="386"/>
      <c r="DA7" s="387"/>
      <c r="DB7" s="385">
        <v>1573636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704865</v>
      </c>
      <c r="BO8" s="386"/>
      <c r="BP8" s="386"/>
      <c r="BQ8" s="386"/>
      <c r="BR8" s="386"/>
      <c r="BS8" s="386"/>
      <c r="BT8" s="386"/>
      <c r="BU8" s="387"/>
      <c r="BV8" s="385">
        <v>792677</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0.15</v>
      </c>
      <c r="CU8" s="426"/>
      <c r="CV8" s="426"/>
      <c r="CW8" s="426"/>
      <c r="CX8" s="426"/>
      <c r="CY8" s="426"/>
      <c r="CZ8" s="426"/>
      <c r="DA8" s="427"/>
      <c r="DB8" s="425">
        <v>0.15</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2514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-87812</v>
      </c>
      <c r="BO9" s="386"/>
      <c r="BP9" s="386"/>
      <c r="BQ9" s="386"/>
      <c r="BR9" s="386"/>
      <c r="BS9" s="386"/>
      <c r="BT9" s="386"/>
      <c r="BU9" s="387"/>
      <c r="BV9" s="385">
        <v>155163</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9.5</v>
      </c>
      <c r="CU9" s="383"/>
      <c r="CV9" s="383"/>
      <c r="CW9" s="383"/>
      <c r="CX9" s="383"/>
      <c r="CY9" s="383"/>
      <c r="CZ9" s="383"/>
      <c r="DA9" s="384"/>
      <c r="DB9" s="382">
        <v>8.9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2854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1000</v>
      </c>
      <c r="BO10" s="386"/>
      <c r="BP10" s="386"/>
      <c r="BQ10" s="386"/>
      <c r="BR10" s="386"/>
      <c r="BS10" s="386"/>
      <c r="BT10" s="386"/>
      <c r="BU10" s="387"/>
      <c r="BV10" s="385">
        <v>120000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2575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2559</v>
      </c>
      <c r="S13" s="467"/>
      <c r="T13" s="467"/>
      <c r="U13" s="467"/>
      <c r="V13" s="468"/>
      <c r="W13" s="401" t="s">
        <v>123</v>
      </c>
      <c r="X13" s="402"/>
      <c r="Y13" s="402"/>
      <c r="Z13" s="402"/>
      <c r="AA13" s="402"/>
      <c r="AB13" s="392"/>
      <c r="AC13" s="436">
        <v>231</v>
      </c>
      <c r="AD13" s="437"/>
      <c r="AE13" s="437"/>
      <c r="AF13" s="437"/>
      <c r="AG13" s="476"/>
      <c r="AH13" s="436">
        <v>218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-86812</v>
      </c>
      <c r="BO13" s="386"/>
      <c r="BP13" s="386"/>
      <c r="BQ13" s="386"/>
      <c r="BR13" s="386"/>
      <c r="BS13" s="386"/>
      <c r="BT13" s="386"/>
      <c r="BU13" s="387"/>
      <c r="BV13" s="385">
        <v>275163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10.9</v>
      </c>
      <c r="CU13" s="383"/>
      <c r="CV13" s="383"/>
      <c r="CW13" s="383"/>
      <c r="CX13" s="383"/>
      <c r="CY13" s="383"/>
      <c r="CZ13" s="383"/>
      <c r="DA13" s="384"/>
      <c r="DB13" s="382">
        <v>12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2607</v>
      </c>
      <c r="S14" s="467"/>
      <c r="T14" s="467"/>
      <c r="U14" s="467"/>
      <c r="V14" s="468"/>
      <c r="W14" s="375"/>
      <c r="X14" s="376"/>
      <c r="Y14" s="376"/>
      <c r="Z14" s="376"/>
      <c r="AA14" s="376"/>
      <c r="AB14" s="365"/>
      <c r="AC14" s="469">
        <v>17.600000000000001</v>
      </c>
      <c r="AD14" s="470"/>
      <c r="AE14" s="470"/>
      <c r="AF14" s="470"/>
      <c r="AG14" s="471"/>
      <c r="AH14" s="469">
        <v>14.4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9.1</v>
      </c>
      <c r="CU14" s="481"/>
      <c r="CV14" s="481"/>
      <c r="CW14" s="481"/>
      <c r="CX14" s="481"/>
      <c r="CY14" s="481"/>
      <c r="CZ14" s="481"/>
      <c r="DA14" s="482"/>
      <c r="DB14" s="480">
        <v>25.1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2590</v>
      </c>
      <c r="S15" s="467"/>
      <c r="T15" s="467"/>
      <c r="U15" s="467"/>
      <c r="V15" s="468"/>
      <c r="W15" s="401" t="s">
        <v>130</v>
      </c>
      <c r="X15" s="402"/>
      <c r="Y15" s="402"/>
      <c r="Z15" s="402"/>
      <c r="AA15" s="402"/>
      <c r="AB15" s="392"/>
      <c r="AC15" s="436">
        <v>506</v>
      </c>
      <c r="AD15" s="437"/>
      <c r="AE15" s="437"/>
      <c r="AF15" s="437"/>
      <c r="AG15" s="476"/>
      <c r="AH15" s="436">
        <v>657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216885</v>
      </c>
      <c r="BO15" s="349"/>
      <c r="BP15" s="349"/>
      <c r="BQ15" s="349"/>
      <c r="BR15" s="349"/>
      <c r="BS15" s="349"/>
      <c r="BT15" s="349"/>
      <c r="BU15" s="350"/>
      <c r="BV15" s="348">
        <v>201073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38.5</v>
      </c>
      <c r="AD16" s="470"/>
      <c r="AE16" s="470"/>
      <c r="AF16" s="470"/>
      <c r="AG16" s="471"/>
      <c r="AH16" s="469">
        <v>43.5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1437868</v>
      </c>
      <c r="BO16" s="386"/>
      <c r="BP16" s="386"/>
      <c r="BQ16" s="386"/>
      <c r="BR16" s="386"/>
      <c r="BS16" s="386"/>
      <c r="BT16" s="386"/>
      <c r="BU16" s="387"/>
      <c r="BV16" s="385">
        <v>1441664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576</v>
      </c>
      <c r="AD17" s="437"/>
      <c r="AE17" s="437"/>
      <c r="AF17" s="437"/>
      <c r="AG17" s="476"/>
      <c r="AH17" s="436">
        <v>634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271455</v>
      </c>
      <c r="BO17" s="386"/>
      <c r="BP17" s="386"/>
      <c r="BQ17" s="386"/>
      <c r="BR17" s="386"/>
      <c r="BS17" s="386"/>
      <c r="BT17" s="386"/>
      <c r="BU17" s="387"/>
      <c r="BV17" s="385">
        <v>249313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87.11</v>
      </c>
      <c r="M18" s="498"/>
      <c r="N18" s="498"/>
      <c r="O18" s="498"/>
      <c r="P18" s="498"/>
      <c r="Q18" s="498"/>
      <c r="R18" s="499"/>
      <c r="S18" s="499"/>
      <c r="T18" s="499"/>
      <c r="U18" s="499"/>
      <c r="V18" s="500"/>
      <c r="W18" s="403"/>
      <c r="X18" s="404"/>
      <c r="Y18" s="404"/>
      <c r="Z18" s="404"/>
      <c r="AA18" s="404"/>
      <c r="AB18" s="395"/>
      <c r="AC18" s="501">
        <v>43.9</v>
      </c>
      <c r="AD18" s="502"/>
      <c r="AE18" s="502"/>
      <c r="AF18" s="502"/>
      <c r="AG18" s="503"/>
      <c r="AH18" s="501">
        <v>42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1309382</v>
      </c>
      <c r="BO18" s="386"/>
      <c r="BP18" s="386"/>
      <c r="BQ18" s="386"/>
      <c r="BR18" s="386"/>
      <c r="BS18" s="386"/>
      <c r="BT18" s="386"/>
      <c r="BU18" s="387"/>
      <c r="BV18" s="385">
        <v>1273601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2552957</v>
      </c>
      <c r="BO19" s="386"/>
      <c r="BP19" s="386"/>
      <c r="BQ19" s="386"/>
      <c r="BR19" s="386"/>
      <c r="BS19" s="386"/>
      <c r="BT19" s="386"/>
      <c r="BU19" s="387"/>
      <c r="BV19" s="385">
        <v>2416835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837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2274971</v>
      </c>
      <c r="BO23" s="386"/>
      <c r="BP23" s="386"/>
      <c r="BQ23" s="386"/>
      <c r="BR23" s="386"/>
      <c r="BS23" s="386"/>
      <c r="BT23" s="386"/>
      <c r="BU23" s="387"/>
      <c r="BV23" s="385">
        <v>2324978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6180</v>
      </c>
      <c r="R24" s="437"/>
      <c r="S24" s="437"/>
      <c r="T24" s="437"/>
      <c r="U24" s="437"/>
      <c r="V24" s="476"/>
      <c r="W24" s="531"/>
      <c r="X24" s="519"/>
      <c r="Y24" s="520"/>
      <c r="Z24" s="435" t="s">
        <v>153</v>
      </c>
      <c r="AA24" s="415"/>
      <c r="AB24" s="415"/>
      <c r="AC24" s="415"/>
      <c r="AD24" s="415"/>
      <c r="AE24" s="415"/>
      <c r="AF24" s="415"/>
      <c r="AG24" s="416"/>
      <c r="AH24" s="436">
        <v>51</v>
      </c>
      <c r="AI24" s="437"/>
      <c r="AJ24" s="437"/>
      <c r="AK24" s="437"/>
      <c r="AL24" s="476"/>
      <c r="AM24" s="436">
        <v>147186</v>
      </c>
      <c r="AN24" s="437"/>
      <c r="AO24" s="437"/>
      <c r="AP24" s="437"/>
      <c r="AQ24" s="437"/>
      <c r="AR24" s="476"/>
      <c r="AS24" s="436">
        <v>2886</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1802496</v>
      </c>
      <c r="BO24" s="386"/>
      <c r="BP24" s="386"/>
      <c r="BQ24" s="386"/>
      <c r="BR24" s="386"/>
      <c r="BS24" s="386"/>
      <c r="BT24" s="386"/>
      <c r="BU24" s="387"/>
      <c r="BV24" s="385">
        <v>1843993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t="s">
        <v>120</v>
      </c>
      <c r="M25" s="437"/>
      <c r="N25" s="437"/>
      <c r="O25" s="437"/>
      <c r="P25" s="476"/>
      <c r="Q25" s="436" t="s">
        <v>120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87633</v>
      </c>
      <c r="BO25" s="349"/>
      <c r="BP25" s="349"/>
      <c r="BQ25" s="349"/>
      <c r="BR25" s="349"/>
      <c r="BS25" s="349"/>
      <c r="BT25" s="349"/>
      <c r="BU25" s="350"/>
      <c r="BV25" s="348">
        <v>70559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4980</v>
      </c>
      <c r="R26" s="437"/>
      <c r="S26" s="437"/>
      <c r="T26" s="437"/>
      <c r="U26" s="437"/>
      <c r="V26" s="476"/>
      <c r="W26" s="531"/>
      <c r="X26" s="519"/>
      <c r="Y26" s="520"/>
      <c r="Z26" s="435" t="s">
        <v>159</v>
      </c>
      <c r="AA26" s="539"/>
      <c r="AB26" s="539"/>
      <c r="AC26" s="539"/>
      <c r="AD26" s="539"/>
      <c r="AE26" s="539"/>
      <c r="AF26" s="539"/>
      <c r="AG26" s="540"/>
      <c r="AH26" s="436">
        <v>2</v>
      </c>
      <c r="AI26" s="437"/>
      <c r="AJ26" s="437"/>
      <c r="AK26" s="437"/>
      <c r="AL26" s="476"/>
      <c r="AM26" s="436">
        <v>4894</v>
      </c>
      <c r="AN26" s="437"/>
      <c r="AO26" s="437"/>
      <c r="AP26" s="437"/>
      <c r="AQ26" s="437"/>
      <c r="AR26" s="476"/>
      <c r="AS26" s="436">
        <v>2447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2650</v>
      </c>
      <c r="R27" s="437"/>
      <c r="S27" s="437"/>
      <c r="T27" s="437"/>
      <c r="U27" s="437"/>
      <c r="V27" s="476"/>
      <c r="W27" s="531"/>
      <c r="X27" s="519"/>
      <c r="Y27" s="520"/>
      <c r="Z27" s="435" t="s">
        <v>162</v>
      </c>
      <c r="AA27" s="415"/>
      <c r="AB27" s="415"/>
      <c r="AC27" s="415"/>
      <c r="AD27" s="415"/>
      <c r="AE27" s="415"/>
      <c r="AF27" s="415"/>
      <c r="AG27" s="416"/>
      <c r="AH27" s="436">
        <v>1</v>
      </c>
      <c r="AI27" s="437"/>
      <c r="AJ27" s="437"/>
      <c r="AK27" s="437"/>
      <c r="AL27" s="476"/>
      <c r="AM27" s="436">
        <v>4022</v>
      </c>
      <c r="AN27" s="437"/>
      <c r="AO27" s="437"/>
      <c r="AP27" s="437"/>
      <c r="AQ27" s="437"/>
      <c r="AR27" s="476"/>
      <c r="AS27" s="436">
        <v>4022</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85300</v>
      </c>
      <c r="BO27" s="553"/>
      <c r="BP27" s="553"/>
      <c r="BQ27" s="553"/>
      <c r="BR27" s="553"/>
      <c r="BS27" s="553"/>
      <c r="BT27" s="553"/>
      <c r="BU27" s="554"/>
      <c r="BV27" s="552">
        <v>85200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1950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801000</v>
      </c>
      <c r="BO28" s="349"/>
      <c r="BP28" s="349"/>
      <c r="BQ28" s="349"/>
      <c r="BR28" s="349"/>
      <c r="BS28" s="349"/>
      <c r="BT28" s="349"/>
      <c r="BU28" s="350"/>
      <c r="BV28" s="348">
        <v>800000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5</v>
      </c>
      <c r="M29" s="437"/>
      <c r="N29" s="437"/>
      <c r="O29" s="437"/>
      <c r="P29" s="476"/>
      <c r="Q29" s="436">
        <v>1800</v>
      </c>
      <c r="R29" s="437"/>
      <c r="S29" s="437"/>
      <c r="T29" s="437"/>
      <c r="U29" s="437"/>
      <c r="V29" s="476"/>
      <c r="W29" s="531"/>
      <c r="X29" s="519"/>
      <c r="Y29" s="520"/>
      <c r="Z29" s="435" t="s">
        <v>169</v>
      </c>
      <c r="AA29" s="415"/>
      <c r="AB29" s="415"/>
      <c r="AC29" s="415"/>
      <c r="AD29" s="415"/>
      <c r="AE29" s="415"/>
      <c r="AF29" s="415"/>
      <c r="AG29" s="416"/>
      <c r="AH29" s="436">
        <v>52</v>
      </c>
      <c r="AI29" s="437"/>
      <c r="AJ29" s="437"/>
      <c r="AK29" s="437"/>
      <c r="AL29" s="476"/>
      <c r="AM29" s="436">
        <v>151208</v>
      </c>
      <c r="AN29" s="437"/>
      <c r="AO29" s="437"/>
      <c r="AP29" s="437"/>
      <c r="AQ29" s="437"/>
      <c r="AR29" s="476"/>
      <c r="AS29" s="436">
        <v>2908</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950</v>
      </c>
      <c r="BO29" s="386"/>
      <c r="BP29" s="386"/>
      <c r="BQ29" s="386"/>
      <c r="BR29" s="386"/>
      <c r="BS29" s="386"/>
      <c r="BT29" s="386"/>
      <c r="BU29" s="387"/>
      <c r="BV29" s="385">
        <v>945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88.4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337808</v>
      </c>
      <c r="BO30" s="553"/>
      <c r="BP30" s="553"/>
      <c r="BQ30" s="553"/>
      <c r="BR30" s="553"/>
      <c r="BS30" s="553"/>
      <c r="BT30" s="553"/>
      <c r="BU30" s="554"/>
      <c r="BV30" s="552">
        <v>134957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可茂衛生施設利用組合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(株)東白川</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下水道特別会計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可茂消防事務組合</v>
      </c>
      <c r="BZ35" s="565"/>
      <c r="CA35" s="565"/>
      <c r="CB35" s="565"/>
      <c r="CC35" s="565"/>
      <c r="CD35" s="565"/>
      <c r="CE35" s="565"/>
      <c r="CF35" s="565"/>
      <c r="CG35" s="565"/>
      <c r="CH35" s="565"/>
      <c r="CI35" s="565"/>
      <c r="CJ35" s="565"/>
      <c r="CK35" s="565"/>
      <c r="CL35" s="565"/>
      <c r="CM35" s="565"/>
      <c r="CN35" s="165"/>
      <c r="CO35" s="564">
        <f t="shared" ref="CO35:CO43" si="3">IF(CQ35="","",CO34+1)</f>
        <v>18</v>
      </c>
      <c r="CP35" s="564"/>
      <c r="CQ35" s="565" t="str">
        <f>IF('各会計、関係団体の財政状況及び健全化判断比率'!BS8="","",'各会計、関係団体の財政状況及び健全化判断比率'!BS8)</f>
        <v>(株)ふるさと企画</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国保診療所特別会計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岐阜県市町村会館組合</v>
      </c>
      <c r="BZ36" s="565"/>
      <c r="CA36" s="565"/>
      <c r="CB36" s="565"/>
      <c r="CC36" s="565"/>
      <c r="CD36" s="565"/>
      <c r="CE36" s="565"/>
      <c r="CF36" s="565"/>
      <c r="CG36" s="565"/>
      <c r="CH36" s="565"/>
      <c r="CI36" s="565"/>
      <c r="CJ36" s="565"/>
      <c r="CK36" s="565"/>
      <c r="CL36" s="565"/>
      <c r="CM36" s="565"/>
      <c r="CN36" s="165"/>
      <c r="CO36" s="564">
        <f t="shared" si="3"/>
        <v>19</v>
      </c>
      <c r="CP36" s="564"/>
      <c r="CQ36" s="565" t="str">
        <f>IF('各会計、関係団体の財政状況及び健全化判断比率'!BS9="","",'各会計、関係団体の財政状況及び健全化判断比率'!BS9)</f>
        <v>(有)新世紀工房</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岐阜県市町村退職手当組合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後期高齢者医療広域連合（一般会計）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後期高齢者医療広域連合（特別会計）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可茂広域行政事務組合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可茂公設地方卸売組合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中濃地域農業共済事務組合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203558</v>
      </c>
      <c r="S5" s="581"/>
      <c r="T5" s="581"/>
      <c r="U5" s="581"/>
      <c r="V5" s="581"/>
      <c r="W5" s="581"/>
      <c r="X5" s="581"/>
      <c r="Y5" s="582"/>
      <c r="Z5" s="583">
        <v>6.8</v>
      </c>
      <c r="AA5" s="583"/>
      <c r="AB5" s="583"/>
      <c r="AC5" s="583"/>
      <c r="AD5" s="584">
        <v>203558</v>
      </c>
      <c r="AE5" s="584"/>
      <c r="AF5" s="584"/>
      <c r="AG5" s="584"/>
      <c r="AH5" s="584"/>
      <c r="AI5" s="584"/>
      <c r="AJ5" s="584"/>
      <c r="AK5" s="584"/>
      <c r="AL5" s="585">
        <v>13.5</v>
      </c>
      <c r="AM5" s="586"/>
      <c r="AN5" s="586"/>
      <c r="AO5" s="587"/>
      <c r="AP5" s="577" t="s">
        <v>207</v>
      </c>
      <c r="AQ5" s="578"/>
      <c r="AR5" s="578"/>
      <c r="AS5" s="578"/>
      <c r="AT5" s="578"/>
      <c r="AU5" s="578"/>
      <c r="AV5" s="578"/>
      <c r="AW5" s="578"/>
      <c r="AX5" s="578"/>
      <c r="AY5" s="578"/>
      <c r="AZ5" s="578"/>
      <c r="BA5" s="578"/>
      <c r="BB5" s="578"/>
      <c r="BC5" s="578"/>
      <c r="BD5" s="578"/>
      <c r="BE5" s="578"/>
      <c r="BF5" s="579"/>
      <c r="BG5" s="591">
        <v>203558</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27452</v>
      </c>
      <c r="S6" s="592"/>
      <c r="T6" s="592"/>
      <c r="U6" s="592"/>
      <c r="V6" s="592"/>
      <c r="W6" s="592"/>
      <c r="X6" s="592"/>
      <c r="Y6" s="593"/>
      <c r="Z6" s="594">
        <v>0.9</v>
      </c>
      <c r="AA6" s="594"/>
      <c r="AB6" s="594"/>
      <c r="AC6" s="594"/>
      <c r="AD6" s="595">
        <v>27452</v>
      </c>
      <c r="AE6" s="595"/>
      <c r="AF6" s="595"/>
      <c r="AG6" s="595"/>
      <c r="AH6" s="595"/>
      <c r="AI6" s="595"/>
      <c r="AJ6" s="595"/>
      <c r="AK6" s="595"/>
      <c r="AL6" s="596">
        <v>1.8</v>
      </c>
      <c r="AM6" s="597"/>
      <c r="AN6" s="597"/>
      <c r="AO6" s="598"/>
      <c r="AP6" s="588" t="s">
        <v>213</v>
      </c>
      <c r="AQ6" s="589"/>
      <c r="AR6" s="589"/>
      <c r="AS6" s="589"/>
      <c r="AT6" s="589"/>
      <c r="AU6" s="589"/>
      <c r="AV6" s="589"/>
      <c r="AW6" s="589"/>
      <c r="AX6" s="589"/>
      <c r="AY6" s="589"/>
      <c r="AZ6" s="589"/>
      <c r="BA6" s="589"/>
      <c r="BB6" s="589"/>
      <c r="BC6" s="589"/>
      <c r="BD6" s="589"/>
      <c r="BE6" s="589"/>
      <c r="BF6" s="590"/>
      <c r="BG6" s="591">
        <v>203558</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35633</v>
      </c>
      <c r="CS6" s="592"/>
      <c r="CT6" s="592"/>
      <c r="CU6" s="592"/>
      <c r="CV6" s="592"/>
      <c r="CW6" s="592"/>
      <c r="CX6" s="592"/>
      <c r="CY6" s="593"/>
      <c r="CZ6" s="594">
        <v>1.5</v>
      </c>
      <c r="DA6" s="594"/>
      <c r="DB6" s="594"/>
      <c r="DC6" s="594"/>
      <c r="DD6" s="600" t="s">
        <v>208</v>
      </c>
      <c r="DE6" s="592"/>
      <c r="DF6" s="592"/>
      <c r="DG6" s="592"/>
      <c r="DH6" s="592"/>
      <c r="DI6" s="592"/>
      <c r="DJ6" s="592"/>
      <c r="DK6" s="592"/>
      <c r="DL6" s="592"/>
      <c r="DM6" s="592"/>
      <c r="DN6" s="592"/>
      <c r="DO6" s="592"/>
      <c r="DP6" s="593"/>
      <c r="DQ6" s="600">
        <v>35633</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545</v>
      </c>
      <c r="S7" s="592"/>
      <c r="T7" s="592"/>
      <c r="U7" s="592"/>
      <c r="V7" s="592"/>
      <c r="W7" s="592"/>
      <c r="X7" s="592"/>
      <c r="Y7" s="593"/>
      <c r="Z7" s="594">
        <v>0</v>
      </c>
      <c r="AA7" s="594"/>
      <c r="AB7" s="594"/>
      <c r="AC7" s="594"/>
      <c r="AD7" s="595">
        <v>545</v>
      </c>
      <c r="AE7" s="595"/>
      <c r="AF7" s="595"/>
      <c r="AG7" s="595"/>
      <c r="AH7" s="595"/>
      <c r="AI7" s="595"/>
      <c r="AJ7" s="595"/>
      <c r="AK7" s="595"/>
      <c r="AL7" s="596">
        <v>0</v>
      </c>
      <c r="AM7" s="597"/>
      <c r="AN7" s="597"/>
      <c r="AO7" s="598"/>
      <c r="AP7" s="588" t="s">
        <v>216</v>
      </c>
      <c r="AQ7" s="589"/>
      <c r="AR7" s="589"/>
      <c r="AS7" s="589"/>
      <c r="AT7" s="589"/>
      <c r="AU7" s="589"/>
      <c r="AV7" s="589"/>
      <c r="AW7" s="589"/>
      <c r="AX7" s="589"/>
      <c r="AY7" s="589"/>
      <c r="AZ7" s="589"/>
      <c r="BA7" s="589"/>
      <c r="BB7" s="589"/>
      <c r="BC7" s="589"/>
      <c r="BD7" s="589"/>
      <c r="BE7" s="589"/>
      <c r="BF7" s="590"/>
      <c r="BG7" s="591">
        <v>81920</v>
      </c>
      <c r="BH7" s="592"/>
      <c r="BI7" s="592"/>
      <c r="BJ7" s="592"/>
      <c r="BK7" s="592"/>
      <c r="BL7" s="592"/>
      <c r="BM7" s="592"/>
      <c r="BN7" s="593"/>
      <c r="BO7" s="594">
        <v>40.200000000000003</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380274</v>
      </c>
      <c r="CS7" s="592"/>
      <c r="CT7" s="592"/>
      <c r="CU7" s="592"/>
      <c r="CV7" s="592"/>
      <c r="CW7" s="592"/>
      <c r="CX7" s="592"/>
      <c r="CY7" s="593"/>
      <c r="CZ7" s="594">
        <v>16.5</v>
      </c>
      <c r="DA7" s="594"/>
      <c r="DB7" s="594"/>
      <c r="DC7" s="594"/>
      <c r="DD7" s="600">
        <v>35684</v>
      </c>
      <c r="DE7" s="592"/>
      <c r="DF7" s="592"/>
      <c r="DG7" s="592"/>
      <c r="DH7" s="592"/>
      <c r="DI7" s="592"/>
      <c r="DJ7" s="592"/>
      <c r="DK7" s="592"/>
      <c r="DL7" s="592"/>
      <c r="DM7" s="592"/>
      <c r="DN7" s="592"/>
      <c r="DO7" s="592"/>
      <c r="DP7" s="593"/>
      <c r="DQ7" s="600">
        <v>286264</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741</v>
      </c>
      <c r="S8" s="592"/>
      <c r="T8" s="592"/>
      <c r="U8" s="592"/>
      <c r="V8" s="592"/>
      <c r="W8" s="592"/>
      <c r="X8" s="592"/>
      <c r="Y8" s="593"/>
      <c r="Z8" s="594">
        <v>0</v>
      </c>
      <c r="AA8" s="594"/>
      <c r="AB8" s="594"/>
      <c r="AC8" s="594"/>
      <c r="AD8" s="595">
        <v>741</v>
      </c>
      <c r="AE8" s="595"/>
      <c r="AF8" s="595"/>
      <c r="AG8" s="595"/>
      <c r="AH8" s="595"/>
      <c r="AI8" s="595"/>
      <c r="AJ8" s="595"/>
      <c r="AK8" s="595"/>
      <c r="AL8" s="596">
        <v>0</v>
      </c>
      <c r="AM8" s="597"/>
      <c r="AN8" s="597"/>
      <c r="AO8" s="598"/>
      <c r="AP8" s="588" t="s">
        <v>219</v>
      </c>
      <c r="AQ8" s="589"/>
      <c r="AR8" s="589"/>
      <c r="AS8" s="589"/>
      <c r="AT8" s="589"/>
      <c r="AU8" s="589"/>
      <c r="AV8" s="589"/>
      <c r="AW8" s="589"/>
      <c r="AX8" s="589"/>
      <c r="AY8" s="589"/>
      <c r="AZ8" s="589"/>
      <c r="BA8" s="589"/>
      <c r="BB8" s="589"/>
      <c r="BC8" s="589"/>
      <c r="BD8" s="589"/>
      <c r="BE8" s="589"/>
      <c r="BF8" s="590"/>
      <c r="BG8" s="591">
        <v>3570</v>
      </c>
      <c r="BH8" s="592"/>
      <c r="BI8" s="592"/>
      <c r="BJ8" s="592"/>
      <c r="BK8" s="592"/>
      <c r="BL8" s="592"/>
      <c r="BM8" s="592"/>
      <c r="BN8" s="593"/>
      <c r="BO8" s="594">
        <v>1.8</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403516</v>
      </c>
      <c r="CS8" s="592"/>
      <c r="CT8" s="592"/>
      <c r="CU8" s="592"/>
      <c r="CV8" s="592"/>
      <c r="CW8" s="592"/>
      <c r="CX8" s="592"/>
      <c r="CY8" s="593"/>
      <c r="CZ8" s="594">
        <v>17.5</v>
      </c>
      <c r="DA8" s="594"/>
      <c r="DB8" s="594"/>
      <c r="DC8" s="594"/>
      <c r="DD8" s="600">
        <v>9008</v>
      </c>
      <c r="DE8" s="592"/>
      <c r="DF8" s="592"/>
      <c r="DG8" s="592"/>
      <c r="DH8" s="592"/>
      <c r="DI8" s="592"/>
      <c r="DJ8" s="592"/>
      <c r="DK8" s="592"/>
      <c r="DL8" s="592"/>
      <c r="DM8" s="592"/>
      <c r="DN8" s="592"/>
      <c r="DO8" s="592"/>
      <c r="DP8" s="593"/>
      <c r="DQ8" s="600">
        <v>275957</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1188</v>
      </c>
      <c r="S9" s="592"/>
      <c r="T9" s="592"/>
      <c r="U9" s="592"/>
      <c r="V9" s="592"/>
      <c r="W9" s="592"/>
      <c r="X9" s="592"/>
      <c r="Y9" s="593"/>
      <c r="Z9" s="594">
        <v>0</v>
      </c>
      <c r="AA9" s="594"/>
      <c r="AB9" s="594"/>
      <c r="AC9" s="594"/>
      <c r="AD9" s="595">
        <v>1188</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71889</v>
      </c>
      <c r="BH9" s="592"/>
      <c r="BI9" s="592"/>
      <c r="BJ9" s="592"/>
      <c r="BK9" s="592"/>
      <c r="BL9" s="592"/>
      <c r="BM9" s="592"/>
      <c r="BN9" s="593"/>
      <c r="BO9" s="594">
        <v>35.299999999999997</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534462</v>
      </c>
      <c r="CS9" s="592"/>
      <c r="CT9" s="592"/>
      <c r="CU9" s="592"/>
      <c r="CV9" s="592"/>
      <c r="CW9" s="592"/>
      <c r="CX9" s="592"/>
      <c r="CY9" s="593"/>
      <c r="CZ9" s="594">
        <v>23.1</v>
      </c>
      <c r="DA9" s="594"/>
      <c r="DB9" s="594"/>
      <c r="DC9" s="594"/>
      <c r="DD9" s="600">
        <v>2816</v>
      </c>
      <c r="DE9" s="592"/>
      <c r="DF9" s="592"/>
      <c r="DG9" s="592"/>
      <c r="DH9" s="592"/>
      <c r="DI9" s="592"/>
      <c r="DJ9" s="592"/>
      <c r="DK9" s="592"/>
      <c r="DL9" s="592"/>
      <c r="DM9" s="592"/>
      <c r="DN9" s="592"/>
      <c r="DO9" s="592"/>
      <c r="DP9" s="593"/>
      <c r="DQ9" s="600">
        <v>517632</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24014</v>
      </c>
      <c r="S10" s="592"/>
      <c r="T10" s="592"/>
      <c r="U10" s="592"/>
      <c r="V10" s="592"/>
      <c r="W10" s="592"/>
      <c r="X10" s="592"/>
      <c r="Y10" s="593"/>
      <c r="Z10" s="594">
        <v>0.8</v>
      </c>
      <c r="AA10" s="594"/>
      <c r="AB10" s="594"/>
      <c r="AC10" s="594"/>
      <c r="AD10" s="595">
        <v>24014</v>
      </c>
      <c r="AE10" s="595"/>
      <c r="AF10" s="595"/>
      <c r="AG10" s="595"/>
      <c r="AH10" s="595"/>
      <c r="AI10" s="595"/>
      <c r="AJ10" s="595"/>
      <c r="AK10" s="595"/>
      <c r="AL10" s="596">
        <v>1.6</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4421</v>
      </c>
      <c r="BH10" s="592"/>
      <c r="BI10" s="592"/>
      <c r="BJ10" s="592"/>
      <c r="BK10" s="592"/>
      <c r="BL10" s="592"/>
      <c r="BM10" s="592"/>
      <c r="BN10" s="593"/>
      <c r="BO10" s="594">
        <v>2.2000000000000002</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t="s">
        <v>111</v>
      </c>
      <c r="CS10" s="592"/>
      <c r="CT10" s="592"/>
      <c r="CU10" s="592"/>
      <c r="CV10" s="592"/>
      <c r="CW10" s="592"/>
      <c r="CX10" s="592"/>
      <c r="CY10" s="593"/>
      <c r="CZ10" s="594" t="s">
        <v>111</v>
      </c>
      <c r="DA10" s="594"/>
      <c r="DB10" s="594"/>
      <c r="DC10" s="594"/>
      <c r="DD10" s="600" t="s">
        <v>111</v>
      </c>
      <c r="DE10" s="592"/>
      <c r="DF10" s="592"/>
      <c r="DG10" s="592"/>
      <c r="DH10" s="592"/>
      <c r="DI10" s="592"/>
      <c r="DJ10" s="592"/>
      <c r="DK10" s="592"/>
      <c r="DL10" s="592"/>
      <c r="DM10" s="592"/>
      <c r="DN10" s="592"/>
      <c r="DO10" s="592"/>
      <c r="DP10" s="593"/>
      <c r="DQ10" s="600" t="s">
        <v>111</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2040</v>
      </c>
      <c r="BH11" s="592"/>
      <c r="BI11" s="592"/>
      <c r="BJ11" s="592"/>
      <c r="BK11" s="592"/>
      <c r="BL11" s="592"/>
      <c r="BM11" s="592"/>
      <c r="BN11" s="593"/>
      <c r="BO11" s="594">
        <v>1</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199474</v>
      </c>
      <c r="CS11" s="592"/>
      <c r="CT11" s="592"/>
      <c r="CU11" s="592"/>
      <c r="CV11" s="592"/>
      <c r="CW11" s="592"/>
      <c r="CX11" s="592"/>
      <c r="CY11" s="593"/>
      <c r="CZ11" s="594">
        <v>8.6</v>
      </c>
      <c r="DA11" s="594"/>
      <c r="DB11" s="594"/>
      <c r="DC11" s="594"/>
      <c r="DD11" s="600">
        <v>74995</v>
      </c>
      <c r="DE11" s="592"/>
      <c r="DF11" s="592"/>
      <c r="DG11" s="592"/>
      <c r="DH11" s="592"/>
      <c r="DI11" s="592"/>
      <c r="DJ11" s="592"/>
      <c r="DK11" s="592"/>
      <c r="DL11" s="592"/>
      <c r="DM11" s="592"/>
      <c r="DN11" s="592"/>
      <c r="DO11" s="592"/>
      <c r="DP11" s="593"/>
      <c r="DQ11" s="600">
        <v>130060</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108625</v>
      </c>
      <c r="BH12" s="592"/>
      <c r="BI12" s="592"/>
      <c r="BJ12" s="592"/>
      <c r="BK12" s="592"/>
      <c r="BL12" s="592"/>
      <c r="BM12" s="592"/>
      <c r="BN12" s="593"/>
      <c r="BO12" s="594">
        <v>53.4</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77275</v>
      </c>
      <c r="CS12" s="592"/>
      <c r="CT12" s="592"/>
      <c r="CU12" s="592"/>
      <c r="CV12" s="592"/>
      <c r="CW12" s="592"/>
      <c r="CX12" s="592"/>
      <c r="CY12" s="593"/>
      <c r="CZ12" s="594">
        <v>3.3</v>
      </c>
      <c r="DA12" s="594"/>
      <c r="DB12" s="594"/>
      <c r="DC12" s="594"/>
      <c r="DD12" s="600">
        <v>1468</v>
      </c>
      <c r="DE12" s="592"/>
      <c r="DF12" s="592"/>
      <c r="DG12" s="592"/>
      <c r="DH12" s="592"/>
      <c r="DI12" s="592"/>
      <c r="DJ12" s="592"/>
      <c r="DK12" s="592"/>
      <c r="DL12" s="592"/>
      <c r="DM12" s="592"/>
      <c r="DN12" s="592"/>
      <c r="DO12" s="592"/>
      <c r="DP12" s="593"/>
      <c r="DQ12" s="600">
        <v>68911</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8669</v>
      </c>
      <c r="S13" s="592"/>
      <c r="T13" s="592"/>
      <c r="U13" s="592"/>
      <c r="V13" s="592"/>
      <c r="W13" s="592"/>
      <c r="X13" s="592"/>
      <c r="Y13" s="593"/>
      <c r="Z13" s="594">
        <v>0.3</v>
      </c>
      <c r="AA13" s="594"/>
      <c r="AB13" s="594"/>
      <c r="AC13" s="594"/>
      <c r="AD13" s="595">
        <v>8669</v>
      </c>
      <c r="AE13" s="595"/>
      <c r="AF13" s="595"/>
      <c r="AG13" s="595"/>
      <c r="AH13" s="595"/>
      <c r="AI13" s="595"/>
      <c r="AJ13" s="595"/>
      <c r="AK13" s="595"/>
      <c r="AL13" s="596">
        <v>0.6</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108329</v>
      </c>
      <c r="BH13" s="592"/>
      <c r="BI13" s="592"/>
      <c r="BJ13" s="592"/>
      <c r="BK13" s="592"/>
      <c r="BL13" s="592"/>
      <c r="BM13" s="592"/>
      <c r="BN13" s="593"/>
      <c r="BO13" s="594">
        <v>53.2</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211517</v>
      </c>
      <c r="CS13" s="592"/>
      <c r="CT13" s="592"/>
      <c r="CU13" s="592"/>
      <c r="CV13" s="592"/>
      <c r="CW13" s="592"/>
      <c r="CX13" s="592"/>
      <c r="CY13" s="593"/>
      <c r="CZ13" s="594">
        <v>9.1999999999999993</v>
      </c>
      <c r="DA13" s="594"/>
      <c r="DB13" s="594"/>
      <c r="DC13" s="594"/>
      <c r="DD13" s="600">
        <v>176431</v>
      </c>
      <c r="DE13" s="592"/>
      <c r="DF13" s="592"/>
      <c r="DG13" s="592"/>
      <c r="DH13" s="592"/>
      <c r="DI13" s="592"/>
      <c r="DJ13" s="592"/>
      <c r="DK13" s="592"/>
      <c r="DL13" s="592"/>
      <c r="DM13" s="592"/>
      <c r="DN13" s="592"/>
      <c r="DO13" s="592"/>
      <c r="DP13" s="593"/>
      <c r="DQ13" s="600">
        <v>97425</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6979</v>
      </c>
      <c r="BH14" s="592"/>
      <c r="BI14" s="592"/>
      <c r="BJ14" s="592"/>
      <c r="BK14" s="592"/>
      <c r="BL14" s="592"/>
      <c r="BM14" s="592"/>
      <c r="BN14" s="593"/>
      <c r="BO14" s="594">
        <v>3.4</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85054</v>
      </c>
      <c r="CS14" s="592"/>
      <c r="CT14" s="592"/>
      <c r="CU14" s="592"/>
      <c r="CV14" s="592"/>
      <c r="CW14" s="592"/>
      <c r="CX14" s="592"/>
      <c r="CY14" s="593"/>
      <c r="CZ14" s="594">
        <v>3.7</v>
      </c>
      <c r="DA14" s="594"/>
      <c r="DB14" s="594"/>
      <c r="DC14" s="594"/>
      <c r="DD14" s="600" t="s">
        <v>111</v>
      </c>
      <c r="DE14" s="592"/>
      <c r="DF14" s="592"/>
      <c r="DG14" s="592"/>
      <c r="DH14" s="592"/>
      <c r="DI14" s="592"/>
      <c r="DJ14" s="592"/>
      <c r="DK14" s="592"/>
      <c r="DL14" s="592"/>
      <c r="DM14" s="592"/>
      <c r="DN14" s="592"/>
      <c r="DO14" s="592"/>
      <c r="DP14" s="593"/>
      <c r="DQ14" s="600">
        <v>69276</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759</v>
      </c>
      <c r="S15" s="592"/>
      <c r="T15" s="592"/>
      <c r="U15" s="592"/>
      <c r="V15" s="592"/>
      <c r="W15" s="592"/>
      <c r="X15" s="592"/>
      <c r="Y15" s="593"/>
      <c r="Z15" s="594">
        <v>0</v>
      </c>
      <c r="AA15" s="594"/>
      <c r="AB15" s="594"/>
      <c r="AC15" s="594"/>
      <c r="AD15" s="595">
        <v>759</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6034</v>
      </c>
      <c r="BH15" s="592"/>
      <c r="BI15" s="592"/>
      <c r="BJ15" s="592"/>
      <c r="BK15" s="592"/>
      <c r="BL15" s="592"/>
      <c r="BM15" s="592"/>
      <c r="BN15" s="593"/>
      <c r="BO15" s="594">
        <v>3</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131127</v>
      </c>
      <c r="CS15" s="592"/>
      <c r="CT15" s="592"/>
      <c r="CU15" s="592"/>
      <c r="CV15" s="592"/>
      <c r="CW15" s="592"/>
      <c r="CX15" s="592"/>
      <c r="CY15" s="593"/>
      <c r="CZ15" s="594">
        <v>5.7</v>
      </c>
      <c r="DA15" s="594"/>
      <c r="DB15" s="594"/>
      <c r="DC15" s="594"/>
      <c r="DD15" s="600">
        <v>2075</v>
      </c>
      <c r="DE15" s="592"/>
      <c r="DF15" s="592"/>
      <c r="DG15" s="592"/>
      <c r="DH15" s="592"/>
      <c r="DI15" s="592"/>
      <c r="DJ15" s="592"/>
      <c r="DK15" s="592"/>
      <c r="DL15" s="592"/>
      <c r="DM15" s="592"/>
      <c r="DN15" s="592"/>
      <c r="DO15" s="592"/>
      <c r="DP15" s="593"/>
      <c r="DQ15" s="600">
        <v>122262</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1344427</v>
      </c>
      <c r="S16" s="592"/>
      <c r="T16" s="592"/>
      <c r="U16" s="592"/>
      <c r="V16" s="592"/>
      <c r="W16" s="592"/>
      <c r="X16" s="592"/>
      <c r="Y16" s="593"/>
      <c r="Z16" s="594">
        <v>44.6</v>
      </c>
      <c r="AA16" s="594"/>
      <c r="AB16" s="594"/>
      <c r="AC16" s="594"/>
      <c r="AD16" s="595">
        <v>1221116</v>
      </c>
      <c r="AE16" s="595"/>
      <c r="AF16" s="595"/>
      <c r="AG16" s="595"/>
      <c r="AH16" s="595"/>
      <c r="AI16" s="595"/>
      <c r="AJ16" s="595"/>
      <c r="AK16" s="595"/>
      <c r="AL16" s="596">
        <v>80.900000000000006</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3347</v>
      </c>
      <c r="CS16" s="592"/>
      <c r="CT16" s="592"/>
      <c r="CU16" s="592"/>
      <c r="CV16" s="592"/>
      <c r="CW16" s="592"/>
      <c r="CX16" s="592"/>
      <c r="CY16" s="593"/>
      <c r="CZ16" s="594">
        <v>0.1</v>
      </c>
      <c r="DA16" s="594"/>
      <c r="DB16" s="594"/>
      <c r="DC16" s="594"/>
      <c r="DD16" s="600" t="s">
        <v>111</v>
      </c>
      <c r="DE16" s="592"/>
      <c r="DF16" s="592"/>
      <c r="DG16" s="592"/>
      <c r="DH16" s="592"/>
      <c r="DI16" s="592"/>
      <c r="DJ16" s="592"/>
      <c r="DK16" s="592"/>
      <c r="DL16" s="592"/>
      <c r="DM16" s="592"/>
      <c r="DN16" s="592"/>
      <c r="DO16" s="592"/>
      <c r="DP16" s="593"/>
      <c r="DQ16" s="600">
        <v>3012</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1221116</v>
      </c>
      <c r="S17" s="592"/>
      <c r="T17" s="592"/>
      <c r="U17" s="592"/>
      <c r="V17" s="592"/>
      <c r="W17" s="592"/>
      <c r="X17" s="592"/>
      <c r="Y17" s="593"/>
      <c r="Z17" s="594">
        <v>40.5</v>
      </c>
      <c r="AA17" s="594"/>
      <c r="AB17" s="594"/>
      <c r="AC17" s="594"/>
      <c r="AD17" s="595">
        <v>1221116</v>
      </c>
      <c r="AE17" s="595"/>
      <c r="AF17" s="595"/>
      <c r="AG17" s="595"/>
      <c r="AH17" s="595"/>
      <c r="AI17" s="595"/>
      <c r="AJ17" s="595"/>
      <c r="AK17" s="595"/>
      <c r="AL17" s="596">
        <v>80.900000000000006</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247712</v>
      </c>
      <c r="CS17" s="592"/>
      <c r="CT17" s="592"/>
      <c r="CU17" s="592"/>
      <c r="CV17" s="592"/>
      <c r="CW17" s="592"/>
      <c r="CX17" s="592"/>
      <c r="CY17" s="593"/>
      <c r="CZ17" s="594">
        <v>10.7</v>
      </c>
      <c r="DA17" s="594"/>
      <c r="DB17" s="594"/>
      <c r="DC17" s="594"/>
      <c r="DD17" s="600" t="s">
        <v>111</v>
      </c>
      <c r="DE17" s="592"/>
      <c r="DF17" s="592"/>
      <c r="DG17" s="592"/>
      <c r="DH17" s="592"/>
      <c r="DI17" s="592"/>
      <c r="DJ17" s="592"/>
      <c r="DK17" s="592"/>
      <c r="DL17" s="592"/>
      <c r="DM17" s="592"/>
      <c r="DN17" s="592"/>
      <c r="DO17" s="592"/>
      <c r="DP17" s="593"/>
      <c r="DQ17" s="600">
        <v>241567</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123311</v>
      </c>
      <c r="S18" s="592"/>
      <c r="T18" s="592"/>
      <c r="U18" s="592"/>
      <c r="V18" s="592"/>
      <c r="W18" s="592"/>
      <c r="X18" s="592"/>
      <c r="Y18" s="593"/>
      <c r="Z18" s="594">
        <v>4.0999999999999996</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1611353</v>
      </c>
      <c r="S20" s="592"/>
      <c r="T20" s="592"/>
      <c r="U20" s="592"/>
      <c r="V20" s="592"/>
      <c r="W20" s="592"/>
      <c r="X20" s="592"/>
      <c r="Y20" s="593"/>
      <c r="Z20" s="594">
        <v>53.5</v>
      </c>
      <c r="AA20" s="594"/>
      <c r="AB20" s="594"/>
      <c r="AC20" s="594"/>
      <c r="AD20" s="595">
        <v>1488042</v>
      </c>
      <c r="AE20" s="595"/>
      <c r="AF20" s="595"/>
      <c r="AG20" s="595"/>
      <c r="AH20" s="595"/>
      <c r="AI20" s="595"/>
      <c r="AJ20" s="595"/>
      <c r="AK20" s="595"/>
      <c r="AL20" s="596">
        <v>98.6</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2309391</v>
      </c>
      <c r="CS20" s="592"/>
      <c r="CT20" s="592"/>
      <c r="CU20" s="592"/>
      <c r="CV20" s="592"/>
      <c r="CW20" s="592"/>
      <c r="CX20" s="592"/>
      <c r="CY20" s="593"/>
      <c r="CZ20" s="594">
        <v>100</v>
      </c>
      <c r="DA20" s="594"/>
      <c r="DB20" s="594"/>
      <c r="DC20" s="594"/>
      <c r="DD20" s="600">
        <v>302477</v>
      </c>
      <c r="DE20" s="592"/>
      <c r="DF20" s="592"/>
      <c r="DG20" s="592"/>
      <c r="DH20" s="592"/>
      <c r="DI20" s="592"/>
      <c r="DJ20" s="592"/>
      <c r="DK20" s="592"/>
      <c r="DL20" s="592"/>
      <c r="DM20" s="592"/>
      <c r="DN20" s="592"/>
      <c r="DO20" s="592"/>
      <c r="DP20" s="593"/>
      <c r="DQ20" s="600">
        <v>1847999</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t="s">
        <v>111</v>
      </c>
      <c r="S21" s="592"/>
      <c r="T21" s="592"/>
      <c r="U21" s="592"/>
      <c r="V21" s="592"/>
      <c r="W21" s="592"/>
      <c r="X21" s="592"/>
      <c r="Y21" s="593"/>
      <c r="Z21" s="594" t="s">
        <v>111</v>
      </c>
      <c r="AA21" s="594"/>
      <c r="AB21" s="594"/>
      <c r="AC21" s="594"/>
      <c r="AD21" s="595" t="s">
        <v>111</v>
      </c>
      <c r="AE21" s="595"/>
      <c r="AF21" s="595"/>
      <c r="AG21" s="595"/>
      <c r="AH21" s="595"/>
      <c r="AI21" s="595"/>
      <c r="AJ21" s="595"/>
      <c r="AK21" s="595"/>
      <c r="AL21" s="596" t="s">
        <v>111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6711</v>
      </c>
      <c r="S22" s="592"/>
      <c r="T22" s="592"/>
      <c r="U22" s="592"/>
      <c r="V22" s="592"/>
      <c r="W22" s="592"/>
      <c r="X22" s="592"/>
      <c r="Y22" s="593"/>
      <c r="Z22" s="594">
        <v>0.2</v>
      </c>
      <c r="AA22" s="594"/>
      <c r="AB22" s="594"/>
      <c r="AC22" s="594"/>
      <c r="AD22" s="595">
        <v>2761</v>
      </c>
      <c r="AE22" s="595"/>
      <c r="AF22" s="595"/>
      <c r="AG22" s="595"/>
      <c r="AH22" s="595"/>
      <c r="AI22" s="595"/>
      <c r="AJ22" s="595"/>
      <c r="AK22" s="595"/>
      <c r="AL22" s="596">
        <v>0.2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66007</v>
      </c>
      <c r="S23" s="592"/>
      <c r="T23" s="592"/>
      <c r="U23" s="592"/>
      <c r="V23" s="592"/>
      <c r="W23" s="592"/>
      <c r="X23" s="592"/>
      <c r="Y23" s="593"/>
      <c r="Z23" s="594">
        <v>2.2000000000000002</v>
      </c>
      <c r="AA23" s="594"/>
      <c r="AB23" s="594"/>
      <c r="AC23" s="594"/>
      <c r="AD23" s="595">
        <v>1221</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6" t="s">
        <v>267</v>
      </c>
      <c r="DM23" s="617"/>
      <c r="DN23" s="617"/>
      <c r="DO23" s="617"/>
      <c r="DP23" s="617"/>
      <c r="DQ23" s="617"/>
      <c r="DR23" s="617"/>
      <c r="DS23" s="617"/>
      <c r="DT23" s="617"/>
      <c r="DU23" s="617"/>
      <c r="DV23" s="618"/>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7970</v>
      </c>
      <c r="S24" s="592"/>
      <c r="T24" s="592"/>
      <c r="U24" s="592"/>
      <c r="V24" s="592"/>
      <c r="W24" s="592"/>
      <c r="X24" s="592"/>
      <c r="Y24" s="593"/>
      <c r="Z24" s="594">
        <v>0.3</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823728</v>
      </c>
      <c r="CS24" s="581"/>
      <c r="CT24" s="581"/>
      <c r="CU24" s="581"/>
      <c r="CV24" s="581"/>
      <c r="CW24" s="581"/>
      <c r="CX24" s="581"/>
      <c r="CY24" s="582"/>
      <c r="CZ24" s="620">
        <v>35.700000000000003</v>
      </c>
      <c r="DA24" s="621"/>
      <c r="DB24" s="621"/>
      <c r="DC24" s="622"/>
      <c r="DD24" s="619">
        <v>707502</v>
      </c>
      <c r="DE24" s="581"/>
      <c r="DF24" s="581"/>
      <c r="DG24" s="581"/>
      <c r="DH24" s="581"/>
      <c r="DI24" s="581"/>
      <c r="DJ24" s="581"/>
      <c r="DK24" s="582"/>
      <c r="DL24" s="619">
        <v>698638</v>
      </c>
      <c r="DM24" s="581"/>
      <c r="DN24" s="581"/>
      <c r="DO24" s="581"/>
      <c r="DP24" s="581"/>
      <c r="DQ24" s="581"/>
      <c r="DR24" s="581"/>
      <c r="DS24" s="581"/>
      <c r="DT24" s="581"/>
      <c r="DU24" s="581"/>
      <c r="DV24" s="582"/>
      <c r="DW24" s="585">
        <v>43.9</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121605</v>
      </c>
      <c r="S25" s="592"/>
      <c r="T25" s="592"/>
      <c r="U25" s="592"/>
      <c r="V25" s="592"/>
      <c r="W25" s="592"/>
      <c r="X25" s="592"/>
      <c r="Y25" s="593"/>
      <c r="Z25" s="594">
        <v>4</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439114</v>
      </c>
      <c r="CS25" s="611"/>
      <c r="CT25" s="611"/>
      <c r="CU25" s="611"/>
      <c r="CV25" s="611"/>
      <c r="CW25" s="611"/>
      <c r="CX25" s="611"/>
      <c r="CY25" s="612"/>
      <c r="CZ25" s="625">
        <v>19</v>
      </c>
      <c r="DA25" s="626"/>
      <c r="DB25" s="626"/>
      <c r="DC25" s="627"/>
      <c r="DD25" s="600">
        <v>416598</v>
      </c>
      <c r="DE25" s="611"/>
      <c r="DF25" s="611"/>
      <c r="DG25" s="611"/>
      <c r="DH25" s="611"/>
      <c r="DI25" s="611"/>
      <c r="DJ25" s="611"/>
      <c r="DK25" s="612"/>
      <c r="DL25" s="600">
        <v>408184</v>
      </c>
      <c r="DM25" s="611"/>
      <c r="DN25" s="611"/>
      <c r="DO25" s="611"/>
      <c r="DP25" s="611"/>
      <c r="DQ25" s="611"/>
      <c r="DR25" s="611"/>
      <c r="DS25" s="611"/>
      <c r="DT25" s="611"/>
      <c r="DU25" s="611"/>
      <c r="DV25" s="612"/>
      <c r="DW25" s="596">
        <v>25.7</v>
      </c>
      <c r="DX25" s="623"/>
      <c r="DY25" s="623"/>
      <c r="DZ25" s="623"/>
      <c r="EA25" s="623"/>
      <c r="EB25" s="623"/>
      <c r="EC25" s="624"/>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288196</v>
      </c>
      <c r="CS26" s="592"/>
      <c r="CT26" s="592"/>
      <c r="CU26" s="592"/>
      <c r="CV26" s="592"/>
      <c r="CW26" s="592"/>
      <c r="CX26" s="592"/>
      <c r="CY26" s="593"/>
      <c r="CZ26" s="625">
        <v>12.5</v>
      </c>
      <c r="DA26" s="626"/>
      <c r="DB26" s="626"/>
      <c r="DC26" s="627"/>
      <c r="DD26" s="600">
        <v>267878</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3"/>
      <c r="DY26" s="623"/>
      <c r="DZ26" s="623"/>
      <c r="EA26" s="623"/>
      <c r="EB26" s="623"/>
      <c r="EC26" s="624"/>
    </row>
    <row r="27" spans="2:133" ht="11.25" customHeight="1">
      <c r="B27" s="588" t="s">
        <v>278</v>
      </c>
      <c r="C27" s="589"/>
      <c r="D27" s="589"/>
      <c r="E27" s="589"/>
      <c r="F27" s="589"/>
      <c r="G27" s="589"/>
      <c r="H27" s="589"/>
      <c r="I27" s="589"/>
      <c r="J27" s="589"/>
      <c r="K27" s="589"/>
      <c r="L27" s="589"/>
      <c r="M27" s="589"/>
      <c r="N27" s="589"/>
      <c r="O27" s="589"/>
      <c r="P27" s="589"/>
      <c r="Q27" s="590"/>
      <c r="R27" s="591">
        <v>154974</v>
      </c>
      <c r="S27" s="592"/>
      <c r="T27" s="592"/>
      <c r="U27" s="592"/>
      <c r="V27" s="592"/>
      <c r="W27" s="592"/>
      <c r="X27" s="592"/>
      <c r="Y27" s="593"/>
      <c r="Z27" s="594">
        <v>5.0999999999999996</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203558</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136902</v>
      </c>
      <c r="CS27" s="611"/>
      <c r="CT27" s="611"/>
      <c r="CU27" s="611"/>
      <c r="CV27" s="611"/>
      <c r="CW27" s="611"/>
      <c r="CX27" s="611"/>
      <c r="CY27" s="612"/>
      <c r="CZ27" s="625">
        <v>5.9</v>
      </c>
      <c r="DA27" s="626"/>
      <c r="DB27" s="626"/>
      <c r="DC27" s="627"/>
      <c r="DD27" s="600">
        <v>49337</v>
      </c>
      <c r="DE27" s="611"/>
      <c r="DF27" s="611"/>
      <c r="DG27" s="611"/>
      <c r="DH27" s="611"/>
      <c r="DI27" s="611"/>
      <c r="DJ27" s="611"/>
      <c r="DK27" s="612"/>
      <c r="DL27" s="600">
        <v>48887</v>
      </c>
      <c r="DM27" s="611"/>
      <c r="DN27" s="611"/>
      <c r="DO27" s="611"/>
      <c r="DP27" s="611"/>
      <c r="DQ27" s="611"/>
      <c r="DR27" s="611"/>
      <c r="DS27" s="611"/>
      <c r="DT27" s="611"/>
      <c r="DU27" s="611"/>
      <c r="DV27" s="612"/>
      <c r="DW27" s="596">
        <v>3.1</v>
      </c>
      <c r="DX27" s="623"/>
      <c r="DY27" s="623"/>
      <c r="DZ27" s="623"/>
      <c r="EA27" s="623"/>
      <c r="EB27" s="623"/>
      <c r="EC27" s="624"/>
    </row>
    <row r="28" spans="2:133" ht="11.25" customHeight="1">
      <c r="B28" s="588" t="s">
        <v>281</v>
      </c>
      <c r="C28" s="589"/>
      <c r="D28" s="589"/>
      <c r="E28" s="589"/>
      <c r="F28" s="589"/>
      <c r="G28" s="589"/>
      <c r="H28" s="589"/>
      <c r="I28" s="589"/>
      <c r="J28" s="589"/>
      <c r="K28" s="589"/>
      <c r="L28" s="589"/>
      <c r="M28" s="589"/>
      <c r="N28" s="589"/>
      <c r="O28" s="589"/>
      <c r="P28" s="589"/>
      <c r="Q28" s="590"/>
      <c r="R28" s="591">
        <v>25914</v>
      </c>
      <c r="S28" s="592"/>
      <c r="T28" s="592"/>
      <c r="U28" s="592"/>
      <c r="V28" s="592"/>
      <c r="W28" s="592"/>
      <c r="X28" s="592"/>
      <c r="Y28" s="593"/>
      <c r="Z28" s="594">
        <v>0.9</v>
      </c>
      <c r="AA28" s="594"/>
      <c r="AB28" s="594"/>
      <c r="AC28" s="594"/>
      <c r="AD28" s="595">
        <v>17152</v>
      </c>
      <c r="AE28" s="595"/>
      <c r="AF28" s="595"/>
      <c r="AG28" s="595"/>
      <c r="AH28" s="595"/>
      <c r="AI28" s="595"/>
      <c r="AJ28" s="595"/>
      <c r="AK28" s="595"/>
      <c r="AL28" s="596">
        <v>1.1000000000000001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247712</v>
      </c>
      <c r="CS28" s="592"/>
      <c r="CT28" s="592"/>
      <c r="CU28" s="592"/>
      <c r="CV28" s="592"/>
      <c r="CW28" s="592"/>
      <c r="CX28" s="592"/>
      <c r="CY28" s="593"/>
      <c r="CZ28" s="625">
        <v>10.7</v>
      </c>
      <c r="DA28" s="626"/>
      <c r="DB28" s="626"/>
      <c r="DC28" s="627"/>
      <c r="DD28" s="600">
        <v>241567</v>
      </c>
      <c r="DE28" s="592"/>
      <c r="DF28" s="592"/>
      <c r="DG28" s="592"/>
      <c r="DH28" s="592"/>
      <c r="DI28" s="592"/>
      <c r="DJ28" s="592"/>
      <c r="DK28" s="593"/>
      <c r="DL28" s="600">
        <v>241567</v>
      </c>
      <c r="DM28" s="592"/>
      <c r="DN28" s="592"/>
      <c r="DO28" s="592"/>
      <c r="DP28" s="592"/>
      <c r="DQ28" s="592"/>
      <c r="DR28" s="592"/>
      <c r="DS28" s="592"/>
      <c r="DT28" s="592"/>
      <c r="DU28" s="592"/>
      <c r="DV28" s="593"/>
      <c r="DW28" s="596">
        <v>15.2</v>
      </c>
      <c r="DX28" s="623"/>
      <c r="DY28" s="623"/>
      <c r="DZ28" s="623"/>
      <c r="EA28" s="623"/>
      <c r="EB28" s="623"/>
      <c r="EC28" s="624"/>
    </row>
    <row r="29" spans="2:133" ht="11.25" customHeight="1">
      <c r="B29" s="588" t="s">
        <v>283</v>
      </c>
      <c r="C29" s="589"/>
      <c r="D29" s="589"/>
      <c r="E29" s="589"/>
      <c r="F29" s="589"/>
      <c r="G29" s="589"/>
      <c r="H29" s="589"/>
      <c r="I29" s="589"/>
      <c r="J29" s="589"/>
      <c r="K29" s="589"/>
      <c r="L29" s="589"/>
      <c r="M29" s="589"/>
      <c r="N29" s="589"/>
      <c r="O29" s="589"/>
      <c r="P29" s="589"/>
      <c r="Q29" s="590"/>
      <c r="R29" s="591">
        <v>4565</v>
      </c>
      <c r="S29" s="592"/>
      <c r="T29" s="592"/>
      <c r="U29" s="592"/>
      <c r="V29" s="592"/>
      <c r="W29" s="592"/>
      <c r="X29" s="592"/>
      <c r="Y29" s="593"/>
      <c r="Z29" s="594">
        <v>0.2</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247712</v>
      </c>
      <c r="CS29" s="611"/>
      <c r="CT29" s="611"/>
      <c r="CU29" s="611"/>
      <c r="CV29" s="611"/>
      <c r="CW29" s="611"/>
      <c r="CX29" s="611"/>
      <c r="CY29" s="612"/>
      <c r="CZ29" s="625">
        <v>10.7</v>
      </c>
      <c r="DA29" s="626"/>
      <c r="DB29" s="626"/>
      <c r="DC29" s="627"/>
      <c r="DD29" s="600">
        <v>241567</v>
      </c>
      <c r="DE29" s="611"/>
      <c r="DF29" s="611"/>
      <c r="DG29" s="611"/>
      <c r="DH29" s="611"/>
      <c r="DI29" s="611"/>
      <c r="DJ29" s="611"/>
      <c r="DK29" s="612"/>
      <c r="DL29" s="600">
        <v>241567</v>
      </c>
      <c r="DM29" s="611"/>
      <c r="DN29" s="611"/>
      <c r="DO29" s="611"/>
      <c r="DP29" s="611"/>
      <c r="DQ29" s="611"/>
      <c r="DR29" s="611"/>
      <c r="DS29" s="611"/>
      <c r="DT29" s="611"/>
      <c r="DU29" s="611"/>
      <c r="DV29" s="612"/>
      <c r="DW29" s="596">
        <v>15.2</v>
      </c>
      <c r="DX29" s="623"/>
      <c r="DY29" s="623"/>
      <c r="DZ29" s="623"/>
      <c r="EA29" s="623"/>
      <c r="EB29" s="623"/>
      <c r="EC29" s="624"/>
    </row>
    <row r="30" spans="2:133" ht="11.25" customHeight="1">
      <c r="B30" s="588" t="s">
        <v>288</v>
      </c>
      <c r="C30" s="589"/>
      <c r="D30" s="589"/>
      <c r="E30" s="589"/>
      <c r="F30" s="589"/>
      <c r="G30" s="589"/>
      <c r="H30" s="589"/>
      <c r="I30" s="589"/>
      <c r="J30" s="589"/>
      <c r="K30" s="589"/>
      <c r="L30" s="589"/>
      <c r="M30" s="589"/>
      <c r="N30" s="589"/>
      <c r="O30" s="589"/>
      <c r="P30" s="589"/>
      <c r="Q30" s="590"/>
      <c r="R30" s="591">
        <v>2204</v>
      </c>
      <c r="S30" s="592"/>
      <c r="T30" s="592"/>
      <c r="U30" s="592"/>
      <c r="V30" s="592"/>
      <c r="W30" s="592"/>
      <c r="X30" s="592"/>
      <c r="Y30" s="593"/>
      <c r="Z30" s="594">
        <v>0.1</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98.8</v>
      </c>
      <c r="BH30" s="650"/>
      <c r="BI30" s="650"/>
      <c r="BJ30" s="650"/>
      <c r="BK30" s="650"/>
      <c r="BL30" s="650"/>
      <c r="BM30" s="586">
        <v>94.1</v>
      </c>
      <c r="BN30" s="650"/>
      <c r="BO30" s="650"/>
      <c r="BP30" s="650"/>
      <c r="BQ30" s="651"/>
      <c r="BR30" s="649">
        <v>97.9</v>
      </c>
      <c r="BS30" s="650"/>
      <c r="BT30" s="650"/>
      <c r="BU30" s="650"/>
      <c r="BV30" s="650"/>
      <c r="BW30" s="650"/>
      <c r="BX30" s="586">
        <v>88.3</v>
      </c>
      <c r="BY30" s="650"/>
      <c r="BZ30" s="650"/>
      <c r="CA30" s="650"/>
      <c r="CB30" s="651"/>
      <c r="CD30" s="654"/>
      <c r="CE30" s="655"/>
      <c r="CF30" s="605" t="s">
        <v>291</v>
      </c>
      <c r="CG30" s="606"/>
      <c r="CH30" s="606"/>
      <c r="CI30" s="606"/>
      <c r="CJ30" s="606"/>
      <c r="CK30" s="606"/>
      <c r="CL30" s="606"/>
      <c r="CM30" s="606"/>
      <c r="CN30" s="606"/>
      <c r="CO30" s="606"/>
      <c r="CP30" s="606"/>
      <c r="CQ30" s="607"/>
      <c r="CR30" s="591">
        <v>216807</v>
      </c>
      <c r="CS30" s="592"/>
      <c r="CT30" s="592"/>
      <c r="CU30" s="592"/>
      <c r="CV30" s="592"/>
      <c r="CW30" s="592"/>
      <c r="CX30" s="592"/>
      <c r="CY30" s="593"/>
      <c r="CZ30" s="625">
        <v>9.4</v>
      </c>
      <c r="DA30" s="626"/>
      <c r="DB30" s="626"/>
      <c r="DC30" s="627"/>
      <c r="DD30" s="600">
        <v>211293</v>
      </c>
      <c r="DE30" s="592"/>
      <c r="DF30" s="592"/>
      <c r="DG30" s="592"/>
      <c r="DH30" s="592"/>
      <c r="DI30" s="592"/>
      <c r="DJ30" s="592"/>
      <c r="DK30" s="593"/>
      <c r="DL30" s="600">
        <v>211293</v>
      </c>
      <c r="DM30" s="592"/>
      <c r="DN30" s="592"/>
      <c r="DO30" s="592"/>
      <c r="DP30" s="592"/>
      <c r="DQ30" s="592"/>
      <c r="DR30" s="592"/>
      <c r="DS30" s="592"/>
      <c r="DT30" s="592"/>
      <c r="DU30" s="592"/>
      <c r="DV30" s="593"/>
      <c r="DW30" s="596">
        <v>13.3</v>
      </c>
      <c r="DX30" s="623"/>
      <c r="DY30" s="623"/>
      <c r="DZ30" s="623"/>
      <c r="EA30" s="623"/>
      <c r="EB30" s="623"/>
      <c r="EC30" s="624"/>
    </row>
    <row r="31" spans="2:133" ht="11.25" customHeight="1">
      <c r="B31" s="588" t="s">
        <v>292</v>
      </c>
      <c r="C31" s="589"/>
      <c r="D31" s="589"/>
      <c r="E31" s="589"/>
      <c r="F31" s="589"/>
      <c r="G31" s="589"/>
      <c r="H31" s="589"/>
      <c r="I31" s="589"/>
      <c r="J31" s="589"/>
      <c r="K31" s="589"/>
      <c r="L31" s="589"/>
      <c r="M31" s="589"/>
      <c r="N31" s="589"/>
      <c r="O31" s="589"/>
      <c r="P31" s="589"/>
      <c r="Q31" s="590"/>
      <c r="R31" s="591">
        <v>807632</v>
      </c>
      <c r="S31" s="592"/>
      <c r="T31" s="592"/>
      <c r="U31" s="592"/>
      <c r="V31" s="592"/>
      <c r="W31" s="592"/>
      <c r="X31" s="592"/>
      <c r="Y31" s="593"/>
      <c r="Z31" s="594">
        <v>26.8</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98.9</v>
      </c>
      <c r="BH31" s="611"/>
      <c r="BI31" s="611"/>
      <c r="BJ31" s="611"/>
      <c r="BK31" s="611"/>
      <c r="BL31" s="611"/>
      <c r="BM31" s="597">
        <v>94.8</v>
      </c>
      <c r="BN31" s="647"/>
      <c r="BO31" s="647"/>
      <c r="BP31" s="647"/>
      <c r="BQ31" s="648"/>
      <c r="BR31" s="646">
        <v>98.4</v>
      </c>
      <c r="BS31" s="611"/>
      <c r="BT31" s="611"/>
      <c r="BU31" s="611"/>
      <c r="BV31" s="611"/>
      <c r="BW31" s="611"/>
      <c r="BX31" s="597">
        <v>92.6</v>
      </c>
      <c r="BY31" s="647"/>
      <c r="BZ31" s="647"/>
      <c r="CA31" s="647"/>
      <c r="CB31" s="648"/>
      <c r="CD31" s="654"/>
      <c r="CE31" s="655"/>
      <c r="CF31" s="605" t="s">
        <v>295</v>
      </c>
      <c r="CG31" s="606"/>
      <c r="CH31" s="606"/>
      <c r="CI31" s="606"/>
      <c r="CJ31" s="606"/>
      <c r="CK31" s="606"/>
      <c r="CL31" s="606"/>
      <c r="CM31" s="606"/>
      <c r="CN31" s="606"/>
      <c r="CO31" s="606"/>
      <c r="CP31" s="606"/>
      <c r="CQ31" s="607"/>
      <c r="CR31" s="591">
        <v>30905</v>
      </c>
      <c r="CS31" s="611"/>
      <c r="CT31" s="611"/>
      <c r="CU31" s="611"/>
      <c r="CV31" s="611"/>
      <c r="CW31" s="611"/>
      <c r="CX31" s="611"/>
      <c r="CY31" s="612"/>
      <c r="CZ31" s="625">
        <v>1.3</v>
      </c>
      <c r="DA31" s="626"/>
      <c r="DB31" s="626"/>
      <c r="DC31" s="627"/>
      <c r="DD31" s="600">
        <v>30274</v>
      </c>
      <c r="DE31" s="611"/>
      <c r="DF31" s="611"/>
      <c r="DG31" s="611"/>
      <c r="DH31" s="611"/>
      <c r="DI31" s="611"/>
      <c r="DJ31" s="611"/>
      <c r="DK31" s="612"/>
      <c r="DL31" s="600">
        <v>30274</v>
      </c>
      <c r="DM31" s="611"/>
      <c r="DN31" s="611"/>
      <c r="DO31" s="611"/>
      <c r="DP31" s="611"/>
      <c r="DQ31" s="611"/>
      <c r="DR31" s="611"/>
      <c r="DS31" s="611"/>
      <c r="DT31" s="611"/>
      <c r="DU31" s="611"/>
      <c r="DV31" s="612"/>
      <c r="DW31" s="596">
        <v>1.9</v>
      </c>
      <c r="DX31" s="623"/>
      <c r="DY31" s="623"/>
      <c r="DZ31" s="623"/>
      <c r="EA31" s="623"/>
      <c r="EB31" s="623"/>
      <c r="EC31" s="624"/>
    </row>
    <row r="32" spans="2:133" ht="11.25" customHeight="1">
      <c r="B32" s="588" t="s">
        <v>296</v>
      </c>
      <c r="C32" s="589"/>
      <c r="D32" s="589"/>
      <c r="E32" s="589"/>
      <c r="F32" s="589"/>
      <c r="G32" s="589"/>
      <c r="H32" s="589"/>
      <c r="I32" s="589"/>
      <c r="J32" s="589"/>
      <c r="K32" s="589"/>
      <c r="L32" s="589"/>
      <c r="M32" s="589"/>
      <c r="N32" s="589"/>
      <c r="O32" s="589"/>
      <c r="P32" s="589"/>
      <c r="Q32" s="590"/>
      <c r="R32" s="591">
        <v>38614</v>
      </c>
      <c r="S32" s="592"/>
      <c r="T32" s="592"/>
      <c r="U32" s="592"/>
      <c r="V32" s="592"/>
      <c r="W32" s="592"/>
      <c r="X32" s="592"/>
      <c r="Y32" s="593"/>
      <c r="Z32" s="594">
        <v>1.3</v>
      </c>
      <c r="AA32" s="594"/>
      <c r="AB32" s="594"/>
      <c r="AC32" s="594"/>
      <c r="AD32" s="595">
        <v>670</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98.7</v>
      </c>
      <c r="BH32" s="659"/>
      <c r="BI32" s="659"/>
      <c r="BJ32" s="659"/>
      <c r="BK32" s="659"/>
      <c r="BL32" s="659"/>
      <c r="BM32" s="660">
        <v>93</v>
      </c>
      <c r="BN32" s="659"/>
      <c r="BO32" s="659"/>
      <c r="BP32" s="659"/>
      <c r="BQ32" s="661"/>
      <c r="BR32" s="658">
        <v>97.3</v>
      </c>
      <c r="BS32" s="659"/>
      <c r="BT32" s="659"/>
      <c r="BU32" s="659"/>
      <c r="BV32" s="659"/>
      <c r="BW32" s="659"/>
      <c r="BX32" s="660">
        <v>84.4</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3"/>
      <c r="DY32" s="623"/>
      <c r="DZ32" s="623"/>
      <c r="EA32" s="623"/>
      <c r="EB32" s="623"/>
      <c r="EC32" s="624"/>
    </row>
    <row r="33" spans="2:133" ht="11.25" customHeight="1">
      <c r="B33" s="588" t="s">
        <v>299</v>
      </c>
      <c r="C33" s="589"/>
      <c r="D33" s="589"/>
      <c r="E33" s="589"/>
      <c r="F33" s="589"/>
      <c r="G33" s="589"/>
      <c r="H33" s="589"/>
      <c r="I33" s="589"/>
      <c r="J33" s="589"/>
      <c r="K33" s="589"/>
      <c r="L33" s="589"/>
      <c r="M33" s="589"/>
      <c r="N33" s="589"/>
      <c r="O33" s="589"/>
      <c r="P33" s="589"/>
      <c r="Q33" s="590"/>
      <c r="R33" s="591">
        <v>166800</v>
      </c>
      <c r="S33" s="592"/>
      <c r="T33" s="592"/>
      <c r="U33" s="592"/>
      <c r="V33" s="592"/>
      <c r="W33" s="592"/>
      <c r="X33" s="592"/>
      <c r="Y33" s="593"/>
      <c r="Z33" s="594">
        <v>5.5</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1179839</v>
      </c>
      <c r="CS33" s="611"/>
      <c r="CT33" s="611"/>
      <c r="CU33" s="611"/>
      <c r="CV33" s="611"/>
      <c r="CW33" s="611"/>
      <c r="CX33" s="611"/>
      <c r="CY33" s="612"/>
      <c r="CZ33" s="625">
        <v>51.1</v>
      </c>
      <c r="DA33" s="626"/>
      <c r="DB33" s="626"/>
      <c r="DC33" s="627"/>
      <c r="DD33" s="600">
        <v>986140</v>
      </c>
      <c r="DE33" s="611"/>
      <c r="DF33" s="611"/>
      <c r="DG33" s="611"/>
      <c r="DH33" s="611"/>
      <c r="DI33" s="611"/>
      <c r="DJ33" s="611"/>
      <c r="DK33" s="612"/>
      <c r="DL33" s="600">
        <v>610744</v>
      </c>
      <c r="DM33" s="611"/>
      <c r="DN33" s="611"/>
      <c r="DO33" s="611"/>
      <c r="DP33" s="611"/>
      <c r="DQ33" s="611"/>
      <c r="DR33" s="611"/>
      <c r="DS33" s="611"/>
      <c r="DT33" s="611"/>
      <c r="DU33" s="611"/>
      <c r="DV33" s="612"/>
      <c r="DW33" s="596">
        <v>38.4</v>
      </c>
      <c r="DX33" s="623"/>
      <c r="DY33" s="623"/>
      <c r="DZ33" s="623"/>
      <c r="EA33" s="623"/>
      <c r="EB33" s="623"/>
      <c r="EC33" s="624"/>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291158</v>
      </c>
      <c r="CS34" s="592"/>
      <c r="CT34" s="592"/>
      <c r="CU34" s="592"/>
      <c r="CV34" s="592"/>
      <c r="CW34" s="592"/>
      <c r="CX34" s="592"/>
      <c r="CY34" s="593"/>
      <c r="CZ34" s="625">
        <v>12.6</v>
      </c>
      <c r="DA34" s="626"/>
      <c r="DB34" s="626"/>
      <c r="DC34" s="627"/>
      <c r="DD34" s="600">
        <v>189049</v>
      </c>
      <c r="DE34" s="592"/>
      <c r="DF34" s="592"/>
      <c r="DG34" s="592"/>
      <c r="DH34" s="592"/>
      <c r="DI34" s="592"/>
      <c r="DJ34" s="592"/>
      <c r="DK34" s="593"/>
      <c r="DL34" s="600">
        <v>119910</v>
      </c>
      <c r="DM34" s="592"/>
      <c r="DN34" s="592"/>
      <c r="DO34" s="592"/>
      <c r="DP34" s="592"/>
      <c r="DQ34" s="592"/>
      <c r="DR34" s="592"/>
      <c r="DS34" s="592"/>
      <c r="DT34" s="592"/>
      <c r="DU34" s="592"/>
      <c r="DV34" s="593"/>
      <c r="DW34" s="596">
        <v>7.5</v>
      </c>
      <c r="DX34" s="623"/>
      <c r="DY34" s="623"/>
      <c r="DZ34" s="623"/>
      <c r="EA34" s="623"/>
      <c r="EB34" s="623"/>
      <c r="EC34" s="624"/>
    </row>
    <row r="35" spans="2:133" ht="11.25" customHeight="1">
      <c r="B35" s="588" t="s">
        <v>305</v>
      </c>
      <c r="C35" s="589"/>
      <c r="D35" s="589"/>
      <c r="E35" s="589"/>
      <c r="F35" s="589"/>
      <c r="G35" s="589"/>
      <c r="H35" s="589"/>
      <c r="I35" s="589"/>
      <c r="J35" s="589"/>
      <c r="K35" s="589"/>
      <c r="L35" s="589"/>
      <c r="M35" s="589"/>
      <c r="N35" s="589"/>
      <c r="O35" s="589"/>
      <c r="P35" s="589"/>
      <c r="Q35" s="590"/>
      <c r="R35" s="591">
        <v>80000</v>
      </c>
      <c r="S35" s="592"/>
      <c r="T35" s="592"/>
      <c r="U35" s="592"/>
      <c r="V35" s="592"/>
      <c r="W35" s="592"/>
      <c r="X35" s="592"/>
      <c r="Y35" s="593"/>
      <c r="Z35" s="594">
        <v>2.7</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391591</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43598</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18031</v>
      </c>
      <c r="CS35" s="611"/>
      <c r="CT35" s="611"/>
      <c r="CU35" s="611"/>
      <c r="CV35" s="611"/>
      <c r="CW35" s="611"/>
      <c r="CX35" s="611"/>
      <c r="CY35" s="612"/>
      <c r="CZ35" s="625">
        <v>0.8</v>
      </c>
      <c r="DA35" s="626"/>
      <c r="DB35" s="626"/>
      <c r="DC35" s="627"/>
      <c r="DD35" s="600">
        <v>18031</v>
      </c>
      <c r="DE35" s="611"/>
      <c r="DF35" s="611"/>
      <c r="DG35" s="611"/>
      <c r="DH35" s="611"/>
      <c r="DI35" s="611"/>
      <c r="DJ35" s="611"/>
      <c r="DK35" s="612"/>
      <c r="DL35" s="600">
        <v>12352</v>
      </c>
      <c r="DM35" s="611"/>
      <c r="DN35" s="611"/>
      <c r="DO35" s="611"/>
      <c r="DP35" s="611"/>
      <c r="DQ35" s="611"/>
      <c r="DR35" s="611"/>
      <c r="DS35" s="611"/>
      <c r="DT35" s="611"/>
      <c r="DU35" s="611"/>
      <c r="DV35" s="612"/>
      <c r="DW35" s="596">
        <v>0.8</v>
      </c>
      <c r="DX35" s="623"/>
      <c r="DY35" s="623"/>
      <c r="DZ35" s="623"/>
      <c r="EA35" s="623"/>
      <c r="EB35" s="623"/>
      <c r="EC35" s="624"/>
    </row>
    <row r="36" spans="2:133" ht="11.25" customHeight="1">
      <c r="B36" s="634" t="s">
        <v>309</v>
      </c>
      <c r="C36" s="635"/>
      <c r="D36" s="635"/>
      <c r="E36" s="635"/>
      <c r="F36" s="635"/>
      <c r="G36" s="635"/>
      <c r="H36" s="635"/>
      <c r="I36" s="635"/>
      <c r="J36" s="635"/>
      <c r="K36" s="635"/>
      <c r="L36" s="635"/>
      <c r="M36" s="635"/>
      <c r="N36" s="635"/>
      <c r="O36" s="635"/>
      <c r="P36" s="635"/>
      <c r="Q36" s="636"/>
      <c r="R36" s="663">
        <v>3014349</v>
      </c>
      <c r="S36" s="664"/>
      <c r="T36" s="664"/>
      <c r="U36" s="664"/>
      <c r="V36" s="664"/>
      <c r="W36" s="664"/>
      <c r="X36" s="664"/>
      <c r="Y36" s="665"/>
      <c r="Z36" s="666">
        <v>100</v>
      </c>
      <c r="AA36" s="666"/>
      <c r="AB36" s="666"/>
      <c r="AC36" s="666"/>
      <c r="AD36" s="667">
        <v>1509846</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140561</v>
      </c>
      <c r="BA36" s="592"/>
      <c r="BB36" s="592"/>
      <c r="BC36" s="592"/>
      <c r="BD36" s="611"/>
      <c r="BE36" s="611"/>
      <c r="BF36" s="648"/>
      <c r="BG36" s="605" t="s">
        <v>311</v>
      </c>
      <c r="BH36" s="606"/>
      <c r="BI36" s="606"/>
      <c r="BJ36" s="606"/>
      <c r="BK36" s="606"/>
      <c r="BL36" s="606"/>
      <c r="BM36" s="606"/>
      <c r="BN36" s="606"/>
      <c r="BO36" s="606"/>
      <c r="BP36" s="606"/>
      <c r="BQ36" s="606"/>
      <c r="BR36" s="606"/>
      <c r="BS36" s="606"/>
      <c r="BT36" s="606"/>
      <c r="BU36" s="607"/>
      <c r="BV36" s="591">
        <v>11688</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278109</v>
      </c>
      <c r="CS36" s="592"/>
      <c r="CT36" s="592"/>
      <c r="CU36" s="592"/>
      <c r="CV36" s="592"/>
      <c r="CW36" s="592"/>
      <c r="CX36" s="592"/>
      <c r="CY36" s="593"/>
      <c r="CZ36" s="625">
        <v>12</v>
      </c>
      <c r="DA36" s="626"/>
      <c r="DB36" s="626"/>
      <c r="DC36" s="627"/>
      <c r="DD36" s="600">
        <v>213080</v>
      </c>
      <c r="DE36" s="592"/>
      <c r="DF36" s="592"/>
      <c r="DG36" s="592"/>
      <c r="DH36" s="592"/>
      <c r="DI36" s="592"/>
      <c r="DJ36" s="592"/>
      <c r="DK36" s="593"/>
      <c r="DL36" s="600">
        <v>157509</v>
      </c>
      <c r="DM36" s="592"/>
      <c r="DN36" s="592"/>
      <c r="DO36" s="592"/>
      <c r="DP36" s="592"/>
      <c r="DQ36" s="592"/>
      <c r="DR36" s="592"/>
      <c r="DS36" s="592"/>
      <c r="DT36" s="592"/>
      <c r="DU36" s="592"/>
      <c r="DV36" s="593"/>
      <c r="DW36" s="596">
        <v>9.9</v>
      </c>
      <c r="DX36" s="623"/>
      <c r="DY36" s="623"/>
      <c r="DZ36" s="623"/>
      <c r="EA36" s="623"/>
      <c r="EB36" s="623"/>
      <c r="EC36" s="624"/>
    </row>
    <row r="37" spans="2:133" ht="11.25" customHeight="1">
      <c r="AQ37" s="670" t="s">
        <v>313</v>
      </c>
      <c r="AR37" s="671"/>
      <c r="AS37" s="671"/>
      <c r="AT37" s="671"/>
      <c r="AU37" s="671"/>
      <c r="AV37" s="671"/>
      <c r="AW37" s="671"/>
      <c r="AX37" s="671"/>
      <c r="AY37" s="672"/>
      <c r="AZ37" s="591">
        <v>16722</v>
      </c>
      <c r="BA37" s="592"/>
      <c r="BB37" s="592"/>
      <c r="BC37" s="592"/>
      <c r="BD37" s="611"/>
      <c r="BE37" s="611"/>
      <c r="BF37" s="648"/>
      <c r="BG37" s="605" t="s">
        <v>314</v>
      </c>
      <c r="BH37" s="606"/>
      <c r="BI37" s="606"/>
      <c r="BJ37" s="606"/>
      <c r="BK37" s="606"/>
      <c r="BL37" s="606"/>
      <c r="BM37" s="606"/>
      <c r="BN37" s="606"/>
      <c r="BO37" s="606"/>
      <c r="BP37" s="606"/>
      <c r="BQ37" s="606"/>
      <c r="BR37" s="606"/>
      <c r="BS37" s="606"/>
      <c r="BT37" s="606"/>
      <c r="BU37" s="607"/>
      <c r="BV37" s="591">
        <v>420</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95664</v>
      </c>
      <c r="CS37" s="611"/>
      <c r="CT37" s="611"/>
      <c r="CU37" s="611"/>
      <c r="CV37" s="611"/>
      <c r="CW37" s="611"/>
      <c r="CX37" s="611"/>
      <c r="CY37" s="612"/>
      <c r="CZ37" s="625">
        <v>4.0999999999999996</v>
      </c>
      <c r="DA37" s="626"/>
      <c r="DB37" s="626"/>
      <c r="DC37" s="627"/>
      <c r="DD37" s="600">
        <v>87772</v>
      </c>
      <c r="DE37" s="611"/>
      <c r="DF37" s="611"/>
      <c r="DG37" s="611"/>
      <c r="DH37" s="611"/>
      <c r="DI37" s="611"/>
      <c r="DJ37" s="611"/>
      <c r="DK37" s="612"/>
      <c r="DL37" s="600">
        <v>78826</v>
      </c>
      <c r="DM37" s="611"/>
      <c r="DN37" s="611"/>
      <c r="DO37" s="611"/>
      <c r="DP37" s="611"/>
      <c r="DQ37" s="611"/>
      <c r="DR37" s="611"/>
      <c r="DS37" s="611"/>
      <c r="DT37" s="611"/>
      <c r="DU37" s="611"/>
      <c r="DV37" s="612"/>
      <c r="DW37" s="596">
        <v>5</v>
      </c>
      <c r="DX37" s="623"/>
      <c r="DY37" s="623"/>
      <c r="DZ37" s="623"/>
      <c r="EA37" s="623"/>
      <c r="EB37" s="623"/>
      <c r="EC37" s="624"/>
    </row>
    <row r="38" spans="2:133" ht="11.25" customHeight="1">
      <c r="AQ38" s="670" t="s">
        <v>316</v>
      </c>
      <c r="AR38" s="671"/>
      <c r="AS38" s="671"/>
      <c r="AT38" s="671"/>
      <c r="AU38" s="671"/>
      <c r="AV38" s="671"/>
      <c r="AW38" s="671"/>
      <c r="AX38" s="671"/>
      <c r="AY38" s="672"/>
      <c r="AZ38" s="591" t="s">
        <v>317</v>
      </c>
      <c r="BA38" s="592"/>
      <c r="BB38" s="592"/>
      <c r="BC38" s="592"/>
      <c r="BD38" s="611"/>
      <c r="BE38" s="611"/>
      <c r="BF38" s="648"/>
      <c r="BG38" s="605" t="s">
        <v>318</v>
      </c>
      <c r="BH38" s="606"/>
      <c r="BI38" s="606"/>
      <c r="BJ38" s="606"/>
      <c r="BK38" s="606"/>
      <c r="BL38" s="606"/>
      <c r="BM38" s="606"/>
      <c r="BN38" s="606"/>
      <c r="BO38" s="606"/>
      <c r="BP38" s="606"/>
      <c r="BQ38" s="606"/>
      <c r="BR38" s="606"/>
      <c r="BS38" s="606"/>
      <c r="BT38" s="606"/>
      <c r="BU38" s="607"/>
      <c r="BV38" s="591">
        <v>745</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385383</v>
      </c>
      <c r="CS38" s="592"/>
      <c r="CT38" s="592"/>
      <c r="CU38" s="592"/>
      <c r="CV38" s="592"/>
      <c r="CW38" s="592"/>
      <c r="CX38" s="592"/>
      <c r="CY38" s="593"/>
      <c r="CZ38" s="625">
        <v>16.7</v>
      </c>
      <c r="DA38" s="626"/>
      <c r="DB38" s="626"/>
      <c r="DC38" s="627"/>
      <c r="DD38" s="600">
        <v>363909</v>
      </c>
      <c r="DE38" s="592"/>
      <c r="DF38" s="592"/>
      <c r="DG38" s="592"/>
      <c r="DH38" s="592"/>
      <c r="DI38" s="592"/>
      <c r="DJ38" s="592"/>
      <c r="DK38" s="593"/>
      <c r="DL38" s="600">
        <v>320973</v>
      </c>
      <c r="DM38" s="592"/>
      <c r="DN38" s="592"/>
      <c r="DO38" s="592"/>
      <c r="DP38" s="592"/>
      <c r="DQ38" s="592"/>
      <c r="DR38" s="592"/>
      <c r="DS38" s="592"/>
      <c r="DT38" s="592"/>
      <c r="DU38" s="592"/>
      <c r="DV38" s="593"/>
      <c r="DW38" s="596">
        <v>20.2</v>
      </c>
      <c r="DX38" s="623"/>
      <c r="DY38" s="623"/>
      <c r="DZ38" s="623"/>
      <c r="EA38" s="623"/>
      <c r="EB38" s="623"/>
      <c r="EC38" s="624"/>
    </row>
    <row r="39" spans="2:133" ht="11.25" customHeight="1">
      <c r="AQ39" s="670" t="s">
        <v>320</v>
      </c>
      <c r="AR39" s="671"/>
      <c r="AS39" s="671"/>
      <c r="AT39" s="671"/>
      <c r="AU39" s="671"/>
      <c r="AV39" s="671"/>
      <c r="AW39" s="671"/>
      <c r="AX39" s="671"/>
      <c r="AY39" s="672"/>
      <c r="AZ39" s="591" t="s">
        <v>317</v>
      </c>
      <c r="BA39" s="592"/>
      <c r="BB39" s="592"/>
      <c r="BC39" s="592"/>
      <c r="BD39" s="611"/>
      <c r="BE39" s="611"/>
      <c r="BF39" s="648"/>
      <c r="BG39" s="676" t="s">
        <v>321</v>
      </c>
      <c r="BH39" s="677"/>
      <c r="BI39" s="677"/>
      <c r="BJ39" s="677"/>
      <c r="BK39" s="677"/>
      <c r="BL39" s="187"/>
      <c r="BM39" s="606" t="s">
        <v>322</v>
      </c>
      <c r="BN39" s="606"/>
      <c r="BO39" s="606"/>
      <c r="BP39" s="606"/>
      <c r="BQ39" s="606"/>
      <c r="BR39" s="606"/>
      <c r="BS39" s="606"/>
      <c r="BT39" s="606"/>
      <c r="BU39" s="607"/>
      <c r="BV39" s="591">
        <v>92</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205156</v>
      </c>
      <c r="CS39" s="611"/>
      <c r="CT39" s="611"/>
      <c r="CU39" s="611"/>
      <c r="CV39" s="611"/>
      <c r="CW39" s="611"/>
      <c r="CX39" s="611"/>
      <c r="CY39" s="612"/>
      <c r="CZ39" s="625">
        <v>8.9</v>
      </c>
      <c r="DA39" s="626"/>
      <c r="DB39" s="626"/>
      <c r="DC39" s="627"/>
      <c r="DD39" s="600">
        <v>200069</v>
      </c>
      <c r="DE39" s="611"/>
      <c r="DF39" s="611"/>
      <c r="DG39" s="611"/>
      <c r="DH39" s="611"/>
      <c r="DI39" s="611"/>
      <c r="DJ39" s="611"/>
      <c r="DK39" s="612"/>
      <c r="DL39" s="600" t="s">
        <v>317</v>
      </c>
      <c r="DM39" s="611"/>
      <c r="DN39" s="611"/>
      <c r="DO39" s="611"/>
      <c r="DP39" s="611"/>
      <c r="DQ39" s="611"/>
      <c r="DR39" s="611"/>
      <c r="DS39" s="611"/>
      <c r="DT39" s="611"/>
      <c r="DU39" s="611"/>
      <c r="DV39" s="612"/>
      <c r="DW39" s="596" t="s">
        <v>317</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122554</v>
      </c>
      <c r="BA40" s="592"/>
      <c r="BB40" s="592"/>
      <c r="BC40" s="592"/>
      <c r="BD40" s="611"/>
      <c r="BE40" s="611"/>
      <c r="BF40" s="648"/>
      <c r="BG40" s="676"/>
      <c r="BH40" s="677"/>
      <c r="BI40" s="677"/>
      <c r="BJ40" s="677"/>
      <c r="BK40" s="677"/>
      <c r="BL40" s="187"/>
      <c r="BM40" s="606" t="s">
        <v>325</v>
      </c>
      <c r="BN40" s="606"/>
      <c r="BO40" s="606"/>
      <c r="BP40" s="606"/>
      <c r="BQ40" s="606"/>
      <c r="BR40" s="606"/>
      <c r="BS40" s="606"/>
      <c r="BT40" s="606"/>
      <c r="BU40" s="607"/>
      <c r="BV40" s="591">
        <v>78</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2002</v>
      </c>
      <c r="CS40" s="592"/>
      <c r="CT40" s="592"/>
      <c r="CU40" s="592"/>
      <c r="CV40" s="592"/>
      <c r="CW40" s="592"/>
      <c r="CX40" s="592"/>
      <c r="CY40" s="593"/>
      <c r="CZ40" s="625">
        <v>0.1</v>
      </c>
      <c r="DA40" s="626"/>
      <c r="DB40" s="626"/>
      <c r="DC40" s="627"/>
      <c r="DD40" s="600">
        <v>2002</v>
      </c>
      <c r="DE40" s="592"/>
      <c r="DF40" s="592"/>
      <c r="DG40" s="592"/>
      <c r="DH40" s="592"/>
      <c r="DI40" s="592"/>
      <c r="DJ40" s="592"/>
      <c r="DK40" s="593"/>
      <c r="DL40" s="600" t="s">
        <v>317</v>
      </c>
      <c r="DM40" s="592"/>
      <c r="DN40" s="592"/>
      <c r="DO40" s="592"/>
      <c r="DP40" s="592"/>
      <c r="DQ40" s="592"/>
      <c r="DR40" s="592"/>
      <c r="DS40" s="592"/>
      <c r="DT40" s="592"/>
      <c r="DU40" s="592"/>
      <c r="DV40" s="593"/>
      <c r="DW40" s="596" t="s">
        <v>317</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3">
        <v>111754</v>
      </c>
      <c r="BA41" s="664"/>
      <c r="BB41" s="664"/>
      <c r="BC41" s="664"/>
      <c r="BD41" s="659"/>
      <c r="BE41" s="659"/>
      <c r="BF41" s="661"/>
      <c r="BG41" s="678"/>
      <c r="BH41" s="679"/>
      <c r="BI41" s="679"/>
      <c r="BJ41" s="679"/>
      <c r="BK41" s="679"/>
      <c r="BL41" s="189"/>
      <c r="BM41" s="614" t="s">
        <v>328</v>
      </c>
      <c r="BN41" s="614"/>
      <c r="BO41" s="614"/>
      <c r="BP41" s="614"/>
      <c r="BQ41" s="614"/>
      <c r="BR41" s="614"/>
      <c r="BS41" s="614"/>
      <c r="BT41" s="614"/>
      <c r="BU41" s="615"/>
      <c r="BV41" s="663">
        <v>272</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11"/>
      <c r="CT41" s="611"/>
      <c r="CU41" s="611"/>
      <c r="CV41" s="611"/>
      <c r="CW41" s="611"/>
      <c r="CX41" s="611"/>
      <c r="CY41" s="612"/>
      <c r="CZ41" s="625" t="s">
        <v>330</v>
      </c>
      <c r="DA41" s="626"/>
      <c r="DB41" s="626"/>
      <c r="DC41" s="627"/>
      <c r="DD41" s="600" t="s">
        <v>330</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305824</v>
      </c>
      <c r="CS42" s="592"/>
      <c r="CT42" s="592"/>
      <c r="CU42" s="592"/>
      <c r="CV42" s="592"/>
      <c r="CW42" s="592"/>
      <c r="CX42" s="592"/>
      <c r="CY42" s="593"/>
      <c r="CZ42" s="625">
        <v>13.2</v>
      </c>
      <c r="DA42" s="674"/>
      <c r="DB42" s="674"/>
      <c r="DC42" s="675"/>
      <c r="DD42" s="600">
        <v>154357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7856</v>
      </c>
      <c r="CS43" s="611"/>
      <c r="CT43" s="611"/>
      <c r="CU43" s="611"/>
      <c r="CV43" s="611"/>
      <c r="CW43" s="611"/>
      <c r="CX43" s="611"/>
      <c r="CY43" s="612"/>
      <c r="CZ43" s="625">
        <v>0.3</v>
      </c>
      <c r="DA43" s="626"/>
      <c r="DB43" s="626"/>
      <c r="DC43" s="627"/>
      <c r="DD43" s="600">
        <v>7856</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302477</v>
      </c>
      <c r="CS44" s="592"/>
      <c r="CT44" s="592"/>
      <c r="CU44" s="592"/>
      <c r="CV44" s="592"/>
      <c r="CW44" s="592"/>
      <c r="CX44" s="592"/>
      <c r="CY44" s="593"/>
      <c r="CZ44" s="625">
        <v>13.1</v>
      </c>
      <c r="DA44" s="674"/>
      <c r="DB44" s="674"/>
      <c r="DC44" s="675"/>
      <c r="DD44" s="600">
        <v>151345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67833</v>
      </c>
      <c r="CS45" s="611"/>
      <c r="CT45" s="611"/>
      <c r="CU45" s="611"/>
      <c r="CV45" s="611"/>
      <c r="CW45" s="611"/>
      <c r="CX45" s="611"/>
      <c r="CY45" s="612"/>
      <c r="CZ45" s="625">
        <v>2.9</v>
      </c>
      <c r="DA45" s="626"/>
      <c r="DB45" s="626"/>
      <c r="DC45" s="627"/>
      <c r="DD45" s="600">
        <v>3168</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227296</v>
      </c>
      <c r="CS46" s="592"/>
      <c r="CT46" s="592"/>
      <c r="CU46" s="592"/>
      <c r="CV46" s="592"/>
      <c r="CW46" s="592"/>
      <c r="CX46" s="592"/>
      <c r="CY46" s="593"/>
      <c r="CZ46" s="625">
        <v>9.8000000000000007</v>
      </c>
      <c r="DA46" s="674"/>
      <c r="DB46" s="674"/>
      <c r="DC46" s="675"/>
      <c r="DD46" s="600">
        <v>147329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3347</v>
      </c>
      <c r="CS47" s="611"/>
      <c r="CT47" s="611"/>
      <c r="CU47" s="611"/>
      <c r="CV47" s="611"/>
      <c r="CW47" s="611"/>
      <c r="CX47" s="611"/>
      <c r="CY47" s="612"/>
      <c r="CZ47" s="625">
        <v>0.1</v>
      </c>
      <c r="DA47" s="626"/>
      <c r="DB47" s="626"/>
      <c r="DC47" s="627"/>
      <c r="DD47" s="600">
        <v>3012</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74"/>
      <c r="DB48" s="674"/>
      <c r="DC48" s="675"/>
      <c r="DD48" s="600" t="s">
        <v>317</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2309391</v>
      </c>
      <c r="CS49" s="659"/>
      <c r="CT49" s="659"/>
      <c r="CU49" s="659"/>
      <c r="CV49" s="659"/>
      <c r="CW49" s="659"/>
      <c r="CX49" s="659"/>
      <c r="CY49" s="686"/>
      <c r="CZ49" s="687">
        <v>100</v>
      </c>
      <c r="DA49" s="688"/>
      <c r="DB49" s="688"/>
      <c r="DC49" s="689"/>
      <c r="DD49" s="690">
        <v>1847999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3048</v>
      </c>
      <c r="R7" s="721"/>
      <c r="S7" s="721"/>
      <c r="T7" s="721"/>
      <c r="U7" s="721"/>
      <c r="V7" s="721">
        <v>2343</v>
      </c>
      <c r="W7" s="721"/>
      <c r="X7" s="721"/>
      <c r="Y7" s="721"/>
      <c r="Z7" s="721"/>
      <c r="AA7" s="721">
        <f>Q7-V7</f>
        <v>705</v>
      </c>
      <c r="AB7" s="721"/>
      <c r="AC7" s="721"/>
      <c r="AD7" s="721"/>
      <c r="AE7" s="722"/>
      <c r="AF7" s="723">
        <v>705</v>
      </c>
      <c r="AG7" s="724"/>
      <c r="AH7" s="724"/>
      <c r="AI7" s="724"/>
      <c r="AJ7" s="725"/>
      <c r="AK7" s="760">
        <v>2</v>
      </c>
      <c r="AL7" s="761"/>
      <c r="AM7" s="761"/>
      <c r="AN7" s="761"/>
      <c r="AO7" s="761"/>
      <c r="AP7" s="761">
        <v>2362</v>
      </c>
      <c r="AQ7" s="761"/>
      <c r="AR7" s="761"/>
      <c r="AS7" s="761"/>
      <c r="AT7" s="761"/>
      <c r="AU7" s="762" t="s">
        <v>529</v>
      </c>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531</v>
      </c>
      <c r="BT7" s="765"/>
      <c r="BU7" s="765"/>
      <c r="BV7" s="765"/>
      <c r="BW7" s="765"/>
      <c r="BX7" s="765"/>
      <c r="BY7" s="765"/>
      <c r="BZ7" s="765"/>
      <c r="CA7" s="765"/>
      <c r="CB7" s="765"/>
      <c r="CC7" s="765"/>
      <c r="CD7" s="765"/>
      <c r="CE7" s="765"/>
      <c r="CF7" s="765"/>
      <c r="CG7" s="766"/>
      <c r="CH7" s="757">
        <v>2</v>
      </c>
      <c r="CI7" s="758"/>
      <c r="CJ7" s="758"/>
      <c r="CK7" s="758"/>
      <c r="CL7" s="759"/>
      <c r="CM7" s="757">
        <v>57</v>
      </c>
      <c r="CN7" s="758"/>
      <c r="CO7" s="758"/>
      <c r="CP7" s="758"/>
      <c r="CQ7" s="759"/>
      <c r="CR7" s="757">
        <v>50</v>
      </c>
      <c r="CS7" s="758"/>
      <c r="CT7" s="758"/>
      <c r="CU7" s="758"/>
      <c r="CV7" s="759"/>
      <c r="CW7" s="757" t="s">
        <v>549</v>
      </c>
      <c r="CX7" s="758"/>
      <c r="CY7" s="758"/>
      <c r="CZ7" s="758"/>
      <c r="DA7" s="759"/>
      <c r="DB7" s="757" t="s">
        <v>549</v>
      </c>
      <c r="DC7" s="758"/>
      <c r="DD7" s="758"/>
      <c r="DE7" s="758"/>
      <c r="DF7" s="759"/>
      <c r="DG7" s="757" t="s">
        <v>475</v>
      </c>
      <c r="DH7" s="758"/>
      <c r="DI7" s="758"/>
      <c r="DJ7" s="758"/>
      <c r="DK7" s="759"/>
      <c r="DL7" s="757" t="s">
        <v>475</v>
      </c>
      <c r="DM7" s="758"/>
      <c r="DN7" s="758"/>
      <c r="DO7" s="758"/>
      <c r="DP7" s="759"/>
      <c r="DQ7" s="757" t="s">
        <v>475</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532</v>
      </c>
      <c r="BT8" s="755"/>
      <c r="BU8" s="755"/>
      <c r="BV8" s="755"/>
      <c r="BW8" s="755"/>
      <c r="BX8" s="755"/>
      <c r="BY8" s="755"/>
      <c r="BZ8" s="755"/>
      <c r="CA8" s="755"/>
      <c r="CB8" s="755"/>
      <c r="CC8" s="755"/>
      <c r="CD8" s="755"/>
      <c r="CE8" s="755"/>
      <c r="CF8" s="755"/>
      <c r="CG8" s="756"/>
      <c r="CH8" s="767">
        <v>-2</v>
      </c>
      <c r="CI8" s="768"/>
      <c r="CJ8" s="768"/>
      <c r="CK8" s="768"/>
      <c r="CL8" s="769"/>
      <c r="CM8" s="767">
        <v>20</v>
      </c>
      <c r="CN8" s="768"/>
      <c r="CO8" s="768"/>
      <c r="CP8" s="768"/>
      <c r="CQ8" s="769"/>
      <c r="CR8" s="767">
        <v>50</v>
      </c>
      <c r="CS8" s="768"/>
      <c r="CT8" s="768"/>
      <c r="CU8" s="768"/>
      <c r="CV8" s="769"/>
      <c r="CW8" s="767">
        <v>2</v>
      </c>
      <c r="CX8" s="768"/>
      <c r="CY8" s="768"/>
      <c r="CZ8" s="768"/>
      <c r="DA8" s="769"/>
      <c r="DB8" s="767" t="s">
        <v>549</v>
      </c>
      <c r="DC8" s="768"/>
      <c r="DD8" s="768"/>
      <c r="DE8" s="768"/>
      <c r="DF8" s="769"/>
      <c r="DG8" s="767" t="s">
        <v>475</v>
      </c>
      <c r="DH8" s="768"/>
      <c r="DI8" s="768"/>
      <c r="DJ8" s="768"/>
      <c r="DK8" s="769"/>
      <c r="DL8" s="767" t="s">
        <v>475</v>
      </c>
      <c r="DM8" s="768"/>
      <c r="DN8" s="768"/>
      <c r="DO8" s="768"/>
      <c r="DP8" s="769"/>
      <c r="DQ8" s="767" t="s">
        <v>475</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533</v>
      </c>
      <c r="BT9" s="755"/>
      <c r="BU9" s="755"/>
      <c r="BV9" s="755"/>
      <c r="BW9" s="755"/>
      <c r="BX9" s="755"/>
      <c r="BY9" s="755"/>
      <c r="BZ9" s="755"/>
      <c r="CA9" s="755"/>
      <c r="CB9" s="755"/>
      <c r="CC9" s="755"/>
      <c r="CD9" s="755"/>
      <c r="CE9" s="755"/>
      <c r="CF9" s="755"/>
      <c r="CG9" s="756"/>
      <c r="CH9" s="767">
        <v>-16</v>
      </c>
      <c r="CI9" s="768"/>
      <c r="CJ9" s="768"/>
      <c r="CK9" s="768"/>
      <c r="CL9" s="769"/>
      <c r="CM9" s="767">
        <v>0</v>
      </c>
      <c r="CN9" s="768"/>
      <c r="CO9" s="768"/>
      <c r="CP9" s="768"/>
      <c r="CQ9" s="769"/>
      <c r="CR9" s="767">
        <v>2</v>
      </c>
      <c r="CS9" s="768"/>
      <c r="CT9" s="768"/>
      <c r="CU9" s="768"/>
      <c r="CV9" s="769"/>
      <c r="CW9" s="767" t="s">
        <v>549</v>
      </c>
      <c r="CX9" s="768"/>
      <c r="CY9" s="768"/>
      <c r="CZ9" s="768"/>
      <c r="DA9" s="769"/>
      <c r="DB9" s="767" t="s">
        <v>550</v>
      </c>
      <c r="DC9" s="768"/>
      <c r="DD9" s="768"/>
      <c r="DE9" s="768"/>
      <c r="DF9" s="769"/>
      <c r="DG9" s="767" t="s">
        <v>475</v>
      </c>
      <c r="DH9" s="768"/>
      <c r="DI9" s="768"/>
      <c r="DJ9" s="768"/>
      <c r="DK9" s="769"/>
      <c r="DL9" s="767" t="s">
        <v>475</v>
      </c>
      <c r="DM9" s="768"/>
      <c r="DN9" s="768"/>
      <c r="DO9" s="768"/>
      <c r="DP9" s="769"/>
      <c r="DQ9" s="767" t="s">
        <v>475</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3048</v>
      </c>
      <c r="R23" s="780"/>
      <c r="S23" s="780"/>
      <c r="T23" s="780"/>
      <c r="U23" s="780"/>
      <c r="V23" s="780">
        <v>2343</v>
      </c>
      <c r="W23" s="780"/>
      <c r="X23" s="780"/>
      <c r="Y23" s="780"/>
      <c r="Z23" s="780"/>
      <c r="AA23" s="780">
        <v>705</v>
      </c>
      <c r="AB23" s="780"/>
      <c r="AC23" s="780"/>
      <c r="AD23" s="780"/>
      <c r="AE23" s="781"/>
      <c r="AF23" s="782">
        <v>705</v>
      </c>
      <c r="AG23" s="780"/>
      <c r="AH23" s="780"/>
      <c r="AI23" s="780"/>
      <c r="AJ23" s="783"/>
      <c r="AK23" s="784">
        <v>2</v>
      </c>
      <c r="AL23" s="785"/>
      <c r="AM23" s="785"/>
      <c r="AN23" s="785"/>
      <c r="AO23" s="785"/>
      <c r="AP23" s="780">
        <v>2362</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360</v>
      </c>
      <c r="R28" s="809"/>
      <c r="S28" s="809"/>
      <c r="T28" s="809"/>
      <c r="U28" s="809"/>
      <c r="V28" s="809">
        <v>317</v>
      </c>
      <c r="W28" s="809"/>
      <c r="X28" s="809"/>
      <c r="Y28" s="809"/>
      <c r="Z28" s="809"/>
      <c r="AA28" s="809">
        <v>44</v>
      </c>
      <c r="AB28" s="809"/>
      <c r="AC28" s="809"/>
      <c r="AD28" s="809"/>
      <c r="AE28" s="810"/>
      <c r="AF28" s="811">
        <v>44</v>
      </c>
      <c r="AG28" s="809"/>
      <c r="AH28" s="809"/>
      <c r="AI28" s="809"/>
      <c r="AJ28" s="812"/>
      <c r="AK28" s="813">
        <v>47</v>
      </c>
      <c r="AL28" s="804"/>
      <c r="AM28" s="804"/>
      <c r="AN28" s="804"/>
      <c r="AO28" s="804"/>
      <c r="AP28" s="804" t="s">
        <v>544</v>
      </c>
      <c r="AQ28" s="804"/>
      <c r="AR28" s="804"/>
      <c r="AS28" s="804"/>
      <c r="AT28" s="804"/>
      <c r="AU28" s="804" t="s">
        <v>544</v>
      </c>
      <c r="AV28" s="804"/>
      <c r="AW28" s="804"/>
      <c r="AX28" s="804"/>
      <c r="AY28" s="804"/>
      <c r="AZ28" s="805" t="s">
        <v>544</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298</v>
      </c>
      <c r="R29" s="745"/>
      <c r="S29" s="745"/>
      <c r="T29" s="745"/>
      <c r="U29" s="745"/>
      <c r="V29" s="745">
        <v>286</v>
      </c>
      <c r="W29" s="745"/>
      <c r="X29" s="745"/>
      <c r="Y29" s="745"/>
      <c r="Z29" s="745"/>
      <c r="AA29" s="745">
        <v>12</v>
      </c>
      <c r="AB29" s="745"/>
      <c r="AC29" s="745"/>
      <c r="AD29" s="745"/>
      <c r="AE29" s="746"/>
      <c r="AF29" s="747">
        <v>12</v>
      </c>
      <c r="AG29" s="748"/>
      <c r="AH29" s="748"/>
      <c r="AI29" s="748"/>
      <c r="AJ29" s="749"/>
      <c r="AK29" s="816">
        <v>52</v>
      </c>
      <c r="AL29" s="817"/>
      <c r="AM29" s="817"/>
      <c r="AN29" s="817"/>
      <c r="AO29" s="817"/>
      <c r="AP29" s="817" t="s">
        <v>544</v>
      </c>
      <c r="AQ29" s="817"/>
      <c r="AR29" s="817"/>
      <c r="AS29" s="817"/>
      <c r="AT29" s="817"/>
      <c r="AU29" s="817" t="s">
        <v>544</v>
      </c>
      <c r="AV29" s="817"/>
      <c r="AW29" s="817"/>
      <c r="AX29" s="817"/>
      <c r="AY29" s="817"/>
      <c r="AZ29" s="818" t="s">
        <v>544</v>
      </c>
      <c r="BA29" s="818"/>
      <c r="BB29" s="818"/>
      <c r="BC29" s="818"/>
      <c r="BD29" s="818"/>
      <c r="BE29" s="814" t="s">
        <v>530</v>
      </c>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324</v>
      </c>
      <c r="R30" s="745"/>
      <c r="S30" s="745"/>
      <c r="T30" s="745"/>
      <c r="U30" s="745"/>
      <c r="V30" s="745">
        <v>264</v>
      </c>
      <c r="W30" s="745"/>
      <c r="X30" s="745"/>
      <c r="Y30" s="745"/>
      <c r="Z30" s="745"/>
      <c r="AA30" s="745">
        <v>60</v>
      </c>
      <c r="AB30" s="745"/>
      <c r="AC30" s="745"/>
      <c r="AD30" s="745"/>
      <c r="AE30" s="746"/>
      <c r="AF30" s="747">
        <v>60</v>
      </c>
      <c r="AG30" s="748"/>
      <c r="AH30" s="748"/>
      <c r="AI30" s="748"/>
      <c r="AJ30" s="749"/>
      <c r="AK30" s="816">
        <v>81</v>
      </c>
      <c r="AL30" s="817"/>
      <c r="AM30" s="817"/>
      <c r="AN30" s="817"/>
      <c r="AO30" s="817"/>
      <c r="AP30" s="817">
        <v>41</v>
      </c>
      <c r="AQ30" s="817"/>
      <c r="AR30" s="817"/>
      <c r="AS30" s="817"/>
      <c r="AT30" s="817"/>
      <c r="AU30" s="817">
        <v>30</v>
      </c>
      <c r="AV30" s="817"/>
      <c r="AW30" s="817"/>
      <c r="AX30" s="817"/>
      <c r="AY30" s="817"/>
      <c r="AZ30" s="818" t="s">
        <v>543</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37</v>
      </c>
      <c r="R31" s="745"/>
      <c r="S31" s="745"/>
      <c r="T31" s="745"/>
      <c r="U31" s="745"/>
      <c r="V31" s="745">
        <v>34</v>
      </c>
      <c r="W31" s="745"/>
      <c r="X31" s="745"/>
      <c r="Y31" s="745"/>
      <c r="Z31" s="745"/>
      <c r="AA31" s="745">
        <v>3</v>
      </c>
      <c r="AB31" s="745"/>
      <c r="AC31" s="745"/>
      <c r="AD31" s="745"/>
      <c r="AE31" s="746"/>
      <c r="AF31" s="747">
        <v>3</v>
      </c>
      <c r="AG31" s="748"/>
      <c r="AH31" s="748"/>
      <c r="AI31" s="748"/>
      <c r="AJ31" s="749"/>
      <c r="AK31" s="816">
        <v>17</v>
      </c>
      <c r="AL31" s="817"/>
      <c r="AM31" s="817"/>
      <c r="AN31" s="817"/>
      <c r="AO31" s="817"/>
      <c r="AP31" s="817" t="s">
        <v>544</v>
      </c>
      <c r="AQ31" s="817"/>
      <c r="AR31" s="817"/>
      <c r="AS31" s="817"/>
      <c r="AT31" s="817"/>
      <c r="AU31" s="817" t="s">
        <v>544</v>
      </c>
      <c r="AV31" s="817"/>
      <c r="AW31" s="817"/>
      <c r="AX31" s="817"/>
      <c r="AY31" s="817"/>
      <c r="AZ31" s="818" t="s">
        <v>543</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258</v>
      </c>
      <c r="R32" s="745"/>
      <c r="S32" s="745"/>
      <c r="T32" s="745"/>
      <c r="U32" s="745"/>
      <c r="V32" s="745">
        <v>251</v>
      </c>
      <c r="W32" s="745"/>
      <c r="X32" s="745"/>
      <c r="Y32" s="745"/>
      <c r="Z32" s="745"/>
      <c r="AA32" s="745">
        <v>7</v>
      </c>
      <c r="AB32" s="745"/>
      <c r="AC32" s="745"/>
      <c r="AD32" s="745"/>
      <c r="AE32" s="746"/>
      <c r="AF32" s="747">
        <v>7</v>
      </c>
      <c r="AG32" s="748"/>
      <c r="AH32" s="748"/>
      <c r="AI32" s="748"/>
      <c r="AJ32" s="749"/>
      <c r="AK32" s="816">
        <v>143</v>
      </c>
      <c r="AL32" s="817"/>
      <c r="AM32" s="817"/>
      <c r="AN32" s="817"/>
      <c r="AO32" s="817"/>
      <c r="AP32" s="817">
        <v>1213</v>
      </c>
      <c r="AQ32" s="817"/>
      <c r="AR32" s="817"/>
      <c r="AS32" s="817"/>
      <c r="AT32" s="817"/>
      <c r="AU32" s="817">
        <v>1037</v>
      </c>
      <c r="AV32" s="817"/>
      <c r="AW32" s="817"/>
      <c r="AX32" s="817"/>
      <c r="AY32" s="817"/>
      <c r="AZ32" s="818" t="s">
        <v>544</v>
      </c>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23</v>
      </c>
      <c r="R33" s="745"/>
      <c r="S33" s="745"/>
      <c r="T33" s="745"/>
      <c r="U33" s="745"/>
      <c r="V33" s="745">
        <v>21</v>
      </c>
      <c r="W33" s="745"/>
      <c r="X33" s="745"/>
      <c r="Y33" s="745"/>
      <c r="Z33" s="745"/>
      <c r="AA33" s="745">
        <v>2</v>
      </c>
      <c r="AB33" s="745"/>
      <c r="AC33" s="745"/>
      <c r="AD33" s="745"/>
      <c r="AE33" s="746"/>
      <c r="AF33" s="747">
        <v>2</v>
      </c>
      <c r="AG33" s="748"/>
      <c r="AH33" s="748"/>
      <c r="AI33" s="748"/>
      <c r="AJ33" s="749"/>
      <c r="AK33" s="816">
        <v>14</v>
      </c>
      <c r="AL33" s="817"/>
      <c r="AM33" s="817"/>
      <c r="AN33" s="817"/>
      <c r="AO33" s="817"/>
      <c r="AP33" s="817">
        <v>133</v>
      </c>
      <c r="AQ33" s="817"/>
      <c r="AR33" s="817"/>
      <c r="AS33" s="817"/>
      <c r="AT33" s="817"/>
      <c r="AU33" s="817">
        <v>133</v>
      </c>
      <c r="AV33" s="817"/>
      <c r="AW33" s="817"/>
      <c r="AX33" s="817"/>
      <c r="AY33" s="817"/>
      <c r="AZ33" s="818" t="s">
        <v>544</v>
      </c>
      <c r="BA33" s="818"/>
      <c r="BB33" s="818"/>
      <c r="BC33" s="818"/>
      <c r="BD33" s="818"/>
      <c r="BE33" s="814" t="s">
        <v>383</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127</v>
      </c>
      <c r="AG63" s="828"/>
      <c r="AH63" s="828"/>
      <c r="AI63" s="828"/>
      <c r="AJ63" s="829"/>
      <c r="AK63" s="830"/>
      <c r="AL63" s="825"/>
      <c r="AM63" s="825"/>
      <c r="AN63" s="825"/>
      <c r="AO63" s="825"/>
      <c r="AP63" s="828">
        <v>1387</v>
      </c>
      <c r="AQ63" s="828"/>
      <c r="AR63" s="828"/>
      <c r="AS63" s="828"/>
      <c r="AT63" s="828"/>
      <c r="AU63" s="828">
        <v>1200</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388</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389</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534</v>
      </c>
      <c r="C68" s="856"/>
      <c r="D68" s="856"/>
      <c r="E68" s="856"/>
      <c r="F68" s="856"/>
      <c r="G68" s="856"/>
      <c r="H68" s="856"/>
      <c r="I68" s="856"/>
      <c r="J68" s="856"/>
      <c r="K68" s="856"/>
      <c r="L68" s="856"/>
      <c r="M68" s="856"/>
      <c r="N68" s="856"/>
      <c r="O68" s="856"/>
      <c r="P68" s="857"/>
      <c r="Q68" s="858">
        <v>3680</v>
      </c>
      <c r="R68" s="852"/>
      <c r="S68" s="852"/>
      <c r="T68" s="852"/>
      <c r="U68" s="852"/>
      <c r="V68" s="852">
        <v>3561</v>
      </c>
      <c r="W68" s="852"/>
      <c r="X68" s="852"/>
      <c r="Y68" s="852"/>
      <c r="Z68" s="852"/>
      <c r="AA68" s="852">
        <v>119</v>
      </c>
      <c r="AB68" s="852"/>
      <c r="AC68" s="852"/>
      <c r="AD68" s="852"/>
      <c r="AE68" s="852"/>
      <c r="AF68" s="852">
        <v>119</v>
      </c>
      <c r="AG68" s="852"/>
      <c r="AH68" s="852"/>
      <c r="AI68" s="852"/>
      <c r="AJ68" s="852"/>
      <c r="AK68" s="852">
        <v>83</v>
      </c>
      <c r="AL68" s="852"/>
      <c r="AM68" s="852"/>
      <c r="AN68" s="852"/>
      <c r="AO68" s="852"/>
      <c r="AP68" s="852">
        <v>912</v>
      </c>
      <c r="AQ68" s="852"/>
      <c r="AR68" s="852"/>
      <c r="AS68" s="852"/>
      <c r="AT68" s="852"/>
      <c r="AU68" s="852">
        <v>33</v>
      </c>
      <c r="AV68" s="852"/>
      <c r="AW68" s="852"/>
      <c r="AX68" s="852"/>
      <c r="AY68" s="852"/>
      <c r="AZ68" s="853" t="s">
        <v>545</v>
      </c>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535</v>
      </c>
      <c r="C69" s="860"/>
      <c r="D69" s="860"/>
      <c r="E69" s="860"/>
      <c r="F69" s="860"/>
      <c r="G69" s="860"/>
      <c r="H69" s="860"/>
      <c r="I69" s="860"/>
      <c r="J69" s="860"/>
      <c r="K69" s="860"/>
      <c r="L69" s="860"/>
      <c r="M69" s="860"/>
      <c r="N69" s="860"/>
      <c r="O69" s="860"/>
      <c r="P69" s="861"/>
      <c r="Q69" s="862">
        <v>3615</v>
      </c>
      <c r="R69" s="817"/>
      <c r="S69" s="817"/>
      <c r="T69" s="817"/>
      <c r="U69" s="817"/>
      <c r="V69" s="817">
        <v>3502</v>
      </c>
      <c r="W69" s="817"/>
      <c r="X69" s="817"/>
      <c r="Y69" s="817"/>
      <c r="Z69" s="817"/>
      <c r="AA69" s="817">
        <v>113</v>
      </c>
      <c r="AB69" s="817"/>
      <c r="AC69" s="817"/>
      <c r="AD69" s="817"/>
      <c r="AE69" s="817"/>
      <c r="AF69" s="817">
        <v>63</v>
      </c>
      <c r="AG69" s="817"/>
      <c r="AH69" s="817"/>
      <c r="AI69" s="817"/>
      <c r="AJ69" s="817"/>
      <c r="AK69" s="817" t="s">
        <v>544</v>
      </c>
      <c r="AL69" s="817"/>
      <c r="AM69" s="817"/>
      <c r="AN69" s="817"/>
      <c r="AO69" s="817"/>
      <c r="AP69" s="817">
        <v>910</v>
      </c>
      <c r="AQ69" s="817"/>
      <c r="AR69" s="817"/>
      <c r="AS69" s="817"/>
      <c r="AT69" s="817"/>
      <c r="AU69" s="817">
        <v>20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536</v>
      </c>
      <c r="C70" s="860"/>
      <c r="D70" s="860"/>
      <c r="E70" s="860"/>
      <c r="F70" s="860"/>
      <c r="G70" s="860"/>
      <c r="H70" s="860"/>
      <c r="I70" s="860"/>
      <c r="J70" s="860"/>
      <c r="K70" s="860"/>
      <c r="L70" s="860"/>
      <c r="M70" s="860"/>
      <c r="N70" s="860"/>
      <c r="O70" s="860"/>
      <c r="P70" s="861"/>
      <c r="Q70" s="862">
        <v>69</v>
      </c>
      <c r="R70" s="817"/>
      <c r="S70" s="817"/>
      <c r="T70" s="817"/>
      <c r="U70" s="817"/>
      <c r="V70" s="817">
        <v>64</v>
      </c>
      <c r="W70" s="817"/>
      <c r="X70" s="817"/>
      <c r="Y70" s="817"/>
      <c r="Z70" s="817"/>
      <c r="AA70" s="817">
        <v>4</v>
      </c>
      <c r="AB70" s="817"/>
      <c r="AC70" s="817"/>
      <c r="AD70" s="817"/>
      <c r="AE70" s="817"/>
      <c r="AF70" s="817">
        <v>4</v>
      </c>
      <c r="AG70" s="817"/>
      <c r="AH70" s="817"/>
      <c r="AI70" s="817"/>
      <c r="AJ70" s="817"/>
      <c r="AK70" s="817" t="s">
        <v>543</v>
      </c>
      <c r="AL70" s="817"/>
      <c r="AM70" s="817"/>
      <c r="AN70" s="817"/>
      <c r="AO70" s="817"/>
      <c r="AP70" s="817" t="s">
        <v>544</v>
      </c>
      <c r="AQ70" s="817"/>
      <c r="AR70" s="817"/>
      <c r="AS70" s="817"/>
      <c r="AT70" s="817"/>
      <c r="AU70" s="817" t="s">
        <v>544</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537</v>
      </c>
      <c r="C71" s="860"/>
      <c r="D71" s="860"/>
      <c r="E71" s="860"/>
      <c r="F71" s="860"/>
      <c r="G71" s="860"/>
      <c r="H71" s="860"/>
      <c r="I71" s="860"/>
      <c r="J71" s="860"/>
      <c r="K71" s="860"/>
      <c r="L71" s="860"/>
      <c r="M71" s="860"/>
      <c r="N71" s="860"/>
      <c r="O71" s="860"/>
      <c r="P71" s="861"/>
      <c r="Q71" s="862">
        <v>10474</v>
      </c>
      <c r="R71" s="817"/>
      <c r="S71" s="817"/>
      <c r="T71" s="817"/>
      <c r="U71" s="817"/>
      <c r="V71" s="817">
        <v>10424</v>
      </c>
      <c r="W71" s="817"/>
      <c r="X71" s="817"/>
      <c r="Y71" s="817"/>
      <c r="Z71" s="817"/>
      <c r="AA71" s="817">
        <v>50</v>
      </c>
      <c r="AB71" s="817"/>
      <c r="AC71" s="817"/>
      <c r="AD71" s="817"/>
      <c r="AE71" s="817"/>
      <c r="AF71" s="817">
        <v>50</v>
      </c>
      <c r="AG71" s="817"/>
      <c r="AH71" s="817"/>
      <c r="AI71" s="817"/>
      <c r="AJ71" s="817"/>
      <c r="AK71" s="817">
        <v>2200</v>
      </c>
      <c r="AL71" s="817"/>
      <c r="AM71" s="817"/>
      <c r="AN71" s="817"/>
      <c r="AO71" s="817"/>
      <c r="AP71" s="817" t="s">
        <v>544</v>
      </c>
      <c r="AQ71" s="817"/>
      <c r="AR71" s="817"/>
      <c r="AS71" s="817"/>
      <c r="AT71" s="817"/>
      <c r="AU71" s="817" t="s">
        <v>544</v>
      </c>
      <c r="AV71" s="817"/>
      <c r="AW71" s="817"/>
      <c r="AX71" s="817"/>
      <c r="AY71" s="817"/>
      <c r="AZ71" s="863" t="s">
        <v>546</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538</v>
      </c>
      <c r="C72" s="860"/>
      <c r="D72" s="860"/>
      <c r="E72" s="860"/>
      <c r="F72" s="860"/>
      <c r="G72" s="860"/>
      <c r="H72" s="860"/>
      <c r="I72" s="860"/>
      <c r="J72" s="860"/>
      <c r="K72" s="860"/>
      <c r="L72" s="860"/>
      <c r="M72" s="860"/>
      <c r="N72" s="860"/>
      <c r="O72" s="860"/>
      <c r="P72" s="861"/>
      <c r="Q72" s="862">
        <v>250</v>
      </c>
      <c r="R72" s="817"/>
      <c r="S72" s="817"/>
      <c r="T72" s="817"/>
      <c r="U72" s="817"/>
      <c r="V72" s="817">
        <v>213</v>
      </c>
      <c r="W72" s="817"/>
      <c r="X72" s="817"/>
      <c r="Y72" s="817"/>
      <c r="Z72" s="817"/>
      <c r="AA72" s="817">
        <v>37</v>
      </c>
      <c r="AB72" s="817"/>
      <c r="AC72" s="817"/>
      <c r="AD72" s="817"/>
      <c r="AE72" s="817"/>
      <c r="AF72" s="817">
        <v>37</v>
      </c>
      <c r="AG72" s="817"/>
      <c r="AH72" s="817"/>
      <c r="AI72" s="817"/>
      <c r="AJ72" s="817"/>
      <c r="AK72" s="817" t="s">
        <v>543</v>
      </c>
      <c r="AL72" s="817"/>
      <c r="AM72" s="817"/>
      <c r="AN72" s="817"/>
      <c r="AO72" s="817"/>
      <c r="AP72" s="817" t="s">
        <v>543</v>
      </c>
      <c r="AQ72" s="817"/>
      <c r="AR72" s="817"/>
      <c r="AS72" s="817"/>
      <c r="AT72" s="817"/>
      <c r="AU72" s="817" t="s">
        <v>544</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539</v>
      </c>
      <c r="C73" s="860"/>
      <c r="D73" s="860"/>
      <c r="E73" s="860"/>
      <c r="F73" s="860"/>
      <c r="G73" s="860"/>
      <c r="H73" s="860"/>
      <c r="I73" s="860"/>
      <c r="J73" s="860"/>
      <c r="K73" s="860"/>
      <c r="L73" s="860"/>
      <c r="M73" s="860"/>
      <c r="N73" s="860"/>
      <c r="O73" s="860"/>
      <c r="P73" s="861"/>
      <c r="Q73" s="862">
        <v>224498</v>
      </c>
      <c r="R73" s="817"/>
      <c r="S73" s="817"/>
      <c r="T73" s="817"/>
      <c r="U73" s="817"/>
      <c r="V73" s="817">
        <v>216268</v>
      </c>
      <c r="W73" s="817"/>
      <c r="X73" s="817"/>
      <c r="Y73" s="817"/>
      <c r="Z73" s="817"/>
      <c r="AA73" s="817">
        <v>8230</v>
      </c>
      <c r="AB73" s="817"/>
      <c r="AC73" s="817"/>
      <c r="AD73" s="817"/>
      <c r="AE73" s="817"/>
      <c r="AF73" s="817">
        <v>8230</v>
      </c>
      <c r="AG73" s="817"/>
      <c r="AH73" s="817"/>
      <c r="AI73" s="817"/>
      <c r="AJ73" s="817"/>
      <c r="AK73" s="817">
        <v>1320</v>
      </c>
      <c r="AL73" s="817"/>
      <c r="AM73" s="817"/>
      <c r="AN73" s="817"/>
      <c r="AO73" s="817"/>
      <c r="AP73" s="817" t="s">
        <v>543</v>
      </c>
      <c r="AQ73" s="817"/>
      <c r="AR73" s="817"/>
      <c r="AS73" s="817"/>
      <c r="AT73" s="817"/>
      <c r="AU73" s="817" t="s">
        <v>544</v>
      </c>
      <c r="AV73" s="817"/>
      <c r="AW73" s="817"/>
      <c r="AX73" s="817"/>
      <c r="AY73" s="817"/>
      <c r="AZ73" s="863" t="s">
        <v>547</v>
      </c>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540</v>
      </c>
      <c r="C74" s="860"/>
      <c r="D74" s="860"/>
      <c r="E74" s="860"/>
      <c r="F74" s="860"/>
      <c r="G74" s="860"/>
      <c r="H74" s="860"/>
      <c r="I74" s="860"/>
      <c r="J74" s="860"/>
      <c r="K74" s="860"/>
      <c r="L74" s="860"/>
      <c r="M74" s="860"/>
      <c r="N74" s="860"/>
      <c r="O74" s="860"/>
      <c r="P74" s="861"/>
      <c r="Q74" s="862">
        <v>437</v>
      </c>
      <c r="R74" s="817"/>
      <c r="S74" s="817"/>
      <c r="T74" s="817"/>
      <c r="U74" s="817"/>
      <c r="V74" s="817">
        <v>437</v>
      </c>
      <c r="W74" s="817"/>
      <c r="X74" s="817"/>
      <c r="Y74" s="817"/>
      <c r="Z74" s="817"/>
      <c r="AA74" s="817">
        <v>0</v>
      </c>
      <c r="AB74" s="817"/>
      <c r="AC74" s="817"/>
      <c r="AD74" s="817"/>
      <c r="AE74" s="817"/>
      <c r="AF74" s="817">
        <v>0</v>
      </c>
      <c r="AG74" s="817"/>
      <c r="AH74" s="817"/>
      <c r="AI74" s="817"/>
      <c r="AJ74" s="817"/>
      <c r="AK74" s="817">
        <v>433</v>
      </c>
      <c r="AL74" s="817"/>
      <c r="AM74" s="817"/>
      <c r="AN74" s="817"/>
      <c r="AO74" s="817"/>
      <c r="AP74" s="817" t="s">
        <v>544</v>
      </c>
      <c r="AQ74" s="817"/>
      <c r="AR74" s="817"/>
      <c r="AS74" s="817"/>
      <c r="AT74" s="817"/>
      <c r="AU74" s="817" t="s">
        <v>544</v>
      </c>
      <c r="AV74" s="817"/>
      <c r="AW74" s="817"/>
      <c r="AX74" s="817"/>
      <c r="AY74" s="817"/>
      <c r="AZ74" s="863" t="s">
        <v>548</v>
      </c>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541</v>
      </c>
      <c r="C75" s="860"/>
      <c r="D75" s="860"/>
      <c r="E75" s="860"/>
      <c r="F75" s="860"/>
      <c r="G75" s="860"/>
      <c r="H75" s="860"/>
      <c r="I75" s="860"/>
      <c r="J75" s="860"/>
      <c r="K75" s="860"/>
      <c r="L75" s="860"/>
      <c r="M75" s="860"/>
      <c r="N75" s="860"/>
      <c r="O75" s="860"/>
      <c r="P75" s="861"/>
      <c r="Q75" s="865">
        <v>50</v>
      </c>
      <c r="R75" s="866"/>
      <c r="S75" s="866"/>
      <c r="T75" s="866"/>
      <c r="U75" s="816"/>
      <c r="V75" s="867">
        <v>37</v>
      </c>
      <c r="W75" s="866"/>
      <c r="X75" s="866"/>
      <c r="Y75" s="866"/>
      <c r="Z75" s="816"/>
      <c r="AA75" s="867">
        <v>13</v>
      </c>
      <c r="AB75" s="866"/>
      <c r="AC75" s="866"/>
      <c r="AD75" s="866"/>
      <c r="AE75" s="816"/>
      <c r="AF75" s="867">
        <v>13</v>
      </c>
      <c r="AG75" s="866"/>
      <c r="AH75" s="866"/>
      <c r="AI75" s="866"/>
      <c r="AJ75" s="816"/>
      <c r="AK75" s="867" t="s">
        <v>544</v>
      </c>
      <c r="AL75" s="866"/>
      <c r="AM75" s="866"/>
      <c r="AN75" s="866"/>
      <c r="AO75" s="816"/>
      <c r="AP75" s="867" t="s">
        <v>544</v>
      </c>
      <c r="AQ75" s="866"/>
      <c r="AR75" s="866"/>
      <c r="AS75" s="866"/>
      <c r="AT75" s="816"/>
      <c r="AU75" s="867" t="s">
        <v>543</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542</v>
      </c>
      <c r="C76" s="860"/>
      <c r="D76" s="860"/>
      <c r="E76" s="860"/>
      <c r="F76" s="860"/>
      <c r="G76" s="860"/>
      <c r="H76" s="860"/>
      <c r="I76" s="860"/>
      <c r="J76" s="860"/>
      <c r="K76" s="860"/>
      <c r="L76" s="860"/>
      <c r="M76" s="860"/>
      <c r="N76" s="860"/>
      <c r="O76" s="860"/>
      <c r="P76" s="861"/>
      <c r="Q76" s="865">
        <v>409</v>
      </c>
      <c r="R76" s="866"/>
      <c r="S76" s="866"/>
      <c r="T76" s="866"/>
      <c r="U76" s="816"/>
      <c r="V76" s="867">
        <v>404</v>
      </c>
      <c r="W76" s="866"/>
      <c r="X76" s="866"/>
      <c r="Y76" s="866"/>
      <c r="Z76" s="816"/>
      <c r="AA76" s="867">
        <v>5</v>
      </c>
      <c r="AB76" s="866"/>
      <c r="AC76" s="866"/>
      <c r="AD76" s="866"/>
      <c r="AE76" s="816"/>
      <c r="AF76" s="867">
        <v>933</v>
      </c>
      <c r="AG76" s="866"/>
      <c r="AH76" s="866"/>
      <c r="AI76" s="866"/>
      <c r="AJ76" s="816"/>
      <c r="AK76" s="867" t="s">
        <v>544</v>
      </c>
      <c r="AL76" s="866"/>
      <c r="AM76" s="866"/>
      <c r="AN76" s="866"/>
      <c r="AO76" s="816"/>
      <c r="AP76" s="867" t="s">
        <v>544</v>
      </c>
      <c r="AQ76" s="866"/>
      <c r="AR76" s="866"/>
      <c r="AS76" s="866"/>
      <c r="AT76" s="816"/>
      <c r="AU76" s="867" t="s">
        <v>543</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9449</v>
      </c>
      <c r="AG88" s="828"/>
      <c r="AH88" s="828"/>
      <c r="AI88" s="828"/>
      <c r="AJ88" s="828"/>
      <c r="AK88" s="825"/>
      <c r="AL88" s="825"/>
      <c r="AM88" s="825"/>
      <c r="AN88" s="825"/>
      <c r="AO88" s="825"/>
      <c r="AP88" s="828">
        <v>1822</v>
      </c>
      <c r="AQ88" s="828"/>
      <c r="AR88" s="828"/>
      <c r="AS88" s="828"/>
      <c r="AT88" s="828"/>
      <c r="AU88" s="828">
        <v>53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102</v>
      </c>
      <c r="CS102" s="836"/>
      <c r="CT102" s="836"/>
      <c r="CU102" s="836"/>
      <c r="CV102" s="879"/>
      <c r="CW102" s="878">
        <v>0</v>
      </c>
      <c r="CX102" s="836"/>
      <c r="CY102" s="836"/>
      <c r="CZ102" s="836"/>
      <c r="DA102" s="879"/>
      <c r="DB102" s="878" t="s">
        <v>549</v>
      </c>
      <c r="DC102" s="836"/>
      <c r="DD102" s="836"/>
      <c r="DE102" s="836"/>
      <c r="DF102" s="879"/>
      <c r="DG102" s="878" t="s">
        <v>475</v>
      </c>
      <c r="DH102" s="836"/>
      <c r="DI102" s="836"/>
      <c r="DJ102" s="836"/>
      <c r="DK102" s="879"/>
      <c r="DL102" s="878" t="s">
        <v>475</v>
      </c>
      <c r="DM102" s="836"/>
      <c r="DN102" s="836"/>
      <c r="DO102" s="836"/>
      <c r="DP102" s="879"/>
      <c r="DQ102" s="878" t="s">
        <v>475</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285</v>
      </c>
      <c r="AG109" s="881"/>
      <c r="AH109" s="881"/>
      <c r="AI109" s="881"/>
      <c r="AJ109" s="882"/>
      <c r="AK109" s="880" t="s">
        <v>284</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285</v>
      </c>
      <c r="BW109" s="881"/>
      <c r="BX109" s="881"/>
      <c r="BY109" s="881"/>
      <c r="BZ109" s="882"/>
      <c r="CA109" s="880" t="s">
        <v>284</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285</v>
      </c>
      <c r="DM109" s="881"/>
      <c r="DN109" s="881"/>
      <c r="DO109" s="881"/>
      <c r="DP109" s="882"/>
      <c r="DQ109" s="880" t="s">
        <v>284</v>
      </c>
      <c r="DR109" s="881"/>
      <c r="DS109" s="881"/>
      <c r="DT109" s="881"/>
      <c r="DU109" s="882"/>
      <c r="DV109" s="880" t="s">
        <v>400</v>
      </c>
      <c r="DW109" s="881"/>
      <c r="DX109" s="881"/>
      <c r="DY109" s="881"/>
      <c r="DZ109" s="883"/>
    </row>
    <row r="110" spans="1:131" s="197" customFormat="1" ht="26.25" customHeight="1">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295407</v>
      </c>
      <c r="AB110" s="888"/>
      <c r="AC110" s="888"/>
      <c r="AD110" s="888"/>
      <c r="AE110" s="889"/>
      <c r="AF110" s="890">
        <v>277556</v>
      </c>
      <c r="AG110" s="888"/>
      <c r="AH110" s="888"/>
      <c r="AI110" s="888"/>
      <c r="AJ110" s="889"/>
      <c r="AK110" s="890">
        <v>280452</v>
      </c>
      <c r="AL110" s="888"/>
      <c r="AM110" s="888"/>
      <c r="AN110" s="888"/>
      <c r="AO110" s="889"/>
      <c r="AP110" s="891">
        <v>21.4</v>
      </c>
      <c r="AQ110" s="892"/>
      <c r="AR110" s="892"/>
      <c r="AS110" s="892"/>
      <c r="AT110" s="893"/>
      <c r="AU110" s="894" t="s">
        <v>60</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2420946</v>
      </c>
      <c r="BR110" s="925"/>
      <c r="BS110" s="925"/>
      <c r="BT110" s="925"/>
      <c r="BU110" s="925"/>
      <c r="BV110" s="925">
        <v>2411952</v>
      </c>
      <c r="BW110" s="925"/>
      <c r="BX110" s="925"/>
      <c r="BY110" s="925"/>
      <c r="BZ110" s="925"/>
      <c r="CA110" s="925">
        <v>2362479</v>
      </c>
      <c r="CB110" s="925"/>
      <c r="CC110" s="925"/>
      <c r="CD110" s="925"/>
      <c r="CE110" s="925"/>
      <c r="CF110" s="939">
        <v>179.9</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t="s">
        <v>111</v>
      </c>
      <c r="BR111" s="918"/>
      <c r="BS111" s="918"/>
      <c r="BT111" s="918"/>
      <c r="BU111" s="918"/>
      <c r="BV111" s="918">
        <v>187</v>
      </c>
      <c r="BW111" s="918"/>
      <c r="BX111" s="918"/>
      <c r="BY111" s="918"/>
      <c r="BZ111" s="918"/>
      <c r="CA111" s="918">
        <v>1851</v>
      </c>
      <c r="CB111" s="918"/>
      <c r="CC111" s="918"/>
      <c r="CD111" s="918"/>
      <c r="CE111" s="918"/>
      <c r="CF111" s="912">
        <v>0.1</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411</v>
      </c>
      <c r="AB112" s="957"/>
      <c r="AC112" s="957"/>
      <c r="AD112" s="957"/>
      <c r="AE112" s="958"/>
      <c r="AF112" s="959" t="s">
        <v>411</v>
      </c>
      <c r="AG112" s="957"/>
      <c r="AH112" s="957"/>
      <c r="AI112" s="957"/>
      <c r="AJ112" s="958"/>
      <c r="AK112" s="959" t="s">
        <v>411</v>
      </c>
      <c r="AL112" s="957"/>
      <c r="AM112" s="957"/>
      <c r="AN112" s="957"/>
      <c r="AO112" s="958"/>
      <c r="AP112" s="960" t="s">
        <v>411</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1248577</v>
      </c>
      <c r="BR112" s="918"/>
      <c r="BS112" s="918"/>
      <c r="BT112" s="918"/>
      <c r="BU112" s="918"/>
      <c r="BV112" s="918">
        <v>1199108</v>
      </c>
      <c r="BW112" s="918"/>
      <c r="BX112" s="918"/>
      <c r="BY112" s="918"/>
      <c r="BZ112" s="918"/>
      <c r="CA112" s="918">
        <v>1200937</v>
      </c>
      <c r="CB112" s="918"/>
      <c r="CC112" s="918"/>
      <c r="CD112" s="918"/>
      <c r="CE112" s="918"/>
      <c r="CF112" s="912">
        <v>91.4</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411</v>
      </c>
      <c r="DH112" s="918"/>
      <c r="DI112" s="918"/>
      <c r="DJ112" s="918"/>
      <c r="DK112" s="918"/>
      <c r="DL112" s="918" t="s">
        <v>411</v>
      </c>
      <c r="DM112" s="918"/>
      <c r="DN112" s="918"/>
      <c r="DO112" s="918"/>
      <c r="DP112" s="918"/>
      <c r="DQ112" s="918" t="s">
        <v>411</v>
      </c>
      <c r="DR112" s="918"/>
      <c r="DS112" s="918"/>
      <c r="DT112" s="918"/>
      <c r="DU112" s="918"/>
      <c r="DV112" s="919" t="s">
        <v>411</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105676</v>
      </c>
      <c r="AB113" s="932"/>
      <c r="AC113" s="932"/>
      <c r="AD113" s="932"/>
      <c r="AE113" s="933"/>
      <c r="AF113" s="934">
        <v>113309</v>
      </c>
      <c r="AG113" s="932"/>
      <c r="AH113" s="932"/>
      <c r="AI113" s="932"/>
      <c r="AJ113" s="933"/>
      <c r="AK113" s="934">
        <v>115232</v>
      </c>
      <c r="AL113" s="932"/>
      <c r="AM113" s="932"/>
      <c r="AN113" s="932"/>
      <c r="AO113" s="933"/>
      <c r="AP113" s="935">
        <v>8.8000000000000007</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51861</v>
      </c>
      <c r="BR113" s="918"/>
      <c r="BS113" s="918"/>
      <c r="BT113" s="918"/>
      <c r="BU113" s="918"/>
      <c r="BV113" s="918">
        <v>47702</v>
      </c>
      <c r="BW113" s="918"/>
      <c r="BX113" s="918"/>
      <c r="BY113" s="918"/>
      <c r="BZ113" s="918"/>
      <c r="CA113" s="918">
        <v>52983</v>
      </c>
      <c r="CB113" s="918"/>
      <c r="CC113" s="918"/>
      <c r="CD113" s="918"/>
      <c r="CE113" s="918"/>
      <c r="CF113" s="912">
        <v>4</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411</v>
      </c>
      <c r="DH113" s="957"/>
      <c r="DI113" s="957"/>
      <c r="DJ113" s="957"/>
      <c r="DK113" s="958"/>
      <c r="DL113" s="959" t="s">
        <v>411</v>
      </c>
      <c r="DM113" s="957"/>
      <c r="DN113" s="957"/>
      <c r="DO113" s="957"/>
      <c r="DP113" s="958"/>
      <c r="DQ113" s="959" t="s">
        <v>411</v>
      </c>
      <c r="DR113" s="957"/>
      <c r="DS113" s="957"/>
      <c r="DT113" s="957"/>
      <c r="DU113" s="958"/>
      <c r="DV113" s="960" t="s">
        <v>411</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13946</v>
      </c>
      <c r="AB114" s="957"/>
      <c r="AC114" s="957"/>
      <c r="AD114" s="957"/>
      <c r="AE114" s="958"/>
      <c r="AF114" s="959">
        <v>12186</v>
      </c>
      <c r="AG114" s="957"/>
      <c r="AH114" s="957"/>
      <c r="AI114" s="957"/>
      <c r="AJ114" s="958"/>
      <c r="AK114" s="959">
        <v>10103</v>
      </c>
      <c r="AL114" s="957"/>
      <c r="AM114" s="957"/>
      <c r="AN114" s="957"/>
      <c r="AO114" s="958"/>
      <c r="AP114" s="960">
        <v>0.8</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212940</v>
      </c>
      <c r="BR114" s="918"/>
      <c r="BS114" s="918"/>
      <c r="BT114" s="918"/>
      <c r="BU114" s="918"/>
      <c r="BV114" s="918">
        <v>172556</v>
      </c>
      <c r="BW114" s="918"/>
      <c r="BX114" s="918"/>
      <c r="BY114" s="918"/>
      <c r="BZ114" s="918"/>
      <c r="CA114" s="918">
        <v>125530</v>
      </c>
      <c r="CB114" s="918"/>
      <c r="CC114" s="918"/>
      <c r="CD114" s="918"/>
      <c r="CE114" s="918"/>
      <c r="CF114" s="912">
        <v>9.6</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411</v>
      </c>
      <c r="DH114" s="957"/>
      <c r="DI114" s="957"/>
      <c r="DJ114" s="957"/>
      <c r="DK114" s="958"/>
      <c r="DL114" s="959" t="s">
        <v>411</v>
      </c>
      <c r="DM114" s="957"/>
      <c r="DN114" s="957"/>
      <c r="DO114" s="957"/>
      <c r="DP114" s="958"/>
      <c r="DQ114" s="959" t="s">
        <v>411</v>
      </c>
      <c r="DR114" s="957"/>
      <c r="DS114" s="957"/>
      <c r="DT114" s="957"/>
      <c r="DU114" s="958"/>
      <c r="DV114" s="960" t="s">
        <v>411</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4915</v>
      </c>
      <c r="AB115" s="932"/>
      <c r="AC115" s="932"/>
      <c r="AD115" s="932"/>
      <c r="AE115" s="933"/>
      <c r="AF115" s="934">
        <v>14</v>
      </c>
      <c r="AG115" s="932"/>
      <c r="AH115" s="932"/>
      <c r="AI115" s="932"/>
      <c r="AJ115" s="933"/>
      <c r="AK115" s="934">
        <v>14</v>
      </c>
      <c r="AL115" s="932"/>
      <c r="AM115" s="932"/>
      <c r="AN115" s="932"/>
      <c r="AO115" s="933"/>
      <c r="AP115" s="935">
        <v>0</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411</v>
      </c>
      <c r="BR115" s="918"/>
      <c r="BS115" s="918"/>
      <c r="BT115" s="918"/>
      <c r="BU115" s="918"/>
      <c r="BV115" s="918" t="s">
        <v>411</v>
      </c>
      <c r="BW115" s="918"/>
      <c r="BX115" s="918"/>
      <c r="BY115" s="918"/>
      <c r="BZ115" s="918"/>
      <c r="CA115" s="918" t="s">
        <v>411</v>
      </c>
      <c r="CB115" s="918"/>
      <c r="CC115" s="918"/>
      <c r="CD115" s="918"/>
      <c r="CE115" s="918"/>
      <c r="CF115" s="912" t="s">
        <v>411</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411</v>
      </c>
      <c r="DH115" s="957"/>
      <c r="DI115" s="957"/>
      <c r="DJ115" s="957"/>
      <c r="DK115" s="958"/>
      <c r="DL115" s="959" t="s">
        <v>411</v>
      </c>
      <c r="DM115" s="957"/>
      <c r="DN115" s="957"/>
      <c r="DO115" s="957"/>
      <c r="DP115" s="958"/>
      <c r="DQ115" s="959" t="s">
        <v>411</v>
      </c>
      <c r="DR115" s="957"/>
      <c r="DS115" s="957"/>
      <c r="DT115" s="957"/>
      <c r="DU115" s="958"/>
      <c r="DV115" s="960" t="s">
        <v>411</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513</v>
      </c>
      <c r="AB116" s="957"/>
      <c r="AC116" s="957"/>
      <c r="AD116" s="957"/>
      <c r="AE116" s="958"/>
      <c r="AF116" s="959">
        <v>3</v>
      </c>
      <c r="AG116" s="957"/>
      <c r="AH116" s="957"/>
      <c r="AI116" s="957"/>
      <c r="AJ116" s="958"/>
      <c r="AK116" s="959" t="s">
        <v>411</v>
      </c>
      <c r="AL116" s="957"/>
      <c r="AM116" s="957"/>
      <c r="AN116" s="957"/>
      <c r="AO116" s="958"/>
      <c r="AP116" s="960" t="s">
        <v>411</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411</v>
      </c>
      <c r="BR116" s="918"/>
      <c r="BS116" s="918"/>
      <c r="BT116" s="918"/>
      <c r="BU116" s="918"/>
      <c r="BV116" s="918" t="s">
        <v>411</v>
      </c>
      <c r="BW116" s="918"/>
      <c r="BX116" s="918"/>
      <c r="BY116" s="918"/>
      <c r="BZ116" s="918"/>
      <c r="CA116" s="918" t="s">
        <v>411</v>
      </c>
      <c r="CB116" s="918"/>
      <c r="CC116" s="918"/>
      <c r="CD116" s="918"/>
      <c r="CE116" s="918"/>
      <c r="CF116" s="912" t="s">
        <v>411</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411</v>
      </c>
      <c r="DH116" s="957"/>
      <c r="DI116" s="957"/>
      <c r="DJ116" s="957"/>
      <c r="DK116" s="958"/>
      <c r="DL116" s="959" t="s">
        <v>411</v>
      </c>
      <c r="DM116" s="957"/>
      <c r="DN116" s="957"/>
      <c r="DO116" s="957"/>
      <c r="DP116" s="958"/>
      <c r="DQ116" s="959" t="s">
        <v>411</v>
      </c>
      <c r="DR116" s="957"/>
      <c r="DS116" s="957"/>
      <c r="DT116" s="957"/>
      <c r="DU116" s="958"/>
      <c r="DV116" s="960" t="s">
        <v>411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420457</v>
      </c>
      <c r="AB117" s="964"/>
      <c r="AC117" s="964"/>
      <c r="AD117" s="964"/>
      <c r="AE117" s="965"/>
      <c r="AF117" s="963">
        <v>403068</v>
      </c>
      <c r="AG117" s="964"/>
      <c r="AH117" s="964"/>
      <c r="AI117" s="964"/>
      <c r="AJ117" s="965"/>
      <c r="AK117" s="963">
        <v>405801</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285</v>
      </c>
      <c r="AG118" s="881"/>
      <c r="AH118" s="881"/>
      <c r="AI118" s="881"/>
      <c r="AJ118" s="882"/>
      <c r="AK118" s="880" t="s">
        <v>284</v>
      </c>
      <c r="AL118" s="881"/>
      <c r="AM118" s="881"/>
      <c r="AN118" s="881"/>
      <c r="AO118" s="882"/>
      <c r="AP118" s="988" t="s">
        <v>400</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429</v>
      </c>
      <c r="BP118" s="992"/>
      <c r="BQ118" s="983">
        <v>3934324</v>
      </c>
      <c r="BR118" s="984"/>
      <c r="BS118" s="984"/>
      <c r="BT118" s="984"/>
      <c r="BU118" s="984"/>
      <c r="BV118" s="984">
        <v>3831505</v>
      </c>
      <c r="BW118" s="984"/>
      <c r="BX118" s="984"/>
      <c r="BY118" s="984"/>
      <c r="BZ118" s="984"/>
      <c r="CA118" s="984">
        <v>3743780</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968448</v>
      </c>
      <c r="BR119" s="925"/>
      <c r="BS119" s="925"/>
      <c r="BT119" s="925"/>
      <c r="BU119" s="925"/>
      <c r="BV119" s="925">
        <v>1057653</v>
      </c>
      <c r="BW119" s="925"/>
      <c r="BX119" s="925"/>
      <c r="BY119" s="925"/>
      <c r="BZ119" s="925"/>
      <c r="CA119" s="925">
        <v>1260266</v>
      </c>
      <c r="CB119" s="925"/>
      <c r="CC119" s="925"/>
      <c r="CD119" s="925"/>
      <c r="CE119" s="925"/>
      <c r="CF119" s="939">
        <v>96</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v>187</v>
      </c>
      <c r="DM119" s="996"/>
      <c r="DN119" s="996"/>
      <c r="DO119" s="996"/>
      <c r="DP119" s="997"/>
      <c r="DQ119" s="998">
        <v>1851</v>
      </c>
      <c r="DR119" s="996"/>
      <c r="DS119" s="996"/>
      <c r="DT119" s="996"/>
      <c r="DU119" s="997"/>
      <c r="DV119" s="999">
        <v>0.1</v>
      </c>
      <c r="DW119" s="1000"/>
      <c r="DX119" s="1000"/>
      <c r="DY119" s="1000"/>
      <c r="DZ119" s="1001"/>
    </row>
    <row r="120" spans="1:130" s="197" customFormat="1" ht="26.25" customHeight="1">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41353</v>
      </c>
      <c r="BR120" s="918"/>
      <c r="BS120" s="918"/>
      <c r="BT120" s="918"/>
      <c r="BU120" s="918"/>
      <c r="BV120" s="918">
        <v>35950</v>
      </c>
      <c r="BW120" s="918"/>
      <c r="BX120" s="918"/>
      <c r="BY120" s="918"/>
      <c r="BZ120" s="918"/>
      <c r="CA120" s="918">
        <v>30436</v>
      </c>
      <c r="CB120" s="918"/>
      <c r="CC120" s="918"/>
      <c r="CD120" s="918"/>
      <c r="CE120" s="918"/>
      <c r="CF120" s="912">
        <v>2.2999999999999998</v>
      </c>
      <c r="CG120" s="913"/>
      <c r="CH120" s="913"/>
      <c r="CI120" s="913"/>
      <c r="CJ120" s="913"/>
      <c r="CK120" s="1011" t="s">
        <v>435</v>
      </c>
      <c r="CL120" s="1012"/>
      <c r="CM120" s="1012"/>
      <c r="CN120" s="1012"/>
      <c r="CO120" s="1013"/>
      <c r="CP120" s="1019" t="s">
        <v>382</v>
      </c>
      <c r="CQ120" s="1020"/>
      <c r="CR120" s="1020"/>
      <c r="CS120" s="1020"/>
      <c r="CT120" s="1020"/>
      <c r="CU120" s="1020"/>
      <c r="CV120" s="1020"/>
      <c r="CW120" s="1020"/>
      <c r="CX120" s="1020"/>
      <c r="CY120" s="1020"/>
      <c r="CZ120" s="1020"/>
      <c r="DA120" s="1020"/>
      <c r="DB120" s="1020"/>
      <c r="DC120" s="1020"/>
      <c r="DD120" s="1020"/>
      <c r="DE120" s="1020"/>
      <c r="DF120" s="1021"/>
      <c r="DG120" s="924">
        <v>1057568</v>
      </c>
      <c r="DH120" s="925"/>
      <c r="DI120" s="925"/>
      <c r="DJ120" s="925"/>
      <c r="DK120" s="925"/>
      <c r="DL120" s="925">
        <v>1021566</v>
      </c>
      <c r="DM120" s="925"/>
      <c r="DN120" s="925"/>
      <c r="DO120" s="925"/>
      <c r="DP120" s="925"/>
      <c r="DQ120" s="925">
        <v>1037308</v>
      </c>
      <c r="DR120" s="925"/>
      <c r="DS120" s="925"/>
      <c r="DT120" s="925"/>
      <c r="DU120" s="925"/>
      <c r="DV120" s="926">
        <v>79</v>
      </c>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2454798</v>
      </c>
      <c r="BR121" s="984"/>
      <c r="BS121" s="984"/>
      <c r="BT121" s="984"/>
      <c r="BU121" s="984"/>
      <c r="BV121" s="984">
        <v>2406199</v>
      </c>
      <c r="BW121" s="984"/>
      <c r="BX121" s="984"/>
      <c r="BY121" s="984"/>
      <c r="BZ121" s="984"/>
      <c r="CA121" s="984">
        <v>2332795</v>
      </c>
      <c r="CB121" s="984"/>
      <c r="CC121" s="984"/>
      <c r="CD121" s="984"/>
      <c r="CE121" s="984"/>
      <c r="CF121" s="1022">
        <v>177.6</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147166</v>
      </c>
      <c r="DH121" s="918"/>
      <c r="DI121" s="918"/>
      <c r="DJ121" s="918"/>
      <c r="DK121" s="918"/>
      <c r="DL121" s="918">
        <v>140348</v>
      </c>
      <c r="DM121" s="918"/>
      <c r="DN121" s="918"/>
      <c r="DO121" s="918"/>
      <c r="DP121" s="918"/>
      <c r="DQ121" s="918">
        <v>133414</v>
      </c>
      <c r="DR121" s="918"/>
      <c r="DS121" s="918"/>
      <c r="DT121" s="918"/>
      <c r="DU121" s="918"/>
      <c r="DV121" s="919">
        <v>10.199999999999999</v>
      </c>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438</v>
      </c>
      <c r="BP122" s="992"/>
      <c r="BQ122" s="1032">
        <v>3464599</v>
      </c>
      <c r="BR122" s="1033"/>
      <c r="BS122" s="1033"/>
      <c r="BT122" s="1033"/>
      <c r="BU122" s="1033"/>
      <c r="BV122" s="1033">
        <v>3499802</v>
      </c>
      <c r="BW122" s="1033"/>
      <c r="BX122" s="1033"/>
      <c r="BY122" s="1033"/>
      <c r="BZ122" s="1033"/>
      <c r="CA122" s="1033">
        <v>3623497</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36.700000000000003</v>
      </c>
      <c r="BR123" s="1025"/>
      <c r="BS123" s="1025"/>
      <c r="BT123" s="1025"/>
      <c r="BU123" s="1025"/>
      <c r="BV123" s="1025">
        <v>25.1</v>
      </c>
      <c r="BW123" s="1025"/>
      <c r="BX123" s="1025"/>
      <c r="BY123" s="1025"/>
      <c r="BZ123" s="1025"/>
      <c r="CA123" s="1025">
        <v>9.1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4915</v>
      </c>
      <c r="AB126" s="957"/>
      <c r="AC126" s="957"/>
      <c r="AD126" s="957"/>
      <c r="AE126" s="958"/>
      <c r="AF126" s="959">
        <v>14</v>
      </c>
      <c r="AG126" s="957"/>
      <c r="AH126" s="957"/>
      <c r="AI126" s="957"/>
      <c r="AJ126" s="958"/>
      <c r="AK126" s="959">
        <v>14</v>
      </c>
      <c r="AL126" s="957"/>
      <c r="AM126" s="957"/>
      <c r="AN126" s="957"/>
      <c r="AO126" s="958"/>
      <c r="AP126" s="960">
        <v>0</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449</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v>6775</v>
      </c>
      <c r="AB128" s="1088"/>
      <c r="AC128" s="1088"/>
      <c r="AD128" s="1088"/>
      <c r="AE128" s="1089"/>
      <c r="AF128" s="1090">
        <v>6145</v>
      </c>
      <c r="AG128" s="1088"/>
      <c r="AH128" s="1088"/>
      <c r="AI128" s="1088"/>
      <c r="AJ128" s="1089"/>
      <c r="AK128" s="1090">
        <v>6145</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1543179</v>
      </c>
      <c r="AB129" s="957"/>
      <c r="AC129" s="957"/>
      <c r="AD129" s="957"/>
      <c r="AE129" s="958"/>
      <c r="AF129" s="959">
        <v>1573636</v>
      </c>
      <c r="AG129" s="957"/>
      <c r="AH129" s="957"/>
      <c r="AI129" s="957"/>
      <c r="AJ129" s="958"/>
      <c r="AK129" s="959">
        <v>1572720</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10.9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265885</v>
      </c>
      <c r="AB130" s="957"/>
      <c r="AC130" s="957"/>
      <c r="AD130" s="957"/>
      <c r="AE130" s="958"/>
      <c r="AF130" s="959">
        <v>256283</v>
      </c>
      <c r="AG130" s="957"/>
      <c r="AH130" s="957"/>
      <c r="AI130" s="957"/>
      <c r="AJ130" s="958"/>
      <c r="AK130" s="959">
        <v>259332</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v>9.1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1277294</v>
      </c>
      <c r="AB131" s="996"/>
      <c r="AC131" s="996"/>
      <c r="AD131" s="996"/>
      <c r="AE131" s="997"/>
      <c r="AF131" s="998">
        <v>1317353</v>
      </c>
      <c r="AG131" s="996"/>
      <c r="AH131" s="996"/>
      <c r="AI131" s="996"/>
      <c r="AJ131" s="997"/>
      <c r="AK131" s="998">
        <v>1313388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11.571102659999999</v>
      </c>
      <c r="AB132" s="1102"/>
      <c r="AC132" s="1102"/>
      <c r="AD132" s="1102"/>
      <c r="AE132" s="1103"/>
      <c r="AF132" s="1104">
        <v>10.675953979999999</v>
      </c>
      <c r="AG132" s="1102"/>
      <c r="AH132" s="1102"/>
      <c r="AI132" s="1102"/>
      <c r="AJ132" s="1103"/>
      <c r="AK132" s="1104">
        <v>10.684123810000001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13.5</v>
      </c>
      <c r="AB133" s="1109"/>
      <c r="AC133" s="1109"/>
      <c r="AD133" s="1109"/>
      <c r="AE133" s="1110"/>
      <c r="AF133" s="1108">
        <v>12</v>
      </c>
      <c r="AG133" s="1109"/>
      <c r="AH133" s="1109"/>
      <c r="AI133" s="1109"/>
      <c r="AJ133" s="1110"/>
      <c r="AK133" s="1108">
        <v>10.9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40" zoomScaleSheetLayoutView="4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439114</v>
      </c>
      <c r="L9" s="264">
        <v>170530</v>
      </c>
      <c r="M9" s="265">
        <v>155907</v>
      </c>
      <c r="N9" s="266">
        <v>9.4</v>
      </c>
    </row>
    <row r="10" spans="1:16">
      <c r="A10" s="248"/>
      <c r="B10" s="244"/>
      <c r="C10" s="244"/>
      <c r="D10" s="244"/>
      <c r="E10" s="244"/>
      <c r="F10" s="244"/>
      <c r="G10" s="1117" t="s">
        <v>471</v>
      </c>
      <c r="H10" s="1118"/>
      <c r="I10" s="1118"/>
      <c r="J10" s="1119"/>
      <c r="K10" s="267">
        <v>17900</v>
      </c>
      <c r="L10" s="268">
        <v>6951</v>
      </c>
      <c r="M10" s="269">
        <v>16417</v>
      </c>
      <c r="N10" s="270">
        <v>-57.7</v>
      </c>
    </row>
    <row r="11" spans="1:16" ht="13.5" customHeight="1">
      <c r="A11" s="248"/>
      <c r="B11" s="244"/>
      <c r="C11" s="244"/>
      <c r="D11" s="244"/>
      <c r="E11" s="244"/>
      <c r="F11" s="244"/>
      <c r="G11" s="1117" t="s">
        <v>472</v>
      </c>
      <c r="H11" s="1118"/>
      <c r="I11" s="1118"/>
      <c r="J11" s="1119"/>
      <c r="K11" s="267">
        <v>44429</v>
      </c>
      <c r="L11" s="268">
        <v>17254</v>
      </c>
      <c r="M11" s="269">
        <v>24304</v>
      </c>
      <c r="N11" s="270">
        <v>-29</v>
      </c>
    </row>
    <row r="12" spans="1:16" ht="13.5" customHeight="1">
      <c r="A12" s="248"/>
      <c r="B12" s="244"/>
      <c r="C12" s="244"/>
      <c r="D12" s="244"/>
      <c r="E12" s="244"/>
      <c r="F12" s="244"/>
      <c r="G12" s="1117" t="s">
        <v>473</v>
      </c>
      <c r="H12" s="1118"/>
      <c r="I12" s="1118"/>
      <c r="J12" s="1119"/>
      <c r="K12" s="267">
        <v>5415</v>
      </c>
      <c r="L12" s="268">
        <v>2103</v>
      </c>
      <c r="M12" s="269">
        <v>2039</v>
      </c>
      <c r="N12" s="270">
        <v>3.1</v>
      </c>
    </row>
    <row r="13" spans="1:16" ht="13.5" customHeight="1">
      <c r="A13" s="248"/>
      <c r="B13" s="244"/>
      <c r="C13" s="244"/>
      <c r="D13" s="244"/>
      <c r="E13" s="244"/>
      <c r="F13" s="244"/>
      <c r="G13" s="1117" t="s">
        <v>474</v>
      </c>
      <c r="H13" s="1118"/>
      <c r="I13" s="1118"/>
      <c r="J13" s="1119"/>
      <c r="K13" s="267" t="s">
        <v>475</v>
      </c>
      <c r="L13" s="268" t="s">
        <v>475</v>
      </c>
      <c r="M13" s="269" t="s">
        <v>475</v>
      </c>
      <c r="N13" s="270" t="s">
        <v>475</v>
      </c>
    </row>
    <row r="14" spans="1:16" ht="13.5" customHeight="1">
      <c r="A14" s="248"/>
      <c r="B14" s="244"/>
      <c r="C14" s="244"/>
      <c r="D14" s="244"/>
      <c r="E14" s="244"/>
      <c r="F14" s="244"/>
      <c r="G14" s="1117" t="s">
        <v>476</v>
      </c>
      <c r="H14" s="1118"/>
      <c r="I14" s="1118"/>
      <c r="J14" s="1119"/>
      <c r="K14" s="267">
        <v>7388</v>
      </c>
      <c r="L14" s="268">
        <v>2869</v>
      </c>
      <c r="M14" s="269">
        <v>6543</v>
      </c>
      <c r="N14" s="270">
        <v>-56.2</v>
      </c>
    </row>
    <row r="15" spans="1:16" ht="13.5" customHeight="1">
      <c r="A15" s="248"/>
      <c r="B15" s="244"/>
      <c r="C15" s="244"/>
      <c r="D15" s="244"/>
      <c r="E15" s="244"/>
      <c r="F15" s="244"/>
      <c r="G15" s="1117" t="s">
        <v>477</v>
      </c>
      <c r="H15" s="1118"/>
      <c r="I15" s="1118"/>
      <c r="J15" s="1119"/>
      <c r="K15" s="267">
        <v>7856</v>
      </c>
      <c r="L15" s="268">
        <v>3051</v>
      </c>
      <c r="M15" s="269">
        <v>3878</v>
      </c>
      <c r="N15" s="270">
        <v>-21.3</v>
      </c>
    </row>
    <row r="16" spans="1:16">
      <c r="A16" s="248"/>
      <c r="B16" s="244"/>
      <c r="C16" s="244"/>
      <c r="D16" s="244"/>
      <c r="E16" s="244"/>
      <c r="F16" s="244"/>
      <c r="G16" s="1120" t="s">
        <v>478</v>
      </c>
      <c r="H16" s="1121"/>
      <c r="I16" s="1121"/>
      <c r="J16" s="1122"/>
      <c r="K16" s="268">
        <v>-32222</v>
      </c>
      <c r="L16" s="268">
        <v>-12513</v>
      </c>
      <c r="M16" s="269">
        <v>-17821</v>
      </c>
      <c r="N16" s="270">
        <v>-29.8</v>
      </c>
    </row>
    <row r="17" spans="1:16">
      <c r="A17" s="248"/>
      <c r="B17" s="244"/>
      <c r="C17" s="244"/>
      <c r="D17" s="244"/>
      <c r="E17" s="244"/>
      <c r="F17" s="244"/>
      <c r="G17" s="1120" t="s">
        <v>169</v>
      </c>
      <c r="H17" s="1121"/>
      <c r="I17" s="1121"/>
      <c r="J17" s="1122"/>
      <c r="K17" s="268">
        <v>489880</v>
      </c>
      <c r="L17" s="268">
        <v>190245</v>
      </c>
      <c r="M17" s="269">
        <v>191267</v>
      </c>
      <c r="N17" s="270">
        <v>-0.5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20.190000000000001</v>
      </c>
      <c r="L21" s="281">
        <v>17.39</v>
      </c>
      <c r="M21" s="282">
        <v>2.8</v>
      </c>
      <c r="N21" s="249"/>
      <c r="O21" s="283"/>
      <c r="P21" s="279"/>
    </row>
    <row r="22" spans="1:16" s="284" customFormat="1">
      <c r="A22" s="279"/>
      <c r="B22" s="249"/>
      <c r="C22" s="249"/>
      <c r="D22" s="249"/>
      <c r="E22" s="249"/>
      <c r="F22" s="249"/>
      <c r="G22" s="1112" t="s">
        <v>484</v>
      </c>
      <c r="H22" s="1113"/>
      <c r="I22" s="1113"/>
      <c r="J22" s="1114"/>
      <c r="K22" s="285">
        <v>88.4</v>
      </c>
      <c r="L22" s="286">
        <v>93.7</v>
      </c>
      <c r="M22" s="287">
        <v>-5.3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280452</v>
      </c>
      <c r="L32" s="294">
        <v>108913</v>
      </c>
      <c r="M32" s="295">
        <v>118563</v>
      </c>
      <c r="N32" s="296">
        <v>-8.1</v>
      </c>
    </row>
    <row r="33" spans="1:16" ht="13.5" customHeight="1">
      <c r="A33" s="248"/>
      <c r="B33" s="244"/>
      <c r="C33" s="244"/>
      <c r="D33" s="244"/>
      <c r="E33" s="244"/>
      <c r="F33" s="244"/>
      <c r="G33" s="1128" t="s">
        <v>489</v>
      </c>
      <c r="H33" s="1129"/>
      <c r="I33" s="1129"/>
      <c r="J33" s="1130"/>
      <c r="K33" s="294" t="s">
        <v>475</v>
      </c>
      <c r="L33" s="294" t="s">
        <v>475</v>
      </c>
      <c r="M33" s="295" t="s">
        <v>475</v>
      </c>
      <c r="N33" s="296" t="s">
        <v>475</v>
      </c>
    </row>
    <row r="34" spans="1:16" ht="27" customHeight="1">
      <c r="A34" s="248"/>
      <c r="B34" s="244"/>
      <c r="C34" s="244"/>
      <c r="D34" s="244"/>
      <c r="E34" s="244"/>
      <c r="F34" s="244"/>
      <c r="G34" s="1128" t="s">
        <v>490</v>
      </c>
      <c r="H34" s="1129"/>
      <c r="I34" s="1129"/>
      <c r="J34" s="1130"/>
      <c r="K34" s="294" t="s">
        <v>475</v>
      </c>
      <c r="L34" s="294" t="s">
        <v>475</v>
      </c>
      <c r="M34" s="295" t="s">
        <v>475</v>
      </c>
      <c r="N34" s="296" t="s">
        <v>475</v>
      </c>
    </row>
    <row r="35" spans="1:16" ht="27" customHeight="1">
      <c r="A35" s="248"/>
      <c r="B35" s="244"/>
      <c r="C35" s="244"/>
      <c r="D35" s="244"/>
      <c r="E35" s="244"/>
      <c r="F35" s="244"/>
      <c r="G35" s="1128" t="s">
        <v>491</v>
      </c>
      <c r="H35" s="1129"/>
      <c r="I35" s="1129"/>
      <c r="J35" s="1130"/>
      <c r="K35" s="294">
        <v>115232</v>
      </c>
      <c r="L35" s="294">
        <v>44750</v>
      </c>
      <c r="M35" s="295">
        <v>28838</v>
      </c>
      <c r="N35" s="296">
        <v>55.2</v>
      </c>
    </row>
    <row r="36" spans="1:16" ht="27" customHeight="1">
      <c r="A36" s="248"/>
      <c r="B36" s="244"/>
      <c r="C36" s="244"/>
      <c r="D36" s="244"/>
      <c r="E36" s="244"/>
      <c r="F36" s="244"/>
      <c r="G36" s="1128" t="s">
        <v>492</v>
      </c>
      <c r="H36" s="1129"/>
      <c r="I36" s="1129"/>
      <c r="J36" s="1130"/>
      <c r="K36" s="294">
        <v>10103</v>
      </c>
      <c r="L36" s="294">
        <v>3923</v>
      </c>
      <c r="M36" s="295">
        <v>4559</v>
      </c>
      <c r="N36" s="296">
        <v>-14</v>
      </c>
    </row>
    <row r="37" spans="1:16" ht="13.5" customHeight="1">
      <c r="A37" s="248"/>
      <c r="B37" s="244"/>
      <c r="C37" s="244"/>
      <c r="D37" s="244"/>
      <c r="E37" s="244"/>
      <c r="F37" s="244"/>
      <c r="G37" s="1128" t="s">
        <v>493</v>
      </c>
      <c r="H37" s="1129"/>
      <c r="I37" s="1129"/>
      <c r="J37" s="1130"/>
      <c r="K37" s="294">
        <v>14</v>
      </c>
      <c r="L37" s="294">
        <v>5</v>
      </c>
      <c r="M37" s="295">
        <v>1134</v>
      </c>
      <c r="N37" s="296">
        <v>-99.6</v>
      </c>
    </row>
    <row r="38" spans="1:16" ht="27" customHeight="1">
      <c r="A38" s="248"/>
      <c r="B38" s="244"/>
      <c r="C38" s="244"/>
      <c r="D38" s="244"/>
      <c r="E38" s="244"/>
      <c r="F38" s="244"/>
      <c r="G38" s="1131" t="s">
        <v>494</v>
      </c>
      <c r="H38" s="1132"/>
      <c r="I38" s="1132"/>
      <c r="J38" s="1133"/>
      <c r="K38" s="297" t="s">
        <v>475</v>
      </c>
      <c r="L38" s="297" t="s">
        <v>475</v>
      </c>
      <c r="M38" s="298">
        <v>64</v>
      </c>
      <c r="N38" s="299" t="s">
        <v>475</v>
      </c>
      <c r="O38" s="293"/>
    </row>
    <row r="39" spans="1:16">
      <c r="A39" s="248"/>
      <c r="B39" s="244"/>
      <c r="C39" s="244"/>
      <c r="D39" s="244"/>
      <c r="E39" s="244"/>
      <c r="F39" s="244"/>
      <c r="G39" s="1131" t="s">
        <v>495</v>
      </c>
      <c r="H39" s="1132"/>
      <c r="I39" s="1132"/>
      <c r="J39" s="1133"/>
      <c r="K39" s="300">
        <v>-6145</v>
      </c>
      <c r="L39" s="300">
        <v>-2386</v>
      </c>
      <c r="M39" s="301">
        <v>-3486</v>
      </c>
      <c r="N39" s="302">
        <v>-31.6</v>
      </c>
      <c r="O39" s="293"/>
    </row>
    <row r="40" spans="1:16" ht="27" customHeight="1">
      <c r="A40" s="248"/>
      <c r="B40" s="244"/>
      <c r="C40" s="244"/>
      <c r="D40" s="244"/>
      <c r="E40" s="244"/>
      <c r="F40" s="244"/>
      <c r="G40" s="1128" t="s">
        <v>496</v>
      </c>
      <c r="H40" s="1129"/>
      <c r="I40" s="1129"/>
      <c r="J40" s="1130"/>
      <c r="K40" s="300">
        <v>-259332</v>
      </c>
      <c r="L40" s="300">
        <v>-100711</v>
      </c>
      <c r="M40" s="301">
        <v>-111332</v>
      </c>
      <c r="N40" s="302">
        <v>-9.5</v>
      </c>
      <c r="O40" s="293"/>
    </row>
    <row r="41" spans="1:16">
      <c r="A41" s="248"/>
      <c r="B41" s="244"/>
      <c r="C41" s="244"/>
      <c r="D41" s="244"/>
      <c r="E41" s="244"/>
      <c r="F41" s="244"/>
      <c r="G41" s="1134" t="s">
        <v>279</v>
      </c>
      <c r="H41" s="1135"/>
      <c r="I41" s="1135"/>
      <c r="J41" s="1136"/>
      <c r="K41" s="294">
        <v>140324</v>
      </c>
      <c r="L41" s="300">
        <v>54495</v>
      </c>
      <c r="M41" s="301">
        <v>38340</v>
      </c>
      <c r="N41" s="302">
        <v>42.1</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661547</v>
      </c>
      <c r="J51" s="320">
        <v>240650</v>
      </c>
      <c r="K51" s="321">
        <v>250.7</v>
      </c>
      <c r="L51" s="322">
        <v>209170</v>
      </c>
      <c r="M51" s="323">
        <v>91.7</v>
      </c>
      <c r="N51" s="324">
        <v>159</v>
      </c>
    </row>
    <row r="52" spans="1:14">
      <c r="A52" s="248"/>
      <c r="B52" s="244"/>
      <c r="C52" s="244"/>
      <c r="D52" s="244"/>
      <c r="E52" s="244"/>
      <c r="F52" s="244"/>
      <c r="G52" s="325"/>
      <c r="H52" s="326" t="s">
        <v>507</v>
      </c>
      <c r="I52" s="327">
        <v>323516</v>
      </c>
      <c r="J52" s="328">
        <v>117685</v>
      </c>
      <c r="K52" s="329">
        <v>193.8</v>
      </c>
      <c r="L52" s="330">
        <v>117028</v>
      </c>
      <c r="M52" s="331">
        <v>91.9</v>
      </c>
      <c r="N52" s="332">
        <v>101.9</v>
      </c>
    </row>
    <row r="53" spans="1:14">
      <c r="A53" s="248"/>
      <c r="B53" s="244"/>
      <c r="C53" s="244"/>
      <c r="D53" s="244"/>
      <c r="E53" s="244"/>
      <c r="F53" s="244"/>
      <c r="G53" s="310" t="s">
        <v>508</v>
      </c>
      <c r="H53" s="311"/>
      <c r="I53" s="319">
        <v>212004</v>
      </c>
      <c r="J53" s="320">
        <v>78812</v>
      </c>
      <c r="K53" s="321">
        <v>-67.3</v>
      </c>
      <c r="L53" s="322">
        <v>220780</v>
      </c>
      <c r="M53" s="323">
        <v>5.6</v>
      </c>
      <c r="N53" s="324">
        <v>-72.900000000000006</v>
      </c>
    </row>
    <row r="54" spans="1:14">
      <c r="A54" s="248"/>
      <c r="B54" s="244"/>
      <c r="C54" s="244"/>
      <c r="D54" s="244"/>
      <c r="E54" s="244"/>
      <c r="F54" s="244"/>
      <c r="G54" s="325"/>
      <c r="H54" s="326" t="s">
        <v>507</v>
      </c>
      <c r="I54" s="327">
        <v>143288</v>
      </c>
      <c r="J54" s="328">
        <v>53267</v>
      </c>
      <c r="K54" s="329">
        <v>-54.7</v>
      </c>
      <c r="L54" s="330">
        <v>105334</v>
      </c>
      <c r="M54" s="331">
        <v>-10</v>
      </c>
      <c r="N54" s="332">
        <v>-44.7</v>
      </c>
    </row>
    <row r="55" spans="1:14">
      <c r="A55" s="248"/>
      <c r="B55" s="244"/>
      <c r="C55" s="244"/>
      <c r="D55" s="244"/>
      <c r="E55" s="244"/>
      <c r="F55" s="244"/>
      <c r="G55" s="310" t="s">
        <v>509</v>
      </c>
      <c r="H55" s="311"/>
      <c r="I55" s="319">
        <v>208569</v>
      </c>
      <c r="J55" s="320">
        <v>78409</v>
      </c>
      <c r="K55" s="321">
        <v>-0.5</v>
      </c>
      <c r="L55" s="322">
        <v>201428</v>
      </c>
      <c r="M55" s="323">
        <v>-8.8000000000000007</v>
      </c>
      <c r="N55" s="324">
        <v>8.3000000000000007</v>
      </c>
    </row>
    <row r="56" spans="1:14">
      <c r="A56" s="248"/>
      <c r="B56" s="244"/>
      <c r="C56" s="244"/>
      <c r="D56" s="244"/>
      <c r="E56" s="244"/>
      <c r="F56" s="244"/>
      <c r="G56" s="325"/>
      <c r="H56" s="326" t="s">
        <v>507</v>
      </c>
      <c r="I56" s="327">
        <v>126946</v>
      </c>
      <c r="J56" s="328">
        <v>47724</v>
      </c>
      <c r="K56" s="329">
        <v>-10.4</v>
      </c>
      <c r="L56" s="330">
        <v>118373</v>
      </c>
      <c r="M56" s="331">
        <v>12.4</v>
      </c>
      <c r="N56" s="332">
        <v>-22.8</v>
      </c>
    </row>
    <row r="57" spans="1:14">
      <c r="A57" s="248"/>
      <c r="B57" s="244"/>
      <c r="C57" s="244"/>
      <c r="D57" s="244"/>
      <c r="E57" s="244"/>
      <c r="F57" s="244"/>
      <c r="G57" s="310" t="s">
        <v>510</v>
      </c>
      <c r="H57" s="311"/>
      <c r="I57" s="319">
        <v>222209</v>
      </c>
      <c r="J57" s="320">
        <v>85236</v>
      </c>
      <c r="K57" s="321">
        <v>8.6999999999999993</v>
      </c>
      <c r="L57" s="322">
        <v>221823</v>
      </c>
      <c r="M57" s="323">
        <v>10.1</v>
      </c>
      <c r="N57" s="324">
        <v>-1.4</v>
      </c>
    </row>
    <row r="58" spans="1:14">
      <c r="A58" s="248"/>
      <c r="B58" s="244"/>
      <c r="C58" s="244"/>
      <c r="D58" s="244"/>
      <c r="E58" s="244"/>
      <c r="F58" s="244"/>
      <c r="G58" s="325"/>
      <c r="H58" s="326" t="s">
        <v>507</v>
      </c>
      <c r="I58" s="327">
        <v>154964</v>
      </c>
      <c r="J58" s="328">
        <v>59442</v>
      </c>
      <c r="K58" s="329">
        <v>24.6</v>
      </c>
      <c r="L58" s="330">
        <v>104431</v>
      </c>
      <c r="M58" s="331">
        <v>-11.8</v>
      </c>
      <c r="N58" s="332">
        <v>36.4</v>
      </c>
    </row>
    <row r="59" spans="1:14">
      <c r="A59" s="248"/>
      <c r="B59" s="244"/>
      <c r="C59" s="244"/>
      <c r="D59" s="244"/>
      <c r="E59" s="244"/>
      <c r="F59" s="244"/>
      <c r="G59" s="310" t="s">
        <v>511</v>
      </c>
      <c r="H59" s="311"/>
      <c r="I59" s="319">
        <v>302477</v>
      </c>
      <c r="J59" s="320">
        <v>117467</v>
      </c>
      <c r="K59" s="321">
        <v>37.799999999999997</v>
      </c>
      <c r="L59" s="322">
        <v>263041</v>
      </c>
      <c r="M59" s="323">
        <v>18.600000000000001</v>
      </c>
      <c r="N59" s="324">
        <v>19.2</v>
      </c>
    </row>
    <row r="60" spans="1:14">
      <c r="A60" s="248"/>
      <c r="B60" s="244"/>
      <c r="C60" s="244"/>
      <c r="D60" s="244"/>
      <c r="E60" s="244"/>
      <c r="F60" s="244"/>
      <c r="G60" s="325"/>
      <c r="H60" s="326" t="s">
        <v>507</v>
      </c>
      <c r="I60" s="333">
        <v>227296</v>
      </c>
      <c r="J60" s="328">
        <v>88270</v>
      </c>
      <c r="K60" s="329">
        <v>48.5</v>
      </c>
      <c r="L60" s="330">
        <v>103171</v>
      </c>
      <c r="M60" s="331">
        <v>-1.2</v>
      </c>
      <c r="N60" s="332">
        <v>49.7</v>
      </c>
    </row>
    <row r="61" spans="1:14">
      <c r="A61" s="248"/>
      <c r="B61" s="244"/>
      <c r="C61" s="244"/>
      <c r="D61" s="244"/>
      <c r="E61" s="244"/>
      <c r="F61" s="244"/>
      <c r="G61" s="310" t="s">
        <v>512</v>
      </c>
      <c r="H61" s="334"/>
      <c r="I61" s="335">
        <v>321361</v>
      </c>
      <c r="J61" s="336">
        <v>120115</v>
      </c>
      <c r="K61" s="337">
        <v>45.9</v>
      </c>
      <c r="L61" s="338">
        <v>223248</v>
      </c>
      <c r="M61" s="339">
        <v>23.4</v>
      </c>
      <c r="N61" s="324">
        <v>22.5</v>
      </c>
    </row>
    <row r="62" spans="1:14">
      <c r="A62" s="248"/>
      <c r="B62" s="244"/>
      <c r="C62" s="244"/>
      <c r="D62" s="244"/>
      <c r="E62" s="244"/>
      <c r="F62" s="244"/>
      <c r="G62" s="325"/>
      <c r="H62" s="326" t="s">
        <v>507</v>
      </c>
      <c r="I62" s="327">
        <v>195202</v>
      </c>
      <c r="J62" s="328">
        <v>73278</v>
      </c>
      <c r="K62" s="329">
        <v>40.4</v>
      </c>
      <c r="L62" s="330">
        <v>109667</v>
      </c>
      <c r="M62" s="331">
        <v>16.3</v>
      </c>
      <c r="N62" s="332">
        <v>24.1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30.44</v>
      </c>
      <c r="G47" s="12">
        <v>36.06</v>
      </c>
      <c r="H47" s="12">
        <v>44.06</v>
      </c>
      <c r="I47" s="12">
        <v>50.84</v>
      </c>
      <c r="J47" s="13">
        <v>50.93</v>
      </c>
    </row>
    <row r="48" spans="2:10" ht="57.75" customHeight="1">
      <c r="B48" s="14"/>
      <c r="C48" s="1139" t="s">
        <v>4</v>
      </c>
      <c r="D48" s="1139"/>
      <c r="E48" s="1140"/>
      <c r="F48" s="15">
        <v>22.6</v>
      </c>
      <c r="G48" s="16">
        <v>30.99</v>
      </c>
      <c r="H48" s="16">
        <v>41.31</v>
      </c>
      <c r="I48" s="16">
        <v>50.37</v>
      </c>
      <c r="J48" s="17">
        <v>44.82</v>
      </c>
    </row>
    <row r="49" spans="2:10" ht="57.75" customHeight="1" thickBot="1">
      <c r="B49" s="18"/>
      <c r="C49" s="1141" t="s">
        <v>5</v>
      </c>
      <c r="D49" s="1141"/>
      <c r="E49" s="1142"/>
      <c r="F49" s="19">
        <v>15.87</v>
      </c>
      <c r="G49" s="20">
        <v>15.05</v>
      </c>
      <c r="H49" s="20">
        <v>15.5</v>
      </c>
      <c r="I49" s="20">
        <v>17.489999999999998</v>
      </c>
      <c r="J49" s="21" t="s">
        <v>519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520</v>
      </c>
      <c r="D34" s="1149"/>
      <c r="E34" s="1150"/>
      <c r="F34" s="32">
        <v>22.6</v>
      </c>
      <c r="G34" s="33">
        <v>30.99</v>
      </c>
      <c r="H34" s="33">
        <v>41.31</v>
      </c>
      <c r="I34" s="33">
        <v>50.37</v>
      </c>
      <c r="J34" s="34">
        <v>44.82</v>
      </c>
      <c r="K34" s="22"/>
      <c r="L34" s="22"/>
      <c r="M34" s="22"/>
      <c r="N34" s="22"/>
      <c r="O34" s="22"/>
      <c r="P34" s="22"/>
    </row>
    <row r="35" spans="1:16" ht="39" customHeight="1">
      <c r="A35" s="22"/>
      <c r="B35" s="35"/>
      <c r="C35" s="1143" t="s">
        <v>521</v>
      </c>
      <c r="D35" s="1144"/>
      <c r="E35" s="1145"/>
      <c r="F35" s="36">
        <v>2.04</v>
      </c>
      <c r="G35" s="37">
        <v>2.34</v>
      </c>
      <c r="H35" s="37">
        <v>2.54</v>
      </c>
      <c r="I35" s="37">
        <v>3.74</v>
      </c>
      <c r="J35" s="38">
        <v>3.83</v>
      </c>
      <c r="K35" s="22"/>
      <c r="L35" s="22"/>
      <c r="M35" s="22"/>
      <c r="N35" s="22"/>
      <c r="O35" s="22"/>
      <c r="P35" s="22"/>
    </row>
    <row r="36" spans="1:16" ht="39" customHeight="1">
      <c r="A36" s="22"/>
      <c r="B36" s="35"/>
      <c r="C36" s="1143" t="s">
        <v>522</v>
      </c>
      <c r="D36" s="1144"/>
      <c r="E36" s="1145"/>
      <c r="F36" s="36">
        <v>3.15</v>
      </c>
      <c r="G36" s="37">
        <v>3.57</v>
      </c>
      <c r="H36" s="37">
        <v>2.04</v>
      </c>
      <c r="I36" s="37">
        <v>0.86</v>
      </c>
      <c r="J36" s="38">
        <v>2.77</v>
      </c>
      <c r="K36" s="22"/>
      <c r="L36" s="22"/>
      <c r="M36" s="22"/>
      <c r="N36" s="22"/>
      <c r="O36" s="22"/>
      <c r="P36" s="22"/>
    </row>
    <row r="37" spans="1:16" ht="39" customHeight="1">
      <c r="A37" s="22"/>
      <c r="B37" s="35"/>
      <c r="C37" s="1143" t="s">
        <v>523</v>
      </c>
      <c r="D37" s="1144"/>
      <c r="E37" s="1145"/>
      <c r="F37" s="36">
        <v>2.0499999999999998</v>
      </c>
      <c r="G37" s="37">
        <v>1.33</v>
      </c>
      <c r="H37" s="37">
        <v>1.06</v>
      </c>
      <c r="I37" s="37">
        <v>0.99</v>
      </c>
      <c r="J37" s="38">
        <v>0.74</v>
      </c>
      <c r="K37" s="22"/>
      <c r="L37" s="22"/>
      <c r="M37" s="22"/>
      <c r="N37" s="22"/>
      <c r="O37" s="22"/>
      <c r="P37" s="22"/>
    </row>
    <row r="38" spans="1:16" ht="39" customHeight="1">
      <c r="A38" s="22"/>
      <c r="B38" s="35"/>
      <c r="C38" s="1143" t="s">
        <v>524</v>
      </c>
      <c r="D38" s="1144"/>
      <c r="E38" s="1145"/>
      <c r="F38" s="36">
        <v>0.9</v>
      </c>
      <c r="G38" s="37">
        <v>0.59</v>
      </c>
      <c r="H38" s="37">
        <v>0.34</v>
      </c>
      <c r="I38" s="37">
        <v>0.33</v>
      </c>
      <c r="J38" s="38">
        <v>0.47</v>
      </c>
      <c r="K38" s="22"/>
      <c r="L38" s="22"/>
      <c r="M38" s="22"/>
      <c r="N38" s="22"/>
      <c r="O38" s="22"/>
      <c r="P38" s="22"/>
    </row>
    <row r="39" spans="1:16" ht="39" customHeight="1">
      <c r="A39" s="22"/>
      <c r="B39" s="35"/>
      <c r="C39" s="1143" t="s">
        <v>525</v>
      </c>
      <c r="D39" s="1144"/>
      <c r="E39" s="1145"/>
      <c r="F39" s="36">
        <v>0.11</v>
      </c>
      <c r="G39" s="37">
        <v>0.05</v>
      </c>
      <c r="H39" s="37">
        <v>0.1</v>
      </c>
      <c r="I39" s="37">
        <v>0.13</v>
      </c>
      <c r="J39" s="38">
        <v>0.17</v>
      </c>
      <c r="K39" s="22"/>
      <c r="L39" s="22"/>
      <c r="M39" s="22"/>
      <c r="N39" s="22"/>
      <c r="O39" s="22"/>
      <c r="P39" s="22"/>
    </row>
    <row r="40" spans="1:16" ht="39" customHeight="1">
      <c r="A40" s="22"/>
      <c r="B40" s="35"/>
      <c r="C40" s="1143" t="s">
        <v>526</v>
      </c>
      <c r="D40" s="1144"/>
      <c r="E40" s="1145"/>
      <c r="F40" s="36">
        <v>0.11</v>
      </c>
      <c r="G40" s="37">
        <v>0.18</v>
      </c>
      <c r="H40" s="37">
        <v>0.14000000000000001</v>
      </c>
      <c r="I40" s="37">
        <v>0.11</v>
      </c>
      <c r="J40" s="38">
        <v>0.11</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527</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528</v>
      </c>
      <c r="D43" s="1147"/>
      <c r="E43" s="1148"/>
      <c r="F43" s="41">
        <v>0.46</v>
      </c>
      <c r="G43" s="42">
        <v>0</v>
      </c>
      <c r="H43" s="42" t="s">
        <v>475</v>
      </c>
      <c r="I43" s="42" t="s">
        <v>475</v>
      </c>
      <c r="J43" s="43" t="s">
        <v>475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10</v>
      </c>
      <c r="C45" s="1160"/>
      <c r="D45" s="58"/>
      <c r="E45" s="1165" t="s">
        <v>11</v>
      </c>
      <c r="F45" s="1165"/>
      <c r="G45" s="1165"/>
      <c r="H45" s="1165"/>
      <c r="I45" s="1165"/>
      <c r="J45" s="1166"/>
      <c r="K45" s="59">
        <v>335</v>
      </c>
      <c r="L45" s="60">
        <v>322</v>
      </c>
      <c r="M45" s="60">
        <v>295</v>
      </c>
      <c r="N45" s="60">
        <v>278</v>
      </c>
      <c r="O45" s="61">
        <v>280</v>
      </c>
      <c r="P45" s="48"/>
      <c r="Q45" s="48"/>
      <c r="R45" s="48"/>
      <c r="S45" s="48"/>
      <c r="T45" s="48"/>
      <c r="U45" s="48"/>
    </row>
    <row r="46" spans="1:21" ht="30.75" customHeight="1">
      <c r="A46" s="48"/>
      <c r="B46" s="1161"/>
      <c r="C46" s="1162"/>
      <c r="D46" s="62"/>
      <c r="E46" s="1153" t="s">
        <v>12</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13</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14</v>
      </c>
      <c r="F48" s="1153"/>
      <c r="G48" s="1153"/>
      <c r="H48" s="1153"/>
      <c r="I48" s="1153"/>
      <c r="J48" s="1154"/>
      <c r="K48" s="63">
        <v>106</v>
      </c>
      <c r="L48" s="64">
        <v>101</v>
      </c>
      <c r="M48" s="64">
        <v>106</v>
      </c>
      <c r="N48" s="64">
        <v>113</v>
      </c>
      <c r="O48" s="65">
        <v>115</v>
      </c>
      <c r="P48" s="48"/>
      <c r="Q48" s="48"/>
      <c r="R48" s="48"/>
      <c r="S48" s="48"/>
      <c r="T48" s="48"/>
      <c r="U48" s="48"/>
    </row>
    <row r="49" spans="1:21" ht="30.75" customHeight="1">
      <c r="A49" s="48"/>
      <c r="B49" s="1161"/>
      <c r="C49" s="1162"/>
      <c r="D49" s="62"/>
      <c r="E49" s="1153" t="s">
        <v>15</v>
      </c>
      <c r="F49" s="1153"/>
      <c r="G49" s="1153"/>
      <c r="H49" s="1153"/>
      <c r="I49" s="1153"/>
      <c r="J49" s="1154"/>
      <c r="K49" s="63">
        <v>14</v>
      </c>
      <c r="L49" s="64">
        <v>15</v>
      </c>
      <c r="M49" s="64">
        <v>14</v>
      </c>
      <c r="N49" s="64">
        <v>12</v>
      </c>
      <c r="O49" s="65">
        <v>10</v>
      </c>
      <c r="P49" s="48"/>
      <c r="Q49" s="48"/>
      <c r="R49" s="48"/>
      <c r="S49" s="48"/>
      <c r="T49" s="48"/>
      <c r="U49" s="48"/>
    </row>
    <row r="50" spans="1:21" ht="30.75" customHeight="1">
      <c r="A50" s="48"/>
      <c r="B50" s="1161"/>
      <c r="C50" s="1162"/>
      <c r="D50" s="62"/>
      <c r="E50" s="1153" t="s">
        <v>16</v>
      </c>
      <c r="F50" s="1153"/>
      <c r="G50" s="1153"/>
      <c r="H50" s="1153"/>
      <c r="I50" s="1153"/>
      <c r="J50" s="1154"/>
      <c r="K50" s="63">
        <v>25</v>
      </c>
      <c r="L50" s="64">
        <v>24</v>
      </c>
      <c r="M50" s="64">
        <v>5</v>
      </c>
      <c r="N50" s="64">
        <v>0</v>
      </c>
      <c r="O50" s="65">
        <v>0</v>
      </c>
      <c r="P50" s="48"/>
      <c r="Q50" s="48"/>
      <c r="R50" s="48"/>
      <c r="S50" s="48"/>
      <c r="T50" s="48"/>
      <c r="U50" s="48"/>
    </row>
    <row r="51" spans="1:21" ht="30.75" customHeight="1">
      <c r="A51" s="48"/>
      <c r="B51" s="1163"/>
      <c r="C51" s="1164"/>
      <c r="D51" s="66"/>
      <c r="E51" s="1153" t="s">
        <v>17</v>
      </c>
      <c r="F51" s="1153"/>
      <c r="G51" s="1153"/>
      <c r="H51" s="1153"/>
      <c r="I51" s="1153"/>
      <c r="J51" s="1154"/>
      <c r="K51" s="63">
        <v>1</v>
      </c>
      <c r="L51" s="64">
        <v>0</v>
      </c>
      <c r="M51" s="64">
        <v>1</v>
      </c>
      <c r="N51" s="64">
        <v>0</v>
      </c>
      <c r="O51" s="65" t="s">
        <v>475</v>
      </c>
      <c r="P51" s="48"/>
      <c r="Q51" s="48"/>
      <c r="R51" s="48"/>
      <c r="S51" s="48"/>
      <c r="T51" s="48"/>
      <c r="U51" s="48"/>
    </row>
    <row r="52" spans="1:21" ht="30.75" customHeight="1">
      <c r="A52" s="48"/>
      <c r="B52" s="1151" t="s">
        <v>18</v>
      </c>
      <c r="C52" s="1152"/>
      <c r="D52" s="66"/>
      <c r="E52" s="1153" t="s">
        <v>19</v>
      </c>
      <c r="F52" s="1153"/>
      <c r="G52" s="1153"/>
      <c r="H52" s="1153"/>
      <c r="I52" s="1153"/>
      <c r="J52" s="1154"/>
      <c r="K52" s="63">
        <v>282</v>
      </c>
      <c r="L52" s="64">
        <v>276</v>
      </c>
      <c r="M52" s="64">
        <v>274</v>
      </c>
      <c r="N52" s="64">
        <v>261</v>
      </c>
      <c r="O52" s="65">
        <v>265</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199</v>
      </c>
      <c r="L53" s="69">
        <v>186</v>
      </c>
      <c r="M53" s="69">
        <v>147</v>
      </c>
      <c r="N53" s="69">
        <v>142</v>
      </c>
      <c r="O53" s="70">
        <v>140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67" t="s">
        <v>23</v>
      </c>
      <c r="C41" s="1168"/>
      <c r="D41" s="81"/>
      <c r="E41" s="1173" t="s">
        <v>24</v>
      </c>
      <c r="F41" s="1173"/>
      <c r="G41" s="1173"/>
      <c r="H41" s="1174"/>
      <c r="I41" s="82">
        <v>2540</v>
      </c>
      <c r="J41" s="83">
        <v>2463</v>
      </c>
      <c r="K41" s="83">
        <v>2421</v>
      </c>
      <c r="L41" s="83">
        <v>2412</v>
      </c>
      <c r="M41" s="84">
        <v>2362</v>
      </c>
    </row>
    <row r="42" spans="2:13" ht="27.75" customHeight="1">
      <c r="B42" s="1169"/>
      <c r="C42" s="1170"/>
      <c r="D42" s="85"/>
      <c r="E42" s="1175" t="s">
        <v>25</v>
      </c>
      <c r="F42" s="1175"/>
      <c r="G42" s="1175"/>
      <c r="H42" s="1176"/>
      <c r="I42" s="86">
        <v>28</v>
      </c>
      <c r="J42" s="87">
        <v>5</v>
      </c>
      <c r="K42" s="87" t="s">
        <v>475</v>
      </c>
      <c r="L42" s="87">
        <v>0</v>
      </c>
      <c r="M42" s="88">
        <v>2</v>
      </c>
    </row>
    <row r="43" spans="2:13" ht="27.75" customHeight="1">
      <c r="B43" s="1169"/>
      <c r="C43" s="1170"/>
      <c r="D43" s="85"/>
      <c r="E43" s="1175" t="s">
        <v>26</v>
      </c>
      <c r="F43" s="1175"/>
      <c r="G43" s="1175"/>
      <c r="H43" s="1176"/>
      <c r="I43" s="86">
        <v>1377</v>
      </c>
      <c r="J43" s="87">
        <v>1310</v>
      </c>
      <c r="K43" s="87">
        <v>1249</v>
      </c>
      <c r="L43" s="87">
        <v>1199</v>
      </c>
      <c r="M43" s="88">
        <v>1201</v>
      </c>
    </row>
    <row r="44" spans="2:13" ht="27.75" customHeight="1">
      <c r="B44" s="1169"/>
      <c r="C44" s="1170"/>
      <c r="D44" s="85"/>
      <c r="E44" s="1175" t="s">
        <v>27</v>
      </c>
      <c r="F44" s="1175"/>
      <c r="G44" s="1175"/>
      <c r="H44" s="1176"/>
      <c r="I44" s="86">
        <v>75</v>
      </c>
      <c r="J44" s="87">
        <v>63</v>
      </c>
      <c r="K44" s="87">
        <v>52</v>
      </c>
      <c r="L44" s="87">
        <v>48</v>
      </c>
      <c r="M44" s="88">
        <v>53</v>
      </c>
    </row>
    <row r="45" spans="2:13" ht="27.75" customHeight="1">
      <c r="B45" s="1169"/>
      <c r="C45" s="1170"/>
      <c r="D45" s="85"/>
      <c r="E45" s="1175" t="s">
        <v>28</v>
      </c>
      <c r="F45" s="1175"/>
      <c r="G45" s="1175"/>
      <c r="H45" s="1176"/>
      <c r="I45" s="86">
        <v>222</v>
      </c>
      <c r="J45" s="87">
        <v>225</v>
      </c>
      <c r="K45" s="87">
        <v>213</v>
      </c>
      <c r="L45" s="87">
        <v>173</v>
      </c>
      <c r="M45" s="88">
        <v>126</v>
      </c>
    </row>
    <row r="46" spans="2:13" ht="27.75" customHeight="1">
      <c r="B46" s="1169"/>
      <c r="C46" s="1170"/>
      <c r="D46" s="85"/>
      <c r="E46" s="1175" t="s">
        <v>29</v>
      </c>
      <c r="F46" s="1175"/>
      <c r="G46" s="1175"/>
      <c r="H46" s="1176"/>
      <c r="I46" s="86" t="s">
        <v>475</v>
      </c>
      <c r="J46" s="87" t="s">
        <v>475</v>
      </c>
      <c r="K46" s="87" t="s">
        <v>475</v>
      </c>
      <c r="L46" s="87" t="s">
        <v>475</v>
      </c>
      <c r="M46" s="88" t="s">
        <v>475</v>
      </c>
    </row>
    <row r="47" spans="2:13" ht="27.75" customHeight="1">
      <c r="B47" s="1169"/>
      <c r="C47" s="1170"/>
      <c r="D47" s="85"/>
      <c r="E47" s="1175" t="s">
        <v>30</v>
      </c>
      <c r="F47" s="1175"/>
      <c r="G47" s="1175"/>
      <c r="H47" s="1176"/>
      <c r="I47" s="86" t="s">
        <v>475</v>
      </c>
      <c r="J47" s="87" t="s">
        <v>475</v>
      </c>
      <c r="K47" s="87" t="s">
        <v>475</v>
      </c>
      <c r="L47" s="87" t="s">
        <v>475</v>
      </c>
      <c r="M47" s="88" t="s">
        <v>475</v>
      </c>
    </row>
    <row r="48" spans="2:13" ht="27.75" customHeight="1">
      <c r="B48" s="1171"/>
      <c r="C48" s="1172"/>
      <c r="D48" s="85"/>
      <c r="E48" s="1175" t="s">
        <v>31</v>
      </c>
      <c r="F48" s="1175"/>
      <c r="G48" s="1175"/>
      <c r="H48" s="1176"/>
      <c r="I48" s="86" t="s">
        <v>475</v>
      </c>
      <c r="J48" s="87" t="s">
        <v>475</v>
      </c>
      <c r="K48" s="87" t="s">
        <v>475</v>
      </c>
      <c r="L48" s="87" t="s">
        <v>475</v>
      </c>
      <c r="M48" s="88" t="s">
        <v>475</v>
      </c>
    </row>
    <row r="49" spans="2:13" ht="27.75" customHeight="1">
      <c r="B49" s="1177" t="s">
        <v>32</v>
      </c>
      <c r="C49" s="1178"/>
      <c r="D49" s="89"/>
      <c r="E49" s="1175" t="s">
        <v>33</v>
      </c>
      <c r="F49" s="1175"/>
      <c r="G49" s="1175"/>
      <c r="H49" s="1176"/>
      <c r="I49" s="86">
        <v>769</v>
      </c>
      <c r="J49" s="87">
        <v>876</v>
      </c>
      <c r="K49" s="87">
        <v>968</v>
      </c>
      <c r="L49" s="87">
        <v>1058</v>
      </c>
      <c r="M49" s="88">
        <v>1260</v>
      </c>
    </row>
    <row r="50" spans="2:13" ht="27.75" customHeight="1">
      <c r="B50" s="1169"/>
      <c r="C50" s="1170"/>
      <c r="D50" s="85"/>
      <c r="E50" s="1175" t="s">
        <v>34</v>
      </c>
      <c r="F50" s="1175"/>
      <c r="G50" s="1175"/>
      <c r="H50" s="1176"/>
      <c r="I50" s="86">
        <v>54</v>
      </c>
      <c r="J50" s="87">
        <v>47</v>
      </c>
      <c r="K50" s="87">
        <v>41</v>
      </c>
      <c r="L50" s="87">
        <v>36</v>
      </c>
      <c r="M50" s="88">
        <v>30</v>
      </c>
    </row>
    <row r="51" spans="2:13" ht="27.75" customHeight="1">
      <c r="B51" s="1171"/>
      <c r="C51" s="1172"/>
      <c r="D51" s="85"/>
      <c r="E51" s="1175" t="s">
        <v>35</v>
      </c>
      <c r="F51" s="1175"/>
      <c r="G51" s="1175"/>
      <c r="H51" s="1176"/>
      <c r="I51" s="86">
        <v>2464</v>
      </c>
      <c r="J51" s="87">
        <v>2477</v>
      </c>
      <c r="K51" s="87">
        <v>2455</v>
      </c>
      <c r="L51" s="87">
        <v>2406</v>
      </c>
      <c r="M51" s="88">
        <v>2333</v>
      </c>
    </row>
    <row r="52" spans="2:13" ht="27.75" customHeight="1" thickBot="1">
      <c r="B52" s="1179" t="s">
        <v>36</v>
      </c>
      <c r="C52" s="1180"/>
      <c r="D52" s="90"/>
      <c r="E52" s="1181" t="s">
        <v>37</v>
      </c>
      <c r="F52" s="1181"/>
      <c r="G52" s="1181"/>
      <c r="H52" s="1182"/>
      <c r="I52" s="91">
        <v>956</v>
      </c>
      <c r="J52" s="92">
        <v>666</v>
      </c>
      <c r="K52" s="92">
        <v>470</v>
      </c>
      <c r="L52" s="92">
        <v>332</v>
      </c>
      <c r="M52" s="93">
        <v>120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240650</v>
      </c>
      <c r="E3" s="116"/>
      <c r="F3" s="117">
        <v>209170</v>
      </c>
      <c r="G3" s="118"/>
      <c r="H3" s="119"/>
    </row>
    <row r="4" spans="1:8">
      <c r="A4" s="120"/>
      <c r="B4" s="121"/>
      <c r="C4" s="122"/>
      <c r="D4" s="123">
        <v>117685</v>
      </c>
      <c r="E4" s="124"/>
      <c r="F4" s="125">
        <v>117028</v>
      </c>
      <c r="G4" s="126"/>
      <c r="H4" s="127"/>
    </row>
    <row r="5" spans="1:8">
      <c r="A5" s="108" t="s">
        <v>508</v>
      </c>
      <c r="B5" s="113"/>
      <c r="C5" s="114"/>
      <c r="D5" s="115">
        <v>78812</v>
      </c>
      <c r="E5" s="116"/>
      <c r="F5" s="117">
        <v>220780</v>
      </c>
      <c r="G5" s="118"/>
      <c r="H5" s="119"/>
    </row>
    <row r="6" spans="1:8">
      <c r="A6" s="120"/>
      <c r="B6" s="121"/>
      <c r="C6" s="122"/>
      <c r="D6" s="123">
        <v>53267</v>
      </c>
      <c r="E6" s="124"/>
      <c r="F6" s="125">
        <v>105334</v>
      </c>
      <c r="G6" s="126"/>
      <c r="H6" s="127"/>
    </row>
    <row r="7" spans="1:8">
      <c r="A7" s="108" t="s">
        <v>509</v>
      </c>
      <c r="B7" s="113"/>
      <c r="C7" s="114"/>
      <c r="D7" s="115">
        <v>78409</v>
      </c>
      <c r="E7" s="116"/>
      <c r="F7" s="117">
        <v>201428</v>
      </c>
      <c r="G7" s="118"/>
      <c r="H7" s="119"/>
    </row>
    <row r="8" spans="1:8">
      <c r="A8" s="120"/>
      <c r="B8" s="121"/>
      <c r="C8" s="122"/>
      <c r="D8" s="123">
        <v>47724</v>
      </c>
      <c r="E8" s="124"/>
      <c r="F8" s="125">
        <v>118373</v>
      </c>
      <c r="G8" s="126"/>
      <c r="H8" s="127"/>
    </row>
    <row r="9" spans="1:8">
      <c r="A9" s="108" t="s">
        <v>510</v>
      </c>
      <c r="B9" s="113"/>
      <c r="C9" s="114"/>
      <c r="D9" s="115">
        <v>85236</v>
      </c>
      <c r="E9" s="116"/>
      <c r="F9" s="117">
        <v>221823</v>
      </c>
      <c r="G9" s="118"/>
      <c r="H9" s="119"/>
    </row>
    <row r="10" spans="1:8">
      <c r="A10" s="120"/>
      <c r="B10" s="121"/>
      <c r="C10" s="122"/>
      <c r="D10" s="123">
        <v>59442</v>
      </c>
      <c r="E10" s="124"/>
      <c r="F10" s="125">
        <v>104431</v>
      </c>
      <c r="G10" s="126"/>
      <c r="H10" s="127"/>
    </row>
    <row r="11" spans="1:8">
      <c r="A11" s="108" t="s">
        <v>511</v>
      </c>
      <c r="B11" s="113"/>
      <c r="C11" s="114"/>
      <c r="D11" s="115">
        <v>117467</v>
      </c>
      <c r="E11" s="116"/>
      <c r="F11" s="117">
        <v>263041</v>
      </c>
      <c r="G11" s="118"/>
      <c r="H11" s="119"/>
    </row>
    <row r="12" spans="1:8">
      <c r="A12" s="120"/>
      <c r="B12" s="121"/>
      <c r="C12" s="128"/>
      <c r="D12" s="123">
        <v>88270</v>
      </c>
      <c r="E12" s="124"/>
      <c r="F12" s="125">
        <v>103171</v>
      </c>
      <c r="G12" s="126"/>
      <c r="H12" s="127"/>
    </row>
    <row r="13" spans="1:8">
      <c r="A13" s="108"/>
      <c r="B13" s="113"/>
      <c r="C13" s="129"/>
      <c r="D13" s="130">
        <v>120115</v>
      </c>
      <c r="E13" s="131"/>
      <c r="F13" s="132">
        <v>223248</v>
      </c>
      <c r="G13" s="133"/>
      <c r="H13" s="119"/>
    </row>
    <row r="14" spans="1:8">
      <c r="A14" s="120"/>
      <c r="B14" s="121"/>
      <c r="C14" s="122"/>
      <c r="D14" s="123">
        <v>73278</v>
      </c>
      <c r="E14" s="124"/>
      <c r="F14" s="125">
        <v>109667</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22.6</v>
      </c>
      <c r="C19" s="134">
        <f>ROUND(VALUE(SUBSTITUTE(実質収支比率等に係る経年分析!G$48,"▲","-")),2)</f>
        <v>30.99</v>
      </c>
      <c r="D19" s="134">
        <f>ROUND(VALUE(SUBSTITUTE(実質収支比率等に係る経年分析!H$48,"▲","-")),2)</f>
        <v>41.31</v>
      </c>
      <c r="E19" s="134">
        <f>ROUND(VALUE(SUBSTITUTE(実質収支比率等に係る経年分析!I$48,"▲","-")),2)</f>
        <v>50.37</v>
      </c>
      <c r="F19" s="134">
        <f>ROUND(VALUE(SUBSTITUTE(実質収支比率等に係る経年分析!J$48,"▲","-")),2)</f>
        <v>44.82</v>
      </c>
    </row>
    <row r="20" spans="1:11">
      <c r="A20" s="134" t="s">
        <v>42</v>
      </c>
      <c r="B20" s="134">
        <f>ROUND(VALUE(SUBSTITUTE(実質収支比率等に係る経年分析!F$47,"▲","-")),2)</f>
        <v>30.44</v>
      </c>
      <c r="C20" s="134">
        <f>ROUND(VALUE(SUBSTITUTE(実質収支比率等に係る経年分析!G$47,"▲","-")),2)</f>
        <v>36.06</v>
      </c>
      <c r="D20" s="134">
        <f>ROUND(VALUE(SUBSTITUTE(実質収支比率等に係る経年分析!H$47,"▲","-")),2)</f>
        <v>44.06</v>
      </c>
      <c r="E20" s="134">
        <f>ROUND(VALUE(SUBSTITUTE(実質収支比率等に係る経年分析!I$47,"▲","-")),2)</f>
        <v>50.84</v>
      </c>
      <c r="F20" s="134">
        <f>ROUND(VALUE(SUBSTITUTE(実質収支比率等に係る経年分析!J$47,"▲","-")),2)</f>
        <v>50.93</v>
      </c>
    </row>
    <row r="21" spans="1:11">
      <c r="A21" s="134" t="s">
        <v>43</v>
      </c>
      <c r="B21" s="134">
        <f>IF(ISNUMBER(VALUE(SUBSTITUTE(実質収支比率等に係る経年分析!F$49,"▲","-"))),ROUND(VALUE(SUBSTITUTE(実質収支比率等に係る経年分析!F$49,"▲","-")),2),NA())</f>
        <v>15.87</v>
      </c>
      <c r="C21" s="134">
        <f>IF(ISNUMBER(VALUE(SUBSTITUTE(実質収支比率等に係る経年分析!G$49,"▲","-"))),ROUND(VALUE(SUBSTITUTE(実質収支比率等に係る経年分析!G$49,"▲","-")),2),NA())</f>
        <v>15.05</v>
      </c>
      <c r="D21" s="134">
        <f>IF(ISNUMBER(VALUE(SUBSTITUTE(実質収支比率等に係る経年分析!H$49,"▲","-"))),ROUND(VALUE(SUBSTITUTE(実質収支比率等に係る経年分析!H$49,"▲","-")),2),NA())</f>
        <v>15.5</v>
      </c>
      <c r="E21" s="134">
        <f>IF(ISNUMBER(VALUE(SUBSTITUTE(実質収支比率等に係る経年分析!I$49,"▲","-"))),ROUND(VALUE(SUBSTITUTE(実質収支比率等に係る経年分析!I$49,"▲","-")),2),NA())</f>
        <v>17.489999999999998</v>
      </c>
      <c r="F21" s="134">
        <f>IF(ISNUMBER(VALUE(SUBSTITUTE(実質収支比率等に係る経年分析!J$49,"▲","-"))),ROUND(VALUE(SUBSTITUTE(実質収支比率等に係る経年分析!J$49,"▲","-")),2),NA())</f>
        <v>-5.52</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0.47</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2.0499999999999998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2.77</v>
      </c>
    </row>
    <row r="35" spans="1:16">
      <c r="A35" s="135" t="str">
        <f>IF(連結実質赤字比率に係る赤字・黒字の構成分析!C$35="",NA(),連結実質赤字比率に係る赤字・黒字の構成分析!C$35)</f>
        <v>国保診療所特別会計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22.6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41.31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50.37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44.82</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282</v>
      </c>
      <c r="E42" s="136"/>
      <c r="F42" s="136"/>
      <c r="G42" s="136">
        <f>'実質公債費比率（分子）の構造'!L$52</f>
        <v>276</v>
      </c>
      <c r="H42" s="136"/>
      <c r="I42" s="136"/>
      <c r="J42" s="136">
        <f>'実質公債費比率（分子）の構造'!M$52</f>
        <v>274</v>
      </c>
      <c r="K42" s="136"/>
      <c r="L42" s="136"/>
      <c r="M42" s="136">
        <f>'実質公債費比率（分子）の構造'!N$52</f>
        <v>261</v>
      </c>
      <c r="N42" s="136"/>
      <c r="O42" s="136"/>
      <c r="P42" s="136">
        <f>'実質公債費比率（分子）の構造'!O$52</f>
        <v>265</v>
      </c>
    </row>
    <row r="43" spans="1:16">
      <c r="A43" s="136" t="s">
        <v>51</v>
      </c>
      <c r="B43" s="136">
        <f>'実質公債費比率（分子）の構造'!K$51</f>
        <v>1</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t="str">
        <f>'実質公債費比率（分子）の構造'!O$51</f>
        <v>-</v>
      </c>
      <c r="O43" s="136"/>
      <c r="P43" s="136"/>
    </row>
    <row r="44" spans="1:16">
      <c r="A44" s="136" t="s">
        <v>52</v>
      </c>
      <c r="B44" s="136">
        <f>'実質公債費比率（分子）の構造'!K$50</f>
        <v>25</v>
      </c>
      <c r="C44" s="136"/>
      <c r="D44" s="136"/>
      <c r="E44" s="136">
        <f>'実質公債費比率（分子）の構造'!L$50</f>
        <v>24</v>
      </c>
      <c r="F44" s="136"/>
      <c r="G44" s="136"/>
      <c r="H44" s="136">
        <f>'実質公債費比率（分子）の構造'!M$50</f>
        <v>5</v>
      </c>
      <c r="I44" s="136"/>
      <c r="J44" s="136"/>
      <c r="K44" s="136">
        <f>'実質公債費比率（分子）の構造'!N$50</f>
        <v>0</v>
      </c>
      <c r="L44" s="136"/>
      <c r="M44" s="136"/>
      <c r="N44" s="136">
        <f>'実質公債費比率（分子）の構造'!O$50</f>
        <v>0</v>
      </c>
      <c r="O44" s="136"/>
      <c r="P44" s="136"/>
    </row>
    <row r="45" spans="1:16">
      <c r="A45" s="136" t="s">
        <v>53</v>
      </c>
      <c r="B45" s="136">
        <f>'実質公債費比率（分子）の構造'!K$49</f>
        <v>14</v>
      </c>
      <c r="C45" s="136"/>
      <c r="D45" s="136"/>
      <c r="E45" s="136">
        <f>'実質公債費比率（分子）の構造'!L$49</f>
        <v>15</v>
      </c>
      <c r="F45" s="136"/>
      <c r="G45" s="136"/>
      <c r="H45" s="136">
        <f>'実質公債費比率（分子）の構造'!M$49</f>
        <v>14</v>
      </c>
      <c r="I45" s="136"/>
      <c r="J45" s="136"/>
      <c r="K45" s="136">
        <f>'実質公債費比率（分子）の構造'!N$49</f>
        <v>12</v>
      </c>
      <c r="L45" s="136"/>
      <c r="M45" s="136"/>
      <c r="N45" s="136">
        <f>'実質公債費比率（分子）の構造'!O$49</f>
        <v>10</v>
      </c>
      <c r="O45" s="136"/>
      <c r="P45" s="136"/>
    </row>
    <row r="46" spans="1:16">
      <c r="A46" s="136" t="s">
        <v>54</v>
      </c>
      <c r="B46" s="136">
        <f>'実質公債費比率（分子）の構造'!K$48</f>
        <v>106</v>
      </c>
      <c r="C46" s="136"/>
      <c r="D46" s="136"/>
      <c r="E46" s="136">
        <f>'実質公債費比率（分子）の構造'!L$48</f>
        <v>101</v>
      </c>
      <c r="F46" s="136"/>
      <c r="G46" s="136"/>
      <c r="H46" s="136">
        <f>'実質公債費比率（分子）の構造'!M$48</f>
        <v>106</v>
      </c>
      <c r="I46" s="136"/>
      <c r="J46" s="136"/>
      <c r="K46" s="136">
        <f>'実質公債費比率（分子）の構造'!N$48</f>
        <v>113</v>
      </c>
      <c r="L46" s="136"/>
      <c r="M46" s="136"/>
      <c r="N46" s="136">
        <f>'実質公債費比率（分子）の構造'!O$48</f>
        <v>115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335</v>
      </c>
      <c r="C49" s="136"/>
      <c r="D49" s="136"/>
      <c r="E49" s="136">
        <f>'実質公債費比率（分子）の構造'!L$45</f>
        <v>322</v>
      </c>
      <c r="F49" s="136"/>
      <c r="G49" s="136"/>
      <c r="H49" s="136">
        <f>'実質公債費比率（分子）の構造'!M$45</f>
        <v>295</v>
      </c>
      <c r="I49" s="136"/>
      <c r="J49" s="136"/>
      <c r="K49" s="136">
        <f>'実質公債費比率（分子）の構造'!N$45</f>
        <v>278</v>
      </c>
      <c r="L49" s="136"/>
      <c r="M49" s="136"/>
      <c r="N49" s="136">
        <f>'実質公債費比率（分子）の構造'!O$45</f>
        <v>280</v>
      </c>
      <c r="O49" s="136"/>
      <c r="P49" s="136"/>
    </row>
    <row r="50" spans="1:16">
      <c r="A50" s="136" t="s">
        <v>58</v>
      </c>
      <c r="B50" s="136" t="e">
        <f>NA()</f>
        <v>#N/A</v>
      </c>
      <c r="C50" s="136">
        <f>IF(ISNUMBER('実質公債費比率（分子）の構造'!K$53),'実質公債費比率（分子）の構造'!K$53,NA())</f>
        <v>199</v>
      </c>
      <c r="D50" s="136" t="e">
        <f>NA()</f>
        <v>#N/A</v>
      </c>
      <c r="E50" s="136" t="e">
        <f>NA()</f>
        <v>#N/A</v>
      </c>
      <c r="F50" s="136">
        <f>IF(ISNUMBER('実質公債費比率（分子）の構造'!L$53),'実質公債費比率（分子）の構造'!L$53,NA())</f>
        <v>186</v>
      </c>
      <c r="G50" s="136" t="e">
        <f>NA()</f>
        <v>#N/A</v>
      </c>
      <c r="H50" s="136" t="e">
        <f>NA()</f>
        <v>#N/A</v>
      </c>
      <c r="I50" s="136">
        <f>IF(ISNUMBER('実質公債費比率（分子）の構造'!M$53),'実質公債費比率（分子）の構造'!M$53,NA())</f>
        <v>147</v>
      </c>
      <c r="J50" s="136" t="e">
        <f>NA()</f>
        <v>#N/A</v>
      </c>
      <c r="K50" s="136" t="e">
        <f>NA()</f>
        <v>#N/A</v>
      </c>
      <c r="L50" s="136">
        <f>IF(ISNUMBER('実質公債費比率（分子）の構造'!N$53),'実質公債費比率（分子）の構造'!N$53,NA())</f>
        <v>142</v>
      </c>
      <c r="M50" s="136" t="e">
        <f>NA()</f>
        <v>#N/A</v>
      </c>
      <c r="N50" s="136" t="e">
        <f>NA()</f>
        <v>#N/A</v>
      </c>
      <c r="O50" s="136">
        <f>IF(ISNUMBER('実質公債費比率（分子）の構造'!O$53),'実質公債費比率（分子）の構造'!O$53,NA())</f>
        <v>140</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2464</v>
      </c>
      <c r="E56" s="135"/>
      <c r="F56" s="135"/>
      <c r="G56" s="135">
        <f>'将来負担比率（分子）の構造'!J$51</f>
        <v>2477</v>
      </c>
      <c r="H56" s="135"/>
      <c r="I56" s="135"/>
      <c r="J56" s="135">
        <f>'将来負担比率（分子）の構造'!K$51</f>
        <v>2455</v>
      </c>
      <c r="K56" s="135"/>
      <c r="L56" s="135"/>
      <c r="M56" s="135">
        <f>'将来負担比率（分子）の構造'!L$51</f>
        <v>2406</v>
      </c>
      <c r="N56" s="135"/>
      <c r="O56" s="135"/>
      <c r="P56" s="135">
        <f>'将来負担比率（分子）の構造'!M$51</f>
        <v>2333</v>
      </c>
    </row>
    <row r="57" spans="1:16">
      <c r="A57" s="135" t="s">
        <v>34</v>
      </c>
      <c r="B57" s="135"/>
      <c r="C57" s="135"/>
      <c r="D57" s="135">
        <f>'将来負担比率（分子）の構造'!I$50</f>
        <v>54</v>
      </c>
      <c r="E57" s="135"/>
      <c r="F57" s="135"/>
      <c r="G57" s="135">
        <f>'将来負担比率（分子）の構造'!J$50</f>
        <v>47</v>
      </c>
      <c r="H57" s="135"/>
      <c r="I57" s="135"/>
      <c r="J57" s="135">
        <f>'将来負担比率（分子）の構造'!K$50</f>
        <v>41</v>
      </c>
      <c r="K57" s="135"/>
      <c r="L57" s="135"/>
      <c r="M57" s="135">
        <f>'将来負担比率（分子）の構造'!L$50</f>
        <v>36</v>
      </c>
      <c r="N57" s="135"/>
      <c r="O57" s="135"/>
      <c r="P57" s="135">
        <f>'将来負担比率（分子）の構造'!M$50</f>
        <v>30</v>
      </c>
    </row>
    <row r="58" spans="1:16">
      <c r="A58" s="135" t="s">
        <v>33</v>
      </c>
      <c r="B58" s="135"/>
      <c r="C58" s="135"/>
      <c r="D58" s="135">
        <f>'将来負担比率（分子）の構造'!I$49</f>
        <v>769</v>
      </c>
      <c r="E58" s="135"/>
      <c r="F58" s="135"/>
      <c r="G58" s="135">
        <f>'将来負担比率（分子）の構造'!J$49</f>
        <v>876</v>
      </c>
      <c r="H58" s="135"/>
      <c r="I58" s="135"/>
      <c r="J58" s="135">
        <f>'将来負担比率（分子）の構造'!K$49</f>
        <v>968</v>
      </c>
      <c r="K58" s="135"/>
      <c r="L58" s="135"/>
      <c r="M58" s="135">
        <f>'将来負担比率（分子）の構造'!L$49</f>
        <v>1058</v>
      </c>
      <c r="N58" s="135"/>
      <c r="O58" s="135"/>
      <c r="P58" s="135">
        <f>'将来負担比率（分子）の構造'!M$49</f>
        <v>1260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222</v>
      </c>
      <c r="C62" s="135"/>
      <c r="D62" s="135"/>
      <c r="E62" s="135">
        <f>'将来負担比率（分子）の構造'!J$45</f>
        <v>225</v>
      </c>
      <c r="F62" s="135"/>
      <c r="G62" s="135"/>
      <c r="H62" s="135">
        <f>'将来負担比率（分子）の構造'!K$45</f>
        <v>213</v>
      </c>
      <c r="I62" s="135"/>
      <c r="J62" s="135"/>
      <c r="K62" s="135">
        <f>'将来負担比率（分子）の構造'!L$45</f>
        <v>173</v>
      </c>
      <c r="L62" s="135"/>
      <c r="M62" s="135"/>
      <c r="N62" s="135">
        <f>'将来負担比率（分子）の構造'!M$45</f>
        <v>126</v>
      </c>
      <c r="O62" s="135"/>
      <c r="P62" s="135"/>
    </row>
    <row r="63" spans="1:16">
      <c r="A63" s="135" t="s">
        <v>27</v>
      </c>
      <c r="B63" s="135">
        <f>'将来負担比率（分子）の構造'!I$44</f>
        <v>75</v>
      </c>
      <c r="C63" s="135"/>
      <c r="D63" s="135"/>
      <c r="E63" s="135">
        <f>'将来負担比率（分子）の構造'!J$44</f>
        <v>63</v>
      </c>
      <c r="F63" s="135"/>
      <c r="G63" s="135"/>
      <c r="H63" s="135">
        <f>'将来負担比率（分子）の構造'!K$44</f>
        <v>52</v>
      </c>
      <c r="I63" s="135"/>
      <c r="J63" s="135"/>
      <c r="K63" s="135">
        <f>'将来負担比率（分子）の構造'!L$44</f>
        <v>48</v>
      </c>
      <c r="L63" s="135"/>
      <c r="M63" s="135"/>
      <c r="N63" s="135">
        <f>'将来負担比率（分子）の構造'!M$44</f>
        <v>53</v>
      </c>
      <c r="O63" s="135"/>
      <c r="P63" s="135"/>
    </row>
    <row r="64" spans="1:16">
      <c r="A64" s="135" t="s">
        <v>26</v>
      </c>
      <c r="B64" s="135">
        <f>'将来負担比率（分子）の構造'!I$43</f>
        <v>1377</v>
      </c>
      <c r="C64" s="135"/>
      <c r="D64" s="135"/>
      <c r="E64" s="135">
        <f>'将来負担比率（分子）の構造'!J$43</f>
        <v>1310</v>
      </c>
      <c r="F64" s="135"/>
      <c r="G64" s="135"/>
      <c r="H64" s="135">
        <f>'将来負担比率（分子）の構造'!K$43</f>
        <v>1249</v>
      </c>
      <c r="I64" s="135"/>
      <c r="J64" s="135"/>
      <c r="K64" s="135">
        <f>'将来負担比率（分子）の構造'!L$43</f>
        <v>1199</v>
      </c>
      <c r="L64" s="135"/>
      <c r="M64" s="135"/>
      <c r="N64" s="135">
        <f>'将来負担比率（分子）の構造'!M$43</f>
        <v>1201</v>
      </c>
      <c r="O64" s="135"/>
      <c r="P64" s="135"/>
    </row>
    <row r="65" spans="1:16">
      <c r="A65" s="135" t="s">
        <v>25</v>
      </c>
      <c r="B65" s="135">
        <f>'将来負担比率（分子）の構造'!I$42</f>
        <v>28</v>
      </c>
      <c r="C65" s="135"/>
      <c r="D65" s="135"/>
      <c r="E65" s="135">
        <f>'将来負担比率（分子）の構造'!J$42</f>
        <v>5</v>
      </c>
      <c r="F65" s="135"/>
      <c r="G65" s="135"/>
      <c r="H65" s="135" t="str">
        <f>'将来負担比率（分子）の構造'!K$42</f>
        <v>-</v>
      </c>
      <c r="I65" s="135"/>
      <c r="J65" s="135"/>
      <c r="K65" s="135">
        <f>'将来負担比率（分子）の構造'!L$42</f>
        <v>0</v>
      </c>
      <c r="L65" s="135"/>
      <c r="M65" s="135"/>
      <c r="N65" s="135">
        <f>'将来負担比率（分子）の構造'!M$42</f>
        <v>2</v>
      </c>
      <c r="O65" s="135"/>
      <c r="P65" s="135"/>
    </row>
    <row r="66" spans="1:16">
      <c r="A66" s="135" t="s">
        <v>24</v>
      </c>
      <c r="B66" s="135">
        <f>'将来負担比率（分子）の構造'!I$41</f>
        <v>2540</v>
      </c>
      <c r="C66" s="135"/>
      <c r="D66" s="135"/>
      <c r="E66" s="135">
        <f>'将来負担比率（分子）の構造'!J$41</f>
        <v>2463</v>
      </c>
      <c r="F66" s="135"/>
      <c r="G66" s="135"/>
      <c r="H66" s="135">
        <f>'将来負担比率（分子）の構造'!K$41</f>
        <v>2421</v>
      </c>
      <c r="I66" s="135"/>
      <c r="J66" s="135"/>
      <c r="K66" s="135">
        <f>'将来負担比率（分子）の構造'!L$41</f>
        <v>2412</v>
      </c>
      <c r="L66" s="135"/>
      <c r="M66" s="135"/>
      <c r="N66" s="135">
        <f>'将来負担比率（分子）の構造'!M$41</f>
        <v>2362</v>
      </c>
      <c r="O66" s="135"/>
      <c r="P66" s="135"/>
    </row>
    <row r="67" spans="1:16">
      <c r="A67" s="135" t="s">
        <v>62</v>
      </c>
      <c r="B67" s="135" t="e">
        <f>NA()</f>
        <v>#N/A</v>
      </c>
      <c r="C67" s="135">
        <f>IF(ISNUMBER('将来負担比率（分子）の構造'!I$52), IF('将来負担比率（分子）の構造'!I$52 &lt; 0, 0, '将来負担比率（分子）の構造'!I$52), NA())</f>
        <v>956</v>
      </c>
      <c r="D67" s="135" t="e">
        <f>NA()</f>
        <v>#N/A</v>
      </c>
      <c r="E67" s="135" t="e">
        <f>NA()</f>
        <v>#N/A</v>
      </c>
      <c r="F67" s="135">
        <f>IF(ISNUMBER('将来負担比率（分子）の構造'!J$52), IF('将来負担比率（分子）の構造'!J$52 &lt; 0, 0, '将来負担比率（分子）の構造'!J$52), NA())</f>
        <v>666</v>
      </c>
      <c r="G67" s="135" t="e">
        <f>NA()</f>
        <v>#N/A</v>
      </c>
      <c r="H67" s="135" t="e">
        <f>NA()</f>
        <v>#N/A</v>
      </c>
      <c r="I67" s="135">
        <f>IF(ISNUMBER('将来負担比率（分子）の構造'!K$52), IF('将来負担比率（分子）の構造'!K$52 &lt; 0, 0, '将来負担比率（分子）の構造'!K$52), NA())</f>
        <v>470</v>
      </c>
      <c r="J67" s="135" t="e">
        <f>NA()</f>
        <v>#N/A</v>
      </c>
      <c r="K67" s="135" t="e">
        <f>NA()</f>
        <v>#N/A</v>
      </c>
      <c r="L67" s="135">
        <f>IF(ISNUMBER('将来負担比率（分子）の構造'!L$52), IF('将来負担比率（分子）の構造'!L$52 &lt; 0, 0, '将来負担比率（分子）の構造'!L$52), NA())</f>
        <v>332</v>
      </c>
      <c r="M67" s="135" t="e">
        <f>NA()</f>
        <v>#N/A</v>
      </c>
      <c r="N67" s="135" t="e">
        <f>NA()</f>
        <v>#N/A</v>
      </c>
      <c r="O67" s="135">
        <f>IF(ISNUMBER('将来負担比率（分子）の構造'!M$52), IF('将来負担比率（分子）の構造'!M$52 &lt; 0, 0, '将来負担比率（分子）の構造'!M$52), NA())</f>
        <v>120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2015-05-14T05:12:17Z</cp:lastPrinted>
  <dcterms:created xsi:type="dcterms:W3CDTF">2015-02-17T06:56:56Z</dcterms:created>
  <dcterms:modified xsi:type="dcterms:W3CDTF">2015-05-14T05:12:59Z</dcterms:modified>
</cp:coreProperties>
</file>