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AM34" i="9"/>
  <c r="U34" i="9"/>
  <c r="U35" i="9" s="1"/>
  <c r="U36"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<sst xmlns="http://schemas.openxmlformats.org/spreadsheetml/2006/main" count="1049" uniqueCount="556">
  <si>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</si>
  <si>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</si>
  <si>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</si>
  <si>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</si>
  <si>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</si>
  <si>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</si>
  <si>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</si>
  <si>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</si>
  <si>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</si>
  <si>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</si>
  <si>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</si>
  <si>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</si>
  <si>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</si>
  <si>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</si>
  <si>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</si>
  <si>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</si>
  <si>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</si>
  <si>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</si>
  <si>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</si>
  <si>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</si>
  <si>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</si>
  <si>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</si>
  <si>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</si>
  <si>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</si>
  <si>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</si>
  <si>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</si>
  <si>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</si>
  <si>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</si>
  <si>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</si>
  <si>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</si>
  <si>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</si>
  <si>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</si>
  <si>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</si>
  <si>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</si>
  <si>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</si>
  <si>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</si>
  <si>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</si>
  <si>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</si>
  <si>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</si>
  <si>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</si>
  <si>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</si>
  <si>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</si>
  <si>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</si>
  <si>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</si>
  <si>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</si>
  <si>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</si>
  <si>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</si>
  <si>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</si>
  <si>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</si>
  <si>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</si>
  <si>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</si>
  <si>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</si>
  <si>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</si>
  <si>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</si>
  <si>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</si>
  <si>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</si>
  <si>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</si>
  <si>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</si>
  <si>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</si>
  <si>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</si>
  <si>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</si>
  <si>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</si>
  <si>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</si>
  <si>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</si>
  <si>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</si>
  <si>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</si>
  <si>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</si>
  <si>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</si>
  <si>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</si>
  <si>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</si>
  <si>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</si>
  <si>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</si>
  <si>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</si>
  <si>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</si>
  <si>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</si>
  <si>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</si>
  <si>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</si>
  <si>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</si>
  <si>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</si>
  <si>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</si>
  <si>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</si>
  <si>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</si>
  <si>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</si>
  <si>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</si>
  <si>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</si>
  <si>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</si>
  <si>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</si>
  <si>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</si>
  <si>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</si>
  <si>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</si>
  <si>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</si>
  <si>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</si>
  <si>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</si>
  <si>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</si>
  <si>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</si>
  <si>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</si>
  <si>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</si>
  <si>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</si>
  <si>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</si>
  <si>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</si>
  <si>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</si>
  <si>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</si>
  <si>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</si>
  <si>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</si>
  <si>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</si>
  <si>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</si>
  <si>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</si>
  <si>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</si>
  <si>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</si>
  <si>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</si>
  <si>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</si>
  <si>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</si>
  <si>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</si>
  <si>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</si>
  <si>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</si>
  <si>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</si>
  <si>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</si>
  <si>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</si>
  <si>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</si>
  <si>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</si>
  <si>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</si>
  <si>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</si>
  <si>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</si>
  <si>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</si>
  <si>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</si>
  <si>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</si>
  <si>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</si>
  <si>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</si>
  <si>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</si>
  <si>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</si>
  <si>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</si>
  <si>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</si>
  <si>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</si>
  <si>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</si>
  <si>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</si>
  <si>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</si>
  <si>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</si>
  <si>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</si>
  <si>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</si>
  <si>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</si>
  <si>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</si>
  <si>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</si>
  <si>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</si>
  <si>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</si>
  <si>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</si>
  <si>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</si>
  <si>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</si>
  <si>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</si>
  <si>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</si>
  <si>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</si>
  <si>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</si>
  <si>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</si>
  <si>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</si>
  <si>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</si>
  <si>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</si>
  <si>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</si>
  <si>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</si>
  <si>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</si>
  <si>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</si>
  <si>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</si>
  <si>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</si>
  <si>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</si>
  <si>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</si>
  <si>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</si>
  <si>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</si>
  <si>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</si>
  <si>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</si>
  <si>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</si>
  <si>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</si>
  <si>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</si>
  <si>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</si>
  <si>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</si>
  <si>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</si>
  <si>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</si>
  <si>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</si>
  <si>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</si>
  <si>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</si>
  <si>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</si>
  <si>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</si>
  <si>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</si>
  <si>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</si>
  <si>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</si>
  <si>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</si>
  <si>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</si>
  <si>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</si>
  <si>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</si>
  <si>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</si>
  <si>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</si>
  <si>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</si>
  <si>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</si>
  <si>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</si>
  <si>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</si>
  <si>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</si>
  <si>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</si>
  <si>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</si>
  <si>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岐阜県白川町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</si>
  <si>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</si>
  <si>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</si>
  <si>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</si>
  <si>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</si>
  <si>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</si>
  <si>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</si>
  <si>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</si>
  <si>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</si>
  <si>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</si>
  <si>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</si>
  <si>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</si>
  <si>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</si>
  <si>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</si>
  <si>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</si>
  <si>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</si>
  <si>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</si>
  <si>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</si>
  <si>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</si>
  <si>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</si>
  <si>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</si>
  <si>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</si>
  <si>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</si>
  <si>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</si>
  <si>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</si>
  <si>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</si>
  <si>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</si>
  <si>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</si>
  <si>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</si>
  <si>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</si>
  <si>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</si>
  <si>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</si>
  <si>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</si>
  <si>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</si>
  <si>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</si>
  <si>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</si>
  <si>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</si>
  <si>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</si>
  <si>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</si>
  <si>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</si>
  <si>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</si>
  <si>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</si>
  <si>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</si>
  <si>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</si>
  <si>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</si>
  <si>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</si>
  <si>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</si>
  <si>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</si>
  <si>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</si>
  <si>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</si>
  <si>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</si>
  <si>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</si>
  <si>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</si>
  <si>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</si>
  <si>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</si>
  <si>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</si>
  <si>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</si>
  <si>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</si>
  <si>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</si>
  <si>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</si>
  <si>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</si>
  <si>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</si>
  <si>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</si>
  <si>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</si>
  <si>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</si>
  <si>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</si>
  <si>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</si>
  <si>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</si>
  <si>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</si>
  <si>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</si>
  <si>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</si>
  <si>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</si>
  <si>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</si>
  <si>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</si>
  <si>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</si>
  <si>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</si>
  <si>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</si>
  <si>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</si>
  <si>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</si>
  <si>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</si>
  <si>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</si>
  <si>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</si>
  <si>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</si>
  <si>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</si>
  <si>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</si>
  <si>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</si>
  <si>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</si>
  <si>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</si>
  <si>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</si>
  <si>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</si>
  <si>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</si>
  <si>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</si>
  <si>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</si>
  <si>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</si>
  <si>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</si>
  <si>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</si>
  <si>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</si>
  <si>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</si>
  <si>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</si>
  <si>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</si>
  <si>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</si>
  <si>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</si>
  <si>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</si>
  <si>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</si>
  <si>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</si>
  <si>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</si>
  <si>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</si>
  <si>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</si>
  <si>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</si>
  <si>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</si>
  <si>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</si>
  <si>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</si>
  <si>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</si>
  <si>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</si>
  <si>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</si>
  <si>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</si>
  <si>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</si>
  <si>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</si>
  <si>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</si>
  <si>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</si>
  <si>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</si>
  <si>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</si>
  <si>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</si>
  <si>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</si>
  <si>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</si>
  <si>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</si>
  <si>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</si>
  <si>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</si>
  <si>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</si>
  <si>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</si>
  <si>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</si>
  <si>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</si>
  <si>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</si>
  <si>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</si>
  <si>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</si>
  <si>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</si>
  <si>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</si>
  <si>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</si>
  <si>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</si>
  <si>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</si>
  <si>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</si>
  <si>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</si>
  <si>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</si>
  <si>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</si>
  <si>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</si>
  <si>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</si>
  <si>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</si>
  <si>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</si>
  <si>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</si>
  <si>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岐阜県白川町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</si>
  <si>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</si>
  <si>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</si>
  <si>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</si>
  <si>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</si>
  <si>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</si>
  <si>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</si>
  <si>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</si>
  <si>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</si>
  <si>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</si>
  <si>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</si>
  <si>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</si>
  <si>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</si>
  <si>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</si>
  <si>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</si>
  <si>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</si>
  <si>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</si>
  <si>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</si>
  <si>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</si>
  <si>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</si>
  <si>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</si>
  <si>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地域振興券交付事業特別会計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</si>
  <si>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</si>
  <si>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</si>
  <si>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</si>
  <si>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</si>
  <si>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</si>
  <si>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</si>
  <si>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</si>
  <si>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</si>
  <si>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</si>
  <si>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</si>
  <si>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</si>
  <si>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</si>
  <si>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</si>
  <si>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</si>
  <si>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</si>
  <si>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</si>
  <si>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</si>
  <si>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</si>
  <si>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</si>
  <si>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</si>
  <si>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</si>
  <si>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</si>
  <si>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</si>
  <si>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</si>
  <si>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</si>
  <si>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</si>
  <si>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</si>
  <si>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</si>
  <si>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</si>
  <si>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</si>
  <si>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</si>
  <si>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</si>
  <si>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</si>
  <si>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</si>
  <si>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</si>
  <si>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</si>
  <si>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</si>
  <si>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</si>
  <si>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</si>
  <si>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</si>
  <si>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</si>
  <si>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</si>
  <si>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</si>
  <si>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</si>
  <si>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</si>
  <si>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</si>
  <si>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</si>
  <si>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</si>
  <si>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</si>
  <si>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</si>
  <si>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</si>
  <si>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</si>
  <si>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</si>
  <si>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</si>
  <si>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</si>
  <si>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</si>
  <si>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</si>
  <si>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</si>
  <si>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</si>
  <si>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</si>
  <si>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</si>
  <si>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</si>
  <si>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</si>
  <si>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</si>
  <si>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</si>
  <si>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</si>
  <si>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</si>
  <si>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</si>
  <si>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</si>
  <si>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</si>
  <si>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</si>
  <si>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</si>
  <si>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</si>
  <si>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</si>
  <si>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</si>
  <si>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</si>
  <si>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</si>
  <si>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</si>
  <si>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</si>
  <si>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</si>
  <si>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</si>
  <si>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</si>
  <si>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</si>
  <si>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</si>
  <si>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</si>
  <si>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</si>
  <si>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</si>
  <si>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</si>
  <si>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</si>
  <si>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</si>
  <si>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</si>
  <si>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</si>
  <si>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</si>
  <si>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</si>
  <si>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</si>
  <si>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</si>
  <si>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</si>
  <si>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</si>
  <si>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</si>
  <si>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</si>
  <si>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</si>
  <si>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</si>
  <si>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</si>
  <si>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</si>
  <si>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</si>
  <si>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</si>
  <si>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</si>
  <si>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</si>
  <si>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</si>
  <si>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</si>
  <si>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</si>
  <si>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</si>
  <si>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</si>
  <si>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</si>
  <si>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</si>
  <si>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</si>
  <si>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</si>
  <si>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</si>
  <si>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</si>
  <si>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</si>
  <si>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</si>
  <si>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</si>
  <si>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</si>
  <si>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</si>
  <si>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</si>
  <si>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</si>
  <si>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</si>
  <si>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</si>
  <si>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</si>
  <si>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</si>
  <si>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</si>
  <si>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</si>
  <si>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</si>
  <si>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</si>
  <si>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</si>
  <si>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</si>
  <si>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</si>
  <si>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</si>
  <si>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</si>
  <si>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</si>
  <si>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</si>
  <si>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</si>
  <si>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</si>
  <si>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</si>
  <si>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</si>
  <si>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</si>
  <si>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</si>
  <si>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</si>
  <si>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</si>
  <si>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</si>
  <si>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</si>
  <si>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3.35</t>
  </si>
  <si>
    <t>▲ 0.32</t>
  </si>
  <si>
    <t>一般会計</t>
  </si>
  <si>
    <t>地域振興券交付事業特別会計</t>
  </si>
  <si>
    <t>国民健康保険特別会計</t>
  </si>
  <si>
    <t>簡易水道特別会計</t>
  </si>
  <si>
    <t>介護保険特別会計</t>
  </si>
  <si>
    <t>後期高齢者医療特別会計</t>
  </si>
  <si>
    <t>その他会計（赤字）</t>
  </si>
  <si>
    <t>その他会計（黒字）</t>
  </si>
  <si>
    <t>基金から20百万円繰入</t>
    <rPh sb="0" eb="2">
      <t>キキン</t>
    </rPh>
    <rPh sb="6" eb="7">
      <t>ヒャク</t>
    </rPh>
    <rPh sb="7" eb="9">
      <t>マンエン</t>
    </rPh>
    <rPh sb="9" eb="11">
      <t>クリイ</t>
    </rPh>
    <phoneticPr fontId="2"/>
  </si>
  <si>
    <t>基金から27百万円繰入</t>
    <rPh sb="0" eb="2">
      <t>キキン</t>
    </rPh>
    <rPh sb="6" eb="7">
      <t>ヒャク</t>
    </rPh>
    <rPh sb="7" eb="9">
      <t>マンエン</t>
    </rPh>
    <rPh sb="9" eb="11">
      <t>クリイ</t>
    </rPh>
    <phoneticPr fontId="2"/>
  </si>
  <si>
    <t>－</t>
    <phoneticPr fontId="2"/>
  </si>
  <si>
    <t>－</t>
    <phoneticPr fontId="2"/>
  </si>
  <si>
    <t>－</t>
    <phoneticPr fontId="2"/>
  </si>
  <si>
    <t>－</t>
    <phoneticPr fontId="2"/>
  </si>
  <si>
    <t>-</t>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</si>
  <si>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</si>
  <si>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岐阜県市町村会館組合</t>
    <rPh sb="0" eb="3">
      <t>ギフケン</t>
    </rPh>
    <rPh sb="3" eb="6">
      <t>シチョウソン</t>
    </rPh>
    <rPh sb="6" eb="8">
      <t>カイカン</t>
    </rPh>
    <rPh sb="8" eb="10">
      <t>クミアイ</t>
    </rPh>
    <phoneticPr fontId="2"/>
  </si>
  <si>
    <t>可茂衛生施設利用組合</t>
    <rPh sb="0" eb="2">
      <t>カモ</t>
    </rPh>
    <rPh sb="2" eb="4">
      <t>エイセイ</t>
    </rPh>
    <rPh sb="4" eb="6">
      <t>シセツ</t>
    </rPh>
    <rPh sb="6" eb="8">
      <t>リヨウ</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</si>
  <si>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</si>
  <si>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</si>
  <si>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</si>
  <si>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可茂消防事務組合</t>
    <rPh sb="0" eb="2">
      <t>カモ</t>
    </rPh>
    <rPh sb="2" eb="4">
      <t>ショウボウ</t>
    </rPh>
    <rPh sb="4" eb="6">
      <t>ジム</t>
    </rPh>
    <rPh sb="6" eb="8">
      <t>クミアイ</t>
    </rPh>
    <phoneticPr fontId="2"/>
  </si>
  <si>
    <t>可茂広域行政事務組合</t>
    <rPh sb="0" eb="2">
      <t>カモ</t>
    </rPh>
    <rPh sb="2" eb="4">
      <t>コウイキ</t>
    </rPh>
    <rPh sb="4" eb="6">
      <t>ギョウセイ</t>
    </rPh>
    <rPh sb="6" eb="8">
      <t>ジム</t>
    </rPh>
    <rPh sb="8" eb="10">
      <t>クミアイ</t>
    </rPh>
    <phoneticPr fontId="2"/>
  </si>
  <si>
    <t>基金から83百万円繰入</t>
    <rPh sb="0" eb="2">
      <t>キキン</t>
    </rPh>
    <rPh sb="6" eb="7">
      <t>ヒャク</t>
    </rPh>
    <rPh sb="7" eb="9">
      <t>マンエン</t>
    </rPh>
    <rPh sb="9" eb="11">
      <t>クリイ</t>
    </rPh>
    <phoneticPr fontId="2"/>
  </si>
  <si>
    <t>基金から1320百万円繰入</t>
    <rPh sb="0" eb="2">
      <t>キキン</t>
    </rPh>
    <rPh sb="8" eb="9">
      <t>ヒャク</t>
    </rPh>
    <rPh sb="9" eb="11">
      <t>マンエン</t>
    </rPh>
    <rPh sb="11" eb="13">
      <t>クリイ</t>
    </rPh>
    <phoneticPr fontId="2"/>
  </si>
  <si>
    <t>基金から433百万円繰入</t>
    <rPh sb="0" eb="2">
      <t>キキン</t>
    </rPh>
    <rPh sb="7" eb="8">
      <t>ヒャク</t>
    </rPh>
    <rPh sb="8" eb="10">
      <t>マンエン</t>
    </rPh>
    <rPh sb="10" eb="12">
      <t>クリイ</t>
    </rPh>
    <phoneticPr fontId="2"/>
  </si>
  <si>
    <t>有限会社白川町農業開発</t>
    <rPh sb="0" eb="4">
      <t>ユウゲンガイシャ</t>
    </rPh>
    <rPh sb="4" eb="7">
      <t>シラカワマチ</t>
    </rPh>
    <rPh sb="7" eb="9">
      <t>ノウギョウ</t>
    </rPh>
    <rPh sb="9" eb="11">
      <t>カイハツ</t>
    </rPh>
    <phoneticPr fontId="2"/>
  </si>
  <si>
    <t>有限会社白川野菜村チャオ</t>
    <rPh sb="0" eb="4">
      <t>ユウゲンガイシャ</t>
    </rPh>
    <rPh sb="4" eb="6">
      <t>シラカワ</t>
    </rPh>
    <rPh sb="6" eb="8">
      <t>ヤサイ</t>
    </rPh>
    <rPh sb="8" eb="9">
      <t>ムラ</t>
    </rPh>
    <phoneticPr fontId="2"/>
  </si>
  <si>
    <t>有限会社てまひまグループ</t>
    <rPh sb="0" eb="4">
      <t>ユウゲンガイシャ</t>
    </rPh>
    <phoneticPr fontId="2"/>
  </si>
  <si>
    <t>株式会社美濃白川クオーレの里</t>
    <rPh sb="0" eb="4">
      <t>カブシキガイシャ</t>
    </rPh>
    <rPh sb="4" eb="6">
      <t>ミノ</t>
    </rPh>
    <rPh sb="6" eb="8">
      <t>シラカワ</t>
    </rPh>
    <rPh sb="13" eb="14">
      <t>サト</t>
    </rPh>
    <phoneticPr fontId="2"/>
  </si>
  <si>
    <t>一般社団法人美濃白川楽集館</t>
    <rPh sb="0" eb="2">
      <t>イッパン</t>
    </rPh>
    <rPh sb="2" eb="6">
      <t>シャダンホウジン</t>
    </rPh>
    <rPh sb="6" eb="8">
      <t>ミノ</t>
    </rPh>
    <rPh sb="8" eb="10">
      <t>シラカワ</t>
    </rPh>
    <rPh sb="10" eb="11">
      <t>ガク</t>
    </rPh>
    <rPh sb="11" eb="12">
      <t>シュウ</t>
    </rPh>
    <rPh sb="12" eb="13">
      <t>カン</t>
    </rPh>
    <phoneticPr fontId="2"/>
  </si>
  <si>
    <t>株式会社佐見とうふ豆の力</t>
    <rPh sb="0" eb="4">
      <t>カブシキガイシャ</t>
    </rPh>
    <rPh sb="4" eb="6">
      <t>サミ</t>
    </rPh>
    <rPh sb="9" eb="10">
      <t>マメ</t>
    </rPh>
    <rPh sb="11" eb="12">
      <t>チカラ</t>
    </rPh>
    <phoneticPr fontId="2"/>
  </si>
  <si>
    <t>－</t>
    <phoneticPr fontId="2"/>
  </si>
  <si>
    <t>－</t>
    <phoneticPr fontId="2"/>
  </si>
  <si>
    <t>－</t>
    <phoneticPr fontId="2"/>
  </si>
  <si>
    <t>基金から180百万円繰入</t>
    <rPh sb="0" eb="2">
      <t>キキン</t>
    </rPh>
    <rPh sb="7" eb="8">
      <t>ヒャク</t>
    </rPh>
    <rPh sb="8" eb="10">
      <t>マンエン</t>
    </rPh>
    <rPh sb="10" eb="12">
      <t>クリイ</t>
    </rPh>
    <phoneticPr fontId="2"/>
  </si>
  <si>
    <t>基金から2200百万円繰入</t>
    <rPh sb="0" eb="2">
      <t>キキン</t>
    </rPh>
    <rPh sb="8" eb="9">
      <t>ヒャク</t>
    </rPh>
    <rPh sb="9" eb="11">
      <t>マンエン</t>
    </rPh>
    <rPh sb="11" eb="13">
      <t>クリイ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</si>
</sst>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154094</c:v>
                </c:pt>
                <c:pt idx="1">
                  <c:v>223473</c:v>
                </c:pt>
                <c:pt idx="2">
                  <c:v>165755</c:v>
                </c:pt>
                <c:pt idx="3">
                  <c:v>117127</c:v>
                </c:pt>
                <c:pt idx="4">
                  <c:v>159710</c:v>
                </c:pt>
              </c:numCache>
            </c:numRef>
          </c:val>
          <c:smooth val="0"/>
        </c:ser>
        <c:dLbls>
          <c:showLegendKey val="0"/>
          <c:showVal val="0"/>
          <c:showCatName val="0"/>
          <c:showSerName val="0"/>
          <c:showPercent val="0"/>
          <c:showBubbleSize val="0"/>
        </c:dLbls>
        <c:marker val="1"/>
        <c:smooth val="0"/>
        <c:axId val="84297984"/>
        <c:axId val="84304256"/>
      </c:lineChart>
      <c:catAx>
        <c:axId val="84297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304256"/>
        <c:crosses val="autoZero"/>
        <c:auto val="1"/>
        <c:lblAlgn val="ctr"/>
        <c:lblOffset val="100"/>
        <c:tickLblSkip val="1"/>
        <c:tickMarkSkip val="1"/>
        <c:noMultiLvlLbl val="0"/>
      </c:catAx>
      <c:valAx>
        <c:axId val="843042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29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4.3600000000000003</c:v>
                </c:pt>
                <c:pt idx="1">
                  <c:v>6.23</c:v>
                </c:pt>
                <c:pt idx="2">
                  <c:v>5.96</c:v>
                </c:pt>
                <c:pt idx="3">
                  <c:v>4.68</c:v>
                </c:pt>
                <c:pt idx="4">
                  <c:v>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14.55</c:v>
                </c:pt>
                <c:pt idx="1">
                  <c:v>15.26</c:v>
                </c:pt>
                <c:pt idx="2">
                  <c:v>17.28</c:v>
                </c:pt>
                <c:pt idx="3">
                  <c:v>18.66</c:v>
                </c:pt>
                <c:pt idx="4">
                  <c:v>19.91</c:v>
                </c:pt>
              </c:numCache>
            </c:numRef>
          </c:val>
        </c:ser>
        <c:dLbls>
          <c:showLegendKey val="0"/>
          <c:showVal val="0"/>
          <c:showCatName val="0"/>
          <c:showSerName val="0"/>
          <c:showPercent val="0"/>
          <c:showBubbleSize val="0"/>
        </c:dLbls>
        <c:gapWidth val="250"/>
        <c:overlap val="100"/>
        <c:axId val="109270144"/>
        <c:axId val="10927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-3.35</c:v>
                </c:pt>
                <c:pt idx="1">
                  <c:v>3.31</c:v>
                </c:pt>
                <c:pt idx="2">
                  <c:v>1.1299999999999999</c:v>
                </c:pt>
                <c:pt idx="3">
                  <c:v>-0.32</c:v>
                </c:pt>
                <c:pt idx="4">
                  <c:v>2.36</c:v>
                </c:pt>
              </c:numCache>
            </c:numRef>
          </c:val>
          <c:smooth val="0"/>
        </c:ser>
        <c:dLbls>
          <c:showLegendKey val="0"/>
          <c:showVal val="0"/>
          <c:showCatName val="0"/>
          <c:showSerName val="0"/>
          <c:showPercent val="0"/>
          <c:showBubbleSize val="0"/>
        </c:dLbls>
        <c:marker val="1"/>
        <c:smooth val="0"/>
        <c:axId val="109270144"/>
        <c:axId val="109272064"/>
      </c:lineChart>
      <c:catAx>
        <c:axId val="10927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272064"/>
        <c:crosses val="autoZero"/>
        <c:auto val="1"/>
        <c:lblAlgn val="ctr"/>
        <c:lblOffset val="100"/>
        <c:tickLblSkip val="1"/>
        <c:tickMarkSkip val="1"/>
        <c:noMultiLvlLbl val="0"/>
      </c:catAx>
      <c:valAx>
        <c:axId val="10927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7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0.05</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0.28000000000000003</c:v>
                </c:pt>
                <c:pt idx="2">
                  <c:v>#N/A</c:v>
                </c:pt>
                <c:pt idx="3">
                  <c:v>0.23</c:v>
                </c:pt>
                <c:pt idx="4">
                  <c:v>#N/A</c:v>
                </c:pt>
                <c:pt idx="5">
                  <c:v>7.0000000000000007E-2</c:v>
                </c:pt>
                <c:pt idx="6">
                  <c:v>#N/A</c:v>
                </c:pt>
                <c:pt idx="7">
                  <c:v>0.15</c:v>
                </c:pt>
                <c:pt idx="8">
                  <c:v>#N/A</c:v>
                </c:pt>
                <c:pt idx="9">
                  <c:v>0.06</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0.13</c:v>
                </c:pt>
                <c:pt idx="2">
                  <c:v>#N/A</c:v>
                </c:pt>
                <c:pt idx="3">
                  <c:v>0.18</c:v>
                </c:pt>
                <c:pt idx="4">
                  <c:v>#N/A</c:v>
                </c:pt>
                <c:pt idx="5">
                  <c:v>0.19</c:v>
                </c:pt>
                <c:pt idx="6">
                  <c:v>#N/A</c:v>
                </c:pt>
                <c:pt idx="7">
                  <c:v>0.16</c:v>
                </c:pt>
                <c:pt idx="8">
                  <c:v>#N/A</c:v>
                </c:pt>
                <c:pt idx="9">
                  <c:v>0.11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0.17</c:v>
                </c:pt>
                <c:pt idx="2">
                  <c:v>#N/A</c:v>
                </c:pt>
                <c:pt idx="3">
                  <c:v>0.8</c:v>
                </c:pt>
                <c:pt idx="4">
                  <c:v>#N/A</c:v>
                </c:pt>
                <c:pt idx="5">
                  <c:v>0.84</c:v>
                </c:pt>
                <c:pt idx="6">
                  <c:v>#N/A</c:v>
                </c:pt>
                <c:pt idx="7">
                  <c:v>0.47</c:v>
                </c:pt>
                <c:pt idx="8">
                  <c:v>#N/A</c:v>
                </c:pt>
                <c:pt idx="9">
                  <c:v>0.15</c:v>
                </c:pt>
              </c:numCache>
            </c:numRef>
          </c:val>
        </c:ser>
        <c:ser>
          <c:idx val="8"/>
          <c:order val="8"/>
          <c:tx>
            <c:strRef>
              <c:f>データシート!$A$35</c:f>
              <c:strCache>
                <c:ptCount val="1"/>
                <c:pt idx="0">
                  <c:v>地域振興券交付事業特別会計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0.1</c:v>
                </c:pt>
                <c:pt idx="2">
                  <c:v>#N/A</c:v>
                </c:pt>
                <c:pt idx="3">
                  <c:v>0.15</c:v>
                </c:pt>
                <c:pt idx="4">
                  <c:v>#N/A</c:v>
                </c:pt>
                <c:pt idx="5">
                  <c:v>0.25</c:v>
                </c:pt>
                <c:pt idx="6">
                  <c:v>#N/A</c:v>
                </c:pt>
                <c:pt idx="7">
                  <c:v>0.19</c:v>
                </c:pt>
                <c:pt idx="8">
                  <c:v>#N/A</c:v>
                </c:pt>
                <c:pt idx="9">
                  <c:v>0.17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4.26</c:v>
                </c:pt>
                <c:pt idx="2">
                  <c:v>#N/A</c:v>
                </c:pt>
                <c:pt idx="3">
                  <c:v>6.08</c:v>
                </c:pt>
                <c:pt idx="4">
                  <c:v>#N/A</c:v>
                </c:pt>
                <c:pt idx="5">
                  <c:v>5.71</c:v>
                </c:pt>
                <c:pt idx="6">
                  <c:v>#N/A</c:v>
                </c:pt>
                <c:pt idx="7">
                  <c:v>4.49</c:v>
                </c:pt>
                <c:pt idx="8">
                  <c:v>#N/A</c:v>
                </c:pt>
                <c:pt idx="9">
                  <c:v>5.53</c:v>
                </c:pt>
              </c:numCache>
            </c:numRef>
          </c:val>
        </c:ser>
        <c:dLbls>
          <c:showLegendKey val="0"/>
          <c:showVal val="0"/>
          <c:showCatName val="0"/>
          <c:showSerName val="0"/>
          <c:showPercent val="0"/>
          <c:showBubbleSize val="0"/>
        </c:dLbls>
        <c:gapWidth val="150"/>
        <c:overlap val="100"/>
        <c:axId val="109399040"/>
        <c:axId val="109413120"/>
      </c:barChart>
      <c:catAx>
        <c:axId val="1093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13120"/>
        <c:crosses val="autoZero"/>
        <c:auto val="1"/>
        <c:lblAlgn val="ctr"/>
        <c:lblOffset val="100"/>
        <c:tickLblSkip val="1"/>
        <c:tickMarkSkip val="1"/>
        <c:noMultiLvlLbl val="0"/>
      </c:catAx>
      <c:valAx>
        <c:axId val="10941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99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679</c:v>
                </c:pt>
                <c:pt idx="5">
                  <c:v>700</c:v>
                </c:pt>
                <c:pt idx="8">
                  <c:v>681</c:v>
                </c:pt>
                <c:pt idx="11">
                  <c:v>683</c:v>
                </c:pt>
                <c:pt idx="14">
                  <c:v>690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63</c:v>
                </c:pt>
                <c:pt idx="3">
                  <c:v>65</c:v>
                </c:pt>
                <c:pt idx="6">
                  <c:v>60</c:v>
                </c:pt>
                <c:pt idx="9">
                  <c:v>53</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134</c:v>
                </c:pt>
                <c:pt idx="3">
                  <c:v>131</c:v>
                </c:pt>
                <c:pt idx="6">
                  <c:v>132</c:v>
                </c:pt>
                <c:pt idx="9">
                  <c:v>136</c:v>
                </c:pt>
                <c:pt idx="12">
                  <c:v>146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894</c:v>
                </c:pt>
                <c:pt idx="3">
                  <c:v>901</c:v>
                </c:pt>
                <c:pt idx="6">
                  <c:v>862</c:v>
                </c:pt>
                <c:pt idx="9">
                  <c:v>856</c:v>
                </c:pt>
                <c:pt idx="12">
                  <c:v>863</c:v>
                </c:pt>
              </c:numCache>
            </c:numRef>
          </c:val>
        </c:ser>
        <c:dLbls>
          <c:showLegendKey val="0"/>
          <c:showVal val="0"/>
          <c:showCatName val="0"/>
          <c:showSerName val="0"/>
          <c:showPercent val="0"/>
          <c:showBubbleSize val="0"/>
        </c:dLbls>
        <c:gapWidth val="100"/>
        <c:overlap val="100"/>
        <c:axId val="108373504"/>
        <c:axId val="10837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412</c:v>
                </c:pt>
                <c:pt idx="2">
                  <c:v>#N/A</c:v>
                </c:pt>
                <c:pt idx="3">
                  <c:v>#N/A</c:v>
                </c:pt>
                <c:pt idx="4">
                  <c:v>397</c:v>
                </c:pt>
                <c:pt idx="5">
                  <c:v>#N/A</c:v>
                </c:pt>
                <c:pt idx="6">
                  <c:v>#N/A</c:v>
                </c:pt>
                <c:pt idx="7">
                  <c:v>373</c:v>
                </c:pt>
                <c:pt idx="8">
                  <c:v>#N/A</c:v>
                </c:pt>
                <c:pt idx="9">
                  <c:v>#N/A</c:v>
                </c:pt>
                <c:pt idx="10">
                  <c:v>362</c:v>
                </c:pt>
                <c:pt idx="11">
                  <c:v>#N/A</c:v>
                </c:pt>
                <c:pt idx="12">
                  <c:v>#N/A</c:v>
                </c:pt>
                <c:pt idx="13">
                  <c:v>361</c:v>
                </c:pt>
                <c:pt idx="14">
                  <c:v>#N/A</c:v>
                </c:pt>
              </c:numCache>
            </c:numRef>
          </c:val>
          <c:smooth val="0"/>
        </c:ser>
        <c:dLbls>
          <c:showLegendKey val="0"/>
          <c:showVal val="0"/>
          <c:showCatName val="0"/>
          <c:showSerName val="0"/>
          <c:showPercent val="0"/>
          <c:showBubbleSize val="0"/>
        </c:dLbls>
        <c:marker val="1"/>
        <c:smooth val="0"/>
        <c:axId val="108373504"/>
        <c:axId val="108375424"/>
      </c:lineChart>
      <c:catAx>
        <c:axId val="10837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75424"/>
        <c:crosses val="autoZero"/>
        <c:auto val="1"/>
        <c:lblAlgn val="ctr"/>
        <c:lblOffset val="100"/>
        <c:tickLblSkip val="1"/>
        <c:tickMarkSkip val="1"/>
        <c:noMultiLvlLbl val="0"/>
      </c:catAx>
      <c:valAx>
        <c:axId val="10837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7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5829</c:v>
                </c:pt>
                <c:pt idx="5">
                  <c:v>5856</c:v>
                </c:pt>
                <c:pt idx="8">
                  <c:v>5805</c:v>
                </c:pt>
                <c:pt idx="11">
                  <c:v>5777</c:v>
                </c:pt>
                <c:pt idx="14">
                  <c:v>5758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128</c:v>
                </c:pt>
                <c:pt idx="5">
                  <c:v>98</c:v>
                </c:pt>
                <c:pt idx="8">
                  <c:v>71</c:v>
                </c:pt>
                <c:pt idx="11">
                  <c:v>48</c:v>
                </c:pt>
                <c:pt idx="14">
                  <c:v>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1661</c:v>
                </c:pt>
                <c:pt idx="5">
                  <c:v>1883</c:v>
                </c:pt>
                <c:pt idx="8">
                  <c:v>2034</c:v>
                </c:pt>
                <c:pt idx="11">
                  <c:v>2151</c:v>
                </c:pt>
                <c:pt idx="14">
                  <c:v>2222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945</c:v>
                </c:pt>
                <c:pt idx="3">
                  <c:v>918</c:v>
                </c:pt>
                <c:pt idx="6">
                  <c:v>1054</c:v>
                </c:pt>
                <c:pt idx="9">
                  <c:v>1023</c:v>
                </c:pt>
                <c:pt idx="12">
                  <c:v>1029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303</c:v>
                </c:pt>
                <c:pt idx="3">
                  <c:v>249</c:v>
                </c:pt>
                <c:pt idx="6">
                  <c:v>204</c:v>
                </c:pt>
                <c:pt idx="9">
                  <c:v>174</c:v>
                </c:pt>
                <c:pt idx="12">
                  <c:v>183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1895</c:v>
                </c:pt>
                <c:pt idx="3">
                  <c:v>1793</c:v>
                </c:pt>
                <c:pt idx="6">
                  <c:v>1968</c:v>
                </c:pt>
                <c:pt idx="9">
                  <c:v>1879</c:v>
                </c:pt>
                <c:pt idx="12">
                  <c:v>1844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6128</c:v>
                </c:pt>
                <c:pt idx="3">
                  <c:v>5977</c:v>
                </c:pt>
                <c:pt idx="6">
                  <c:v>5503</c:v>
                </c:pt>
                <c:pt idx="9">
                  <c:v>5681</c:v>
                </c:pt>
                <c:pt idx="12">
                  <c:v>5502</c:v>
                </c:pt>
              </c:numCache>
            </c:numRef>
          </c:val>
        </c:ser>
        <c:dLbls>
          <c:showLegendKey val="0"/>
          <c:showVal val="0"/>
          <c:showCatName val="0"/>
          <c:showSerName val="0"/>
          <c:showPercent val="0"/>
          <c:showBubbleSize val="0"/>
        </c:dLbls>
        <c:gapWidth val="100"/>
        <c:overlap val="100"/>
        <c:axId val="108514688"/>
        <c:axId val="10851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1654</c:v>
                </c:pt>
                <c:pt idx="2">
                  <c:v>#N/A</c:v>
                </c:pt>
                <c:pt idx="3">
                  <c:v>#N/A</c:v>
                </c:pt>
                <c:pt idx="4">
                  <c:v>1100</c:v>
                </c:pt>
                <c:pt idx="5">
                  <c:v>#N/A</c:v>
                </c:pt>
                <c:pt idx="6">
                  <c:v>#N/A</c:v>
                </c:pt>
                <c:pt idx="7">
                  <c:v>818</c:v>
                </c:pt>
                <c:pt idx="8">
                  <c:v>#N/A</c:v>
                </c:pt>
                <c:pt idx="9">
                  <c:v>#N/A</c:v>
                </c:pt>
                <c:pt idx="10">
                  <c:v>782</c:v>
                </c:pt>
                <c:pt idx="11">
                  <c:v>#N/A</c:v>
                </c:pt>
                <c:pt idx="12">
                  <c:v>#N/A</c:v>
                </c:pt>
                <c:pt idx="13">
                  <c:v>553</c:v>
                </c:pt>
                <c:pt idx="14">
                  <c:v>#N/A</c:v>
                </c:pt>
              </c:numCache>
            </c:numRef>
          </c:val>
          <c:smooth val="0"/>
        </c:ser>
        <c:dLbls>
          <c:showLegendKey val="0"/>
          <c:showVal val="0"/>
          <c:showCatName val="0"/>
          <c:showSerName val="0"/>
          <c:showPercent val="0"/>
          <c:showBubbleSize val="0"/>
        </c:dLbls>
        <c:marker val="1"/>
        <c:smooth val="0"/>
        <c:axId val="108514688"/>
        <c:axId val="108516864"/>
      </c:lineChart>
      <c:catAx>
        <c:axId val="10851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516864"/>
        <c:crosses val="autoZero"/>
        <c:auto val="1"/>
        <c:lblAlgn val="ctr"/>
        <c:lblOffset val="100"/>
        <c:tickLblSkip val="1"/>
        <c:tickMarkSkip val="1"/>
        <c:noMultiLvlLbl val="0"/>
      </c:catAx>
      <c:valAx>
        <c:axId val="10851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1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9,425
9,351
237.89
6,706,296
6,399,529
214,611
3,767,250
5,074,315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人口の減少や全国平均を上回る高齢化率（平成２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年度３</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％）に加え、町内に中心となる産業がないこと等により、財政基盤が弱く、類似団体平均を下回っている。行政の効率化に努め、財政の健全化を図る。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49486</xdr:rowOff>
    </xdr:from>
    <xdr:ext cx="762000" cy="259045"/>
    <xdr:sp macro="" textlink="">
      <xdr:nvSpPr>
        <xdr:cNvPr id="70" name="財政力平均値テキスト"/>
        <xdr:cNvSpPr txBox="1"/>
      </xdr:nvSpPr>
      <xdr:spPr>
        <a:xfrm>
          <a:off x="5041900" y="725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164193</xdr:rowOff>
    </xdr:to>
    <xdr:cxnSp macro="">
      <xdr:nvCxnSpPr>
        <xdr:cNvPr id="72" name="直線コネクタ 71"/>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4" name="テキスト ボックス 73"/>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118231</xdr:rowOff>
    </xdr:from>
    <xdr:to>
      <xdr:col>3</xdr:col>
      <xdr:colOff>279400</xdr:colOff>
      <xdr:row>43</xdr:row>
      <xdr:rowOff>141212</xdr:rowOff>
    </xdr:to>
    <xdr:cxnSp macro="">
      <xdr:nvCxnSpPr>
        <xdr:cNvPr id="78" name="直線コネクタ 77"/>
        <xdr:cNvCxnSpPr/>
      </xdr:nvCxnSpPr>
      <xdr:spPr>
        <a:xfrm>
          <a:off x="1447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0" name="テキスト ボックス 79"/>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1" name="フローチャート :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89"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67431</xdr:rowOff>
    </xdr:from>
    <xdr:to>
      <xdr:col>2</xdr:col>
      <xdr:colOff>127000</xdr:colOff>
      <xdr:row>43</xdr:row>
      <xdr:rowOff>169031</xdr:rowOff>
    </xdr:to>
    <xdr:sp macro="" textlink="">
      <xdr:nvSpPr>
        <xdr:cNvPr id="96" name="円/楕円 95"/>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153808</xdr:rowOff>
    </xdr:from>
    <xdr:ext cx="762000" cy="259045"/>
    <xdr:sp macro="" textlink="">
      <xdr:nvSpPr>
        <xdr:cNvPr id="97" name="テキスト ボックス 96"/>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職員数、職員給与費の抑制、議員定数の削減や報酬カットによる人件費の削減など、すべての事務事業の点検・見直しを実施している。類似団体平均より低い数値ではあるが、今後も事務事業の見直しを更に進めるとともに、すべての事務事業の優先度を点検し、優先度の低い事務事業については計画的に廃止・縮小を進め、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108796</xdr:rowOff>
    </xdr:to>
    <xdr:cxnSp macro="">
      <xdr:nvCxnSpPr>
        <xdr:cNvPr id="132" name="直線コネクタ 131"/>
        <xdr:cNvCxnSpPr/>
      </xdr:nvCxnSpPr>
      <xdr:spPr>
        <a:xfrm>
          <a:off x="4114800" y="107226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88688</xdr:rowOff>
    </xdr:from>
    <xdr:to>
      <xdr:col>6</xdr:col>
      <xdr:colOff>0</xdr:colOff>
      <xdr:row>62</xdr:row>
      <xdr:rowOff>92710</xdr:rowOff>
    </xdr:to>
    <xdr:cxnSp macro="">
      <xdr:nvCxnSpPr>
        <xdr:cNvPr id="135" name="直線コネクタ 134"/>
        <xdr:cNvCxnSpPr/>
      </xdr:nvCxnSpPr>
      <xdr:spPr>
        <a:xfrm>
          <a:off x="3225800" y="107185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212</xdr:rowOff>
    </xdr:from>
    <xdr:to>
      <xdr:col>4</xdr:col>
      <xdr:colOff>482600</xdr:colOff>
      <xdr:row>62</xdr:row>
      <xdr:rowOff>88688</xdr:rowOff>
    </xdr:to>
    <xdr:cxnSp macro="">
      <xdr:nvCxnSpPr>
        <xdr:cNvPr id="138" name="直線コネクタ 137"/>
        <xdr:cNvCxnSpPr/>
      </xdr:nvCxnSpPr>
      <xdr:spPr>
        <a:xfrm>
          <a:off x="2336800" y="10630112"/>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212</xdr:rowOff>
    </xdr:from>
    <xdr:to>
      <xdr:col>3</xdr:col>
      <xdr:colOff>279400</xdr:colOff>
      <xdr:row>62</xdr:row>
      <xdr:rowOff>128905</xdr:rowOff>
    </xdr:to>
    <xdr:cxnSp macro="">
      <xdr:nvCxnSpPr>
        <xdr:cNvPr id="141" name="直線コネクタ 140"/>
        <xdr:cNvCxnSpPr/>
      </xdr:nvCxnSpPr>
      <xdr:spPr>
        <a:xfrm flipV="1">
          <a:off x="1447800" y="1063011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15240</xdr:rowOff>
    </xdr:from>
    <xdr:to>
      <xdr:col>3</xdr:col>
      <xdr:colOff>330200</xdr:colOff>
      <xdr:row>63</xdr:row>
      <xdr:rowOff>116840</xdr:rowOff>
    </xdr:to>
    <xdr:sp macro="" textlink="">
      <xdr:nvSpPr>
        <xdr:cNvPr id="142" name="フローチャート :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5" name="テキスト ボックス 144"/>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57996</xdr:rowOff>
    </xdr:from>
    <xdr:to>
      <xdr:col>7</xdr:col>
      <xdr:colOff>203200</xdr:colOff>
      <xdr:row>62</xdr:row>
      <xdr:rowOff>159596</xdr:rowOff>
    </xdr:to>
    <xdr:sp macro="" textlink="">
      <xdr:nvSpPr>
        <xdr:cNvPr id="151" name="円/楕円 150"/>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74523</xdr:rowOff>
    </xdr:from>
    <xdr:ext cx="762000" cy="259045"/>
    <xdr:sp macro="" textlink="">
      <xdr:nvSpPr>
        <xdr:cNvPr id="152" name="財政構造の弾力性該当値テキスト"/>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3" name="円/楕円 152"/>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4" name="テキスト ボックス 153"/>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37888</xdr:rowOff>
    </xdr:from>
    <xdr:to>
      <xdr:col>4</xdr:col>
      <xdr:colOff>533400</xdr:colOff>
      <xdr:row>62</xdr:row>
      <xdr:rowOff>139488</xdr:rowOff>
    </xdr:to>
    <xdr:sp macro="" textlink="">
      <xdr:nvSpPr>
        <xdr:cNvPr id="155" name="円/楕円 154"/>
        <xdr:cNvSpPr/>
      </xdr:nvSpPr>
      <xdr:spPr>
        <a:xfrm>
          <a:off x="3175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149665</xdr:rowOff>
    </xdr:from>
    <xdr:ext cx="762000" cy="259045"/>
    <xdr:sp macro="" textlink="">
      <xdr:nvSpPr>
        <xdr:cNvPr id="156" name="テキスト ボックス 155"/>
        <xdr:cNvSpPr txBox="1"/>
      </xdr:nvSpPr>
      <xdr:spPr>
        <a:xfrm>
          <a:off x="2844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120862</xdr:rowOff>
    </xdr:from>
    <xdr:to>
      <xdr:col>3</xdr:col>
      <xdr:colOff>330200</xdr:colOff>
      <xdr:row>62</xdr:row>
      <xdr:rowOff>51012</xdr:rowOff>
    </xdr:to>
    <xdr:sp macro="" textlink="">
      <xdr:nvSpPr>
        <xdr:cNvPr id="157" name="円/楕円 156"/>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61189</xdr:rowOff>
    </xdr:from>
    <xdr:ext cx="762000" cy="259045"/>
    <xdr:sp macro="" textlink="">
      <xdr:nvSpPr>
        <xdr:cNvPr id="158" name="テキスト ボックス 157"/>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78105</xdr:rowOff>
    </xdr:from>
    <xdr:to>
      <xdr:col>2</xdr:col>
      <xdr:colOff>127000</xdr:colOff>
      <xdr:row>63</xdr:row>
      <xdr:rowOff>8255</xdr:rowOff>
    </xdr:to>
    <xdr:sp macro="" textlink="">
      <xdr:nvSpPr>
        <xdr:cNvPr id="159" name="円/楕円 158"/>
        <xdr:cNvSpPr/>
      </xdr:nvSpPr>
      <xdr:spPr>
        <a:xfrm>
          <a:off x="1397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18432</xdr:rowOff>
    </xdr:from>
    <xdr:ext cx="762000" cy="259045"/>
    <xdr:sp macro="" textlink="">
      <xdr:nvSpPr>
        <xdr:cNvPr id="160" name="テキスト ボックス 159"/>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[166,634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と比べると低くなっている。町域が広範囲であるため、教育施設や出先施設の維持管理に関する経費が必要であり、人件費についても同じく出先施設等に配置する職員数により高くなるが、類似団体平均よりもラスパイレス指数が低く、人件費単価により経常経費縮減に努め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1124</xdr:rowOff>
    </xdr:from>
    <xdr:to>
      <xdr:col>7</xdr:col>
      <xdr:colOff>152400</xdr:colOff>
      <xdr:row>82</xdr:row>
      <xdr:rowOff>9747</xdr:rowOff>
    </xdr:to>
    <xdr:cxnSp macro="">
      <xdr:nvCxnSpPr>
        <xdr:cNvPr id="195" name="直線コネクタ 194"/>
        <xdr:cNvCxnSpPr/>
      </xdr:nvCxnSpPr>
      <xdr:spPr>
        <a:xfrm>
          <a:off x="4114800" y="14060024"/>
          <a:ext cx="8382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1124</xdr:rowOff>
    </xdr:from>
    <xdr:to>
      <xdr:col>6</xdr:col>
      <xdr:colOff>0</xdr:colOff>
      <xdr:row>82</xdr:row>
      <xdr:rowOff>12988</xdr:rowOff>
    </xdr:to>
    <xdr:cxnSp macro="">
      <xdr:nvCxnSpPr>
        <xdr:cNvPr id="198" name="直線コネクタ 197"/>
        <xdr:cNvCxnSpPr/>
      </xdr:nvCxnSpPr>
      <xdr:spPr>
        <a:xfrm flipV="1">
          <a:off x="3225800" y="14060024"/>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164872</xdr:rowOff>
    </xdr:from>
    <xdr:to>
      <xdr:col>4</xdr:col>
      <xdr:colOff>482600</xdr:colOff>
      <xdr:row>82</xdr:row>
      <xdr:rowOff>12988</xdr:rowOff>
    </xdr:to>
    <xdr:cxnSp macro="">
      <xdr:nvCxnSpPr>
        <xdr:cNvPr id="201" name="直線コネクタ 200"/>
        <xdr:cNvCxnSpPr/>
      </xdr:nvCxnSpPr>
      <xdr:spPr>
        <a:xfrm>
          <a:off x="2336800" y="14052322"/>
          <a:ext cx="889000" cy="1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150909</xdr:rowOff>
    </xdr:from>
    <xdr:to>
      <xdr:col>3</xdr:col>
      <xdr:colOff>279400</xdr:colOff>
      <xdr:row>81</xdr:row>
      <xdr:rowOff>164872</xdr:rowOff>
    </xdr:to>
    <xdr:cxnSp macro="">
      <xdr:nvCxnSpPr>
        <xdr:cNvPr id="204" name="直線コネクタ 203"/>
        <xdr:cNvCxnSpPr/>
      </xdr:nvCxnSpPr>
      <xdr:spPr>
        <a:xfrm>
          <a:off x="1447800" y="14038359"/>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110010</xdr:rowOff>
    </xdr:from>
    <xdr:to>
      <xdr:col>3</xdr:col>
      <xdr:colOff>330200</xdr:colOff>
      <xdr:row>82</xdr:row>
      <xdr:rowOff>40160</xdr:rowOff>
    </xdr:to>
    <xdr:sp macro="" textlink="">
      <xdr:nvSpPr>
        <xdr:cNvPr id="205" name="フローチャート : 判断 204"/>
        <xdr:cNvSpPr/>
      </xdr:nvSpPr>
      <xdr:spPr>
        <a:xfrm>
          <a:off x="2286000" y="13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50337</xdr:rowOff>
    </xdr:from>
    <xdr:ext cx="762000" cy="259045"/>
    <xdr:sp macro="" textlink="">
      <xdr:nvSpPr>
        <xdr:cNvPr id="206" name="テキスト ボックス 205"/>
        <xdr:cNvSpPr txBox="1"/>
      </xdr:nvSpPr>
      <xdr:spPr>
        <a:xfrm>
          <a:off x="1955800" y="137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68982</xdr:rowOff>
    </xdr:from>
    <xdr:to>
      <xdr:col>2</xdr:col>
      <xdr:colOff>127000</xdr:colOff>
      <xdr:row>81</xdr:row>
      <xdr:rowOff>170582</xdr:rowOff>
    </xdr:to>
    <xdr:sp macro="" textlink="">
      <xdr:nvSpPr>
        <xdr:cNvPr id="207" name="フローチャート : 判断 206"/>
        <xdr:cNvSpPr/>
      </xdr:nvSpPr>
      <xdr:spPr>
        <a:xfrm>
          <a:off x="1397000" y="1395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9309</xdr:rowOff>
    </xdr:from>
    <xdr:ext cx="762000" cy="259045"/>
    <xdr:sp macro="" textlink="">
      <xdr:nvSpPr>
        <xdr:cNvPr id="208" name="テキスト ボックス 207"/>
        <xdr:cNvSpPr txBox="1"/>
      </xdr:nvSpPr>
      <xdr:spPr>
        <a:xfrm>
          <a:off x="1066800" y="1372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130397</xdr:rowOff>
    </xdr:from>
    <xdr:to>
      <xdr:col>7</xdr:col>
      <xdr:colOff>203200</xdr:colOff>
      <xdr:row>82</xdr:row>
      <xdr:rowOff>60547</xdr:rowOff>
    </xdr:to>
    <xdr:sp macro="" textlink="">
      <xdr:nvSpPr>
        <xdr:cNvPr id="214" name="円/楕円 213"/>
        <xdr:cNvSpPr/>
      </xdr:nvSpPr>
      <xdr:spPr>
        <a:xfrm>
          <a:off x="4902200" y="140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146924</xdr:rowOff>
    </xdr:from>
    <xdr:ext cx="762000" cy="259045"/>
    <xdr:sp macro="" textlink="">
      <xdr:nvSpPr>
        <xdr:cNvPr id="215" name="人件費・物件費等の状況該当値テキスト"/>
        <xdr:cNvSpPr txBox="1"/>
      </xdr:nvSpPr>
      <xdr:spPr>
        <a:xfrm>
          <a:off x="5041900" y="1386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166,634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121774</xdr:rowOff>
    </xdr:from>
    <xdr:to>
      <xdr:col>6</xdr:col>
      <xdr:colOff>50800</xdr:colOff>
      <xdr:row>82</xdr:row>
      <xdr:rowOff>51924</xdr:rowOff>
    </xdr:to>
    <xdr:sp macro="" textlink="">
      <xdr:nvSpPr>
        <xdr:cNvPr id="216" name="円/楕円 215"/>
        <xdr:cNvSpPr/>
      </xdr:nvSpPr>
      <xdr:spPr>
        <a:xfrm>
          <a:off x="4064000" y="140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62101</xdr:rowOff>
    </xdr:from>
    <xdr:ext cx="736600" cy="259045"/>
    <xdr:sp macro="" textlink="">
      <xdr:nvSpPr>
        <xdr:cNvPr id="217" name="テキスト ボックス 216"/>
        <xdr:cNvSpPr txBox="1"/>
      </xdr:nvSpPr>
      <xdr:spPr>
        <a:xfrm>
          <a:off x="3733800" y="1377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133638</xdr:rowOff>
    </xdr:from>
    <xdr:to>
      <xdr:col>4</xdr:col>
      <xdr:colOff>533400</xdr:colOff>
      <xdr:row>82</xdr:row>
      <xdr:rowOff>63788</xdr:rowOff>
    </xdr:to>
    <xdr:sp macro="" textlink="">
      <xdr:nvSpPr>
        <xdr:cNvPr id="218" name="円/楕円 217"/>
        <xdr:cNvSpPr/>
      </xdr:nvSpPr>
      <xdr:spPr>
        <a:xfrm>
          <a:off x="3175000" y="140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73965</xdr:rowOff>
    </xdr:from>
    <xdr:ext cx="762000" cy="259045"/>
    <xdr:sp macro="" textlink="">
      <xdr:nvSpPr>
        <xdr:cNvPr id="219" name="テキスト ボックス 218"/>
        <xdr:cNvSpPr txBox="1"/>
      </xdr:nvSpPr>
      <xdr:spPr>
        <a:xfrm>
          <a:off x="2844800" y="1378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114072</xdr:rowOff>
    </xdr:from>
    <xdr:to>
      <xdr:col>3</xdr:col>
      <xdr:colOff>330200</xdr:colOff>
      <xdr:row>82</xdr:row>
      <xdr:rowOff>44222</xdr:rowOff>
    </xdr:to>
    <xdr:sp macro="" textlink="">
      <xdr:nvSpPr>
        <xdr:cNvPr id="220" name="円/楕円 219"/>
        <xdr:cNvSpPr/>
      </xdr:nvSpPr>
      <xdr:spPr>
        <a:xfrm>
          <a:off x="2286000" y="140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28999</xdr:rowOff>
    </xdr:from>
    <xdr:ext cx="762000" cy="259045"/>
    <xdr:sp macro="" textlink="">
      <xdr:nvSpPr>
        <xdr:cNvPr id="221" name="テキスト ボックス 220"/>
        <xdr:cNvSpPr txBox="1"/>
      </xdr:nvSpPr>
      <xdr:spPr>
        <a:xfrm>
          <a:off x="1955800" y="1408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100109</xdr:rowOff>
    </xdr:from>
    <xdr:to>
      <xdr:col>2</xdr:col>
      <xdr:colOff>127000</xdr:colOff>
      <xdr:row>82</xdr:row>
      <xdr:rowOff>30259</xdr:rowOff>
    </xdr:to>
    <xdr:sp macro="" textlink="">
      <xdr:nvSpPr>
        <xdr:cNvPr id="222" name="円/楕円 221"/>
        <xdr:cNvSpPr/>
      </xdr:nvSpPr>
      <xdr:spPr>
        <a:xfrm>
          <a:off x="1397000" y="139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15036</xdr:rowOff>
    </xdr:from>
    <xdr:ext cx="762000" cy="259045"/>
    <xdr:sp macro="" textlink="">
      <xdr:nvSpPr>
        <xdr:cNvPr id="223" name="テキスト ボックス 222"/>
        <xdr:cNvSpPr txBox="1"/>
      </xdr:nvSpPr>
      <xdr:spPr>
        <a:xfrm>
          <a:off x="1066800" y="140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特別昇給等を実施してこなかったことにより、類似団体平均を</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下回り、県下</a:t>
          </a:r>
          <a:r>
            <a:rPr lang="ja-JP" altLang="en-US" sz="1100" b="0" i="0" baseline="0">
              <a:solidFill>
                <a:schemeClr val="dk1"/>
              </a:solidFill>
              <a:effectLst/>
              <a:latin typeface="+mn-lt"/>
              <a:ea typeface="+mn-ea"/>
              <a:cs typeface="+mn-cs"/>
            </a:rPr>
            <a:t>でも</a:t>
          </a:r>
          <a:r>
            <a:rPr lang="ja-JP" altLang="ja-JP" sz="1100" b="0" i="0" baseline="0">
              <a:solidFill>
                <a:schemeClr val="dk1"/>
              </a:solidFill>
              <a:effectLst/>
              <a:latin typeface="+mn-lt"/>
              <a:ea typeface="+mn-ea"/>
              <a:cs typeface="+mn-cs"/>
            </a:rPr>
            <a:t>低</a:t>
          </a:r>
          <a:r>
            <a:rPr lang="ja-JP" altLang="en-US" sz="1100" b="0" i="0" baseline="0">
              <a:solidFill>
                <a:schemeClr val="dk1"/>
              </a:solidFill>
              <a:effectLst/>
              <a:latin typeface="+mn-lt"/>
              <a:ea typeface="+mn-ea"/>
              <a:cs typeface="+mn-cs"/>
            </a:rPr>
            <a:t>い水準と</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今後さらに給与の適正化に努める。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88</xdr:row>
      <xdr:rowOff>32173</xdr:rowOff>
    </xdr:to>
    <xdr:cxnSp macro="">
      <xdr:nvCxnSpPr>
        <xdr:cNvPr id="252" name="直線コネクタ 251"/>
        <xdr:cNvCxnSpPr/>
      </xdr:nvCxnSpPr>
      <xdr:spPr>
        <a:xfrm flipV="1">
          <a:off x="17018000" y="1379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4250</xdr:rowOff>
    </xdr:from>
    <xdr:ext cx="762000" cy="259045"/>
    <xdr:sp macro="" textlink="">
      <xdr:nvSpPr>
        <xdr:cNvPr id="253" name="給与水準   （国との比較）最小値テキスト"/>
        <xdr:cNvSpPr txBox="1"/>
      </xdr:nvSpPr>
      <xdr:spPr>
        <a:xfrm>
          <a:off x="17106900" y="15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32173</xdr:rowOff>
    </xdr:from>
    <xdr:to>
      <xdr:col>24</xdr:col>
      <xdr:colOff>647700</xdr:colOff>
      <xdr:row>88</xdr:row>
      <xdr:rowOff>32173</xdr:rowOff>
    </xdr:to>
    <xdr:cxnSp macro="">
      <xdr:nvCxnSpPr>
        <xdr:cNvPr id="254" name="直線コネクタ 253"/>
        <xdr:cNvCxnSpPr/>
      </xdr:nvCxnSpPr>
      <xdr:spPr>
        <a:xfrm>
          <a:off x="16929100" y="151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5"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6" name="直線コネクタ 255"/>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111761</xdr:rowOff>
    </xdr:from>
    <xdr:to>
      <xdr:col>24</xdr:col>
      <xdr:colOff>558800</xdr:colOff>
      <xdr:row>85</xdr:row>
      <xdr:rowOff>63923</xdr:rowOff>
    </xdr:to>
    <xdr:cxnSp macro="">
      <xdr:nvCxnSpPr>
        <xdr:cNvPr id="257" name="直線コネクタ 256"/>
        <xdr:cNvCxnSpPr/>
      </xdr:nvCxnSpPr>
      <xdr:spPr>
        <a:xfrm flipV="1">
          <a:off x="16179800" y="14170661"/>
          <a:ext cx="838200" cy="4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164693</xdr:rowOff>
    </xdr:from>
    <xdr:ext cx="762000" cy="259045"/>
    <xdr:sp macro="" textlink="">
      <xdr:nvSpPr>
        <xdr:cNvPr id="258"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59" name="フローチャート : 判断 258"/>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85</xdr:row>
      <xdr:rowOff>63923</xdr:rowOff>
    </xdr:to>
    <xdr:cxnSp macro="">
      <xdr:nvCxnSpPr>
        <xdr:cNvPr id="260" name="直線コネクタ 259"/>
        <xdr:cNvCxnSpPr/>
      </xdr:nvCxnSpPr>
      <xdr:spPr>
        <a:xfrm>
          <a:off x="15290800" y="145004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118111</xdr:rowOff>
    </xdr:from>
    <xdr:to>
      <xdr:col>23</xdr:col>
      <xdr:colOff>457200</xdr:colOff>
      <xdr:row>89</xdr:row>
      <xdr:rowOff>48261</xdr:rowOff>
    </xdr:to>
    <xdr:sp macro="" textlink="">
      <xdr:nvSpPr>
        <xdr:cNvPr id="261" name="フローチャート : 判断 260"/>
        <xdr:cNvSpPr/>
      </xdr:nvSpPr>
      <xdr:spPr>
        <a:xfrm>
          <a:off x="16129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62" name="テキスト ボックス 261"/>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33866</xdr:rowOff>
    </xdr:from>
    <xdr:to>
      <xdr:col>22</xdr:col>
      <xdr:colOff>203200</xdr:colOff>
      <xdr:row>84</xdr:row>
      <xdr:rowOff>98637</xdr:rowOff>
    </xdr:to>
    <xdr:cxnSp macro="">
      <xdr:nvCxnSpPr>
        <xdr:cNvPr id="263" name="直線コネクタ 262"/>
        <xdr:cNvCxnSpPr/>
      </xdr:nvCxnSpPr>
      <xdr:spPr>
        <a:xfrm>
          <a:off x="14401800" y="13921316"/>
          <a:ext cx="889000" cy="5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33866</xdr:rowOff>
    </xdr:from>
    <xdr:to>
      <xdr:col>21</xdr:col>
      <xdr:colOff>0</xdr:colOff>
      <xdr:row>81</xdr:row>
      <xdr:rowOff>138430</xdr:rowOff>
    </xdr:to>
    <xdr:cxnSp macro="">
      <xdr:nvCxnSpPr>
        <xdr:cNvPr id="266" name="直線コネクタ 265"/>
        <xdr:cNvCxnSpPr/>
      </xdr:nvCxnSpPr>
      <xdr:spPr>
        <a:xfrm flipV="1">
          <a:off x="13512800" y="1392131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7" name="フローチャート : 判断 266"/>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68" name="テキスト ボックス 267"/>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60961</xdr:rowOff>
    </xdr:from>
    <xdr:to>
      <xdr:col>24</xdr:col>
      <xdr:colOff>609600</xdr:colOff>
      <xdr:row>82</xdr:row>
      <xdr:rowOff>162561</xdr:rowOff>
    </xdr:to>
    <xdr:sp macro="" textlink="">
      <xdr:nvSpPr>
        <xdr:cNvPr id="276" name="円/楕円 275"/>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77488</xdr:rowOff>
    </xdr:from>
    <xdr:ext cx="762000" cy="259045"/>
    <xdr:sp macro="" textlink="">
      <xdr:nvSpPr>
        <xdr:cNvPr id="277" name="給与水準   （国との比較）該当値テキスト"/>
        <xdr:cNvSpPr txBox="1"/>
      </xdr:nvSpPr>
      <xdr:spPr>
        <a:xfrm>
          <a:off x="17106900" y="139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8" name="円/楕円 277"/>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124900</xdr:rowOff>
    </xdr:from>
    <xdr:ext cx="736600" cy="259045"/>
    <xdr:sp macro="" textlink="">
      <xdr:nvSpPr>
        <xdr:cNvPr id="279" name="テキスト ボックス 278"/>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80" name="円/楕円 279"/>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159614</xdr:rowOff>
    </xdr:from>
    <xdr:ext cx="762000" cy="259045"/>
    <xdr:sp macro="" textlink="">
      <xdr:nvSpPr>
        <xdr:cNvPr id="281" name="テキスト ボックス 280"/>
        <xdr:cNvSpPr txBox="1"/>
      </xdr:nvSpPr>
      <xdr:spPr>
        <a:xfrm>
          <a:off x="14909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154516</xdr:rowOff>
    </xdr:from>
    <xdr:to>
      <xdr:col>21</xdr:col>
      <xdr:colOff>50800</xdr:colOff>
      <xdr:row>81</xdr:row>
      <xdr:rowOff>84666</xdr:rowOff>
    </xdr:to>
    <xdr:sp macro="" textlink="">
      <xdr:nvSpPr>
        <xdr:cNvPr id="282" name="円/楕円 281"/>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94843</xdr:rowOff>
    </xdr:from>
    <xdr:ext cx="762000" cy="259045"/>
    <xdr:sp macro="" textlink="">
      <xdr:nvSpPr>
        <xdr:cNvPr id="283" name="テキスト ボックス 282"/>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87630</xdr:rowOff>
    </xdr:from>
    <xdr:to>
      <xdr:col>19</xdr:col>
      <xdr:colOff>533400</xdr:colOff>
      <xdr:row>82</xdr:row>
      <xdr:rowOff>17780</xdr:rowOff>
    </xdr:to>
    <xdr:sp macro="" textlink="">
      <xdr:nvSpPr>
        <xdr:cNvPr id="284" name="円/楕円 283"/>
        <xdr:cNvSpPr/>
      </xdr:nvSpPr>
      <xdr:spPr>
        <a:xfrm>
          <a:off x="1346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27957</xdr:rowOff>
    </xdr:from>
    <xdr:ext cx="762000" cy="259045"/>
    <xdr:sp macro="" textlink="">
      <xdr:nvSpPr>
        <xdr:cNvPr id="285" name="テキスト ボックス 284"/>
        <xdr:cNvSpPr txBox="1"/>
      </xdr:nvSpPr>
      <xdr:spPr>
        <a:xfrm>
          <a:off x="13131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類似団体と同程度の状況である。町の面積が広大で、教育施設や出張所の設置数が多く職員の大幅な削減は難しいが、退職者の補充を控えてきたことから、平成１７年の１５６人が平成２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年度末には１２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人となり３</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人を削減している。第５次白川町行財政改革大綱（平成２２～２６年度）の目標職員数の１２５人は達成し</a:t>
          </a:r>
          <a:r>
            <a:rPr lang="ja-JP" altLang="en-US" sz="1100" b="0" i="0" baseline="0">
              <a:solidFill>
                <a:schemeClr val="dk1"/>
              </a:solidFill>
              <a:effectLst/>
              <a:latin typeface="+mn-lt"/>
              <a:ea typeface="+mn-ea"/>
              <a:cs typeface="+mn-cs"/>
            </a:rPr>
            <a:t>ており、第６次行財政改革大綱（平成２７～３１年度）においても、目標職員数を１２０人と設定し、</a:t>
          </a:r>
          <a:r>
            <a:rPr lang="ja-JP" altLang="ja-JP" sz="1100" b="0" i="0" baseline="0">
              <a:solidFill>
                <a:schemeClr val="dk1"/>
              </a:solidFill>
              <a:effectLst/>
              <a:latin typeface="+mn-lt"/>
              <a:ea typeface="+mn-ea"/>
              <a:cs typeface="+mn-cs"/>
            </a:rPr>
            <a:t>業見直しによる民間委託の推進なども検討を進め、より適切な定員管理に努める。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7" name="直線コネクタ 316"/>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8"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9" name="直線コネクタ 318"/>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20"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21" name="直線コネクタ 320"/>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138914</xdr:rowOff>
    </xdr:from>
    <xdr:to>
      <xdr:col>24</xdr:col>
      <xdr:colOff>558800</xdr:colOff>
      <xdr:row>61</xdr:row>
      <xdr:rowOff>141212</xdr:rowOff>
    </xdr:to>
    <xdr:cxnSp macro="">
      <xdr:nvCxnSpPr>
        <xdr:cNvPr id="322" name="直線コネクタ 321"/>
        <xdr:cNvCxnSpPr/>
      </xdr:nvCxnSpPr>
      <xdr:spPr>
        <a:xfrm flipV="1">
          <a:off x="16179800" y="10597364"/>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3"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4" name="フローチャート : 判断 323"/>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134317</xdr:rowOff>
    </xdr:from>
    <xdr:to>
      <xdr:col>23</xdr:col>
      <xdr:colOff>406400</xdr:colOff>
      <xdr:row>61</xdr:row>
      <xdr:rowOff>141212</xdr:rowOff>
    </xdr:to>
    <xdr:cxnSp macro="">
      <xdr:nvCxnSpPr>
        <xdr:cNvPr id="325" name="直線コネクタ 324"/>
        <xdr:cNvCxnSpPr/>
      </xdr:nvCxnSpPr>
      <xdr:spPr>
        <a:xfrm>
          <a:off x="15290800" y="1059276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6" name="フローチャート : 判断 325"/>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7" name="テキスト ボックス 326"/>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134317</xdr:rowOff>
    </xdr:from>
    <xdr:to>
      <xdr:col>22</xdr:col>
      <xdr:colOff>203200</xdr:colOff>
      <xdr:row>62</xdr:row>
      <xdr:rowOff>3084</xdr:rowOff>
    </xdr:to>
    <xdr:cxnSp macro="">
      <xdr:nvCxnSpPr>
        <xdr:cNvPr id="328" name="直線コネクタ 327"/>
        <xdr:cNvCxnSpPr/>
      </xdr:nvCxnSpPr>
      <xdr:spPr>
        <a:xfrm flipV="1">
          <a:off x="14401800" y="1059276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9" name="フローチャート : 判断 328"/>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30" name="テキスト ボックス 329"/>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3084</xdr:rowOff>
    </xdr:from>
    <xdr:to>
      <xdr:col>21</xdr:col>
      <xdr:colOff>0</xdr:colOff>
      <xdr:row>62</xdr:row>
      <xdr:rowOff>22618</xdr:rowOff>
    </xdr:to>
    <xdr:cxnSp macro="">
      <xdr:nvCxnSpPr>
        <xdr:cNvPr id="331" name="直線コネクタ 330"/>
        <xdr:cNvCxnSpPr/>
      </xdr:nvCxnSpPr>
      <xdr:spPr>
        <a:xfrm flipV="1">
          <a:off x="13512800" y="1063298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2" name="フローチャート : 判断 331"/>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86135</xdr:rowOff>
    </xdr:from>
    <xdr:ext cx="762000" cy="259045"/>
    <xdr:sp macro="" textlink="">
      <xdr:nvSpPr>
        <xdr:cNvPr id="333" name="テキスト ボックス 332"/>
        <xdr:cNvSpPr txBox="1"/>
      </xdr:nvSpPr>
      <xdr:spPr>
        <a:xfrm>
          <a:off x="14020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4" name="フローチャート : 判断 333"/>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29832</xdr:rowOff>
    </xdr:from>
    <xdr:ext cx="762000" cy="259045"/>
    <xdr:sp macro="" textlink="">
      <xdr:nvSpPr>
        <xdr:cNvPr id="335" name="テキスト ボックス 334"/>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88114</xdr:rowOff>
    </xdr:from>
    <xdr:to>
      <xdr:col>24</xdr:col>
      <xdr:colOff>609600</xdr:colOff>
      <xdr:row>62</xdr:row>
      <xdr:rowOff>18264</xdr:rowOff>
    </xdr:to>
    <xdr:sp macro="" textlink="">
      <xdr:nvSpPr>
        <xdr:cNvPr id="341" name="円/楕円 340"/>
        <xdr:cNvSpPr/>
      </xdr:nvSpPr>
      <xdr:spPr>
        <a:xfrm>
          <a:off x="169672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104641</xdr:rowOff>
    </xdr:from>
    <xdr:ext cx="762000" cy="259045"/>
    <xdr:sp macro="" textlink="">
      <xdr:nvSpPr>
        <xdr:cNvPr id="342" name="定員管理の状況該当値テキスト"/>
        <xdr:cNvSpPr txBox="1"/>
      </xdr:nvSpPr>
      <xdr:spPr>
        <a:xfrm>
          <a:off x="17106900" y="103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90412</xdr:rowOff>
    </xdr:from>
    <xdr:to>
      <xdr:col>23</xdr:col>
      <xdr:colOff>457200</xdr:colOff>
      <xdr:row>62</xdr:row>
      <xdr:rowOff>20562</xdr:rowOff>
    </xdr:to>
    <xdr:sp macro="" textlink="">
      <xdr:nvSpPr>
        <xdr:cNvPr id="343" name="円/楕円 342"/>
        <xdr:cNvSpPr/>
      </xdr:nvSpPr>
      <xdr:spPr>
        <a:xfrm>
          <a:off x="16129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30739</xdr:rowOff>
    </xdr:from>
    <xdr:ext cx="736600" cy="259045"/>
    <xdr:sp macro="" textlink="">
      <xdr:nvSpPr>
        <xdr:cNvPr id="344" name="テキスト ボックス 343"/>
        <xdr:cNvSpPr txBox="1"/>
      </xdr:nvSpPr>
      <xdr:spPr>
        <a:xfrm>
          <a:off x="15798800" y="1031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83517</xdr:rowOff>
    </xdr:from>
    <xdr:to>
      <xdr:col>22</xdr:col>
      <xdr:colOff>254000</xdr:colOff>
      <xdr:row>62</xdr:row>
      <xdr:rowOff>13667</xdr:rowOff>
    </xdr:to>
    <xdr:sp macro="" textlink="">
      <xdr:nvSpPr>
        <xdr:cNvPr id="345" name="円/楕円 344"/>
        <xdr:cNvSpPr/>
      </xdr:nvSpPr>
      <xdr:spPr>
        <a:xfrm>
          <a:off x="15240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23844</xdr:rowOff>
    </xdr:from>
    <xdr:ext cx="762000" cy="259045"/>
    <xdr:sp macro="" textlink="">
      <xdr:nvSpPr>
        <xdr:cNvPr id="346" name="テキスト ボックス 345"/>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123734</xdr:rowOff>
    </xdr:from>
    <xdr:to>
      <xdr:col>21</xdr:col>
      <xdr:colOff>50800</xdr:colOff>
      <xdr:row>62</xdr:row>
      <xdr:rowOff>53884</xdr:rowOff>
    </xdr:to>
    <xdr:sp macro="" textlink="">
      <xdr:nvSpPr>
        <xdr:cNvPr id="347" name="円/楕円 346"/>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38661</xdr:rowOff>
    </xdr:from>
    <xdr:ext cx="762000" cy="259045"/>
    <xdr:sp macro="" textlink="">
      <xdr:nvSpPr>
        <xdr:cNvPr id="348" name="テキスト ボックス 347"/>
        <xdr:cNvSpPr txBox="1"/>
      </xdr:nvSpPr>
      <xdr:spPr>
        <a:xfrm>
          <a:off x="14020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143268</xdr:rowOff>
    </xdr:from>
    <xdr:to>
      <xdr:col>19</xdr:col>
      <xdr:colOff>533400</xdr:colOff>
      <xdr:row>62</xdr:row>
      <xdr:rowOff>73418</xdr:rowOff>
    </xdr:to>
    <xdr:sp macro="" textlink="">
      <xdr:nvSpPr>
        <xdr:cNvPr id="349" name="円/楕円 348"/>
        <xdr:cNvSpPr/>
      </xdr:nvSpPr>
      <xdr:spPr>
        <a:xfrm>
          <a:off x="13462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58195</xdr:rowOff>
    </xdr:from>
    <xdr:ext cx="762000" cy="259045"/>
    <xdr:sp macro="" textlink="">
      <xdr:nvSpPr>
        <xdr:cNvPr id="350" name="テキスト ボックス 349"/>
        <xdr:cNvSpPr txBox="1"/>
      </xdr:nvSpPr>
      <xdr:spPr>
        <a:xfrm>
          <a:off x="13131800" y="106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よりやや高い状況である。平成１６年度に減税補てん債の満期一括償還の分が１８年度の算出に関係していたが、その後は小さくなっていくと予想される。２３７．８９ｋ㎡と町域が広範囲なため、インフラ整備及びその維持管理が必要な状況にあるが、大規模事業等についてはできる範囲で整理・縮小を図るなど、起債依存型の事業実施を見直し、借入れは元金返済額以内を原則として新規発行債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81" name="直線コネクタ 380"/>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2"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3" name="直線コネクタ 382"/>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4"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5" name="直線コネクタ 384"/>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83759</xdr:rowOff>
    </xdr:from>
    <xdr:to>
      <xdr:col>24</xdr:col>
      <xdr:colOff>558800</xdr:colOff>
      <xdr:row>43</xdr:row>
      <xdr:rowOff>106741</xdr:rowOff>
    </xdr:to>
    <xdr:cxnSp macro="">
      <xdr:nvCxnSpPr>
        <xdr:cNvPr id="386" name="直線コネクタ 385"/>
        <xdr:cNvCxnSpPr/>
      </xdr:nvCxnSpPr>
      <xdr:spPr>
        <a:xfrm flipV="1">
          <a:off x="16179800" y="74561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37089</xdr:rowOff>
    </xdr:from>
    <xdr:ext cx="762000" cy="259045"/>
    <xdr:sp macro="" textlink="">
      <xdr:nvSpPr>
        <xdr:cNvPr id="387" name="公債費負担の状況平均値テキスト"/>
        <xdr:cNvSpPr txBox="1"/>
      </xdr:nvSpPr>
      <xdr:spPr>
        <a:xfrm>
          <a:off x="17106900" y="706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8" name="フローチャート : 判断 387"/>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106741</xdr:rowOff>
    </xdr:from>
    <xdr:to>
      <xdr:col>23</xdr:col>
      <xdr:colOff>406400</xdr:colOff>
      <xdr:row>43</xdr:row>
      <xdr:rowOff>164193</xdr:rowOff>
    </xdr:to>
    <xdr:cxnSp macro="">
      <xdr:nvCxnSpPr>
        <xdr:cNvPr id="389" name="直線コネクタ 388"/>
        <xdr:cNvCxnSpPr/>
      </xdr:nvCxnSpPr>
      <xdr:spPr>
        <a:xfrm flipV="1">
          <a:off x="15290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90" name="フローチャート : 判断 389"/>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41322</xdr:rowOff>
    </xdr:from>
    <xdr:ext cx="736600" cy="259045"/>
    <xdr:sp macro="" textlink="">
      <xdr:nvSpPr>
        <xdr:cNvPr id="391" name="テキスト ボックス 390"/>
        <xdr:cNvSpPr txBox="1"/>
      </xdr:nvSpPr>
      <xdr:spPr>
        <a:xfrm>
          <a:off x="15798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164193</xdr:rowOff>
    </xdr:from>
    <xdr:to>
      <xdr:col>22</xdr:col>
      <xdr:colOff>203200</xdr:colOff>
      <xdr:row>43</xdr:row>
      <xdr:rowOff>164193</xdr:rowOff>
    </xdr:to>
    <xdr:cxnSp macro="">
      <xdr:nvCxnSpPr>
        <xdr:cNvPr id="392" name="直線コネクタ 391"/>
        <xdr:cNvCxnSpPr/>
      </xdr:nvCxnSpPr>
      <xdr:spPr>
        <a:xfrm>
          <a:off x="14401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3" name="フローチャート : 判断 392"/>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7758</xdr:rowOff>
    </xdr:from>
    <xdr:ext cx="762000" cy="259045"/>
    <xdr:sp macro="" textlink="">
      <xdr:nvSpPr>
        <xdr:cNvPr id="394" name="テキスト ボックス 393"/>
        <xdr:cNvSpPr txBox="1"/>
      </xdr:nvSpPr>
      <xdr:spPr>
        <a:xfrm>
          <a:off x="14909800" y="720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164193</xdr:rowOff>
    </xdr:from>
    <xdr:to>
      <xdr:col>21</xdr:col>
      <xdr:colOff>0</xdr:colOff>
      <xdr:row>44</xdr:row>
      <xdr:rowOff>84667</xdr:rowOff>
    </xdr:to>
    <xdr:cxnSp macro="">
      <xdr:nvCxnSpPr>
        <xdr:cNvPr id="395" name="直線コネクタ 394"/>
        <xdr:cNvCxnSpPr/>
      </xdr:nvCxnSpPr>
      <xdr:spPr>
        <a:xfrm flipV="1">
          <a:off x="13512800" y="753654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113393</xdr:rowOff>
    </xdr:from>
    <xdr:to>
      <xdr:col>21</xdr:col>
      <xdr:colOff>50800</xdr:colOff>
      <xdr:row>44</xdr:row>
      <xdr:rowOff>43543</xdr:rowOff>
    </xdr:to>
    <xdr:sp macro="" textlink="">
      <xdr:nvSpPr>
        <xdr:cNvPr id="396" name="フローチャート : 判断 395"/>
        <xdr:cNvSpPr/>
      </xdr:nvSpPr>
      <xdr:spPr>
        <a:xfrm>
          <a:off x="14351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53720</xdr:rowOff>
    </xdr:from>
    <xdr:ext cx="762000" cy="259045"/>
    <xdr:sp macro="" textlink="">
      <xdr:nvSpPr>
        <xdr:cNvPr id="397" name="テキスト ボックス 396"/>
        <xdr:cNvSpPr txBox="1"/>
      </xdr:nvSpPr>
      <xdr:spPr>
        <a:xfrm>
          <a:off x="14020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22376</xdr:rowOff>
    </xdr:from>
    <xdr:to>
      <xdr:col>19</xdr:col>
      <xdr:colOff>533400</xdr:colOff>
      <xdr:row>44</xdr:row>
      <xdr:rowOff>123976</xdr:rowOff>
    </xdr:to>
    <xdr:sp macro="" textlink="">
      <xdr:nvSpPr>
        <xdr:cNvPr id="398" name="フローチャート : 判断 397"/>
        <xdr:cNvSpPr/>
      </xdr:nvSpPr>
      <xdr:spPr>
        <a:xfrm>
          <a:off x="13462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134153</xdr:rowOff>
    </xdr:from>
    <xdr:ext cx="762000" cy="259045"/>
    <xdr:sp macro="" textlink="">
      <xdr:nvSpPr>
        <xdr:cNvPr id="399" name="テキスト ボックス 398"/>
        <xdr:cNvSpPr txBox="1"/>
      </xdr:nvSpPr>
      <xdr:spPr>
        <a:xfrm>
          <a:off x="13131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32959</xdr:rowOff>
    </xdr:from>
    <xdr:to>
      <xdr:col>24</xdr:col>
      <xdr:colOff>609600</xdr:colOff>
      <xdr:row>43</xdr:row>
      <xdr:rowOff>134559</xdr:rowOff>
    </xdr:to>
    <xdr:sp macro="" textlink="">
      <xdr:nvSpPr>
        <xdr:cNvPr id="405" name="円/楕円 404"/>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5036</xdr:rowOff>
    </xdr:from>
    <xdr:ext cx="762000" cy="259045"/>
    <xdr:sp macro="" textlink="">
      <xdr:nvSpPr>
        <xdr:cNvPr id="406" name="公債費負担の状況該当値テキスト"/>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55941</xdr:rowOff>
    </xdr:from>
    <xdr:to>
      <xdr:col>23</xdr:col>
      <xdr:colOff>457200</xdr:colOff>
      <xdr:row>43</xdr:row>
      <xdr:rowOff>157541</xdr:rowOff>
    </xdr:to>
    <xdr:sp macro="" textlink="">
      <xdr:nvSpPr>
        <xdr:cNvPr id="407" name="円/楕円 406"/>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142318</xdr:rowOff>
    </xdr:from>
    <xdr:ext cx="736600" cy="259045"/>
    <xdr:sp macro="" textlink="">
      <xdr:nvSpPr>
        <xdr:cNvPr id="408" name="テキスト ボックス 407"/>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113393</xdr:rowOff>
    </xdr:from>
    <xdr:to>
      <xdr:col>22</xdr:col>
      <xdr:colOff>254000</xdr:colOff>
      <xdr:row>44</xdr:row>
      <xdr:rowOff>43543</xdr:rowOff>
    </xdr:to>
    <xdr:sp macro="" textlink="">
      <xdr:nvSpPr>
        <xdr:cNvPr id="409" name="円/楕円 408"/>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28320</xdr:rowOff>
    </xdr:from>
    <xdr:ext cx="762000" cy="259045"/>
    <xdr:sp macro="" textlink="">
      <xdr:nvSpPr>
        <xdr:cNvPr id="410" name="テキスト ボックス 409"/>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113393</xdr:rowOff>
    </xdr:from>
    <xdr:to>
      <xdr:col>21</xdr:col>
      <xdr:colOff>50800</xdr:colOff>
      <xdr:row>44</xdr:row>
      <xdr:rowOff>43543</xdr:rowOff>
    </xdr:to>
    <xdr:sp macro="" textlink="">
      <xdr:nvSpPr>
        <xdr:cNvPr id="411" name="円/楕円 410"/>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28320</xdr:rowOff>
    </xdr:from>
    <xdr:ext cx="762000" cy="259045"/>
    <xdr:sp macro="" textlink="">
      <xdr:nvSpPr>
        <xdr:cNvPr id="412" name="テキスト ボックス 411"/>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13" name="円/楕円 412"/>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14" name="テキスト ボックス 413"/>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と同程度の</a:t>
          </a:r>
          <a:r>
            <a:rPr lang="ja-JP" altLang="ja-JP" sz="1100">
              <a:solidFill>
                <a:schemeClr val="dk1"/>
              </a:solidFill>
              <a:effectLst/>
              <a:latin typeface="+mn-lt"/>
              <a:ea typeface="+mn-ea"/>
              <a:cs typeface="+mn-cs"/>
            </a:rPr>
            <a:t>水準である</a:t>
          </a:r>
          <a:r>
            <a:rPr lang="ja-JP" altLang="en-US" sz="1100">
              <a:solidFill>
                <a:schemeClr val="dk1"/>
              </a:solidFill>
              <a:effectLst/>
              <a:latin typeface="+mn-lt"/>
              <a:ea typeface="+mn-ea"/>
              <a:cs typeface="+mn-cs"/>
            </a:rPr>
            <a:t>。公債費に対する交付税措置額は</a:t>
          </a:r>
          <a:r>
            <a:rPr lang="ja-JP" altLang="ja-JP" sz="1100">
              <a:solidFill>
                <a:schemeClr val="dk1"/>
              </a:solidFill>
              <a:effectLst/>
              <a:latin typeface="+mn-lt"/>
              <a:ea typeface="+mn-ea"/>
              <a:cs typeface="+mn-cs"/>
            </a:rPr>
            <a:t>約</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割</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、新規発行債については、過疎対策事業債</a:t>
          </a:r>
          <a:r>
            <a:rPr lang="ja-JP" altLang="en-US" sz="1100">
              <a:solidFill>
                <a:schemeClr val="dk1"/>
              </a:solidFill>
              <a:effectLst/>
              <a:latin typeface="+mn-lt"/>
              <a:ea typeface="+mn-ea"/>
              <a:cs typeface="+mn-cs"/>
            </a:rPr>
            <a:t>を基本として</a:t>
          </a:r>
          <a:r>
            <a:rPr lang="ja-JP" altLang="ja-JP" sz="1100">
              <a:solidFill>
                <a:schemeClr val="dk1"/>
              </a:solidFill>
              <a:effectLst/>
              <a:latin typeface="+mn-lt"/>
              <a:ea typeface="+mn-ea"/>
              <a:cs typeface="+mn-cs"/>
            </a:rPr>
            <a:t>交付税措置の高い有利な町債を選択しており、将来負担比率の抑制に努めている。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5" name="直線コネクタ 444"/>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6"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7" name="直線コネクタ 446"/>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8"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9" name="直線コネクタ 448"/>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117445</xdr:rowOff>
    </xdr:from>
    <xdr:to>
      <xdr:col>24</xdr:col>
      <xdr:colOff>558800</xdr:colOff>
      <xdr:row>15</xdr:row>
      <xdr:rowOff>31024</xdr:rowOff>
    </xdr:to>
    <xdr:cxnSp macro="">
      <xdr:nvCxnSpPr>
        <xdr:cNvPr id="450" name="直線コネクタ 449"/>
        <xdr:cNvCxnSpPr/>
      </xdr:nvCxnSpPr>
      <xdr:spPr>
        <a:xfrm flipV="1">
          <a:off x="16179800" y="2517745"/>
          <a:ext cx="8382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51"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52" name="フローチャート : 判断 451"/>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31024</xdr:rowOff>
    </xdr:from>
    <xdr:to>
      <xdr:col>23</xdr:col>
      <xdr:colOff>406400</xdr:colOff>
      <xdr:row>15</xdr:row>
      <xdr:rowOff>37919</xdr:rowOff>
    </xdr:to>
    <xdr:cxnSp macro="">
      <xdr:nvCxnSpPr>
        <xdr:cNvPr id="453" name="直線コネクタ 452"/>
        <xdr:cNvCxnSpPr/>
      </xdr:nvCxnSpPr>
      <xdr:spPr>
        <a:xfrm flipV="1">
          <a:off x="15290800" y="26027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4" name="フローチャート : 判断 453"/>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5" name="テキスト ボックス 454"/>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37919</xdr:rowOff>
    </xdr:from>
    <xdr:to>
      <xdr:col>22</xdr:col>
      <xdr:colOff>203200</xdr:colOff>
      <xdr:row>15</xdr:row>
      <xdr:rowOff>128693</xdr:rowOff>
    </xdr:to>
    <xdr:cxnSp macro="">
      <xdr:nvCxnSpPr>
        <xdr:cNvPr id="456" name="直線コネクタ 455"/>
        <xdr:cNvCxnSpPr/>
      </xdr:nvCxnSpPr>
      <xdr:spPr>
        <a:xfrm flipV="1">
          <a:off x="14401800" y="2609669"/>
          <a:ext cx="8890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2056</xdr:rowOff>
    </xdr:from>
    <xdr:to>
      <xdr:col>22</xdr:col>
      <xdr:colOff>254000</xdr:colOff>
      <xdr:row>15</xdr:row>
      <xdr:rowOff>103656</xdr:rowOff>
    </xdr:to>
    <xdr:sp macro="" textlink="">
      <xdr:nvSpPr>
        <xdr:cNvPr id="457" name="フローチャート : 判断 456"/>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88433</xdr:rowOff>
    </xdr:from>
    <xdr:ext cx="762000" cy="259045"/>
    <xdr:sp macro="" textlink="">
      <xdr:nvSpPr>
        <xdr:cNvPr id="458" name="テキスト ボックス 457"/>
        <xdr:cNvSpPr txBox="1"/>
      </xdr:nvSpPr>
      <xdr:spPr>
        <a:xfrm>
          <a:off x="14909800" y="26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128693</xdr:rowOff>
    </xdr:from>
    <xdr:to>
      <xdr:col>21</xdr:col>
      <xdr:colOff>0</xdr:colOff>
      <xdr:row>17</xdr:row>
      <xdr:rowOff>5262</xdr:rowOff>
    </xdr:to>
    <xdr:cxnSp macro="">
      <xdr:nvCxnSpPr>
        <xdr:cNvPr id="459" name="直線コネクタ 458"/>
        <xdr:cNvCxnSpPr/>
      </xdr:nvCxnSpPr>
      <xdr:spPr>
        <a:xfrm flipV="1">
          <a:off x="13512800" y="2700443"/>
          <a:ext cx="889000" cy="2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138551</xdr:rowOff>
    </xdr:from>
    <xdr:to>
      <xdr:col>21</xdr:col>
      <xdr:colOff>50800</xdr:colOff>
      <xdr:row>17</xdr:row>
      <xdr:rowOff>68701</xdr:rowOff>
    </xdr:to>
    <xdr:sp macro="" textlink="">
      <xdr:nvSpPr>
        <xdr:cNvPr id="460" name="フローチャート : 判断 459"/>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53478</xdr:rowOff>
    </xdr:from>
    <xdr:ext cx="762000" cy="259045"/>
    <xdr:sp macro="" textlink="">
      <xdr:nvSpPr>
        <xdr:cNvPr id="461" name="テキスト ボックス 460"/>
        <xdr:cNvSpPr txBox="1"/>
      </xdr:nvSpPr>
      <xdr:spPr>
        <a:xfrm>
          <a:off x="14020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62" name="フローチャート : 判断 461"/>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154594</xdr:rowOff>
    </xdr:from>
    <xdr:ext cx="762000" cy="259045"/>
    <xdr:sp macro="" textlink="">
      <xdr:nvSpPr>
        <xdr:cNvPr id="463" name="テキスト ボックス 462"/>
        <xdr:cNvSpPr txBox="1"/>
      </xdr:nvSpPr>
      <xdr:spPr>
        <a:xfrm>
          <a:off x="13131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66645</xdr:rowOff>
    </xdr:from>
    <xdr:to>
      <xdr:col>24</xdr:col>
      <xdr:colOff>609600</xdr:colOff>
      <xdr:row>14</xdr:row>
      <xdr:rowOff>168245</xdr:rowOff>
    </xdr:to>
    <xdr:sp macro="" textlink="">
      <xdr:nvSpPr>
        <xdr:cNvPr id="469" name="円/楕円 468"/>
        <xdr:cNvSpPr/>
      </xdr:nvSpPr>
      <xdr:spPr>
        <a:xfrm>
          <a:off x="16967200" y="24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102222</xdr:rowOff>
    </xdr:from>
    <xdr:ext cx="762000" cy="259045"/>
    <xdr:sp macro="" textlink="">
      <xdr:nvSpPr>
        <xdr:cNvPr id="470" name="将来負担の状況該当値テキスト"/>
        <xdr:cNvSpPr txBox="1"/>
      </xdr:nvSpPr>
      <xdr:spPr>
        <a:xfrm>
          <a:off x="17106900" y="250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151674</xdr:rowOff>
    </xdr:from>
    <xdr:to>
      <xdr:col>23</xdr:col>
      <xdr:colOff>457200</xdr:colOff>
      <xdr:row>15</xdr:row>
      <xdr:rowOff>81824</xdr:rowOff>
    </xdr:to>
    <xdr:sp macro="" textlink="">
      <xdr:nvSpPr>
        <xdr:cNvPr id="471" name="円/楕円 470"/>
        <xdr:cNvSpPr/>
      </xdr:nvSpPr>
      <xdr:spPr>
        <a:xfrm>
          <a:off x="16129000" y="25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66601</xdr:rowOff>
    </xdr:from>
    <xdr:ext cx="736600" cy="259045"/>
    <xdr:sp macro="" textlink="">
      <xdr:nvSpPr>
        <xdr:cNvPr id="472" name="テキスト ボックス 471"/>
        <xdr:cNvSpPr txBox="1"/>
      </xdr:nvSpPr>
      <xdr:spPr>
        <a:xfrm>
          <a:off x="15798800" y="263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158569</xdr:rowOff>
    </xdr:from>
    <xdr:to>
      <xdr:col>22</xdr:col>
      <xdr:colOff>254000</xdr:colOff>
      <xdr:row>15</xdr:row>
      <xdr:rowOff>88719</xdr:rowOff>
    </xdr:to>
    <xdr:sp macro="" textlink="">
      <xdr:nvSpPr>
        <xdr:cNvPr id="473" name="円/楕円 472"/>
        <xdr:cNvSpPr/>
      </xdr:nvSpPr>
      <xdr:spPr>
        <a:xfrm>
          <a:off x="15240000" y="25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98896</xdr:rowOff>
    </xdr:from>
    <xdr:ext cx="762000" cy="259045"/>
    <xdr:sp macro="" textlink="">
      <xdr:nvSpPr>
        <xdr:cNvPr id="474" name="テキスト ボックス 473"/>
        <xdr:cNvSpPr txBox="1"/>
      </xdr:nvSpPr>
      <xdr:spPr>
        <a:xfrm>
          <a:off x="14909800" y="232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77893</xdr:rowOff>
    </xdr:from>
    <xdr:to>
      <xdr:col>21</xdr:col>
      <xdr:colOff>50800</xdr:colOff>
      <xdr:row>16</xdr:row>
      <xdr:rowOff>8043</xdr:rowOff>
    </xdr:to>
    <xdr:sp macro="" textlink="">
      <xdr:nvSpPr>
        <xdr:cNvPr id="475" name="円/楕円 474"/>
        <xdr:cNvSpPr/>
      </xdr:nvSpPr>
      <xdr:spPr>
        <a:xfrm>
          <a:off x="14351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18220</xdr:rowOff>
    </xdr:from>
    <xdr:ext cx="762000" cy="259045"/>
    <xdr:sp macro="" textlink="">
      <xdr:nvSpPr>
        <xdr:cNvPr id="476" name="テキスト ボックス 475"/>
        <xdr:cNvSpPr txBox="1"/>
      </xdr:nvSpPr>
      <xdr:spPr>
        <a:xfrm>
          <a:off x="14020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125912</xdr:rowOff>
    </xdr:from>
    <xdr:to>
      <xdr:col>19</xdr:col>
      <xdr:colOff>533400</xdr:colOff>
      <xdr:row>17</xdr:row>
      <xdr:rowOff>56062</xdr:rowOff>
    </xdr:to>
    <xdr:sp macro="" textlink="">
      <xdr:nvSpPr>
        <xdr:cNvPr id="477" name="円/楕円 476"/>
        <xdr:cNvSpPr/>
      </xdr:nvSpPr>
      <xdr:spPr>
        <a:xfrm>
          <a:off x="13462000" y="2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66239</xdr:rowOff>
    </xdr:from>
    <xdr:ext cx="762000" cy="259045"/>
    <xdr:sp macro="" textlink="">
      <xdr:nvSpPr>
        <xdr:cNvPr id="478" name="テキスト ボックス 477"/>
        <xdr:cNvSpPr txBox="1"/>
      </xdr:nvSpPr>
      <xdr:spPr>
        <a:xfrm>
          <a:off x="13131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岐阜県白川町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9,425
9,351
237.89
6,706,296
6,399,529
214,611
3,767,250
5,074,315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町の面積が広大で、類似団体と比較し、出張所を配置しなくてはいけないことなどの理由から、職員数は平均を上回っているが職員１人あたりの給与費は平均を下回っているので人件費総額として平均を下回っている。</a:t>
          </a:r>
          <a:endParaRPr lang="ja-JP" altLang="en-US"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平成１７年に１５６人だった職員が平成２５年度末には１２０人となり３６人を削減している。今後も職員の適正配置を進めていく方針である。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45357</xdr:rowOff>
    </xdr:from>
    <xdr:to>
      <xdr:col>7</xdr:col>
      <xdr:colOff>15875</xdr:colOff>
      <xdr:row>36</xdr:row>
      <xdr:rowOff>99786</xdr:rowOff>
    </xdr:to>
    <xdr:cxnSp macro="">
      <xdr:nvCxnSpPr>
        <xdr:cNvPr id="67" name="直線コネクタ 66"/>
        <xdr:cNvCxnSpPr/>
      </xdr:nvCxnSpPr>
      <xdr:spPr>
        <a:xfrm flipV="1">
          <a:off x="3987800" y="6217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132642</xdr:rowOff>
    </xdr:from>
    <xdr:ext cx="762000" cy="259045"/>
    <xdr:sp macro="" textlink="">
      <xdr:nvSpPr>
        <xdr:cNvPr id="68" name="人件費平均値テキスト"/>
        <xdr:cNvSpPr txBox="1"/>
      </xdr:nvSpPr>
      <xdr:spPr>
        <a:xfrm>
          <a:off x="4914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99786</xdr:rowOff>
    </xdr:from>
    <xdr:to>
      <xdr:col>5</xdr:col>
      <xdr:colOff>549275</xdr:colOff>
      <xdr:row>37</xdr:row>
      <xdr:rowOff>48078</xdr:rowOff>
    </xdr:to>
    <xdr:cxnSp macro="">
      <xdr:nvCxnSpPr>
        <xdr:cNvPr id="70" name="直線コネクタ 69"/>
        <xdr:cNvCxnSpPr/>
      </xdr:nvCxnSpPr>
      <xdr:spPr>
        <a:xfrm flipV="1">
          <a:off x="3098800" y="62719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2" name="テキスト ボックス 71"/>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37</xdr:row>
      <xdr:rowOff>48078</xdr:rowOff>
    </xdr:to>
    <xdr:cxnSp macro="">
      <xdr:nvCxnSpPr>
        <xdr:cNvPr id="73" name="直線コネクタ 72"/>
        <xdr:cNvCxnSpPr/>
      </xdr:nvCxnSpPr>
      <xdr:spPr>
        <a:xfrm>
          <a:off x="2209800" y="6315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143328</xdr:rowOff>
    </xdr:from>
    <xdr:to>
      <xdr:col>3</xdr:col>
      <xdr:colOff>142875</xdr:colOff>
      <xdr:row>38</xdr:row>
      <xdr:rowOff>29028</xdr:rowOff>
    </xdr:to>
    <xdr:cxnSp macro="">
      <xdr:nvCxnSpPr>
        <xdr:cNvPr id="76" name="直線コネクタ 75"/>
        <xdr:cNvCxnSpPr/>
      </xdr:nvCxnSpPr>
      <xdr:spPr>
        <a:xfrm flipV="1">
          <a:off x="1320800" y="63155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8" name="テキスト ボックス 77"/>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80" name="テキスト ボックス 79"/>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166007</xdr:rowOff>
    </xdr:from>
    <xdr:to>
      <xdr:col>7</xdr:col>
      <xdr:colOff>66675</xdr:colOff>
      <xdr:row>36</xdr:row>
      <xdr:rowOff>96157</xdr:rowOff>
    </xdr:to>
    <xdr:sp macro="" textlink="">
      <xdr:nvSpPr>
        <xdr:cNvPr id="86" name="円/楕円 85"/>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11084</xdr:rowOff>
    </xdr:from>
    <xdr:ext cx="762000" cy="259045"/>
    <xdr:sp macro="" textlink="">
      <xdr:nvSpPr>
        <xdr:cNvPr id="87" name="人件費該当値テキスト"/>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48986</xdr:rowOff>
    </xdr:from>
    <xdr:to>
      <xdr:col>5</xdr:col>
      <xdr:colOff>600075</xdr:colOff>
      <xdr:row>36</xdr:row>
      <xdr:rowOff>150586</xdr:rowOff>
    </xdr:to>
    <xdr:sp macro="" textlink="">
      <xdr:nvSpPr>
        <xdr:cNvPr id="88" name="円/楕円 87"/>
        <xdr:cNvSpPr/>
      </xdr:nvSpPr>
      <xdr:spPr>
        <a:xfrm>
          <a:off x="3937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160763</xdr:rowOff>
    </xdr:from>
    <xdr:ext cx="736600" cy="259045"/>
    <xdr:sp macro="" textlink="">
      <xdr:nvSpPr>
        <xdr:cNvPr id="89" name="テキスト ボックス 88"/>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168728</xdr:rowOff>
    </xdr:from>
    <xdr:to>
      <xdr:col>4</xdr:col>
      <xdr:colOff>396875</xdr:colOff>
      <xdr:row>37</xdr:row>
      <xdr:rowOff>98878</xdr:rowOff>
    </xdr:to>
    <xdr:sp macro="" textlink="">
      <xdr:nvSpPr>
        <xdr:cNvPr id="90" name="円/楕円 89"/>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109055</xdr:rowOff>
    </xdr:from>
    <xdr:ext cx="762000" cy="259045"/>
    <xdr:sp macro="" textlink="">
      <xdr:nvSpPr>
        <xdr:cNvPr id="91" name="テキスト ボックス 90"/>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92528</xdr:rowOff>
    </xdr:from>
    <xdr:to>
      <xdr:col>3</xdr:col>
      <xdr:colOff>193675</xdr:colOff>
      <xdr:row>37</xdr:row>
      <xdr:rowOff>22678</xdr:rowOff>
    </xdr:to>
    <xdr:sp macro="" textlink="">
      <xdr:nvSpPr>
        <xdr:cNvPr id="92" name="円/楕円 91"/>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32855</xdr:rowOff>
    </xdr:from>
    <xdr:ext cx="762000" cy="259045"/>
    <xdr:sp macro="" textlink="">
      <xdr:nvSpPr>
        <xdr:cNvPr id="93" name="テキスト ボックス 92"/>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94" name="円/楕円 93"/>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95" name="テキスト ボックス 94"/>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類似団体と比較し、物件費にかかる経常収支比率が低くなっているのは、集中改革プランに基づく徹底した行財政改革のなか、節約により需用費が大きく下回っていることや、日当等の見直しによる旅費の減が要因となっている。今後もこの物件費の比率を維持していくための努力していくが、民間委託の推進により、人件費から物件費にシフトされ、比率が上昇することも予想さ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118836</xdr:rowOff>
    </xdr:to>
    <xdr:cxnSp macro="">
      <xdr:nvCxnSpPr>
        <xdr:cNvPr id="130" name="直線コネクタ 129"/>
        <xdr:cNvCxnSpPr/>
      </xdr:nvCxnSpPr>
      <xdr:spPr>
        <a:xfrm>
          <a:off x="15671800" y="2690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118836</xdr:rowOff>
    </xdr:to>
    <xdr:cxnSp macro="">
      <xdr:nvCxnSpPr>
        <xdr:cNvPr id="133" name="直線コネクタ 132"/>
        <xdr:cNvCxnSpPr/>
      </xdr:nvCxnSpPr>
      <xdr:spPr>
        <a:xfrm>
          <a:off x="14782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116114</xdr:rowOff>
    </xdr:from>
    <xdr:to>
      <xdr:col>21</xdr:col>
      <xdr:colOff>361950</xdr:colOff>
      <xdr:row>15</xdr:row>
      <xdr:rowOff>42636</xdr:rowOff>
    </xdr:to>
    <xdr:cxnSp macro="">
      <xdr:nvCxnSpPr>
        <xdr:cNvPr id="136" name="直線コネクタ 135"/>
        <xdr:cNvCxnSpPr/>
      </xdr:nvCxnSpPr>
      <xdr:spPr>
        <a:xfrm>
          <a:off x="13893800" y="2516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116114</xdr:rowOff>
    </xdr:from>
    <xdr:to>
      <xdr:col>20</xdr:col>
      <xdr:colOff>158750</xdr:colOff>
      <xdr:row>15</xdr:row>
      <xdr:rowOff>42636</xdr:rowOff>
    </xdr:to>
    <xdr:cxnSp macro="">
      <xdr:nvCxnSpPr>
        <xdr:cNvPr id="139" name="直線コネクタ 138"/>
        <xdr:cNvCxnSpPr/>
      </xdr:nvCxnSpPr>
      <xdr:spPr>
        <a:xfrm flipV="1">
          <a:off x="13004800" y="2516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0" name="フローチャート : 判断 139"/>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1" name="テキスト ボックス 140"/>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9" name="円/楕円 148"/>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50"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51" name="円/楕円 150"/>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52" name="テキスト ボックス 151"/>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163286</xdr:rowOff>
    </xdr:from>
    <xdr:to>
      <xdr:col>21</xdr:col>
      <xdr:colOff>412750</xdr:colOff>
      <xdr:row>15</xdr:row>
      <xdr:rowOff>93436</xdr:rowOff>
    </xdr:to>
    <xdr:sp macro="" textlink="">
      <xdr:nvSpPr>
        <xdr:cNvPr id="153" name="円/楕円 152"/>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103613</xdr:rowOff>
    </xdr:from>
    <xdr:ext cx="762000" cy="259045"/>
    <xdr:sp macro="" textlink="">
      <xdr:nvSpPr>
        <xdr:cNvPr id="154" name="テキスト ボックス 153"/>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65314</xdr:rowOff>
    </xdr:from>
    <xdr:to>
      <xdr:col>20</xdr:col>
      <xdr:colOff>209550</xdr:colOff>
      <xdr:row>14</xdr:row>
      <xdr:rowOff>166914</xdr:rowOff>
    </xdr:to>
    <xdr:sp macro="" textlink="">
      <xdr:nvSpPr>
        <xdr:cNvPr id="155" name="円/楕円 154"/>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5641</xdr:rowOff>
    </xdr:from>
    <xdr:ext cx="762000" cy="259045"/>
    <xdr:sp macro="" textlink="">
      <xdr:nvSpPr>
        <xdr:cNvPr id="156" name="テキスト ボックス 155"/>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7" name="円/楕円 156"/>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8" name="テキスト ボックス 157"/>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社会福祉費が大きく上回っている。この要因としては障害者支援費が大きくなっているためであり、障害者の人数が類似団体と比較して多いと推定される。ただ、県平均や全国平均よりは下回っているため、指数が大きく変動するのは小規模市町村のための特性ではないかと思わ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98425</xdr:rowOff>
    </xdr:from>
    <xdr:to>
      <xdr:col>7</xdr:col>
      <xdr:colOff>15875</xdr:colOff>
      <xdr:row>58</xdr:row>
      <xdr:rowOff>98425</xdr:rowOff>
    </xdr:to>
    <xdr:cxnSp macro="">
      <xdr:nvCxnSpPr>
        <xdr:cNvPr id="195" name="直線コネクタ 194"/>
        <xdr:cNvCxnSpPr/>
      </xdr:nvCxnSpPr>
      <xdr:spPr>
        <a:xfrm>
          <a:off x="3987800" y="100425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69850</xdr:rowOff>
    </xdr:from>
    <xdr:to>
      <xdr:col>5</xdr:col>
      <xdr:colOff>549275</xdr:colOff>
      <xdr:row>58</xdr:row>
      <xdr:rowOff>98425</xdr:rowOff>
    </xdr:to>
    <xdr:cxnSp macro="">
      <xdr:nvCxnSpPr>
        <xdr:cNvPr id="198" name="直線コネクタ 197"/>
        <xdr:cNvCxnSpPr/>
      </xdr:nvCxnSpPr>
      <xdr:spPr>
        <a:xfrm>
          <a:off x="3098800" y="10013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98425</xdr:rowOff>
    </xdr:from>
    <xdr:to>
      <xdr:col>4</xdr:col>
      <xdr:colOff>346075</xdr:colOff>
      <xdr:row>58</xdr:row>
      <xdr:rowOff>69850</xdr:rowOff>
    </xdr:to>
    <xdr:cxnSp macro="">
      <xdr:nvCxnSpPr>
        <xdr:cNvPr id="201" name="直線コネクタ 200"/>
        <xdr:cNvCxnSpPr/>
      </xdr:nvCxnSpPr>
      <xdr:spPr>
        <a:xfrm>
          <a:off x="2209800" y="98710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98425</xdr:rowOff>
    </xdr:from>
    <xdr:to>
      <xdr:col>3</xdr:col>
      <xdr:colOff>142875</xdr:colOff>
      <xdr:row>58</xdr:row>
      <xdr:rowOff>98425</xdr:rowOff>
    </xdr:to>
    <xdr:cxnSp macro="">
      <xdr:nvCxnSpPr>
        <xdr:cNvPr id="204" name="直線コネクタ 203"/>
        <xdr:cNvCxnSpPr/>
      </xdr:nvCxnSpPr>
      <xdr:spPr>
        <a:xfrm flipV="1">
          <a:off x="1320800" y="98710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133350</xdr:rowOff>
    </xdr:from>
    <xdr:to>
      <xdr:col>3</xdr:col>
      <xdr:colOff>193675</xdr:colOff>
      <xdr:row>57</xdr:row>
      <xdr:rowOff>63500</xdr:rowOff>
    </xdr:to>
    <xdr:sp macro="" textlink="">
      <xdr:nvSpPr>
        <xdr:cNvPr id="205" name="フローチャート : 判断 204"/>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73677</xdr:rowOff>
    </xdr:from>
    <xdr:ext cx="762000" cy="259045"/>
    <xdr:sp macro="" textlink="">
      <xdr:nvSpPr>
        <xdr:cNvPr id="206" name="テキスト ボックス 205"/>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104775</xdr:rowOff>
    </xdr:from>
    <xdr:to>
      <xdr:col>1</xdr:col>
      <xdr:colOff>676275</xdr:colOff>
      <xdr:row>57</xdr:row>
      <xdr:rowOff>34925</xdr:rowOff>
    </xdr:to>
    <xdr:sp macro="" textlink="">
      <xdr:nvSpPr>
        <xdr:cNvPr id="207" name="フローチャート : 判断 206"/>
        <xdr:cNvSpPr/>
      </xdr:nvSpPr>
      <xdr:spPr>
        <a:xfrm>
          <a:off x="1270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45102</xdr:rowOff>
    </xdr:from>
    <xdr:ext cx="762000" cy="259045"/>
    <xdr:sp macro="" textlink="">
      <xdr:nvSpPr>
        <xdr:cNvPr id="208" name="テキスト ボックス 207"/>
        <xdr:cNvSpPr txBox="1"/>
      </xdr:nvSpPr>
      <xdr:spPr>
        <a:xfrm>
          <a:off x="939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47625</xdr:rowOff>
    </xdr:from>
    <xdr:to>
      <xdr:col>7</xdr:col>
      <xdr:colOff>66675</xdr:colOff>
      <xdr:row>58</xdr:row>
      <xdr:rowOff>149225</xdr:rowOff>
    </xdr:to>
    <xdr:sp macro="" textlink="">
      <xdr:nvSpPr>
        <xdr:cNvPr id="214" name="円/楕円 213"/>
        <xdr:cNvSpPr/>
      </xdr:nvSpPr>
      <xdr:spPr>
        <a:xfrm>
          <a:off x="4775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19702</xdr:rowOff>
    </xdr:from>
    <xdr:ext cx="762000" cy="259045"/>
    <xdr:sp macro="" textlink="">
      <xdr:nvSpPr>
        <xdr:cNvPr id="215" name="扶助費該当値テキスト"/>
        <xdr:cNvSpPr txBox="1"/>
      </xdr:nvSpPr>
      <xdr:spPr>
        <a:xfrm>
          <a:off x="4914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47625</xdr:rowOff>
    </xdr:from>
    <xdr:to>
      <xdr:col>5</xdr:col>
      <xdr:colOff>600075</xdr:colOff>
      <xdr:row>58</xdr:row>
      <xdr:rowOff>149225</xdr:rowOff>
    </xdr:to>
    <xdr:sp macro="" textlink="">
      <xdr:nvSpPr>
        <xdr:cNvPr id="216" name="円/楕円 215"/>
        <xdr:cNvSpPr/>
      </xdr:nvSpPr>
      <xdr:spPr>
        <a:xfrm>
          <a:off x="3937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134002</xdr:rowOff>
    </xdr:from>
    <xdr:ext cx="736600" cy="259045"/>
    <xdr:sp macro="" textlink="">
      <xdr:nvSpPr>
        <xdr:cNvPr id="217" name="テキスト ボックス 216"/>
        <xdr:cNvSpPr txBox="1"/>
      </xdr:nvSpPr>
      <xdr:spPr>
        <a:xfrm>
          <a:off x="3606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18" name="円/楕円 217"/>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19" name="テキスト ボックス 218"/>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47625</xdr:rowOff>
    </xdr:from>
    <xdr:to>
      <xdr:col>3</xdr:col>
      <xdr:colOff>193675</xdr:colOff>
      <xdr:row>57</xdr:row>
      <xdr:rowOff>149225</xdr:rowOff>
    </xdr:to>
    <xdr:sp macro="" textlink="">
      <xdr:nvSpPr>
        <xdr:cNvPr id="220" name="円/楕円 219"/>
        <xdr:cNvSpPr/>
      </xdr:nvSpPr>
      <xdr:spPr>
        <a:xfrm>
          <a:off x="2159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134002</xdr:rowOff>
    </xdr:from>
    <xdr:ext cx="762000" cy="259045"/>
    <xdr:sp macro="" textlink="">
      <xdr:nvSpPr>
        <xdr:cNvPr id="221" name="テキスト ボックス 220"/>
        <xdr:cNvSpPr txBox="1"/>
      </xdr:nvSpPr>
      <xdr:spPr>
        <a:xfrm>
          <a:off x="1828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47625</xdr:rowOff>
    </xdr:from>
    <xdr:to>
      <xdr:col>1</xdr:col>
      <xdr:colOff>676275</xdr:colOff>
      <xdr:row>58</xdr:row>
      <xdr:rowOff>149225</xdr:rowOff>
    </xdr:to>
    <xdr:sp macro="" textlink="">
      <xdr:nvSpPr>
        <xdr:cNvPr id="222" name="円/楕円 221"/>
        <xdr:cNvSpPr/>
      </xdr:nvSpPr>
      <xdr:spPr>
        <a:xfrm>
          <a:off x="1270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134002</xdr:rowOff>
    </xdr:from>
    <xdr:ext cx="762000" cy="259045"/>
    <xdr:sp macro="" textlink="">
      <xdr:nvSpPr>
        <xdr:cNvPr id="223" name="テキスト ボックス 222"/>
        <xdr:cNvSpPr txBox="1"/>
      </xdr:nvSpPr>
      <xdr:spPr>
        <a:xfrm>
          <a:off x="939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その他に係る経常収支比率の主なもの操出金である。類似団体平均とほぼ同じである。小規模自治体であるため、繰出額の変動が指数の変動に大きく影響してくると思われる。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57</xdr:row>
      <xdr:rowOff>170434</xdr:rowOff>
    </xdr:to>
    <xdr:cxnSp macro="">
      <xdr:nvCxnSpPr>
        <xdr:cNvPr id="254" name="直線コネクタ 253"/>
        <xdr:cNvCxnSpPr/>
      </xdr:nvCxnSpPr>
      <xdr:spPr>
        <a:xfrm flipV="1">
          <a:off x="15671800" y="99339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5"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170434</xdr:rowOff>
    </xdr:to>
    <xdr:cxnSp macro="">
      <xdr:nvCxnSpPr>
        <xdr:cNvPr id="257" name="直線コネクタ 256"/>
        <xdr:cNvCxnSpPr/>
      </xdr:nvCxnSpPr>
      <xdr:spPr>
        <a:xfrm>
          <a:off x="14782800" y="98882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143002</xdr:rowOff>
    </xdr:to>
    <xdr:cxnSp macro="">
      <xdr:nvCxnSpPr>
        <xdr:cNvPr id="260" name="直線コネクタ 259"/>
        <xdr:cNvCxnSpPr/>
      </xdr:nvCxnSpPr>
      <xdr:spPr>
        <a:xfrm flipV="1">
          <a:off x="13893800" y="9888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121683</xdr:rowOff>
    </xdr:from>
    <xdr:ext cx="762000" cy="259045"/>
    <xdr:sp macro="" textlink="">
      <xdr:nvSpPr>
        <xdr:cNvPr id="262" name="テキスト ボックス 26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78994</xdr:rowOff>
    </xdr:from>
    <xdr:to>
      <xdr:col>20</xdr:col>
      <xdr:colOff>158750</xdr:colOff>
      <xdr:row>57</xdr:row>
      <xdr:rowOff>143002</xdr:rowOff>
    </xdr:to>
    <xdr:cxnSp macro="">
      <xdr:nvCxnSpPr>
        <xdr:cNvPr id="263" name="直線コネクタ 262"/>
        <xdr:cNvCxnSpPr/>
      </xdr:nvCxnSpPr>
      <xdr:spPr>
        <a:xfrm>
          <a:off x="13004800" y="9851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28194</xdr:rowOff>
    </xdr:from>
    <xdr:to>
      <xdr:col>20</xdr:col>
      <xdr:colOff>209550</xdr:colOff>
      <xdr:row>57</xdr:row>
      <xdr:rowOff>129794</xdr:rowOff>
    </xdr:to>
    <xdr:sp macro="" textlink="">
      <xdr:nvSpPr>
        <xdr:cNvPr id="264" name="フローチャート : 判断 263"/>
        <xdr:cNvSpPr/>
      </xdr:nvSpPr>
      <xdr:spPr>
        <a:xfrm>
          <a:off x="13843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139971</xdr:rowOff>
    </xdr:from>
    <xdr:ext cx="762000" cy="259045"/>
    <xdr:sp macro="" textlink="">
      <xdr:nvSpPr>
        <xdr:cNvPr id="265" name="テキスト ボックス 264"/>
        <xdr:cNvSpPr txBox="1"/>
      </xdr:nvSpPr>
      <xdr:spPr>
        <a:xfrm>
          <a:off x="13512800" y="95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6" name="フローチャート : 判断 265"/>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121683</xdr:rowOff>
    </xdr:from>
    <xdr:ext cx="762000" cy="259045"/>
    <xdr:sp macro="" textlink="">
      <xdr:nvSpPr>
        <xdr:cNvPr id="267" name="テキスト ボックス 266"/>
        <xdr:cNvSpPr txBox="1"/>
      </xdr:nvSpPr>
      <xdr:spPr>
        <a:xfrm>
          <a:off x="12623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73" name="円/楕円 272"/>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74"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119634</xdr:rowOff>
    </xdr:from>
    <xdr:to>
      <xdr:col>22</xdr:col>
      <xdr:colOff>615950</xdr:colOff>
      <xdr:row>58</xdr:row>
      <xdr:rowOff>49784</xdr:rowOff>
    </xdr:to>
    <xdr:sp macro="" textlink="">
      <xdr:nvSpPr>
        <xdr:cNvPr id="275" name="円/楕円 274"/>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34561</xdr:rowOff>
    </xdr:from>
    <xdr:ext cx="736600" cy="259045"/>
    <xdr:sp macro="" textlink="">
      <xdr:nvSpPr>
        <xdr:cNvPr id="276" name="テキスト ボックス 275"/>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7" name="円/楕円 276"/>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8" name="テキスト ボックス 277"/>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92202</xdr:rowOff>
    </xdr:from>
    <xdr:to>
      <xdr:col>20</xdr:col>
      <xdr:colOff>209550</xdr:colOff>
      <xdr:row>58</xdr:row>
      <xdr:rowOff>22352</xdr:rowOff>
    </xdr:to>
    <xdr:sp macro="" textlink="">
      <xdr:nvSpPr>
        <xdr:cNvPr id="279" name="円/楕円 278"/>
        <xdr:cNvSpPr/>
      </xdr:nvSpPr>
      <xdr:spPr>
        <a:xfrm>
          <a:off x="13843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7129</xdr:rowOff>
    </xdr:from>
    <xdr:ext cx="762000" cy="259045"/>
    <xdr:sp macro="" textlink="">
      <xdr:nvSpPr>
        <xdr:cNvPr id="280" name="テキスト ボックス 279"/>
        <xdr:cNvSpPr txBox="1"/>
      </xdr:nvSpPr>
      <xdr:spPr>
        <a:xfrm>
          <a:off x="13512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28194</xdr:rowOff>
    </xdr:from>
    <xdr:to>
      <xdr:col>19</xdr:col>
      <xdr:colOff>6350</xdr:colOff>
      <xdr:row>57</xdr:row>
      <xdr:rowOff>129794</xdr:rowOff>
    </xdr:to>
    <xdr:sp macro="" textlink="">
      <xdr:nvSpPr>
        <xdr:cNvPr id="281" name="円/楕円 280"/>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114571</xdr:rowOff>
    </xdr:from>
    <xdr:ext cx="762000" cy="259045"/>
    <xdr:sp macro="" textlink="">
      <xdr:nvSpPr>
        <xdr:cNvPr id="282" name="テキスト ボックス 281"/>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町独自で行っている「地域振興券」の換金代が補助費には含まれており、振興券の利用が増えれば町内商業の発展に寄与すると考えられる一方で、町の出資する法人等各種団体への補助金について明確な基準を設け、補助金の見直しや廃止を検討す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140716</xdr:rowOff>
    </xdr:to>
    <xdr:cxnSp macro="">
      <xdr:nvCxnSpPr>
        <xdr:cNvPr id="312" name="直線コネクタ 311"/>
        <xdr:cNvCxnSpPr/>
      </xdr:nvCxnSpPr>
      <xdr:spPr>
        <a:xfrm>
          <a:off x="15671800" y="6294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13"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154432</xdr:rowOff>
    </xdr:to>
    <xdr:cxnSp macro="">
      <xdr:nvCxnSpPr>
        <xdr:cNvPr id="315" name="直線コネクタ 314"/>
        <xdr:cNvCxnSpPr/>
      </xdr:nvCxnSpPr>
      <xdr:spPr>
        <a:xfrm flipV="1">
          <a:off x="14782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154432</xdr:rowOff>
    </xdr:to>
    <xdr:cxnSp macro="">
      <xdr:nvCxnSpPr>
        <xdr:cNvPr id="318" name="直線コネクタ 317"/>
        <xdr:cNvCxnSpPr/>
      </xdr:nvCxnSpPr>
      <xdr:spPr>
        <a:xfrm>
          <a:off x="13893800" y="6303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0" name="テキスト ボックス 31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131572</xdr:rowOff>
    </xdr:to>
    <xdr:cxnSp macro="">
      <xdr:nvCxnSpPr>
        <xdr:cNvPr id="321" name="直線コネクタ 320"/>
        <xdr:cNvCxnSpPr/>
      </xdr:nvCxnSpPr>
      <xdr:spPr>
        <a:xfrm>
          <a:off x="13004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22" name="フローチャート : 判断 321"/>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23" name="テキスト ボックス 322"/>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24" name="フローチャート : 判断 323"/>
        <xdr:cNvSpPr/>
      </xdr:nvSpPr>
      <xdr:spPr>
        <a:xfrm>
          <a:off x="12954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25" name="テキスト ボックス 324"/>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31" name="円/楕円 330"/>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32"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3" name="円/楕円 332"/>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34" name="テキスト ボックス 333"/>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35" name="円/楕円 334"/>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36" name="テキスト ボックス 335"/>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37" name="円/楕円 336"/>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38" name="テキスト ボックス 33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9" name="円/楕円 338"/>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40" name="テキスト ボックス 339"/>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減税補てん債の一括償還のあった平成１６年度をピークに比率が減少しているのは、これまで建設事業への新規の起債発行を年々おさえてきたことが大きな要因であり、今後も減少が予想される。大規模事業等についてはできる範囲で行い、整理・縮小を図るなど、起債依存型の事業実施を見直し、借入れは元金返済額以内を原則として新規発行債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77</xdr:row>
      <xdr:rowOff>153670</xdr:rowOff>
    </xdr:to>
    <xdr:cxnSp macro="">
      <xdr:nvCxnSpPr>
        <xdr:cNvPr id="373" name="直線コネクタ 372"/>
        <xdr:cNvCxnSpPr/>
      </xdr:nvCxnSpPr>
      <xdr:spPr>
        <a:xfrm>
          <a:off x="3987800" y="1330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107950</xdr:rowOff>
    </xdr:to>
    <xdr:cxnSp macro="">
      <xdr:nvCxnSpPr>
        <xdr:cNvPr id="376" name="直線コネクタ 375"/>
        <xdr:cNvCxnSpPr/>
      </xdr:nvCxnSpPr>
      <xdr:spPr>
        <a:xfrm>
          <a:off x="3098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77470</xdr:rowOff>
    </xdr:to>
    <xdr:cxnSp macro="">
      <xdr:nvCxnSpPr>
        <xdr:cNvPr id="379" name="直線コネクタ 378"/>
        <xdr:cNvCxnSpPr/>
      </xdr:nvCxnSpPr>
      <xdr:spPr>
        <a:xfrm flipV="1">
          <a:off x="2209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77</xdr:row>
      <xdr:rowOff>115570</xdr:rowOff>
    </xdr:to>
    <xdr:cxnSp macro="">
      <xdr:nvCxnSpPr>
        <xdr:cNvPr id="382" name="直線コネクタ 381"/>
        <xdr:cNvCxnSpPr/>
      </xdr:nvCxnSpPr>
      <xdr:spPr>
        <a:xfrm flipV="1">
          <a:off x="1320800" y="1327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83" name="フローチャート :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5" name="フローチャート :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92" name="円/楕円 391"/>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119397</xdr:rowOff>
    </xdr:from>
    <xdr:ext cx="762000" cy="259045"/>
    <xdr:sp macro="" textlink="">
      <xdr:nvSpPr>
        <xdr:cNvPr id="393" name="公債費該当値テキスト"/>
        <xdr:cNvSpPr txBox="1"/>
      </xdr:nvSpPr>
      <xdr:spPr>
        <a:xfrm>
          <a:off x="4914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57150</xdr:rowOff>
    </xdr:from>
    <xdr:to>
      <xdr:col>5</xdr:col>
      <xdr:colOff>600075</xdr:colOff>
      <xdr:row>77</xdr:row>
      <xdr:rowOff>158750</xdr:rowOff>
    </xdr:to>
    <xdr:sp macro="" textlink="">
      <xdr:nvSpPr>
        <xdr:cNvPr id="394" name="円/楕円 393"/>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168927</xdr:rowOff>
    </xdr:from>
    <xdr:ext cx="736600" cy="259045"/>
    <xdr:sp macro="" textlink="">
      <xdr:nvSpPr>
        <xdr:cNvPr id="395" name="テキスト ボックス 394"/>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6" name="円/楕円 395"/>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97" name="テキスト ボックス 396"/>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8" name="円/楕円 397"/>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138447</xdr:rowOff>
    </xdr:from>
    <xdr:ext cx="762000" cy="259045"/>
    <xdr:sp macro="" textlink="">
      <xdr:nvSpPr>
        <xdr:cNvPr id="399" name="テキスト ボックス 398"/>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400" name="円/楕円 399"/>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401" name="テキスト ボックス 400"/>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公債費以外の経常収支比率では、人件費が２</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と一番高く、次いで補助費の１２．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、物件費の１０．</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となっている。指数が全国平均、岐阜県平均よりも低いのは、人件費や物件費が低いことが要因となっている。今後も行財政改革の推進により、職員の適正な配置と節約による需用費の減額に努めていくことが必要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76</xdr:row>
      <xdr:rowOff>136144</xdr:rowOff>
    </xdr:to>
    <xdr:cxnSp macro="">
      <xdr:nvCxnSpPr>
        <xdr:cNvPr id="432" name="直線コネクタ 431"/>
        <xdr:cNvCxnSpPr/>
      </xdr:nvCxnSpPr>
      <xdr:spPr>
        <a:xfrm flipV="1">
          <a:off x="15671800" y="13157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3"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136144</xdr:rowOff>
    </xdr:from>
    <xdr:to>
      <xdr:col>22</xdr:col>
      <xdr:colOff>565150</xdr:colOff>
      <xdr:row>76</xdr:row>
      <xdr:rowOff>154432</xdr:rowOff>
    </xdr:to>
    <xdr:cxnSp macro="">
      <xdr:nvCxnSpPr>
        <xdr:cNvPr id="435" name="直線コネクタ 434"/>
        <xdr:cNvCxnSpPr/>
      </xdr:nvCxnSpPr>
      <xdr:spPr>
        <a:xfrm flipV="1">
          <a:off x="14782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7" name="テキスト ボックス 43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76</xdr:row>
      <xdr:rowOff>154432</xdr:rowOff>
    </xdr:to>
    <xdr:cxnSp macro="">
      <xdr:nvCxnSpPr>
        <xdr:cNvPr id="438" name="直線コネクタ 437"/>
        <xdr:cNvCxnSpPr/>
      </xdr:nvCxnSpPr>
      <xdr:spPr>
        <a:xfrm>
          <a:off x="13893800" y="130794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0" name="テキスト ボックス 439"/>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77</xdr:row>
      <xdr:rowOff>1270</xdr:rowOff>
    </xdr:to>
    <xdr:cxnSp macro="">
      <xdr:nvCxnSpPr>
        <xdr:cNvPr id="441" name="直線コネクタ 440"/>
        <xdr:cNvCxnSpPr/>
      </xdr:nvCxnSpPr>
      <xdr:spPr>
        <a:xfrm flipV="1">
          <a:off x="13004800" y="130794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2" name="フローチャート : 判断 441"/>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3" name="テキスト ボックス 442"/>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44" name="フローチャート : 判断 443"/>
        <xdr:cNvSpPr/>
      </xdr:nvSpPr>
      <xdr:spPr>
        <a:xfrm>
          <a:off x="12954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45" name="テキスト ボックス 444"/>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51" name="円/楕円 450"/>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52"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85344</xdr:rowOff>
    </xdr:from>
    <xdr:to>
      <xdr:col>22</xdr:col>
      <xdr:colOff>615950</xdr:colOff>
      <xdr:row>77</xdr:row>
      <xdr:rowOff>15494</xdr:rowOff>
    </xdr:to>
    <xdr:sp macro="" textlink="">
      <xdr:nvSpPr>
        <xdr:cNvPr id="453" name="円/楕円 452"/>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25671</xdr:rowOff>
    </xdr:from>
    <xdr:ext cx="736600" cy="259045"/>
    <xdr:sp macro="" textlink="">
      <xdr:nvSpPr>
        <xdr:cNvPr id="454" name="テキスト ボックス 453"/>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55" name="円/楕円 454"/>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43959</xdr:rowOff>
    </xdr:from>
    <xdr:ext cx="762000" cy="259045"/>
    <xdr:sp macro="" textlink="">
      <xdr:nvSpPr>
        <xdr:cNvPr id="456" name="テキスト ボックス 455"/>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7" name="円/楕円 456"/>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110253</xdr:rowOff>
    </xdr:from>
    <xdr:ext cx="762000" cy="259045"/>
    <xdr:sp macro="" textlink="">
      <xdr:nvSpPr>
        <xdr:cNvPr id="458" name="テキスト ボックス 457"/>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9" name="円/楕円 45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60" name="テキスト ボックス 45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岐阜県白川町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151740</xdr:rowOff>
    </xdr:from>
    <xdr:to>
      <xdr:col>4</xdr:col>
      <xdr:colOff>1117600</xdr:colOff>
      <xdr:row>19</xdr:row>
      <xdr:rowOff>9665</xdr:rowOff>
    </xdr:to>
    <xdr:cxnSp macro="">
      <xdr:nvCxnSpPr>
        <xdr:cNvPr id="50" name="直線コネクタ 49"/>
        <xdr:cNvCxnSpPr/>
      </xdr:nvCxnSpPr>
      <xdr:spPr bwMode="auto">
        <a:xfrm>
          <a:off x="5003800" y="3285465"/>
          <a:ext cx="647700" cy="2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124371</xdr:rowOff>
    </xdr:from>
    <xdr:to>
      <xdr:col>4</xdr:col>
      <xdr:colOff>469900</xdr:colOff>
      <xdr:row>18</xdr:row>
      <xdr:rowOff>151740</xdr:rowOff>
    </xdr:to>
    <xdr:cxnSp macro="">
      <xdr:nvCxnSpPr>
        <xdr:cNvPr id="53" name="直線コネクタ 52"/>
        <xdr:cNvCxnSpPr/>
      </xdr:nvCxnSpPr>
      <xdr:spPr bwMode="auto">
        <a:xfrm>
          <a:off x="4305300" y="3258096"/>
          <a:ext cx="698500" cy="27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124371</xdr:rowOff>
    </xdr:from>
    <xdr:to>
      <xdr:col>3</xdr:col>
      <xdr:colOff>904875</xdr:colOff>
      <xdr:row>18</xdr:row>
      <xdr:rowOff>132601</xdr:rowOff>
    </xdr:to>
    <xdr:cxnSp macro="">
      <xdr:nvCxnSpPr>
        <xdr:cNvPr id="56" name="直線コネクタ 55"/>
        <xdr:cNvCxnSpPr/>
      </xdr:nvCxnSpPr>
      <xdr:spPr bwMode="auto">
        <a:xfrm flipV="1">
          <a:off x="3606800" y="3258096"/>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132601</xdr:rowOff>
    </xdr:from>
    <xdr:to>
      <xdr:col>3</xdr:col>
      <xdr:colOff>206375</xdr:colOff>
      <xdr:row>18</xdr:row>
      <xdr:rowOff>135001</xdr:rowOff>
    </xdr:to>
    <xdr:cxnSp macro="">
      <xdr:nvCxnSpPr>
        <xdr:cNvPr id="59" name="直線コネクタ 58"/>
        <xdr:cNvCxnSpPr/>
      </xdr:nvCxnSpPr>
      <xdr:spPr bwMode="auto">
        <a:xfrm flipV="1">
          <a:off x="2908300" y="3266326"/>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53873</xdr:rowOff>
    </xdr:from>
    <xdr:to>
      <xdr:col>3</xdr:col>
      <xdr:colOff>257175</xdr:colOff>
      <xdr:row>18</xdr:row>
      <xdr:rowOff>155473</xdr:rowOff>
    </xdr:to>
    <xdr:sp macro="" textlink="">
      <xdr:nvSpPr>
        <xdr:cNvPr id="60" name="フローチャート : 判断 59"/>
        <xdr:cNvSpPr/>
      </xdr:nvSpPr>
      <xdr:spPr bwMode="auto">
        <a:xfrm>
          <a:off x="3556000" y="3187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165650</xdr:rowOff>
    </xdr:from>
    <xdr:ext cx="762000" cy="259045"/>
    <xdr:sp macro="" textlink="">
      <xdr:nvSpPr>
        <xdr:cNvPr id="61" name="テキスト ボックス 60"/>
        <xdr:cNvSpPr txBox="1"/>
      </xdr:nvSpPr>
      <xdr:spPr>
        <a:xfrm>
          <a:off x="3225800" y="295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83401</xdr:rowOff>
    </xdr:from>
    <xdr:to>
      <xdr:col>2</xdr:col>
      <xdr:colOff>692150</xdr:colOff>
      <xdr:row>19</xdr:row>
      <xdr:rowOff>13551</xdr:rowOff>
    </xdr:to>
    <xdr:sp macro="" textlink="">
      <xdr:nvSpPr>
        <xdr:cNvPr id="62" name="フローチャート : 判断 61"/>
        <xdr:cNvSpPr/>
      </xdr:nvSpPr>
      <xdr:spPr bwMode="auto">
        <a:xfrm>
          <a:off x="2857500" y="321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23728</xdr:rowOff>
    </xdr:from>
    <xdr:ext cx="762000" cy="259045"/>
    <xdr:sp macro="" textlink="">
      <xdr:nvSpPr>
        <xdr:cNvPr id="63" name="テキスト ボックス 62"/>
        <xdr:cNvSpPr txBox="1"/>
      </xdr:nvSpPr>
      <xdr:spPr>
        <a:xfrm>
          <a:off x="2527300" y="298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130315</xdr:rowOff>
    </xdr:from>
    <xdr:to>
      <xdr:col>5</xdr:col>
      <xdr:colOff>34925</xdr:colOff>
      <xdr:row>19</xdr:row>
      <xdr:rowOff>60465</xdr:rowOff>
    </xdr:to>
    <xdr:sp macro="" textlink="">
      <xdr:nvSpPr>
        <xdr:cNvPr id="69" name="円/楕円 68"/>
        <xdr:cNvSpPr/>
      </xdr:nvSpPr>
      <xdr:spPr bwMode="auto">
        <a:xfrm>
          <a:off x="5600700" y="326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102392</xdr:rowOff>
    </xdr:from>
    <xdr:ext cx="762000" cy="259045"/>
    <xdr:sp macro="" textlink="">
      <xdr:nvSpPr>
        <xdr:cNvPr id="70" name="人口1人当たり決算額の推移該当値テキスト130"/>
        <xdr:cNvSpPr txBox="1"/>
      </xdr:nvSpPr>
      <xdr:spPr>
        <a:xfrm>
          <a:off x="5740400" y="32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108,989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100940</xdr:rowOff>
    </xdr:from>
    <xdr:to>
      <xdr:col>4</xdr:col>
      <xdr:colOff>520700</xdr:colOff>
      <xdr:row>19</xdr:row>
      <xdr:rowOff>31090</xdr:rowOff>
    </xdr:to>
    <xdr:sp macro="" textlink="">
      <xdr:nvSpPr>
        <xdr:cNvPr id="71" name="円/楕円 70"/>
        <xdr:cNvSpPr/>
      </xdr:nvSpPr>
      <xdr:spPr bwMode="auto">
        <a:xfrm>
          <a:off x="4953000" y="323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15867</xdr:rowOff>
    </xdr:from>
    <xdr:ext cx="736600" cy="259045"/>
    <xdr:sp macro="" textlink="">
      <xdr:nvSpPr>
        <xdr:cNvPr id="72" name="テキスト ボックス 71"/>
        <xdr:cNvSpPr txBox="1"/>
      </xdr:nvSpPr>
      <xdr:spPr>
        <a:xfrm>
          <a:off x="4622800" y="332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111,302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73571</xdr:rowOff>
    </xdr:from>
    <xdr:to>
      <xdr:col>3</xdr:col>
      <xdr:colOff>955675</xdr:colOff>
      <xdr:row>19</xdr:row>
      <xdr:rowOff>3721</xdr:rowOff>
    </xdr:to>
    <xdr:sp macro="" textlink="">
      <xdr:nvSpPr>
        <xdr:cNvPr id="73" name="円/楕円 72"/>
        <xdr:cNvSpPr/>
      </xdr:nvSpPr>
      <xdr:spPr bwMode="auto">
        <a:xfrm>
          <a:off x="4254500" y="3207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159948</xdr:rowOff>
    </xdr:from>
    <xdr:ext cx="762000" cy="259045"/>
    <xdr:sp macro="" textlink="">
      <xdr:nvSpPr>
        <xdr:cNvPr id="74" name="テキスト ボックス 73"/>
        <xdr:cNvSpPr txBox="1"/>
      </xdr:nvSpPr>
      <xdr:spPr>
        <a:xfrm>
          <a:off x="3924300" y="329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113,457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81801</xdr:rowOff>
    </xdr:from>
    <xdr:to>
      <xdr:col>3</xdr:col>
      <xdr:colOff>257175</xdr:colOff>
      <xdr:row>19</xdr:row>
      <xdr:rowOff>11950</xdr:rowOff>
    </xdr:to>
    <xdr:sp macro="" textlink="">
      <xdr:nvSpPr>
        <xdr:cNvPr id="75" name="円/楕円 74"/>
        <xdr:cNvSpPr/>
      </xdr:nvSpPr>
      <xdr:spPr bwMode="auto">
        <a:xfrm>
          <a:off x="3556000" y="321552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168178</xdr:rowOff>
    </xdr:from>
    <xdr:ext cx="762000" cy="259045"/>
    <xdr:sp macro="" textlink="">
      <xdr:nvSpPr>
        <xdr:cNvPr id="76" name="テキスト ボックス 75"/>
        <xdr:cNvSpPr txBox="1"/>
      </xdr:nvSpPr>
      <xdr:spPr>
        <a:xfrm>
          <a:off x="3225800" y="330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112,809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84201</xdr:rowOff>
    </xdr:from>
    <xdr:to>
      <xdr:col>2</xdr:col>
      <xdr:colOff>692150</xdr:colOff>
      <xdr:row>19</xdr:row>
      <xdr:rowOff>14351</xdr:rowOff>
    </xdr:to>
    <xdr:sp macro="" textlink="">
      <xdr:nvSpPr>
        <xdr:cNvPr id="77" name="円/楕円 76"/>
        <xdr:cNvSpPr/>
      </xdr:nvSpPr>
      <xdr:spPr bwMode="auto">
        <a:xfrm>
          <a:off x="2857500" y="321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170578</xdr:rowOff>
    </xdr:from>
    <xdr:ext cx="762000" cy="259045"/>
    <xdr:sp macro="" textlink="">
      <xdr:nvSpPr>
        <xdr:cNvPr id="78" name="テキスト ボックス 77"/>
        <xdr:cNvSpPr txBox="1"/>
      </xdr:nvSpPr>
      <xdr:spPr>
        <a:xfrm>
          <a:off x="2527300" y="33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339598</xdr:rowOff>
    </xdr:from>
    <xdr:to>
      <xdr:col>4</xdr:col>
      <xdr:colOff>1117600</xdr:colOff>
      <xdr:row>35</xdr:row>
      <xdr:rowOff>6825</xdr:rowOff>
    </xdr:to>
    <xdr:cxnSp macro="">
      <xdr:nvCxnSpPr>
        <xdr:cNvPr id="110" name="直線コネクタ 109"/>
        <xdr:cNvCxnSpPr/>
      </xdr:nvCxnSpPr>
      <xdr:spPr bwMode="auto">
        <a:xfrm flipV="1">
          <a:off x="5003800" y="6607048"/>
          <a:ext cx="647700" cy="1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62405</xdr:rowOff>
    </xdr:from>
    <xdr:ext cx="762000" cy="259045"/>
    <xdr:sp macro="" textlink="">
      <xdr:nvSpPr>
        <xdr:cNvPr id="111" name="人口1人当たり決算額の推移平均値テキスト445"/>
        <xdr:cNvSpPr txBox="1"/>
      </xdr:nvSpPr>
      <xdr:spPr>
        <a:xfrm>
          <a:off x="5740400" y="667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334980</xdr:rowOff>
    </xdr:from>
    <xdr:to>
      <xdr:col>4</xdr:col>
      <xdr:colOff>469900</xdr:colOff>
      <xdr:row>35</xdr:row>
      <xdr:rowOff>6825</xdr:rowOff>
    </xdr:to>
    <xdr:cxnSp macro="">
      <xdr:nvCxnSpPr>
        <xdr:cNvPr id="113" name="直線コネクタ 112"/>
        <xdr:cNvCxnSpPr/>
      </xdr:nvCxnSpPr>
      <xdr:spPr bwMode="auto">
        <a:xfrm>
          <a:off x="4305300" y="6602430"/>
          <a:ext cx="6985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299182</xdr:rowOff>
    </xdr:from>
    <xdr:to>
      <xdr:col>3</xdr:col>
      <xdr:colOff>904875</xdr:colOff>
      <xdr:row>34</xdr:row>
      <xdr:rowOff>334980</xdr:rowOff>
    </xdr:to>
    <xdr:cxnSp macro="">
      <xdr:nvCxnSpPr>
        <xdr:cNvPr id="116" name="直線コネクタ 115"/>
        <xdr:cNvCxnSpPr/>
      </xdr:nvCxnSpPr>
      <xdr:spPr bwMode="auto">
        <a:xfrm>
          <a:off x="3606800" y="6566632"/>
          <a:ext cx="698500" cy="3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284483</xdr:rowOff>
    </xdr:from>
    <xdr:to>
      <xdr:col>3</xdr:col>
      <xdr:colOff>206375</xdr:colOff>
      <xdr:row>34</xdr:row>
      <xdr:rowOff>299182</xdr:rowOff>
    </xdr:to>
    <xdr:cxnSp macro="">
      <xdr:nvCxnSpPr>
        <xdr:cNvPr id="119" name="直線コネクタ 118"/>
        <xdr:cNvCxnSpPr/>
      </xdr:nvCxnSpPr>
      <xdr:spPr bwMode="auto">
        <a:xfrm>
          <a:off x="2908300" y="6551933"/>
          <a:ext cx="698500" cy="14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36972</xdr:rowOff>
    </xdr:from>
    <xdr:to>
      <xdr:col>3</xdr:col>
      <xdr:colOff>257175</xdr:colOff>
      <xdr:row>35</xdr:row>
      <xdr:rowOff>138572</xdr:rowOff>
    </xdr:to>
    <xdr:sp macro="" textlink="">
      <xdr:nvSpPr>
        <xdr:cNvPr id="120" name="フローチャート : 判断 119"/>
        <xdr:cNvSpPr/>
      </xdr:nvSpPr>
      <xdr:spPr bwMode="auto">
        <a:xfrm>
          <a:off x="3556000" y="664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123349</xdr:rowOff>
    </xdr:from>
    <xdr:ext cx="762000" cy="259045"/>
    <xdr:sp macro="" textlink="">
      <xdr:nvSpPr>
        <xdr:cNvPr id="121" name="テキスト ボックス 120"/>
        <xdr:cNvSpPr txBox="1"/>
      </xdr:nvSpPr>
      <xdr:spPr>
        <a:xfrm>
          <a:off x="3225800" y="673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47259</xdr:rowOff>
    </xdr:from>
    <xdr:to>
      <xdr:col>2</xdr:col>
      <xdr:colOff>692150</xdr:colOff>
      <xdr:row>35</xdr:row>
      <xdr:rowOff>148859</xdr:rowOff>
    </xdr:to>
    <xdr:sp macro="" textlink="">
      <xdr:nvSpPr>
        <xdr:cNvPr id="122" name="フローチャート : 判断 121"/>
        <xdr:cNvSpPr/>
      </xdr:nvSpPr>
      <xdr:spPr bwMode="auto">
        <a:xfrm>
          <a:off x="2857500" y="665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133636</xdr:rowOff>
    </xdr:from>
    <xdr:ext cx="762000" cy="259045"/>
    <xdr:sp macro="" textlink="">
      <xdr:nvSpPr>
        <xdr:cNvPr id="123" name="テキスト ボックス 122"/>
        <xdr:cNvSpPr txBox="1"/>
      </xdr:nvSpPr>
      <xdr:spPr>
        <a:xfrm>
          <a:off x="2527300" y="67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288798</xdr:rowOff>
    </xdr:from>
    <xdr:to>
      <xdr:col>5</xdr:col>
      <xdr:colOff>34925</xdr:colOff>
      <xdr:row>35</xdr:row>
      <xdr:rowOff>47498</xdr:rowOff>
    </xdr:to>
    <xdr:sp macro="" textlink="">
      <xdr:nvSpPr>
        <xdr:cNvPr id="129" name="円/楕円 128"/>
        <xdr:cNvSpPr/>
      </xdr:nvSpPr>
      <xdr:spPr bwMode="auto">
        <a:xfrm>
          <a:off x="5600700" y="655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133875</xdr:rowOff>
    </xdr:from>
    <xdr:ext cx="762000" cy="259045"/>
    <xdr:sp macro="" textlink="">
      <xdr:nvSpPr>
        <xdr:cNvPr id="130" name="人口1人当たり決算額の推移該当値テキスト445"/>
        <xdr:cNvSpPr txBox="1"/>
      </xdr:nvSpPr>
      <xdr:spPr>
        <a:xfrm>
          <a:off x="5740400" y="640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38,200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298925</xdr:rowOff>
    </xdr:from>
    <xdr:to>
      <xdr:col>4</xdr:col>
      <xdr:colOff>520700</xdr:colOff>
      <xdr:row>35</xdr:row>
      <xdr:rowOff>57625</xdr:rowOff>
    </xdr:to>
    <xdr:sp macro="" textlink="">
      <xdr:nvSpPr>
        <xdr:cNvPr id="131" name="円/楕円 130"/>
        <xdr:cNvSpPr/>
      </xdr:nvSpPr>
      <xdr:spPr bwMode="auto">
        <a:xfrm>
          <a:off x="4953000" y="6566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67802</xdr:rowOff>
    </xdr:from>
    <xdr:ext cx="736600" cy="259045"/>
    <xdr:sp macro="" textlink="">
      <xdr:nvSpPr>
        <xdr:cNvPr id="132" name="テキスト ボックス 131"/>
        <xdr:cNvSpPr txBox="1"/>
      </xdr:nvSpPr>
      <xdr:spPr>
        <a:xfrm>
          <a:off x="4622800" y="63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37,757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284180</xdr:rowOff>
    </xdr:from>
    <xdr:to>
      <xdr:col>3</xdr:col>
      <xdr:colOff>955675</xdr:colOff>
      <xdr:row>35</xdr:row>
      <xdr:rowOff>42880</xdr:rowOff>
    </xdr:to>
    <xdr:sp macro="" textlink="">
      <xdr:nvSpPr>
        <xdr:cNvPr id="133" name="円/楕円 132"/>
        <xdr:cNvSpPr/>
      </xdr:nvSpPr>
      <xdr:spPr bwMode="auto">
        <a:xfrm>
          <a:off x="4254500" y="6551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53057</xdr:rowOff>
    </xdr:from>
    <xdr:ext cx="762000" cy="259045"/>
    <xdr:sp macro="" textlink="">
      <xdr:nvSpPr>
        <xdr:cNvPr id="134" name="テキスト ボックス 133"/>
        <xdr:cNvSpPr txBox="1"/>
      </xdr:nvSpPr>
      <xdr:spPr>
        <a:xfrm>
          <a:off x="3924300" y="632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248382</xdr:rowOff>
    </xdr:from>
    <xdr:to>
      <xdr:col>3</xdr:col>
      <xdr:colOff>257175</xdr:colOff>
      <xdr:row>35</xdr:row>
      <xdr:rowOff>7082</xdr:rowOff>
    </xdr:to>
    <xdr:sp macro="" textlink="">
      <xdr:nvSpPr>
        <xdr:cNvPr id="135" name="円/楕円 134"/>
        <xdr:cNvSpPr/>
      </xdr:nvSpPr>
      <xdr:spPr bwMode="auto">
        <a:xfrm>
          <a:off x="3556000" y="6515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17258</xdr:rowOff>
    </xdr:from>
    <xdr:ext cx="762000" cy="259045"/>
    <xdr:sp macro="" textlink="">
      <xdr:nvSpPr>
        <xdr:cNvPr id="136" name="テキスト ボックス 135"/>
        <xdr:cNvSpPr txBox="1"/>
      </xdr:nvSpPr>
      <xdr:spPr>
        <a:xfrm>
          <a:off x="3225800" y="628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39,968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233683</xdr:rowOff>
    </xdr:from>
    <xdr:to>
      <xdr:col>2</xdr:col>
      <xdr:colOff>692150</xdr:colOff>
      <xdr:row>34</xdr:row>
      <xdr:rowOff>335283</xdr:rowOff>
    </xdr:to>
    <xdr:sp macro="" textlink="">
      <xdr:nvSpPr>
        <xdr:cNvPr id="137" name="円/楕円 136"/>
        <xdr:cNvSpPr/>
      </xdr:nvSpPr>
      <xdr:spPr bwMode="auto">
        <a:xfrm>
          <a:off x="2857500" y="6501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2560</xdr:rowOff>
    </xdr:from>
    <xdr:ext cx="762000" cy="259045"/>
    <xdr:sp macro="" textlink="">
      <xdr:nvSpPr>
        <xdr:cNvPr id="138" name="テキスト ボックス 137"/>
        <xdr:cNvSpPr txBox="1"/>
      </xdr:nvSpPr>
      <xdr:spPr>
        <a:xfrm>
          <a:off x="2527300" y="627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財政調整基金残高　　　　　　　　　　　　　　　　　　　　　　　　　　　　　　　　　　　　　　　　　　　　　　　　　　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年度に</a:t>
          </a:r>
          <a:r>
            <a:rPr lang="en-US" altLang="ja-JP" sz="1100" baseline="0">
              <a:solidFill>
                <a:schemeClr val="dk1"/>
              </a:solidFill>
              <a:effectLst/>
              <a:latin typeface="+mn-lt"/>
              <a:ea typeface="+mn-ea"/>
              <a:cs typeface="+mn-cs"/>
            </a:rPr>
            <a:t>14</a:t>
          </a:r>
          <a:r>
            <a:rPr lang="ja-JP" altLang="ja-JP" sz="1100" baseline="0">
              <a:solidFill>
                <a:schemeClr val="dk1"/>
              </a:solidFill>
              <a:effectLst/>
              <a:latin typeface="+mn-lt"/>
              <a:ea typeface="+mn-ea"/>
              <a:cs typeface="+mn-cs"/>
            </a:rPr>
            <a:t>％台と近年では一番低くなったが、</a:t>
          </a:r>
          <a:r>
            <a:rPr lang="ja-JP" altLang="en-US" sz="1100" baseline="0">
              <a:solidFill>
                <a:schemeClr val="dk1"/>
              </a:solidFill>
              <a:effectLst/>
              <a:latin typeface="+mn-lt"/>
              <a:ea typeface="+mn-ea"/>
              <a:cs typeface="+mn-cs"/>
            </a:rPr>
            <a:t>その後毎年積立てを行い</a:t>
          </a:r>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年度に</a:t>
          </a:r>
          <a:r>
            <a:rPr lang="en-US" altLang="ja-JP" sz="1100" baseline="0">
              <a:solidFill>
                <a:schemeClr val="dk1"/>
              </a:solidFill>
              <a:effectLst/>
              <a:latin typeface="+mn-lt"/>
              <a:ea typeface="+mn-ea"/>
              <a:cs typeface="+mn-cs"/>
            </a:rPr>
            <a:t>19.91</a:t>
          </a:r>
          <a:r>
            <a:rPr lang="ja-JP" altLang="ja-JP" sz="1100" baseline="0">
              <a:solidFill>
                <a:schemeClr val="dk1"/>
              </a:solidFill>
              <a:effectLst/>
              <a:latin typeface="+mn-lt"/>
              <a:ea typeface="+mn-ea"/>
              <a:cs typeface="+mn-cs"/>
            </a:rPr>
            <a:t>％と増加</a:t>
          </a:r>
          <a:endParaRPr lang="ja-JP" altLang="ja-JP" sz="1400">
            <a:effectLst/>
          </a:endParaRPr>
        </a:p>
        <a:p>
          <a:r>
            <a:rPr lang="ja-JP" altLang="ja-JP" sz="1100" baseline="0">
              <a:solidFill>
                <a:schemeClr val="dk1"/>
              </a:solidFill>
              <a:effectLst/>
              <a:latin typeface="+mn-lt"/>
              <a:ea typeface="+mn-ea"/>
              <a:cs typeface="+mn-cs"/>
            </a:rPr>
            <a:t>実質収支額　　　　　　　　　　　　　　　　　　　　　　　　　　　　　　　　　　　　　　　　　　　　　　　　　　　　　</a:t>
          </a:r>
          <a:r>
            <a:rPr lang="ja-JP" altLang="en-US" sz="1100" baseline="0">
              <a:solidFill>
                <a:schemeClr val="dk1"/>
              </a:solidFill>
              <a:effectLst/>
              <a:latin typeface="+mn-lt"/>
              <a:ea typeface="+mn-ea"/>
              <a:cs typeface="+mn-cs"/>
            </a:rPr>
            <a:t>前</a:t>
          </a:r>
          <a:r>
            <a:rPr lang="ja-JP" altLang="ja-JP" sz="1100" baseline="0">
              <a:solidFill>
                <a:schemeClr val="dk1"/>
              </a:solidFill>
              <a:effectLst/>
              <a:latin typeface="+mn-lt"/>
              <a:ea typeface="+mn-ea"/>
              <a:cs typeface="+mn-cs"/>
            </a:rPr>
            <a:t>年に比べ平成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年度は</a:t>
          </a:r>
          <a:r>
            <a:rPr lang="en-US" altLang="ja-JP" sz="1100" baseline="0">
              <a:solidFill>
                <a:schemeClr val="dk1"/>
              </a:solidFill>
              <a:effectLst/>
              <a:latin typeface="+mn-lt"/>
              <a:ea typeface="+mn-ea"/>
              <a:cs typeface="+mn-cs"/>
            </a:rPr>
            <a:t>5.70</a:t>
          </a:r>
          <a:r>
            <a:rPr lang="ja-JP" altLang="ja-JP" sz="1100" baseline="0">
              <a:solidFill>
                <a:schemeClr val="dk1"/>
              </a:solidFill>
              <a:effectLst/>
              <a:latin typeface="+mn-lt"/>
              <a:ea typeface="+mn-ea"/>
              <a:cs typeface="+mn-cs"/>
            </a:rPr>
            <a:t>％と</a:t>
          </a:r>
          <a:r>
            <a:rPr lang="ja-JP" altLang="en-US" sz="1100" baseline="0">
              <a:solidFill>
                <a:schemeClr val="dk1"/>
              </a:solidFill>
              <a:effectLst/>
              <a:latin typeface="+mn-lt"/>
              <a:ea typeface="+mn-ea"/>
              <a:cs typeface="+mn-cs"/>
            </a:rPr>
            <a:t>増加</a:t>
          </a:r>
          <a:endParaRPr lang="ja-JP" altLang="ja-JP" sz="1400">
            <a:effectLst/>
          </a:endParaRPr>
        </a:p>
        <a:p>
          <a:r>
            <a:rPr lang="ja-JP" altLang="ja-JP" sz="1100" baseline="0">
              <a:solidFill>
                <a:schemeClr val="dk1"/>
              </a:solidFill>
              <a:effectLst/>
              <a:latin typeface="+mn-lt"/>
              <a:ea typeface="+mn-ea"/>
              <a:cs typeface="+mn-cs"/>
            </a:rPr>
            <a:t>実質単年度収支</a:t>
          </a:r>
          <a:endParaRPr lang="ja-JP" altLang="ja-JP" sz="1400">
            <a:effectLst/>
          </a:endParaRPr>
        </a:p>
        <a:p>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225</a:t>
          </a:r>
          <a:r>
            <a:rPr lang="ja-JP" altLang="ja-JP" sz="1100" baseline="0">
              <a:solidFill>
                <a:schemeClr val="dk1"/>
              </a:solidFill>
              <a:effectLst/>
              <a:latin typeface="+mn-lt"/>
              <a:ea typeface="+mn-ea"/>
              <a:cs typeface="+mn-cs"/>
            </a:rPr>
            <a:t>度は</a:t>
          </a:r>
          <a:r>
            <a:rPr lang="en-US" altLang="ja-JP" sz="1100" baseline="0">
              <a:solidFill>
                <a:schemeClr val="dk1"/>
              </a:solidFill>
              <a:effectLst/>
              <a:latin typeface="+mn-lt"/>
              <a:ea typeface="+mn-ea"/>
              <a:cs typeface="+mn-cs"/>
            </a:rPr>
            <a:t>2.36%</a:t>
          </a:r>
          <a:r>
            <a:rPr lang="ja-JP" altLang="en-US" sz="1100" baseline="0">
              <a:solidFill>
                <a:schemeClr val="dk1"/>
              </a:solidFill>
              <a:effectLst/>
              <a:latin typeface="+mn-lt"/>
              <a:ea typeface="+mn-ea"/>
              <a:cs typeface="+mn-cs"/>
            </a:rPr>
            <a:t>の黒</a:t>
          </a:r>
          <a:r>
            <a:rPr lang="ja-JP" altLang="ja-JP" sz="1100" baseline="0">
              <a:solidFill>
                <a:schemeClr val="dk1"/>
              </a:solidFill>
              <a:effectLst/>
              <a:latin typeface="+mn-lt"/>
              <a:ea typeface="+mn-ea"/>
              <a:cs typeface="+mn-cs"/>
            </a:rPr>
            <a:t>字となった</a:t>
          </a:r>
          <a:r>
            <a:rPr lang="ja-JP" altLang="en-US" sz="1100" baseline="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普通交付税等の一般財源の確保が厳しい状況になると予想されるため、引き続き財政の健全化に努める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連結実質赤字比率については、全会計において黒字であり赤字比率はない。</a:t>
          </a:r>
          <a:endParaRPr lang="ja-JP" altLang="ja-JP" sz="1400">
            <a:effectLst/>
          </a:endParaRPr>
        </a:p>
        <a:p>
          <a:r>
            <a:rPr lang="ja-JP" altLang="ja-JP" sz="1100">
              <a:solidFill>
                <a:schemeClr val="dk1"/>
              </a:solidFill>
              <a:effectLst/>
              <a:latin typeface="+mn-lt"/>
              <a:ea typeface="+mn-ea"/>
              <a:cs typeface="+mn-cs"/>
            </a:rPr>
            <a:t>今後、普通交付税等の一般財源の確保が厳しい状況になると予想されるため、引き続き財政の健全化に努める。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基準財政需要額に算入された公債費の増加により比率が減少した。</a:t>
          </a:r>
          <a:endParaRPr lang="ja-JP" altLang="ja-JP" sz="1400">
            <a:effectLst/>
          </a:endParaRPr>
        </a:p>
        <a:p>
          <a:r>
            <a:rPr lang="ja-JP" altLang="ja-JP" sz="1100">
              <a:solidFill>
                <a:schemeClr val="dk1"/>
              </a:solidFill>
              <a:effectLst/>
              <a:latin typeface="+mn-lt"/>
              <a:ea typeface="+mn-ea"/>
              <a:cs typeface="+mn-cs"/>
            </a:rPr>
            <a:t>これは平成１９</a:t>
          </a:r>
          <a:r>
            <a:rPr lang="ja-JP" altLang="en-US" sz="1100">
              <a:solidFill>
                <a:schemeClr val="dk1"/>
              </a:solidFill>
              <a:effectLst/>
              <a:latin typeface="+mn-lt"/>
              <a:ea typeface="+mn-ea"/>
              <a:cs typeface="+mn-cs"/>
            </a:rPr>
            <a:t>・２０</a:t>
          </a:r>
          <a:r>
            <a:rPr lang="ja-JP" altLang="ja-JP" sz="1100">
              <a:solidFill>
                <a:schemeClr val="dk1"/>
              </a:solidFill>
              <a:effectLst/>
              <a:latin typeface="+mn-lt"/>
              <a:ea typeface="+mn-ea"/>
              <a:cs typeface="+mn-cs"/>
            </a:rPr>
            <a:t>年発行辺地対策事業債の元金償還の開始及び臨時財政対策債発行額の増加によるものである。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充当可能基金の増加、地方債現在高の減及び職員数の減少に伴う退職手当負担見込額の減により、全体として比率が減少した。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6706296</v>
      </c>
      <c r="BO4" s="349"/>
      <c r="BP4" s="349"/>
      <c r="BQ4" s="349"/>
      <c r="BR4" s="349"/>
      <c r="BS4" s="349"/>
      <c r="BT4" s="349"/>
      <c r="BU4" s="350"/>
      <c r="BV4" s="348">
        <v>6832374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6399529</v>
      </c>
      <c r="BO5" s="386"/>
      <c r="BP5" s="386"/>
      <c r="BQ5" s="386"/>
      <c r="BR5" s="386"/>
      <c r="BS5" s="386"/>
      <c r="BT5" s="386"/>
      <c r="BU5" s="387"/>
      <c r="BV5" s="385">
        <v>6554240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78.599999999999994</v>
      </c>
      <c r="CU5" s="383"/>
      <c r="CV5" s="383"/>
      <c r="CW5" s="383"/>
      <c r="CX5" s="383"/>
      <c r="CY5" s="383"/>
      <c r="CZ5" s="383"/>
      <c r="DA5" s="384"/>
      <c r="DB5" s="382">
        <v>78.2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306767</v>
      </c>
      <c r="BO6" s="386"/>
      <c r="BP6" s="386"/>
      <c r="BQ6" s="386"/>
      <c r="BR6" s="386"/>
      <c r="BS6" s="386"/>
      <c r="BT6" s="386"/>
      <c r="BU6" s="387"/>
      <c r="BV6" s="385">
        <v>278134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83.5</v>
      </c>
      <c r="CU6" s="423"/>
      <c r="CV6" s="423"/>
      <c r="CW6" s="423"/>
      <c r="CX6" s="423"/>
      <c r="CY6" s="423"/>
      <c r="CZ6" s="423"/>
      <c r="DA6" s="424"/>
      <c r="DB6" s="422">
        <v>83.1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92156</v>
      </c>
      <c r="BO7" s="386"/>
      <c r="BP7" s="386"/>
      <c r="BQ7" s="386"/>
      <c r="BR7" s="386"/>
      <c r="BS7" s="386"/>
      <c r="BT7" s="386"/>
      <c r="BU7" s="387"/>
      <c r="BV7" s="385">
        <v>102450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3767250</v>
      </c>
      <c r="CU7" s="386"/>
      <c r="CV7" s="386"/>
      <c r="CW7" s="386"/>
      <c r="CX7" s="386"/>
      <c r="CY7" s="386"/>
      <c r="CZ7" s="386"/>
      <c r="DA7" s="387"/>
      <c r="DB7" s="385">
        <v>3751361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214611</v>
      </c>
      <c r="BO8" s="386"/>
      <c r="BP8" s="386"/>
      <c r="BQ8" s="386"/>
      <c r="BR8" s="386"/>
      <c r="BS8" s="386"/>
      <c r="BT8" s="386"/>
      <c r="BU8" s="387"/>
      <c r="BV8" s="385">
        <v>175684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9530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38927</v>
      </c>
      <c r="BO9" s="386"/>
      <c r="BP9" s="386"/>
      <c r="BQ9" s="386"/>
      <c r="BR9" s="386"/>
      <c r="BS9" s="386"/>
      <c r="BT9" s="386"/>
      <c r="BU9" s="387"/>
      <c r="BV9" s="385">
        <v>-52103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13.7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10545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50000</v>
      </c>
      <c r="BO10" s="386"/>
      <c r="BP10" s="386"/>
      <c r="BQ10" s="386"/>
      <c r="BR10" s="386"/>
      <c r="BS10" s="386"/>
      <c r="BT10" s="386"/>
      <c r="BU10" s="387"/>
      <c r="BV10" s="385">
        <v>40000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9425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9351</v>
      </c>
      <c r="S13" s="467"/>
      <c r="T13" s="467"/>
      <c r="U13" s="467"/>
      <c r="V13" s="468"/>
      <c r="W13" s="401" t="s">
        <v>123</v>
      </c>
      <c r="X13" s="402"/>
      <c r="Y13" s="402"/>
      <c r="Z13" s="402"/>
      <c r="AA13" s="402"/>
      <c r="AB13" s="392"/>
      <c r="AC13" s="436">
        <v>392</v>
      </c>
      <c r="AD13" s="437"/>
      <c r="AE13" s="437"/>
      <c r="AF13" s="437"/>
      <c r="AG13" s="476"/>
      <c r="AH13" s="436">
        <v>623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88927</v>
      </c>
      <c r="BO13" s="386"/>
      <c r="BP13" s="386"/>
      <c r="BQ13" s="386"/>
      <c r="BR13" s="386"/>
      <c r="BS13" s="386"/>
      <c r="BT13" s="386"/>
      <c r="BU13" s="387"/>
      <c r="BV13" s="385">
        <v>-12103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11.6</v>
      </c>
      <c r="CU13" s="383"/>
      <c r="CV13" s="383"/>
      <c r="CW13" s="383"/>
      <c r="CX13" s="383"/>
      <c r="CY13" s="383"/>
      <c r="CZ13" s="383"/>
      <c r="DA13" s="384"/>
      <c r="DB13" s="382">
        <v>11.8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9573</v>
      </c>
      <c r="S14" s="467"/>
      <c r="T14" s="467"/>
      <c r="U14" s="467"/>
      <c r="V14" s="468"/>
      <c r="W14" s="375"/>
      <c r="X14" s="376"/>
      <c r="Y14" s="376"/>
      <c r="Z14" s="376"/>
      <c r="AA14" s="376"/>
      <c r="AB14" s="365"/>
      <c r="AC14" s="469">
        <v>8.6999999999999993</v>
      </c>
      <c r="AD14" s="470"/>
      <c r="AE14" s="470"/>
      <c r="AF14" s="470"/>
      <c r="AG14" s="471"/>
      <c r="AH14" s="469">
        <v>12.1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17.8</v>
      </c>
      <c r="CU14" s="481"/>
      <c r="CV14" s="481"/>
      <c r="CW14" s="481"/>
      <c r="CX14" s="481"/>
      <c r="CY14" s="481"/>
      <c r="CZ14" s="481"/>
      <c r="DA14" s="482"/>
      <c r="DB14" s="480">
        <v>25.2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9501</v>
      </c>
      <c r="S15" s="467"/>
      <c r="T15" s="467"/>
      <c r="U15" s="467"/>
      <c r="V15" s="468"/>
      <c r="W15" s="401" t="s">
        <v>130</v>
      </c>
      <c r="X15" s="402"/>
      <c r="Y15" s="402"/>
      <c r="Z15" s="402"/>
      <c r="AA15" s="402"/>
      <c r="AB15" s="392"/>
      <c r="AC15" s="436">
        <v>2070</v>
      </c>
      <c r="AD15" s="437"/>
      <c r="AE15" s="437"/>
      <c r="AF15" s="437"/>
      <c r="AG15" s="476"/>
      <c r="AH15" s="436">
        <v>2400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886714</v>
      </c>
      <c r="BO15" s="349"/>
      <c r="BP15" s="349"/>
      <c r="BQ15" s="349"/>
      <c r="BR15" s="349"/>
      <c r="BS15" s="349"/>
      <c r="BT15" s="349"/>
      <c r="BU15" s="350"/>
      <c r="BV15" s="348">
        <v>883284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45.9</v>
      </c>
      <c r="AD16" s="470"/>
      <c r="AE16" s="470"/>
      <c r="AF16" s="470"/>
      <c r="AG16" s="471"/>
      <c r="AH16" s="469">
        <v>46.5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3295680</v>
      </c>
      <c r="BO16" s="386"/>
      <c r="BP16" s="386"/>
      <c r="BQ16" s="386"/>
      <c r="BR16" s="386"/>
      <c r="BS16" s="386"/>
      <c r="BT16" s="386"/>
      <c r="BU16" s="387"/>
      <c r="BV16" s="385">
        <v>3284839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2045</v>
      </c>
      <c r="AD17" s="437"/>
      <c r="AE17" s="437"/>
      <c r="AF17" s="437"/>
      <c r="AG17" s="476"/>
      <c r="AH17" s="436">
        <v>2132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1130419</v>
      </c>
      <c r="BO17" s="386"/>
      <c r="BP17" s="386"/>
      <c r="BQ17" s="386"/>
      <c r="BR17" s="386"/>
      <c r="BS17" s="386"/>
      <c r="BT17" s="386"/>
      <c r="BU17" s="387"/>
      <c r="BV17" s="385">
        <v>1122124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237.89</v>
      </c>
      <c r="M18" s="498"/>
      <c r="N18" s="498"/>
      <c r="O18" s="498"/>
      <c r="P18" s="498"/>
      <c r="Q18" s="498"/>
      <c r="R18" s="499"/>
      <c r="S18" s="499"/>
      <c r="T18" s="499"/>
      <c r="U18" s="499"/>
      <c r="V18" s="500"/>
      <c r="W18" s="403"/>
      <c r="X18" s="404"/>
      <c r="Y18" s="404"/>
      <c r="Z18" s="404"/>
      <c r="AA18" s="404"/>
      <c r="AB18" s="395"/>
      <c r="AC18" s="501">
        <v>45.4</v>
      </c>
      <c r="AD18" s="502"/>
      <c r="AE18" s="502"/>
      <c r="AF18" s="502"/>
      <c r="AG18" s="503"/>
      <c r="AH18" s="501">
        <v>41.3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3016759</v>
      </c>
      <c r="BO18" s="386"/>
      <c r="BP18" s="386"/>
      <c r="BQ18" s="386"/>
      <c r="BR18" s="386"/>
      <c r="BS18" s="386"/>
      <c r="BT18" s="386"/>
      <c r="BU18" s="387"/>
      <c r="BV18" s="385">
        <v>3003675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4420499</v>
      </c>
      <c r="BO19" s="386"/>
      <c r="BP19" s="386"/>
      <c r="BQ19" s="386"/>
      <c r="BR19" s="386"/>
      <c r="BS19" s="386"/>
      <c r="BT19" s="386"/>
      <c r="BU19" s="387"/>
      <c r="BV19" s="385">
        <v>4336179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3123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5074315</v>
      </c>
      <c r="BO23" s="386"/>
      <c r="BP23" s="386"/>
      <c r="BQ23" s="386"/>
      <c r="BR23" s="386"/>
      <c r="BS23" s="386"/>
      <c r="BT23" s="386"/>
      <c r="BU23" s="387"/>
      <c r="BV23" s="385">
        <v>5040165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6210</v>
      </c>
      <c r="R24" s="437"/>
      <c r="S24" s="437"/>
      <c r="T24" s="437"/>
      <c r="U24" s="437"/>
      <c r="V24" s="476"/>
      <c r="W24" s="531"/>
      <c r="X24" s="519"/>
      <c r="Y24" s="520"/>
      <c r="Z24" s="435" t="s">
        <v>154</v>
      </c>
      <c r="AA24" s="415"/>
      <c r="AB24" s="415"/>
      <c r="AC24" s="415"/>
      <c r="AD24" s="415"/>
      <c r="AE24" s="415"/>
      <c r="AF24" s="415"/>
      <c r="AG24" s="416"/>
      <c r="AH24" s="436">
        <v>111</v>
      </c>
      <c r="AI24" s="437"/>
      <c r="AJ24" s="437"/>
      <c r="AK24" s="437"/>
      <c r="AL24" s="476"/>
      <c r="AM24" s="436">
        <v>324675</v>
      </c>
      <c r="AN24" s="437"/>
      <c r="AO24" s="437"/>
      <c r="AP24" s="437"/>
      <c r="AQ24" s="437"/>
      <c r="AR24" s="476"/>
      <c r="AS24" s="436">
        <v>2925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3223283</v>
      </c>
      <c r="BO24" s="386"/>
      <c r="BP24" s="386"/>
      <c r="BQ24" s="386"/>
      <c r="BR24" s="386"/>
      <c r="BS24" s="386"/>
      <c r="BT24" s="386"/>
      <c r="BU24" s="387"/>
      <c r="BV24" s="385">
        <v>3194140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5330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22</v>
      </c>
      <c r="BO25" s="349"/>
      <c r="BP25" s="349"/>
      <c r="BQ25" s="349"/>
      <c r="BR25" s="349"/>
      <c r="BS25" s="349"/>
      <c r="BT25" s="349"/>
      <c r="BU25" s="350"/>
      <c r="BV25" s="348">
        <v>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5060</v>
      </c>
      <c r="R26" s="437"/>
      <c r="S26" s="437"/>
      <c r="T26" s="437"/>
      <c r="U26" s="437"/>
      <c r="V26" s="476"/>
      <c r="W26" s="531"/>
      <c r="X26" s="519"/>
      <c r="Y26" s="520"/>
      <c r="Z26" s="435" t="s">
        <v>160</v>
      </c>
      <c r="AA26" s="539"/>
      <c r="AB26" s="539"/>
      <c r="AC26" s="539"/>
      <c r="AD26" s="539"/>
      <c r="AE26" s="539"/>
      <c r="AF26" s="539"/>
      <c r="AG26" s="540"/>
      <c r="AH26" s="436">
        <v>5</v>
      </c>
      <c r="AI26" s="437"/>
      <c r="AJ26" s="437"/>
      <c r="AK26" s="437"/>
      <c r="AL26" s="476"/>
      <c r="AM26" s="436">
        <v>11190</v>
      </c>
      <c r="AN26" s="437"/>
      <c r="AO26" s="437"/>
      <c r="AP26" s="437"/>
      <c r="AQ26" s="437"/>
      <c r="AR26" s="476"/>
      <c r="AS26" s="436">
        <v>2238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2655</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50000</v>
      </c>
      <c r="BO27" s="553"/>
      <c r="BP27" s="553"/>
      <c r="BQ27" s="553"/>
      <c r="BR27" s="553"/>
      <c r="BS27" s="553"/>
      <c r="BT27" s="553"/>
      <c r="BU27" s="554"/>
      <c r="BV27" s="552">
        <v>50000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2115</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750000</v>
      </c>
      <c r="BO28" s="349"/>
      <c r="BP28" s="349"/>
      <c r="BQ28" s="349"/>
      <c r="BR28" s="349"/>
      <c r="BS28" s="349"/>
      <c r="BT28" s="349"/>
      <c r="BU28" s="350"/>
      <c r="BV28" s="348">
        <v>700000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7</v>
      </c>
      <c r="M29" s="437"/>
      <c r="N29" s="437"/>
      <c r="O29" s="437"/>
      <c r="P29" s="476"/>
      <c r="Q29" s="436">
        <v>1935</v>
      </c>
      <c r="R29" s="437"/>
      <c r="S29" s="437"/>
      <c r="T29" s="437"/>
      <c r="U29" s="437"/>
      <c r="V29" s="476"/>
      <c r="W29" s="531"/>
      <c r="X29" s="519"/>
      <c r="Y29" s="520"/>
      <c r="Z29" s="435" t="s">
        <v>170</v>
      </c>
      <c r="AA29" s="415"/>
      <c r="AB29" s="415"/>
      <c r="AC29" s="415"/>
      <c r="AD29" s="415"/>
      <c r="AE29" s="415"/>
      <c r="AF29" s="415"/>
      <c r="AG29" s="416"/>
      <c r="AH29" s="436">
        <v>111</v>
      </c>
      <c r="AI29" s="437"/>
      <c r="AJ29" s="437"/>
      <c r="AK29" s="437"/>
      <c r="AL29" s="476"/>
      <c r="AM29" s="436">
        <v>324675</v>
      </c>
      <c r="AN29" s="437"/>
      <c r="AO29" s="437"/>
      <c r="AP29" s="437"/>
      <c r="AQ29" s="437"/>
      <c r="AR29" s="476"/>
      <c r="AS29" s="436">
        <v>2925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44240</v>
      </c>
      <c r="BO29" s="386"/>
      <c r="BP29" s="386"/>
      <c r="BQ29" s="386"/>
      <c r="BR29" s="386"/>
      <c r="BS29" s="386"/>
      <c r="BT29" s="386"/>
      <c r="BU29" s="387"/>
      <c r="BV29" s="385">
        <v>44040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89.6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1142160</v>
      </c>
      <c r="BO30" s="553"/>
      <c r="BP30" s="553"/>
      <c r="BQ30" s="553"/>
      <c r="BR30" s="553"/>
      <c r="BS30" s="553"/>
      <c r="BT30" s="553"/>
      <c r="BU30" s="554"/>
      <c r="BV30" s="552">
        <v>1083895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岐阜県市町村職員退職手当組合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有限会社白川町農業開発</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地域振興券交付事業特別会計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岐阜県市町村会館組合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有限会社白川野菜村チャオ</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可茂衛生施設利用組合</v>
      </c>
      <c r="BZ36" s="565"/>
      <c r="CA36" s="565"/>
      <c r="CB36" s="565"/>
      <c r="CC36" s="565"/>
      <c r="CD36" s="565"/>
      <c r="CE36" s="565"/>
      <c r="CF36" s="565"/>
      <c r="CG36" s="565"/>
      <c r="CH36" s="565"/>
      <c r="CI36" s="565"/>
      <c r="CJ36" s="565"/>
      <c r="CK36" s="565"/>
      <c r="CL36" s="565"/>
      <c r="CM36" s="565"/>
      <c r="CN36" s="165"/>
      <c r="CO36" s="564">
        <f t="shared" si="3"/>
        <v>17</v>
      </c>
      <c r="CP36" s="564"/>
      <c r="CQ36" s="565" t="str">
        <f>IF('各会計、関係団体の財政状況及び健全化判断比率'!BS9="","",'各会計、関係団体の財政状況及び健全化判断比率'!BS9)</f>
        <v>有限会社てまひまグループ</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岐阜県後期高齢者医療広域連合（一般会計）</v>
      </c>
      <c r="BZ37" s="565"/>
      <c r="CA37" s="565"/>
      <c r="CB37" s="565"/>
      <c r="CC37" s="565"/>
      <c r="CD37" s="565"/>
      <c r="CE37" s="565"/>
      <c r="CF37" s="565"/>
      <c r="CG37" s="565"/>
      <c r="CH37" s="565"/>
      <c r="CI37" s="565"/>
      <c r="CJ37" s="565"/>
      <c r="CK37" s="565"/>
      <c r="CL37" s="565"/>
      <c r="CM37" s="565"/>
      <c r="CN37" s="165"/>
      <c r="CO37" s="564">
        <f t="shared" si="3"/>
        <v>18</v>
      </c>
      <c r="CP37" s="564"/>
      <c r="CQ37" s="565" t="str">
        <f>IF('各会計、関係団体の財政状況及び健全化判断比率'!BS10="","",'各会計、関係団体の財政状況及び健全化判断比率'!BS10)</f>
        <v>株式会社美濃白川クオーレの里</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岐阜県後期高齢者医療広域連合（特別会計）</v>
      </c>
      <c r="BZ38" s="565"/>
      <c r="CA38" s="565"/>
      <c r="CB38" s="565"/>
      <c r="CC38" s="565"/>
      <c r="CD38" s="565"/>
      <c r="CE38" s="565"/>
      <c r="CF38" s="565"/>
      <c r="CG38" s="565"/>
      <c r="CH38" s="565"/>
      <c r="CI38" s="565"/>
      <c r="CJ38" s="565"/>
      <c r="CK38" s="565"/>
      <c r="CL38" s="565"/>
      <c r="CM38" s="565"/>
      <c r="CN38" s="165"/>
      <c r="CO38" s="564">
        <f t="shared" si="3"/>
        <v>19</v>
      </c>
      <c r="CP38" s="564"/>
      <c r="CQ38" s="565" t="str">
        <f>IF('各会計、関係団体の財政状況及び健全化判断比率'!BS11="","",'各会計、関係団体の財政状況及び健全化判断比率'!BS11)</f>
        <v>一般社団法人美濃白川楽集館</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中濃地域農業共済事務組合</v>
      </c>
      <c r="BZ39" s="565"/>
      <c r="CA39" s="565"/>
      <c r="CB39" s="565"/>
      <c r="CC39" s="565"/>
      <c r="CD39" s="565"/>
      <c r="CE39" s="565"/>
      <c r="CF39" s="565"/>
      <c r="CG39" s="565"/>
      <c r="CH39" s="565"/>
      <c r="CI39" s="565"/>
      <c r="CJ39" s="565"/>
      <c r="CK39" s="565"/>
      <c r="CL39" s="565"/>
      <c r="CM39" s="565"/>
      <c r="CN39" s="165"/>
      <c r="CO39" s="564">
        <f t="shared" si="3"/>
        <v>20</v>
      </c>
      <c r="CP39" s="564"/>
      <c r="CQ39" s="565" t="str">
        <f>IF('各会計、関係団体の財政状況及び健全化判断比率'!BS12="","",'各会計、関係団体の財政状況及び健全化判断比率'!BS12)</f>
        <v>株式会社佐見とうふ豆の力</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可茂消防事務組合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可茂広域行政事務組合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67" t="s">
        <v>23</v>
      </c>
      <c r="C41" s="1168"/>
      <c r="D41" s="81"/>
      <c r="E41" s="1173" t="s">
        <v>24</v>
      </c>
      <c r="F41" s="1173"/>
      <c r="G41" s="1173"/>
      <c r="H41" s="1174"/>
      <c r="I41" s="82">
        <v>6128</v>
      </c>
      <c r="J41" s="83">
        <v>5977</v>
      </c>
      <c r="K41" s="83">
        <v>5503</v>
      </c>
      <c r="L41" s="83">
        <v>5681</v>
      </c>
      <c r="M41" s="84">
        <v>5502</v>
      </c>
    </row>
    <row r="42" spans="2:13" ht="27.75" customHeight="1">
      <c r="B42" s="1169"/>
      <c r="C42" s="1170"/>
      <c r="D42" s="85"/>
      <c r="E42" s="1175" t="s">
        <v>25</v>
      </c>
      <c r="F42" s="1175"/>
      <c r="G42" s="1175"/>
      <c r="H42" s="1176"/>
      <c r="I42" s="86" t="s">
        <v>473</v>
      </c>
      <c r="J42" s="87" t="s">
        <v>473</v>
      </c>
      <c r="K42" s="87" t="s">
        <v>473</v>
      </c>
      <c r="L42" s="87" t="s">
        <v>473</v>
      </c>
      <c r="M42" s="88" t="s">
        <v>473</v>
      </c>
    </row>
    <row r="43" spans="2:13" ht="27.75" customHeight="1">
      <c r="B43" s="1169"/>
      <c r="C43" s="1170"/>
      <c r="D43" s="85"/>
      <c r="E43" s="1175" t="s">
        <v>26</v>
      </c>
      <c r="F43" s="1175"/>
      <c r="G43" s="1175"/>
      <c r="H43" s="1176"/>
      <c r="I43" s="86">
        <v>1895</v>
      </c>
      <c r="J43" s="87">
        <v>1793</v>
      </c>
      <c r="K43" s="87">
        <v>1968</v>
      </c>
      <c r="L43" s="87">
        <v>1879</v>
      </c>
      <c r="M43" s="88">
        <v>1844</v>
      </c>
    </row>
    <row r="44" spans="2:13" ht="27.75" customHeight="1">
      <c r="B44" s="1169"/>
      <c r="C44" s="1170"/>
      <c r="D44" s="85"/>
      <c r="E44" s="1175" t="s">
        <v>27</v>
      </c>
      <c r="F44" s="1175"/>
      <c r="G44" s="1175"/>
      <c r="H44" s="1176"/>
      <c r="I44" s="86">
        <v>303</v>
      </c>
      <c r="J44" s="87">
        <v>249</v>
      </c>
      <c r="K44" s="87">
        <v>204</v>
      </c>
      <c r="L44" s="87">
        <v>174</v>
      </c>
      <c r="M44" s="88">
        <v>183</v>
      </c>
    </row>
    <row r="45" spans="2:13" ht="27.75" customHeight="1">
      <c r="B45" s="1169"/>
      <c r="C45" s="1170"/>
      <c r="D45" s="85"/>
      <c r="E45" s="1175" t="s">
        <v>28</v>
      </c>
      <c r="F45" s="1175"/>
      <c r="G45" s="1175"/>
      <c r="H45" s="1176"/>
      <c r="I45" s="86">
        <v>945</v>
      </c>
      <c r="J45" s="87">
        <v>918</v>
      </c>
      <c r="K45" s="87">
        <v>1054</v>
      </c>
      <c r="L45" s="87">
        <v>1023</v>
      </c>
      <c r="M45" s="88">
        <v>1029</v>
      </c>
    </row>
    <row r="46" spans="2:13" ht="27.75" customHeight="1">
      <c r="B46" s="1169"/>
      <c r="C46" s="1170"/>
      <c r="D46" s="85"/>
      <c r="E46" s="1175" t="s">
        <v>29</v>
      </c>
      <c r="F46" s="1175"/>
      <c r="G46" s="1175"/>
      <c r="H46" s="1176"/>
      <c r="I46" s="86" t="s">
        <v>473</v>
      </c>
      <c r="J46" s="87" t="s">
        <v>473</v>
      </c>
      <c r="K46" s="87" t="s">
        <v>473</v>
      </c>
      <c r="L46" s="87" t="s">
        <v>473</v>
      </c>
      <c r="M46" s="88" t="s">
        <v>473</v>
      </c>
    </row>
    <row r="47" spans="2:13" ht="27.75" customHeight="1">
      <c r="B47" s="1169"/>
      <c r="C47" s="1170"/>
      <c r="D47" s="85"/>
      <c r="E47" s="1175" t="s">
        <v>30</v>
      </c>
      <c r="F47" s="1175"/>
      <c r="G47" s="1175"/>
      <c r="H47" s="1176"/>
      <c r="I47" s="86" t="s">
        <v>473</v>
      </c>
      <c r="J47" s="87" t="s">
        <v>473</v>
      </c>
      <c r="K47" s="87" t="s">
        <v>473</v>
      </c>
      <c r="L47" s="87" t="s">
        <v>473</v>
      </c>
      <c r="M47" s="88" t="s">
        <v>473</v>
      </c>
    </row>
    <row r="48" spans="2:13" ht="27.75" customHeight="1">
      <c r="B48" s="1171"/>
      <c r="C48" s="1172"/>
      <c r="D48" s="85"/>
      <c r="E48" s="1175" t="s">
        <v>31</v>
      </c>
      <c r="F48" s="1175"/>
      <c r="G48" s="1175"/>
      <c r="H48" s="1176"/>
      <c r="I48" s="86" t="s">
        <v>473</v>
      </c>
      <c r="J48" s="87" t="s">
        <v>473</v>
      </c>
      <c r="K48" s="87" t="s">
        <v>473</v>
      </c>
      <c r="L48" s="87" t="s">
        <v>473</v>
      </c>
      <c r="M48" s="88" t="s">
        <v>473</v>
      </c>
    </row>
    <row r="49" spans="2:13" ht="27.75" customHeight="1">
      <c r="B49" s="1177" t="s">
        <v>32</v>
      </c>
      <c r="C49" s="1178"/>
      <c r="D49" s="89"/>
      <c r="E49" s="1175" t="s">
        <v>33</v>
      </c>
      <c r="F49" s="1175"/>
      <c r="G49" s="1175"/>
      <c r="H49" s="1176"/>
      <c r="I49" s="86">
        <v>1661</v>
      </c>
      <c r="J49" s="87">
        <v>1883</v>
      </c>
      <c r="K49" s="87">
        <v>2034</v>
      </c>
      <c r="L49" s="87">
        <v>2151</v>
      </c>
      <c r="M49" s="88">
        <v>2222</v>
      </c>
    </row>
    <row r="50" spans="2:13" ht="27.75" customHeight="1">
      <c r="B50" s="1169"/>
      <c r="C50" s="1170"/>
      <c r="D50" s="85"/>
      <c r="E50" s="1175" t="s">
        <v>34</v>
      </c>
      <c r="F50" s="1175"/>
      <c r="G50" s="1175"/>
      <c r="H50" s="1176"/>
      <c r="I50" s="86">
        <v>128</v>
      </c>
      <c r="J50" s="87">
        <v>98</v>
      </c>
      <c r="K50" s="87">
        <v>71</v>
      </c>
      <c r="L50" s="87">
        <v>48</v>
      </c>
      <c r="M50" s="88">
        <v>26</v>
      </c>
    </row>
    <row r="51" spans="2:13" ht="27.75" customHeight="1">
      <c r="B51" s="1171"/>
      <c r="C51" s="1172"/>
      <c r="D51" s="85"/>
      <c r="E51" s="1175" t="s">
        <v>35</v>
      </c>
      <c r="F51" s="1175"/>
      <c r="G51" s="1175"/>
      <c r="H51" s="1176"/>
      <c r="I51" s="86">
        <v>5829</v>
      </c>
      <c r="J51" s="87">
        <v>5856</v>
      </c>
      <c r="K51" s="87">
        <v>5805</v>
      </c>
      <c r="L51" s="87">
        <v>5777</v>
      </c>
      <c r="M51" s="88">
        <v>5758</v>
      </c>
    </row>
    <row r="52" spans="2:13" ht="27.75" customHeight="1" thickBot="1">
      <c r="B52" s="1179" t="s">
        <v>36</v>
      </c>
      <c r="C52" s="1180"/>
      <c r="D52" s="90"/>
      <c r="E52" s="1181" t="s">
        <v>37</v>
      </c>
      <c r="F52" s="1181"/>
      <c r="G52" s="1181"/>
      <c r="H52" s="1182"/>
      <c r="I52" s="91">
        <v>1654</v>
      </c>
      <c r="J52" s="92">
        <v>1100</v>
      </c>
      <c r="K52" s="92">
        <v>818</v>
      </c>
      <c r="L52" s="92">
        <v>782</v>
      </c>
      <c r="M52" s="93">
        <v>553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154094</v>
      </c>
      <c r="E3" s="116"/>
      <c r="F3" s="117">
        <v>86910</v>
      </c>
      <c r="G3" s="118"/>
      <c r="H3" s="119"/>
    </row>
    <row r="4" spans="1:8">
      <c r="A4" s="120"/>
      <c r="B4" s="121"/>
      <c r="C4" s="122"/>
      <c r="D4" s="123">
        <v>98037</v>
      </c>
      <c r="E4" s="124"/>
      <c r="F4" s="125">
        <v>50891</v>
      </c>
      <c r="G4" s="126"/>
      <c r="H4" s="127"/>
    </row>
    <row r="5" spans="1:8">
      <c r="A5" s="108" t="s">
        <v>506</v>
      </c>
      <c r="B5" s="113"/>
      <c r="C5" s="114"/>
      <c r="D5" s="115">
        <v>223473</v>
      </c>
      <c r="E5" s="116"/>
      <c r="F5" s="117">
        <v>95443</v>
      </c>
      <c r="G5" s="118"/>
      <c r="H5" s="119"/>
    </row>
    <row r="6" spans="1:8">
      <c r="A6" s="120"/>
      <c r="B6" s="121"/>
      <c r="C6" s="122"/>
      <c r="D6" s="123">
        <v>123321</v>
      </c>
      <c r="E6" s="124"/>
      <c r="F6" s="125">
        <v>48538</v>
      </c>
      <c r="G6" s="126"/>
      <c r="H6" s="127"/>
    </row>
    <row r="7" spans="1:8">
      <c r="A7" s="108" t="s">
        <v>507</v>
      </c>
      <c r="B7" s="113"/>
      <c r="C7" s="114"/>
      <c r="D7" s="115">
        <v>165755</v>
      </c>
      <c r="E7" s="116"/>
      <c r="F7" s="117">
        <v>96333</v>
      </c>
      <c r="G7" s="118"/>
      <c r="H7" s="119"/>
    </row>
    <row r="8" spans="1:8">
      <c r="A8" s="120"/>
      <c r="B8" s="121"/>
      <c r="C8" s="122"/>
      <c r="D8" s="123">
        <v>103486</v>
      </c>
      <c r="E8" s="124"/>
      <c r="F8" s="125">
        <v>57060</v>
      </c>
      <c r="G8" s="126"/>
      <c r="H8" s="127"/>
    </row>
    <row r="9" spans="1:8">
      <c r="A9" s="108" t="s">
        <v>508</v>
      </c>
      <c r="B9" s="113"/>
      <c r="C9" s="114"/>
      <c r="D9" s="115">
        <v>117127</v>
      </c>
      <c r="E9" s="116"/>
      <c r="F9" s="117">
        <v>117673</v>
      </c>
      <c r="G9" s="118"/>
      <c r="H9" s="119"/>
    </row>
    <row r="10" spans="1:8">
      <c r="A10" s="120"/>
      <c r="B10" s="121"/>
      <c r="C10" s="122"/>
      <c r="D10" s="123">
        <v>54263</v>
      </c>
      <c r="E10" s="124"/>
      <c r="F10" s="125">
        <v>62359</v>
      </c>
      <c r="G10" s="126"/>
      <c r="H10" s="127"/>
    </row>
    <row r="11" spans="1:8">
      <c r="A11" s="108" t="s">
        <v>509</v>
      </c>
      <c r="B11" s="113"/>
      <c r="C11" s="114"/>
      <c r="D11" s="115">
        <v>159710</v>
      </c>
      <c r="E11" s="116"/>
      <c r="F11" s="117">
        <v>118223</v>
      </c>
      <c r="G11" s="118"/>
      <c r="H11" s="119"/>
    </row>
    <row r="12" spans="1:8">
      <c r="A12" s="120"/>
      <c r="B12" s="121"/>
      <c r="C12" s="128"/>
      <c r="D12" s="123">
        <v>74050</v>
      </c>
      <c r="E12" s="124"/>
      <c r="F12" s="125">
        <v>57106</v>
      </c>
      <c r="G12" s="126"/>
      <c r="H12" s="127"/>
    </row>
    <row r="13" spans="1:8">
      <c r="A13" s="108"/>
      <c r="B13" s="113"/>
      <c r="C13" s="129"/>
      <c r="D13" s="130">
        <v>164032</v>
      </c>
      <c r="E13" s="131"/>
      <c r="F13" s="132">
        <v>102916</v>
      </c>
      <c r="G13" s="133"/>
      <c r="H13" s="119"/>
    </row>
    <row r="14" spans="1:8">
      <c r="A14" s="120"/>
      <c r="B14" s="121"/>
      <c r="C14" s="122"/>
      <c r="D14" s="123">
        <v>90631</v>
      </c>
      <c r="E14" s="124"/>
      <c r="F14" s="125">
        <v>55191</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4.3600000000000003</v>
      </c>
      <c r="C19" s="134">
        <f>ROUND(VALUE(SUBSTITUTE(実質収支比率等に係る経年分析!G$48,"▲","-")),2)</f>
        <v>6.23</v>
      </c>
      <c r="D19" s="134">
        <f>ROUND(VALUE(SUBSTITUTE(実質収支比率等に係る経年分析!H$48,"▲","-")),2)</f>
        <v>5.96</v>
      </c>
      <c r="E19" s="134">
        <f>ROUND(VALUE(SUBSTITUTE(実質収支比率等に係る経年分析!I$48,"▲","-")),2)</f>
        <v>4.68</v>
      </c>
      <c r="F19" s="134">
        <f>ROUND(VALUE(SUBSTITUTE(実質収支比率等に係る経年分析!J$48,"▲","-")),2)</f>
        <v>5.7</v>
      </c>
    </row>
    <row r="20" spans="1:11">
      <c r="A20" s="134" t="s">
        <v>42</v>
      </c>
      <c r="B20" s="134">
        <f>ROUND(VALUE(SUBSTITUTE(実質収支比率等に係る経年分析!F$47,"▲","-")),2)</f>
        <v>14.55</v>
      </c>
      <c r="C20" s="134">
        <f>ROUND(VALUE(SUBSTITUTE(実質収支比率等に係る経年分析!G$47,"▲","-")),2)</f>
        <v>15.26</v>
      </c>
      <c r="D20" s="134">
        <f>ROUND(VALUE(SUBSTITUTE(実質収支比率等に係る経年分析!H$47,"▲","-")),2)</f>
        <v>17.28</v>
      </c>
      <c r="E20" s="134">
        <f>ROUND(VALUE(SUBSTITUTE(実質収支比率等に係る経年分析!I$47,"▲","-")),2)</f>
        <v>18.66</v>
      </c>
      <c r="F20" s="134">
        <f>ROUND(VALUE(SUBSTITUTE(実質収支比率等に係る経年分析!J$47,"▲","-")),2)</f>
        <v>19.91</v>
      </c>
    </row>
    <row r="21" spans="1:11">
      <c r="A21" s="134" t="s">
        <v>43</v>
      </c>
      <c r="B21" s="134">
        <f>IF(ISNUMBER(VALUE(SUBSTITUTE(実質収支比率等に係る経年分析!F$49,"▲","-"))),ROUND(VALUE(SUBSTITUTE(実質収支比率等に係る経年分析!F$49,"▲","-")),2),NA())</f>
        <v>-3.35</v>
      </c>
      <c r="C21" s="134">
        <f>IF(ISNUMBER(VALUE(SUBSTITUTE(実質収支比率等に係る経年分析!G$49,"▲","-"))),ROUND(VALUE(SUBSTITUTE(実質収支比率等に係る経年分析!G$49,"▲","-")),2),NA())</f>
        <v>3.31</v>
      </c>
      <c r="D21" s="134">
        <f>IF(ISNUMBER(VALUE(SUBSTITUTE(実質収支比率等に係る経年分析!H$49,"▲","-"))),ROUND(VALUE(SUBSTITUTE(実質収支比率等に係る経年分析!H$49,"▲","-")),2),NA())</f>
        <v>1.1299999999999999</v>
      </c>
      <c r="E21" s="134">
        <f>IF(ISNUMBER(VALUE(SUBSTITUTE(実質収支比率等に係る経年分析!I$49,"▲","-"))),ROUND(VALUE(SUBSTITUTE(実質収支比率等に係る経年分析!I$49,"▲","-")),2),NA())</f>
        <v>-0.32</v>
      </c>
      <c r="F21" s="134">
        <f>IF(ISNUMBER(VALUE(SUBSTITUTE(実質収支比率等に係る経年分析!J$49,"▲","-"))),ROUND(VALUE(SUBSTITUTE(実質収支比率等に係る経年分析!J$49,"▲","-")),2),NA())</f>
        <v>2.36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c r="A35" s="135" t="str">
        <f>IF(連結実質赤字比率に係る赤字・黒字の構成分析!C$35="",NA(),連結実質赤字比率に係る赤字・黒字の構成分析!C$35)</f>
        <v>地域振興券交付事業特別会計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679</v>
      </c>
      <c r="E42" s="136"/>
      <c r="F42" s="136"/>
      <c r="G42" s="136">
        <f>'実質公債費比率（分子）の構造'!L$52</f>
        <v>700</v>
      </c>
      <c r="H42" s="136"/>
      <c r="I42" s="136"/>
      <c r="J42" s="136">
        <f>'実質公債費比率（分子）の構造'!M$52</f>
        <v>681</v>
      </c>
      <c r="K42" s="136"/>
      <c r="L42" s="136"/>
      <c r="M42" s="136">
        <f>'実質公債費比率（分子）の構造'!N$52</f>
        <v>683</v>
      </c>
      <c r="N42" s="136"/>
      <c r="O42" s="136"/>
      <c r="P42" s="136">
        <f>'実質公債費比率（分子）の構造'!O$52</f>
        <v>690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c r="A45" s="136" t="s">
        <v>53</v>
      </c>
      <c r="B45" s="136">
        <f>'実質公債費比率（分子）の構造'!K$49</f>
        <v>63</v>
      </c>
      <c r="C45" s="136"/>
      <c r="D45" s="136"/>
      <c r="E45" s="136">
        <f>'実質公債費比率（分子）の構造'!L$49</f>
        <v>65</v>
      </c>
      <c r="F45" s="136"/>
      <c r="G45" s="136"/>
      <c r="H45" s="136">
        <f>'実質公債費比率（分子）の構造'!M$49</f>
        <v>60</v>
      </c>
      <c r="I45" s="136"/>
      <c r="J45" s="136"/>
      <c r="K45" s="136">
        <f>'実質公債費比率（分子）の構造'!N$49</f>
        <v>53</v>
      </c>
      <c r="L45" s="136"/>
      <c r="M45" s="136"/>
      <c r="N45" s="136">
        <f>'実質公債費比率（分子）の構造'!O$49</f>
        <v>42</v>
      </c>
      <c r="O45" s="136"/>
      <c r="P45" s="136"/>
    </row>
    <row r="46" spans="1:16">
      <c r="A46" s="136" t="s">
        <v>54</v>
      </c>
      <c r="B46" s="136">
        <f>'実質公債費比率（分子）の構造'!K$48</f>
        <v>134</v>
      </c>
      <c r="C46" s="136"/>
      <c r="D46" s="136"/>
      <c r="E46" s="136">
        <f>'実質公債費比率（分子）の構造'!L$48</f>
        <v>131</v>
      </c>
      <c r="F46" s="136"/>
      <c r="G46" s="136"/>
      <c r="H46" s="136">
        <f>'実質公債費比率（分子）の構造'!M$48</f>
        <v>132</v>
      </c>
      <c r="I46" s="136"/>
      <c r="J46" s="136"/>
      <c r="K46" s="136">
        <f>'実質公債費比率（分子）の構造'!N$48</f>
        <v>136</v>
      </c>
      <c r="L46" s="136"/>
      <c r="M46" s="136"/>
      <c r="N46" s="136">
        <f>'実質公債費比率（分子）の構造'!O$48</f>
        <v>146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894</v>
      </c>
      <c r="C49" s="136"/>
      <c r="D49" s="136"/>
      <c r="E49" s="136">
        <f>'実質公債費比率（分子）の構造'!L$45</f>
        <v>901</v>
      </c>
      <c r="F49" s="136"/>
      <c r="G49" s="136"/>
      <c r="H49" s="136">
        <f>'実質公債費比率（分子）の構造'!M$45</f>
        <v>862</v>
      </c>
      <c r="I49" s="136"/>
      <c r="J49" s="136"/>
      <c r="K49" s="136">
        <f>'実質公債費比率（分子）の構造'!N$45</f>
        <v>856</v>
      </c>
      <c r="L49" s="136"/>
      <c r="M49" s="136"/>
      <c r="N49" s="136">
        <f>'実質公債費比率（分子）の構造'!O$45</f>
        <v>863</v>
      </c>
      <c r="O49" s="136"/>
      <c r="P49" s="136"/>
    </row>
    <row r="50" spans="1:16">
      <c r="A50" s="136" t="s">
        <v>58</v>
      </c>
      <c r="B50" s="136" t="e">
        <f>NA()</f>
        <v>#N/A</v>
      </c>
      <c r="C50" s="136">
        <f>IF(ISNUMBER('実質公債費比率（分子）の構造'!K$53),'実質公債費比率（分子）の構造'!K$53,NA())</f>
        <v>412</v>
      </c>
      <c r="D50" s="136" t="e">
        <f>NA()</f>
        <v>#N/A</v>
      </c>
      <c r="E50" s="136" t="e">
        <f>NA()</f>
        <v>#N/A</v>
      </c>
      <c r="F50" s="136">
        <f>IF(ISNUMBER('実質公債費比率（分子）の構造'!L$53),'実質公債費比率（分子）の構造'!L$53,NA())</f>
        <v>397</v>
      </c>
      <c r="G50" s="136" t="e">
        <f>NA()</f>
        <v>#N/A</v>
      </c>
      <c r="H50" s="136" t="e">
        <f>NA()</f>
        <v>#N/A</v>
      </c>
      <c r="I50" s="136">
        <f>IF(ISNUMBER('実質公債費比率（分子）の構造'!M$53),'実質公債費比率（分子）の構造'!M$53,NA())</f>
        <v>373</v>
      </c>
      <c r="J50" s="136" t="e">
        <f>NA()</f>
        <v>#N/A</v>
      </c>
      <c r="K50" s="136" t="e">
        <f>NA()</f>
        <v>#N/A</v>
      </c>
      <c r="L50" s="136">
        <f>IF(ISNUMBER('実質公債費比率（分子）の構造'!N$53),'実質公債費比率（分子）の構造'!N$53,NA())</f>
        <v>362</v>
      </c>
      <c r="M50" s="136" t="e">
        <f>NA()</f>
        <v>#N/A</v>
      </c>
      <c r="N50" s="136" t="e">
        <f>NA()</f>
        <v>#N/A</v>
      </c>
      <c r="O50" s="136">
        <f>IF(ISNUMBER('実質公債費比率（分子）の構造'!O$53),'実質公債費比率（分子）の構造'!O$53,NA())</f>
        <v>361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5829</v>
      </c>
      <c r="E56" s="135"/>
      <c r="F56" s="135"/>
      <c r="G56" s="135">
        <f>'将来負担比率（分子）の構造'!J$51</f>
        <v>5856</v>
      </c>
      <c r="H56" s="135"/>
      <c r="I56" s="135"/>
      <c r="J56" s="135">
        <f>'将来負担比率（分子）の構造'!K$51</f>
        <v>5805</v>
      </c>
      <c r="K56" s="135"/>
      <c r="L56" s="135"/>
      <c r="M56" s="135">
        <f>'将来負担比率（分子）の構造'!L$51</f>
        <v>5777</v>
      </c>
      <c r="N56" s="135"/>
      <c r="O56" s="135"/>
      <c r="P56" s="135">
        <f>'将来負担比率（分子）の構造'!M$51</f>
        <v>5758</v>
      </c>
    </row>
    <row r="57" spans="1:16">
      <c r="A57" s="135" t="s">
        <v>34</v>
      </c>
      <c r="B57" s="135"/>
      <c r="C57" s="135"/>
      <c r="D57" s="135">
        <f>'将来負担比率（分子）の構造'!I$50</f>
        <v>128</v>
      </c>
      <c r="E57" s="135"/>
      <c r="F57" s="135"/>
      <c r="G57" s="135">
        <f>'将来負担比率（分子）の構造'!J$50</f>
        <v>98</v>
      </c>
      <c r="H57" s="135"/>
      <c r="I57" s="135"/>
      <c r="J57" s="135">
        <f>'将来負担比率（分子）の構造'!K$50</f>
        <v>71</v>
      </c>
      <c r="K57" s="135"/>
      <c r="L57" s="135"/>
      <c r="M57" s="135">
        <f>'将来負担比率（分子）の構造'!L$50</f>
        <v>48</v>
      </c>
      <c r="N57" s="135"/>
      <c r="O57" s="135"/>
      <c r="P57" s="135">
        <f>'将来負担比率（分子）の構造'!M$50</f>
        <v>26</v>
      </c>
    </row>
    <row r="58" spans="1:16">
      <c r="A58" s="135" t="s">
        <v>33</v>
      </c>
      <c r="B58" s="135"/>
      <c r="C58" s="135"/>
      <c r="D58" s="135">
        <f>'将来負担比率（分子）の構造'!I$49</f>
        <v>1661</v>
      </c>
      <c r="E58" s="135"/>
      <c r="F58" s="135"/>
      <c r="G58" s="135">
        <f>'将来負担比率（分子）の構造'!J$49</f>
        <v>1883</v>
      </c>
      <c r="H58" s="135"/>
      <c r="I58" s="135"/>
      <c r="J58" s="135">
        <f>'将来負担比率（分子）の構造'!K$49</f>
        <v>2034</v>
      </c>
      <c r="K58" s="135"/>
      <c r="L58" s="135"/>
      <c r="M58" s="135">
        <f>'将来負担比率（分子）の構造'!L$49</f>
        <v>2151</v>
      </c>
      <c r="N58" s="135"/>
      <c r="O58" s="135"/>
      <c r="P58" s="135">
        <f>'将来負担比率（分子）の構造'!M$49</f>
        <v>2222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945</v>
      </c>
      <c r="C62" s="135"/>
      <c r="D62" s="135"/>
      <c r="E62" s="135">
        <f>'将来負担比率（分子）の構造'!J$45</f>
        <v>918</v>
      </c>
      <c r="F62" s="135"/>
      <c r="G62" s="135"/>
      <c r="H62" s="135">
        <f>'将来負担比率（分子）の構造'!K$45</f>
        <v>1054</v>
      </c>
      <c r="I62" s="135"/>
      <c r="J62" s="135"/>
      <c r="K62" s="135">
        <f>'将来負担比率（分子）の構造'!L$45</f>
        <v>1023</v>
      </c>
      <c r="L62" s="135"/>
      <c r="M62" s="135"/>
      <c r="N62" s="135">
        <f>'将来負担比率（分子）の構造'!M$45</f>
        <v>1029</v>
      </c>
      <c r="O62" s="135"/>
      <c r="P62" s="135"/>
    </row>
    <row r="63" spans="1:16">
      <c r="A63" s="135" t="s">
        <v>27</v>
      </c>
      <c r="B63" s="135">
        <f>'将来負担比率（分子）の構造'!I$44</f>
        <v>303</v>
      </c>
      <c r="C63" s="135"/>
      <c r="D63" s="135"/>
      <c r="E63" s="135">
        <f>'将来負担比率（分子）の構造'!J$44</f>
        <v>249</v>
      </c>
      <c r="F63" s="135"/>
      <c r="G63" s="135"/>
      <c r="H63" s="135">
        <f>'将来負担比率（分子）の構造'!K$44</f>
        <v>204</v>
      </c>
      <c r="I63" s="135"/>
      <c r="J63" s="135"/>
      <c r="K63" s="135">
        <f>'将来負担比率（分子）の構造'!L$44</f>
        <v>174</v>
      </c>
      <c r="L63" s="135"/>
      <c r="M63" s="135"/>
      <c r="N63" s="135">
        <f>'将来負担比率（分子）の構造'!M$44</f>
        <v>183</v>
      </c>
      <c r="O63" s="135"/>
      <c r="P63" s="135"/>
    </row>
    <row r="64" spans="1:16">
      <c r="A64" s="135" t="s">
        <v>26</v>
      </c>
      <c r="B64" s="135">
        <f>'将来負担比率（分子）の構造'!I$43</f>
        <v>1895</v>
      </c>
      <c r="C64" s="135"/>
      <c r="D64" s="135"/>
      <c r="E64" s="135">
        <f>'将来負担比率（分子）の構造'!J$43</f>
        <v>1793</v>
      </c>
      <c r="F64" s="135"/>
      <c r="G64" s="135"/>
      <c r="H64" s="135">
        <f>'将来負担比率（分子）の構造'!K$43</f>
        <v>1968</v>
      </c>
      <c r="I64" s="135"/>
      <c r="J64" s="135"/>
      <c r="K64" s="135">
        <f>'将来負担比率（分子）の構造'!L$43</f>
        <v>1879</v>
      </c>
      <c r="L64" s="135"/>
      <c r="M64" s="135"/>
      <c r="N64" s="135">
        <f>'将来負担比率（分子）の構造'!M$43</f>
        <v>1844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6128</v>
      </c>
      <c r="C66" s="135"/>
      <c r="D66" s="135"/>
      <c r="E66" s="135">
        <f>'将来負担比率（分子）の構造'!J$41</f>
        <v>5977</v>
      </c>
      <c r="F66" s="135"/>
      <c r="G66" s="135"/>
      <c r="H66" s="135">
        <f>'将来負担比率（分子）の構造'!K$41</f>
        <v>5503</v>
      </c>
      <c r="I66" s="135"/>
      <c r="J66" s="135"/>
      <c r="K66" s="135">
        <f>'将来負担比率（分子）の構造'!L$41</f>
        <v>5681</v>
      </c>
      <c r="L66" s="135"/>
      <c r="M66" s="135"/>
      <c r="N66" s="135">
        <f>'将来負担比率（分子）の構造'!M$41</f>
        <v>5502</v>
      </c>
      <c r="O66" s="135"/>
      <c r="P66" s="135"/>
    </row>
    <row r="67" spans="1:16">
      <c r="A67" s="135" t="s">
        <v>62</v>
      </c>
      <c r="B67" s="135" t="e">
        <f>NA()</f>
        <v>#N/A</v>
      </c>
      <c r="C67" s="135">
        <f>IF(ISNUMBER('将来負担比率（分子）の構造'!I$52), IF('将来負担比率（分子）の構造'!I$52 &lt; 0, 0, '将来負担比率（分子）の構造'!I$52), NA())</f>
        <v>1654</v>
      </c>
      <c r="D67" s="135" t="e">
        <f>NA()</f>
        <v>#N/A</v>
      </c>
      <c r="E67" s="135" t="e">
        <f>NA()</f>
        <v>#N/A</v>
      </c>
      <c r="F67" s="135">
        <f>IF(ISNUMBER('将来負担比率（分子）の構造'!J$52), IF('将来負担比率（分子）の構造'!J$52 &lt; 0, 0, '将来負担比率（分子）の構造'!J$52), NA())</f>
        <v>1100</v>
      </c>
      <c r="G67" s="135" t="e">
        <f>NA()</f>
        <v>#N/A</v>
      </c>
      <c r="H67" s="135" t="e">
        <f>NA()</f>
        <v>#N/A</v>
      </c>
      <c r="I67" s="135">
        <f>IF(ISNUMBER('将来負担比率（分子）の構造'!K$52), IF('将来負担比率（分子）の構造'!K$52 &lt; 0, 0, '将来負担比率（分子）の構造'!K$52), NA())</f>
        <v>818</v>
      </c>
      <c r="J67" s="135" t="e">
        <f>NA()</f>
        <v>#N/A</v>
      </c>
      <c r="K67" s="135" t="e">
        <f>NA()</f>
        <v>#N/A</v>
      </c>
      <c r="L67" s="135">
        <f>IF(ISNUMBER('将来負担比率（分子）の構造'!L$52), IF('将来負担比率（分子）の構造'!L$52 &lt; 0, 0, '将来負担比率（分子）の構造'!L$52), NA())</f>
        <v>782</v>
      </c>
      <c r="M67" s="135" t="e">
        <f>NA()</f>
        <v>#N/A</v>
      </c>
      <c r="N67" s="135" t="e">
        <f>NA()</f>
        <v>#N/A</v>
      </c>
      <c r="O67" s="135">
        <f>IF(ISNUMBER('将来負担比率（分子）の構造'!M$52), IF('将来負担比率（分子）の構造'!M$52 &lt; 0, 0, '将来負担比率（分子）の構造'!M$52), NA())</f>
        <v>553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997830</v>
      </c>
      <c r="S5" s="581"/>
      <c r="T5" s="581"/>
      <c r="U5" s="581"/>
      <c r="V5" s="581"/>
      <c r="W5" s="581"/>
      <c r="X5" s="581"/>
      <c r="Y5" s="582"/>
      <c r="Z5" s="583">
        <v>14.9</v>
      </c>
      <c r="AA5" s="583"/>
      <c r="AB5" s="583"/>
      <c r="AC5" s="583"/>
      <c r="AD5" s="584">
        <v>997830</v>
      </c>
      <c r="AE5" s="584"/>
      <c r="AF5" s="584"/>
      <c r="AG5" s="584"/>
      <c r="AH5" s="584"/>
      <c r="AI5" s="584"/>
      <c r="AJ5" s="584"/>
      <c r="AK5" s="584"/>
      <c r="AL5" s="585">
        <v>27.6</v>
      </c>
      <c r="AM5" s="586"/>
      <c r="AN5" s="586"/>
      <c r="AO5" s="587"/>
      <c r="AP5" s="577" t="s">
        <v>208</v>
      </c>
      <c r="AQ5" s="578"/>
      <c r="AR5" s="578"/>
      <c r="AS5" s="578"/>
      <c r="AT5" s="578"/>
      <c r="AU5" s="578"/>
      <c r="AV5" s="578"/>
      <c r="AW5" s="578"/>
      <c r="AX5" s="578"/>
      <c r="AY5" s="578"/>
      <c r="AZ5" s="578"/>
      <c r="BA5" s="578"/>
      <c r="BB5" s="578"/>
      <c r="BC5" s="578"/>
      <c r="BD5" s="578"/>
      <c r="BE5" s="578"/>
      <c r="BF5" s="579"/>
      <c r="BG5" s="591">
        <v>997684</v>
      </c>
      <c r="BH5" s="592"/>
      <c r="BI5" s="592"/>
      <c r="BJ5" s="592"/>
      <c r="BK5" s="592"/>
      <c r="BL5" s="592"/>
      <c r="BM5" s="592"/>
      <c r="BN5" s="593"/>
      <c r="BO5" s="594">
        <v>100</v>
      </c>
      <c r="BP5" s="594"/>
      <c r="BQ5" s="594"/>
      <c r="BR5" s="594"/>
      <c r="BS5" s="595">
        <v>83663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71563</v>
      </c>
      <c r="S6" s="592"/>
      <c r="T6" s="592"/>
      <c r="U6" s="592"/>
      <c r="V6" s="592"/>
      <c r="W6" s="592"/>
      <c r="X6" s="592"/>
      <c r="Y6" s="593"/>
      <c r="Z6" s="594">
        <v>1.1000000000000001</v>
      </c>
      <c r="AA6" s="594"/>
      <c r="AB6" s="594"/>
      <c r="AC6" s="594"/>
      <c r="AD6" s="595">
        <v>71563</v>
      </c>
      <c r="AE6" s="595"/>
      <c r="AF6" s="595"/>
      <c r="AG6" s="595"/>
      <c r="AH6" s="595"/>
      <c r="AI6" s="595"/>
      <c r="AJ6" s="595"/>
      <c r="AK6" s="595"/>
      <c r="AL6" s="596">
        <v>2</v>
      </c>
      <c r="AM6" s="597"/>
      <c r="AN6" s="597"/>
      <c r="AO6" s="598"/>
      <c r="AP6" s="588" t="s">
        <v>213</v>
      </c>
      <c r="AQ6" s="589"/>
      <c r="AR6" s="589"/>
      <c r="AS6" s="589"/>
      <c r="AT6" s="589"/>
      <c r="AU6" s="589"/>
      <c r="AV6" s="589"/>
      <c r="AW6" s="589"/>
      <c r="AX6" s="589"/>
      <c r="AY6" s="589"/>
      <c r="AZ6" s="589"/>
      <c r="BA6" s="589"/>
      <c r="BB6" s="589"/>
      <c r="BC6" s="589"/>
      <c r="BD6" s="589"/>
      <c r="BE6" s="589"/>
      <c r="BF6" s="590"/>
      <c r="BG6" s="591">
        <v>997684</v>
      </c>
      <c r="BH6" s="592"/>
      <c r="BI6" s="592"/>
      <c r="BJ6" s="592"/>
      <c r="BK6" s="592"/>
      <c r="BL6" s="592"/>
      <c r="BM6" s="592"/>
      <c r="BN6" s="593"/>
      <c r="BO6" s="594">
        <v>100</v>
      </c>
      <c r="BP6" s="594"/>
      <c r="BQ6" s="594"/>
      <c r="BR6" s="594"/>
      <c r="BS6" s="595">
        <v>83663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56607</v>
      </c>
      <c r="CS6" s="592"/>
      <c r="CT6" s="592"/>
      <c r="CU6" s="592"/>
      <c r="CV6" s="592"/>
      <c r="CW6" s="592"/>
      <c r="CX6" s="592"/>
      <c r="CY6" s="593"/>
      <c r="CZ6" s="594">
        <v>0.9</v>
      </c>
      <c r="DA6" s="594"/>
      <c r="DB6" s="594"/>
      <c r="DC6" s="594"/>
      <c r="DD6" s="600" t="s">
        <v>215</v>
      </c>
      <c r="DE6" s="592"/>
      <c r="DF6" s="592"/>
      <c r="DG6" s="592"/>
      <c r="DH6" s="592"/>
      <c r="DI6" s="592"/>
      <c r="DJ6" s="592"/>
      <c r="DK6" s="592"/>
      <c r="DL6" s="592"/>
      <c r="DM6" s="592"/>
      <c r="DN6" s="592"/>
      <c r="DO6" s="592"/>
      <c r="DP6" s="593"/>
      <c r="DQ6" s="600">
        <v>56607</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2341</v>
      </c>
      <c r="S7" s="592"/>
      <c r="T7" s="592"/>
      <c r="U7" s="592"/>
      <c r="V7" s="592"/>
      <c r="W7" s="592"/>
      <c r="X7" s="592"/>
      <c r="Y7" s="593"/>
      <c r="Z7" s="594">
        <v>0</v>
      </c>
      <c r="AA7" s="594"/>
      <c r="AB7" s="594"/>
      <c r="AC7" s="594"/>
      <c r="AD7" s="595">
        <v>2341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330677</v>
      </c>
      <c r="BH7" s="592"/>
      <c r="BI7" s="592"/>
      <c r="BJ7" s="592"/>
      <c r="BK7" s="592"/>
      <c r="BL7" s="592"/>
      <c r="BM7" s="592"/>
      <c r="BN7" s="593"/>
      <c r="BO7" s="594">
        <v>33.1</v>
      </c>
      <c r="BP7" s="594"/>
      <c r="BQ7" s="594"/>
      <c r="BR7" s="594"/>
      <c r="BS7" s="595" t="s">
        <v>215</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809016</v>
      </c>
      <c r="CS7" s="592"/>
      <c r="CT7" s="592"/>
      <c r="CU7" s="592"/>
      <c r="CV7" s="592"/>
      <c r="CW7" s="592"/>
      <c r="CX7" s="592"/>
      <c r="CY7" s="593"/>
      <c r="CZ7" s="594">
        <v>12.6</v>
      </c>
      <c r="DA7" s="594"/>
      <c r="DB7" s="594"/>
      <c r="DC7" s="594"/>
      <c r="DD7" s="600">
        <v>56113</v>
      </c>
      <c r="DE7" s="592"/>
      <c r="DF7" s="592"/>
      <c r="DG7" s="592"/>
      <c r="DH7" s="592"/>
      <c r="DI7" s="592"/>
      <c r="DJ7" s="592"/>
      <c r="DK7" s="592"/>
      <c r="DL7" s="592"/>
      <c r="DM7" s="592"/>
      <c r="DN7" s="592"/>
      <c r="DO7" s="592"/>
      <c r="DP7" s="593"/>
      <c r="DQ7" s="600">
        <v>593378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3172</v>
      </c>
      <c r="S8" s="592"/>
      <c r="T8" s="592"/>
      <c r="U8" s="592"/>
      <c r="V8" s="592"/>
      <c r="W8" s="592"/>
      <c r="X8" s="592"/>
      <c r="Y8" s="593"/>
      <c r="Z8" s="594">
        <v>0</v>
      </c>
      <c r="AA8" s="594"/>
      <c r="AB8" s="594"/>
      <c r="AC8" s="594"/>
      <c r="AD8" s="595">
        <v>3172</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12787</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1383000</v>
      </c>
      <c r="CS8" s="592"/>
      <c r="CT8" s="592"/>
      <c r="CU8" s="592"/>
      <c r="CV8" s="592"/>
      <c r="CW8" s="592"/>
      <c r="CX8" s="592"/>
      <c r="CY8" s="593"/>
      <c r="CZ8" s="594">
        <v>21.6</v>
      </c>
      <c r="DA8" s="594"/>
      <c r="DB8" s="594"/>
      <c r="DC8" s="594"/>
      <c r="DD8" s="600">
        <v>61471</v>
      </c>
      <c r="DE8" s="592"/>
      <c r="DF8" s="592"/>
      <c r="DG8" s="592"/>
      <c r="DH8" s="592"/>
      <c r="DI8" s="592"/>
      <c r="DJ8" s="592"/>
      <c r="DK8" s="592"/>
      <c r="DL8" s="592"/>
      <c r="DM8" s="592"/>
      <c r="DN8" s="592"/>
      <c r="DO8" s="592"/>
      <c r="DP8" s="593"/>
      <c r="DQ8" s="600">
        <v>851307</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5057</v>
      </c>
      <c r="S9" s="592"/>
      <c r="T9" s="592"/>
      <c r="U9" s="592"/>
      <c r="V9" s="592"/>
      <c r="W9" s="592"/>
      <c r="X9" s="592"/>
      <c r="Y9" s="593"/>
      <c r="Z9" s="594">
        <v>0.1</v>
      </c>
      <c r="AA9" s="594"/>
      <c r="AB9" s="594"/>
      <c r="AC9" s="594"/>
      <c r="AD9" s="595">
        <v>5057</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274634</v>
      </c>
      <c r="BH9" s="592"/>
      <c r="BI9" s="592"/>
      <c r="BJ9" s="592"/>
      <c r="BK9" s="592"/>
      <c r="BL9" s="592"/>
      <c r="BM9" s="592"/>
      <c r="BN9" s="593"/>
      <c r="BO9" s="594">
        <v>27.5</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663970</v>
      </c>
      <c r="CS9" s="592"/>
      <c r="CT9" s="592"/>
      <c r="CU9" s="592"/>
      <c r="CV9" s="592"/>
      <c r="CW9" s="592"/>
      <c r="CX9" s="592"/>
      <c r="CY9" s="593"/>
      <c r="CZ9" s="594">
        <v>10.4</v>
      </c>
      <c r="DA9" s="594"/>
      <c r="DB9" s="594"/>
      <c r="DC9" s="594"/>
      <c r="DD9" s="600">
        <v>21371</v>
      </c>
      <c r="DE9" s="592"/>
      <c r="DF9" s="592"/>
      <c r="DG9" s="592"/>
      <c r="DH9" s="592"/>
      <c r="DI9" s="592"/>
      <c r="DJ9" s="592"/>
      <c r="DK9" s="592"/>
      <c r="DL9" s="592"/>
      <c r="DM9" s="592"/>
      <c r="DN9" s="592"/>
      <c r="DO9" s="592"/>
      <c r="DP9" s="593"/>
      <c r="DQ9" s="600">
        <v>618370</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83270</v>
      </c>
      <c r="S10" s="592"/>
      <c r="T10" s="592"/>
      <c r="U10" s="592"/>
      <c r="V10" s="592"/>
      <c r="W10" s="592"/>
      <c r="X10" s="592"/>
      <c r="Y10" s="593"/>
      <c r="Z10" s="594">
        <v>1.2</v>
      </c>
      <c r="AA10" s="594"/>
      <c r="AB10" s="594"/>
      <c r="AC10" s="594"/>
      <c r="AD10" s="595">
        <v>83270</v>
      </c>
      <c r="AE10" s="595"/>
      <c r="AF10" s="595"/>
      <c r="AG10" s="595"/>
      <c r="AH10" s="595"/>
      <c r="AI10" s="595"/>
      <c r="AJ10" s="595"/>
      <c r="AK10" s="595"/>
      <c r="AL10" s="596">
        <v>2.2999999999999998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25241</v>
      </c>
      <c r="BH10" s="592"/>
      <c r="BI10" s="592"/>
      <c r="BJ10" s="592"/>
      <c r="BK10" s="592"/>
      <c r="BL10" s="592"/>
      <c r="BM10" s="592"/>
      <c r="BN10" s="593"/>
      <c r="BO10" s="594">
        <v>2.5</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24179</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20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12554</v>
      </c>
      <c r="S11" s="592"/>
      <c r="T11" s="592"/>
      <c r="U11" s="592"/>
      <c r="V11" s="592"/>
      <c r="W11" s="592"/>
      <c r="X11" s="592"/>
      <c r="Y11" s="593"/>
      <c r="Z11" s="594">
        <v>0.2</v>
      </c>
      <c r="AA11" s="594"/>
      <c r="AB11" s="594"/>
      <c r="AC11" s="594"/>
      <c r="AD11" s="595">
        <v>12554</v>
      </c>
      <c r="AE11" s="595"/>
      <c r="AF11" s="595"/>
      <c r="AG11" s="595"/>
      <c r="AH11" s="595"/>
      <c r="AI11" s="595"/>
      <c r="AJ11" s="595"/>
      <c r="AK11" s="595"/>
      <c r="AL11" s="596">
        <v>0.3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18015</v>
      </c>
      <c r="BH11" s="592"/>
      <c r="BI11" s="592"/>
      <c r="BJ11" s="592"/>
      <c r="BK11" s="592"/>
      <c r="BL11" s="592"/>
      <c r="BM11" s="592"/>
      <c r="BN11" s="593"/>
      <c r="BO11" s="594">
        <v>1.8</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710265</v>
      </c>
      <c r="CS11" s="592"/>
      <c r="CT11" s="592"/>
      <c r="CU11" s="592"/>
      <c r="CV11" s="592"/>
      <c r="CW11" s="592"/>
      <c r="CX11" s="592"/>
      <c r="CY11" s="593"/>
      <c r="CZ11" s="594">
        <v>11.1</v>
      </c>
      <c r="DA11" s="594"/>
      <c r="DB11" s="594"/>
      <c r="DC11" s="594"/>
      <c r="DD11" s="600">
        <v>330526</v>
      </c>
      <c r="DE11" s="592"/>
      <c r="DF11" s="592"/>
      <c r="DG11" s="592"/>
      <c r="DH11" s="592"/>
      <c r="DI11" s="592"/>
      <c r="DJ11" s="592"/>
      <c r="DK11" s="592"/>
      <c r="DL11" s="592"/>
      <c r="DM11" s="592"/>
      <c r="DN11" s="592"/>
      <c r="DO11" s="592"/>
      <c r="DP11" s="593"/>
      <c r="DQ11" s="600">
        <v>304862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599208</v>
      </c>
      <c r="BH12" s="592"/>
      <c r="BI12" s="592"/>
      <c r="BJ12" s="592"/>
      <c r="BK12" s="592"/>
      <c r="BL12" s="592"/>
      <c r="BM12" s="592"/>
      <c r="BN12" s="593"/>
      <c r="BO12" s="594">
        <v>60.1</v>
      </c>
      <c r="BP12" s="594"/>
      <c r="BQ12" s="594"/>
      <c r="BR12" s="594"/>
      <c r="BS12" s="600">
        <v>83663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162463</v>
      </c>
      <c r="CS12" s="592"/>
      <c r="CT12" s="592"/>
      <c r="CU12" s="592"/>
      <c r="CV12" s="592"/>
      <c r="CW12" s="592"/>
      <c r="CX12" s="592"/>
      <c r="CY12" s="593"/>
      <c r="CZ12" s="594">
        <v>2.5</v>
      </c>
      <c r="DA12" s="594"/>
      <c r="DB12" s="594"/>
      <c r="DC12" s="594"/>
      <c r="DD12" s="600">
        <v>21118</v>
      </c>
      <c r="DE12" s="592"/>
      <c r="DF12" s="592"/>
      <c r="DG12" s="592"/>
      <c r="DH12" s="592"/>
      <c r="DI12" s="592"/>
      <c r="DJ12" s="592"/>
      <c r="DK12" s="592"/>
      <c r="DL12" s="592"/>
      <c r="DM12" s="592"/>
      <c r="DN12" s="592"/>
      <c r="DO12" s="592"/>
      <c r="DP12" s="593"/>
      <c r="DQ12" s="600">
        <v>72462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22631</v>
      </c>
      <c r="S13" s="592"/>
      <c r="T13" s="592"/>
      <c r="U13" s="592"/>
      <c r="V13" s="592"/>
      <c r="W13" s="592"/>
      <c r="X13" s="592"/>
      <c r="Y13" s="593"/>
      <c r="Z13" s="594">
        <v>0.3</v>
      </c>
      <c r="AA13" s="594"/>
      <c r="AB13" s="594"/>
      <c r="AC13" s="594"/>
      <c r="AD13" s="595">
        <v>22631</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599208</v>
      </c>
      <c r="BH13" s="592"/>
      <c r="BI13" s="592"/>
      <c r="BJ13" s="592"/>
      <c r="BK13" s="592"/>
      <c r="BL13" s="592"/>
      <c r="BM13" s="592"/>
      <c r="BN13" s="593"/>
      <c r="BO13" s="594">
        <v>60.1</v>
      </c>
      <c r="BP13" s="594"/>
      <c r="BQ13" s="594"/>
      <c r="BR13" s="594"/>
      <c r="BS13" s="600">
        <v>83663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601094</v>
      </c>
      <c r="CS13" s="592"/>
      <c r="CT13" s="592"/>
      <c r="CU13" s="592"/>
      <c r="CV13" s="592"/>
      <c r="CW13" s="592"/>
      <c r="CX13" s="592"/>
      <c r="CY13" s="593"/>
      <c r="CZ13" s="594">
        <v>9.4</v>
      </c>
      <c r="DA13" s="594"/>
      <c r="DB13" s="594"/>
      <c r="DC13" s="594"/>
      <c r="DD13" s="600">
        <v>545472</v>
      </c>
      <c r="DE13" s="592"/>
      <c r="DF13" s="592"/>
      <c r="DG13" s="592"/>
      <c r="DH13" s="592"/>
      <c r="DI13" s="592"/>
      <c r="DJ13" s="592"/>
      <c r="DK13" s="592"/>
      <c r="DL13" s="592"/>
      <c r="DM13" s="592"/>
      <c r="DN13" s="592"/>
      <c r="DO13" s="592"/>
      <c r="DP13" s="593"/>
      <c r="DQ13" s="600">
        <v>235662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24479</v>
      </c>
      <c r="BH14" s="592"/>
      <c r="BI14" s="592"/>
      <c r="BJ14" s="592"/>
      <c r="BK14" s="592"/>
      <c r="BL14" s="592"/>
      <c r="BM14" s="592"/>
      <c r="BN14" s="593"/>
      <c r="BO14" s="594">
        <v>2.5</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479163</v>
      </c>
      <c r="CS14" s="592"/>
      <c r="CT14" s="592"/>
      <c r="CU14" s="592"/>
      <c r="CV14" s="592"/>
      <c r="CW14" s="592"/>
      <c r="CX14" s="592"/>
      <c r="CY14" s="593"/>
      <c r="CZ14" s="594">
        <v>7.5</v>
      </c>
      <c r="DA14" s="594"/>
      <c r="DB14" s="594"/>
      <c r="DC14" s="594"/>
      <c r="DD14" s="600">
        <v>248672</v>
      </c>
      <c r="DE14" s="592"/>
      <c r="DF14" s="592"/>
      <c r="DG14" s="592"/>
      <c r="DH14" s="592"/>
      <c r="DI14" s="592"/>
      <c r="DJ14" s="592"/>
      <c r="DK14" s="592"/>
      <c r="DL14" s="592"/>
      <c r="DM14" s="592"/>
      <c r="DN14" s="592"/>
      <c r="DO14" s="592"/>
      <c r="DP14" s="593"/>
      <c r="DQ14" s="600">
        <v>224137</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1737</v>
      </c>
      <c r="S15" s="592"/>
      <c r="T15" s="592"/>
      <c r="U15" s="592"/>
      <c r="V15" s="592"/>
      <c r="W15" s="592"/>
      <c r="X15" s="592"/>
      <c r="Y15" s="593"/>
      <c r="Z15" s="594">
        <v>0</v>
      </c>
      <c r="AA15" s="594"/>
      <c r="AB15" s="594"/>
      <c r="AC15" s="594"/>
      <c r="AD15" s="595">
        <v>1737</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43320</v>
      </c>
      <c r="BH15" s="592"/>
      <c r="BI15" s="592"/>
      <c r="BJ15" s="592"/>
      <c r="BK15" s="592"/>
      <c r="BL15" s="592"/>
      <c r="BM15" s="592"/>
      <c r="BN15" s="593"/>
      <c r="BO15" s="594">
        <v>4.3</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765937</v>
      </c>
      <c r="CS15" s="592"/>
      <c r="CT15" s="592"/>
      <c r="CU15" s="592"/>
      <c r="CV15" s="592"/>
      <c r="CW15" s="592"/>
      <c r="CX15" s="592"/>
      <c r="CY15" s="593"/>
      <c r="CZ15" s="594">
        <v>12</v>
      </c>
      <c r="DA15" s="594"/>
      <c r="DB15" s="594"/>
      <c r="DC15" s="594"/>
      <c r="DD15" s="600">
        <v>220525</v>
      </c>
      <c r="DE15" s="592"/>
      <c r="DF15" s="592"/>
      <c r="DG15" s="592"/>
      <c r="DH15" s="592"/>
      <c r="DI15" s="592"/>
      <c r="DJ15" s="592"/>
      <c r="DK15" s="592"/>
      <c r="DL15" s="592"/>
      <c r="DM15" s="592"/>
      <c r="DN15" s="592"/>
      <c r="DO15" s="592"/>
      <c r="DP15" s="593"/>
      <c r="DQ15" s="600">
        <v>494324</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2622030</v>
      </c>
      <c r="S16" s="592"/>
      <c r="T16" s="592"/>
      <c r="U16" s="592"/>
      <c r="V16" s="592"/>
      <c r="W16" s="592"/>
      <c r="X16" s="592"/>
      <c r="Y16" s="593"/>
      <c r="Z16" s="594">
        <v>39.1</v>
      </c>
      <c r="AA16" s="594"/>
      <c r="AB16" s="594"/>
      <c r="AC16" s="594"/>
      <c r="AD16" s="595">
        <v>2408966</v>
      </c>
      <c r="AE16" s="595"/>
      <c r="AF16" s="595"/>
      <c r="AG16" s="595"/>
      <c r="AH16" s="595"/>
      <c r="AI16" s="595"/>
      <c r="AJ16" s="595"/>
      <c r="AK16" s="595"/>
      <c r="AL16" s="596">
        <v>66.7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101402</v>
      </c>
      <c r="CS16" s="592"/>
      <c r="CT16" s="592"/>
      <c r="CU16" s="592"/>
      <c r="CV16" s="592"/>
      <c r="CW16" s="592"/>
      <c r="CX16" s="592"/>
      <c r="CY16" s="593"/>
      <c r="CZ16" s="594">
        <v>1.6</v>
      </c>
      <c r="DA16" s="594"/>
      <c r="DB16" s="594"/>
      <c r="DC16" s="594"/>
      <c r="DD16" s="600" t="s">
        <v>111</v>
      </c>
      <c r="DE16" s="592"/>
      <c r="DF16" s="592"/>
      <c r="DG16" s="592"/>
      <c r="DH16" s="592"/>
      <c r="DI16" s="592"/>
      <c r="DJ16" s="592"/>
      <c r="DK16" s="592"/>
      <c r="DL16" s="592"/>
      <c r="DM16" s="592"/>
      <c r="DN16" s="592"/>
      <c r="DO16" s="592"/>
      <c r="DP16" s="593"/>
      <c r="DQ16" s="600">
        <v>43999</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2408966</v>
      </c>
      <c r="S17" s="592"/>
      <c r="T17" s="592"/>
      <c r="U17" s="592"/>
      <c r="V17" s="592"/>
      <c r="W17" s="592"/>
      <c r="X17" s="592"/>
      <c r="Y17" s="593"/>
      <c r="Z17" s="594">
        <v>35.9</v>
      </c>
      <c r="AA17" s="594"/>
      <c r="AB17" s="594"/>
      <c r="AC17" s="594"/>
      <c r="AD17" s="595">
        <v>2408966</v>
      </c>
      <c r="AE17" s="595"/>
      <c r="AF17" s="595"/>
      <c r="AG17" s="595"/>
      <c r="AH17" s="595"/>
      <c r="AI17" s="595"/>
      <c r="AJ17" s="595"/>
      <c r="AK17" s="595"/>
      <c r="AL17" s="596">
        <v>66.7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642433</v>
      </c>
      <c r="CS17" s="592"/>
      <c r="CT17" s="592"/>
      <c r="CU17" s="592"/>
      <c r="CV17" s="592"/>
      <c r="CW17" s="592"/>
      <c r="CX17" s="592"/>
      <c r="CY17" s="593"/>
      <c r="CZ17" s="594">
        <v>10</v>
      </c>
      <c r="DA17" s="594"/>
      <c r="DB17" s="594"/>
      <c r="DC17" s="594"/>
      <c r="DD17" s="600" t="s">
        <v>111</v>
      </c>
      <c r="DE17" s="592"/>
      <c r="DF17" s="592"/>
      <c r="DG17" s="592"/>
      <c r="DH17" s="592"/>
      <c r="DI17" s="592"/>
      <c r="DJ17" s="592"/>
      <c r="DK17" s="592"/>
      <c r="DL17" s="592"/>
      <c r="DM17" s="592"/>
      <c r="DN17" s="592"/>
      <c r="DO17" s="592"/>
      <c r="DP17" s="593"/>
      <c r="DQ17" s="600">
        <v>618604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212360</v>
      </c>
      <c r="S18" s="592"/>
      <c r="T18" s="592"/>
      <c r="U18" s="592"/>
      <c r="V18" s="592"/>
      <c r="W18" s="592"/>
      <c r="X18" s="592"/>
      <c r="Y18" s="593"/>
      <c r="Z18" s="594">
        <v>3.2</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704</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146</v>
      </c>
      <c r="BH19" s="592"/>
      <c r="BI19" s="592"/>
      <c r="BJ19" s="592"/>
      <c r="BK19" s="592"/>
      <c r="BL19" s="592"/>
      <c r="BM19" s="592"/>
      <c r="BN19" s="593"/>
      <c r="BO19" s="594">
        <v>0</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3822185</v>
      </c>
      <c r="S20" s="592"/>
      <c r="T20" s="592"/>
      <c r="U20" s="592"/>
      <c r="V20" s="592"/>
      <c r="W20" s="592"/>
      <c r="X20" s="592"/>
      <c r="Y20" s="593"/>
      <c r="Z20" s="594">
        <v>57</v>
      </c>
      <c r="AA20" s="594"/>
      <c r="AB20" s="594"/>
      <c r="AC20" s="594"/>
      <c r="AD20" s="595">
        <v>3609121</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146</v>
      </c>
      <c r="BH20" s="592"/>
      <c r="BI20" s="592"/>
      <c r="BJ20" s="592"/>
      <c r="BK20" s="592"/>
      <c r="BL20" s="592"/>
      <c r="BM20" s="592"/>
      <c r="BN20" s="593"/>
      <c r="BO20" s="594">
        <v>0</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6399529</v>
      </c>
      <c r="CS20" s="592"/>
      <c r="CT20" s="592"/>
      <c r="CU20" s="592"/>
      <c r="CV20" s="592"/>
      <c r="CW20" s="592"/>
      <c r="CX20" s="592"/>
      <c r="CY20" s="593"/>
      <c r="CZ20" s="594">
        <v>100</v>
      </c>
      <c r="DA20" s="594"/>
      <c r="DB20" s="594"/>
      <c r="DC20" s="594"/>
      <c r="DD20" s="600">
        <v>1505268</v>
      </c>
      <c r="DE20" s="592"/>
      <c r="DF20" s="592"/>
      <c r="DG20" s="592"/>
      <c r="DH20" s="592"/>
      <c r="DI20" s="592"/>
      <c r="DJ20" s="592"/>
      <c r="DK20" s="592"/>
      <c r="DL20" s="592"/>
      <c r="DM20" s="592"/>
      <c r="DN20" s="592"/>
      <c r="DO20" s="592"/>
      <c r="DP20" s="593"/>
      <c r="DQ20" s="600">
        <v>4113732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1500</v>
      </c>
      <c r="S21" s="592"/>
      <c r="T21" s="592"/>
      <c r="U21" s="592"/>
      <c r="V21" s="592"/>
      <c r="W21" s="592"/>
      <c r="X21" s="592"/>
      <c r="Y21" s="593"/>
      <c r="Z21" s="594">
        <v>0</v>
      </c>
      <c r="AA21" s="594"/>
      <c r="AB21" s="594"/>
      <c r="AC21" s="594"/>
      <c r="AD21" s="595">
        <v>1500</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146</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20962</v>
      </c>
      <c r="S22" s="592"/>
      <c r="T22" s="592"/>
      <c r="U22" s="592"/>
      <c r="V22" s="592"/>
      <c r="W22" s="592"/>
      <c r="X22" s="592"/>
      <c r="Y22" s="593"/>
      <c r="Z22" s="594">
        <v>0.3</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82573</v>
      </c>
      <c r="S23" s="592"/>
      <c r="T23" s="592"/>
      <c r="U23" s="592"/>
      <c r="V23" s="592"/>
      <c r="W23" s="592"/>
      <c r="X23" s="592"/>
      <c r="Y23" s="593"/>
      <c r="Z23" s="594">
        <v>1.2</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27731</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2069842</v>
      </c>
      <c r="CS24" s="581"/>
      <c r="CT24" s="581"/>
      <c r="CU24" s="581"/>
      <c r="CV24" s="581"/>
      <c r="CW24" s="581"/>
      <c r="CX24" s="581"/>
      <c r="CY24" s="582"/>
      <c r="CZ24" s="620">
        <v>32.299999999999997</v>
      </c>
      <c r="DA24" s="621"/>
      <c r="DB24" s="621"/>
      <c r="DC24" s="622"/>
      <c r="DD24" s="619">
        <v>1592712</v>
      </c>
      <c r="DE24" s="581"/>
      <c r="DF24" s="581"/>
      <c r="DG24" s="581"/>
      <c r="DH24" s="581"/>
      <c r="DI24" s="581"/>
      <c r="DJ24" s="581"/>
      <c r="DK24" s="582"/>
      <c r="DL24" s="619">
        <v>1592511</v>
      </c>
      <c r="DM24" s="581"/>
      <c r="DN24" s="581"/>
      <c r="DO24" s="581"/>
      <c r="DP24" s="581"/>
      <c r="DQ24" s="581"/>
      <c r="DR24" s="581"/>
      <c r="DS24" s="581"/>
      <c r="DT24" s="581"/>
      <c r="DU24" s="581"/>
      <c r="DV24" s="582"/>
      <c r="DW24" s="585">
        <v>41.5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776452</v>
      </c>
      <c r="S25" s="592"/>
      <c r="T25" s="592"/>
      <c r="U25" s="592"/>
      <c r="V25" s="592"/>
      <c r="W25" s="592"/>
      <c r="X25" s="592"/>
      <c r="Y25" s="593"/>
      <c r="Z25" s="594">
        <v>11.6</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843107</v>
      </c>
      <c r="CS25" s="623"/>
      <c r="CT25" s="623"/>
      <c r="CU25" s="623"/>
      <c r="CV25" s="623"/>
      <c r="CW25" s="623"/>
      <c r="CX25" s="623"/>
      <c r="CY25" s="624"/>
      <c r="CZ25" s="625">
        <v>13.2</v>
      </c>
      <c r="DA25" s="626"/>
      <c r="DB25" s="626"/>
      <c r="DC25" s="627"/>
      <c r="DD25" s="600">
        <v>794306</v>
      </c>
      <c r="DE25" s="623"/>
      <c r="DF25" s="623"/>
      <c r="DG25" s="623"/>
      <c r="DH25" s="623"/>
      <c r="DI25" s="623"/>
      <c r="DJ25" s="623"/>
      <c r="DK25" s="624"/>
      <c r="DL25" s="600">
        <v>794105</v>
      </c>
      <c r="DM25" s="623"/>
      <c r="DN25" s="623"/>
      <c r="DO25" s="623"/>
      <c r="DP25" s="623"/>
      <c r="DQ25" s="623"/>
      <c r="DR25" s="623"/>
      <c r="DS25" s="623"/>
      <c r="DT25" s="623"/>
      <c r="DU25" s="623"/>
      <c r="DV25" s="624"/>
      <c r="DW25" s="596">
        <v>20.7</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539203</v>
      </c>
      <c r="CS26" s="592"/>
      <c r="CT26" s="592"/>
      <c r="CU26" s="592"/>
      <c r="CV26" s="592"/>
      <c r="CW26" s="592"/>
      <c r="CX26" s="592"/>
      <c r="CY26" s="593"/>
      <c r="CZ26" s="625">
        <v>8.4</v>
      </c>
      <c r="DA26" s="626"/>
      <c r="DB26" s="626"/>
      <c r="DC26" s="627"/>
      <c r="DD26" s="600">
        <v>493718</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602861</v>
      </c>
      <c r="S27" s="592"/>
      <c r="T27" s="592"/>
      <c r="U27" s="592"/>
      <c r="V27" s="592"/>
      <c r="W27" s="592"/>
      <c r="X27" s="592"/>
      <c r="Y27" s="593"/>
      <c r="Z27" s="594">
        <v>9</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997830</v>
      </c>
      <c r="BH27" s="592"/>
      <c r="BI27" s="592"/>
      <c r="BJ27" s="592"/>
      <c r="BK27" s="592"/>
      <c r="BL27" s="592"/>
      <c r="BM27" s="592"/>
      <c r="BN27" s="593"/>
      <c r="BO27" s="594">
        <v>100</v>
      </c>
      <c r="BP27" s="594"/>
      <c r="BQ27" s="594"/>
      <c r="BR27" s="594"/>
      <c r="BS27" s="600">
        <v>83663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584302</v>
      </c>
      <c r="CS27" s="623"/>
      <c r="CT27" s="623"/>
      <c r="CU27" s="623"/>
      <c r="CV27" s="623"/>
      <c r="CW27" s="623"/>
      <c r="CX27" s="623"/>
      <c r="CY27" s="624"/>
      <c r="CZ27" s="625">
        <v>9.1</v>
      </c>
      <c r="DA27" s="626"/>
      <c r="DB27" s="626"/>
      <c r="DC27" s="627"/>
      <c r="DD27" s="600">
        <v>179802</v>
      </c>
      <c r="DE27" s="623"/>
      <c r="DF27" s="623"/>
      <c r="DG27" s="623"/>
      <c r="DH27" s="623"/>
      <c r="DI27" s="623"/>
      <c r="DJ27" s="623"/>
      <c r="DK27" s="624"/>
      <c r="DL27" s="600">
        <v>179802</v>
      </c>
      <c r="DM27" s="623"/>
      <c r="DN27" s="623"/>
      <c r="DO27" s="623"/>
      <c r="DP27" s="623"/>
      <c r="DQ27" s="623"/>
      <c r="DR27" s="623"/>
      <c r="DS27" s="623"/>
      <c r="DT27" s="623"/>
      <c r="DU27" s="623"/>
      <c r="DV27" s="624"/>
      <c r="DW27" s="596">
        <v>4.7</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71137</v>
      </c>
      <c r="S28" s="592"/>
      <c r="T28" s="592"/>
      <c r="U28" s="592"/>
      <c r="V28" s="592"/>
      <c r="W28" s="592"/>
      <c r="X28" s="592"/>
      <c r="Y28" s="593"/>
      <c r="Z28" s="594">
        <v>1.1000000000000001</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642433</v>
      </c>
      <c r="CS28" s="592"/>
      <c r="CT28" s="592"/>
      <c r="CU28" s="592"/>
      <c r="CV28" s="592"/>
      <c r="CW28" s="592"/>
      <c r="CX28" s="592"/>
      <c r="CY28" s="593"/>
      <c r="CZ28" s="625">
        <v>10</v>
      </c>
      <c r="DA28" s="626"/>
      <c r="DB28" s="626"/>
      <c r="DC28" s="627"/>
      <c r="DD28" s="600">
        <v>618604</v>
      </c>
      <c r="DE28" s="592"/>
      <c r="DF28" s="592"/>
      <c r="DG28" s="592"/>
      <c r="DH28" s="592"/>
      <c r="DI28" s="592"/>
      <c r="DJ28" s="592"/>
      <c r="DK28" s="593"/>
      <c r="DL28" s="600">
        <v>618604</v>
      </c>
      <c r="DM28" s="592"/>
      <c r="DN28" s="592"/>
      <c r="DO28" s="592"/>
      <c r="DP28" s="592"/>
      <c r="DQ28" s="592"/>
      <c r="DR28" s="592"/>
      <c r="DS28" s="592"/>
      <c r="DT28" s="592"/>
      <c r="DU28" s="592"/>
      <c r="DV28" s="593"/>
      <c r="DW28" s="596">
        <v>16.100000000000001</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10093</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642433</v>
      </c>
      <c r="CS29" s="623"/>
      <c r="CT29" s="623"/>
      <c r="CU29" s="623"/>
      <c r="CV29" s="623"/>
      <c r="CW29" s="623"/>
      <c r="CX29" s="623"/>
      <c r="CY29" s="624"/>
      <c r="CZ29" s="625">
        <v>10</v>
      </c>
      <c r="DA29" s="626"/>
      <c r="DB29" s="626"/>
      <c r="DC29" s="627"/>
      <c r="DD29" s="600">
        <v>618604</v>
      </c>
      <c r="DE29" s="623"/>
      <c r="DF29" s="623"/>
      <c r="DG29" s="623"/>
      <c r="DH29" s="623"/>
      <c r="DI29" s="623"/>
      <c r="DJ29" s="623"/>
      <c r="DK29" s="624"/>
      <c r="DL29" s="600">
        <v>618604</v>
      </c>
      <c r="DM29" s="623"/>
      <c r="DN29" s="623"/>
      <c r="DO29" s="623"/>
      <c r="DP29" s="623"/>
      <c r="DQ29" s="623"/>
      <c r="DR29" s="623"/>
      <c r="DS29" s="623"/>
      <c r="DT29" s="623"/>
      <c r="DU29" s="623"/>
      <c r="DV29" s="624"/>
      <c r="DW29" s="596">
        <v>16.100000000000001</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197296</v>
      </c>
      <c r="S30" s="592"/>
      <c r="T30" s="592"/>
      <c r="U30" s="592"/>
      <c r="V30" s="592"/>
      <c r="W30" s="592"/>
      <c r="X30" s="592"/>
      <c r="Y30" s="593"/>
      <c r="Z30" s="594">
        <v>2.9</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v>
      </c>
      <c r="BH30" s="650"/>
      <c r="BI30" s="650"/>
      <c r="BJ30" s="650"/>
      <c r="BK30" s="650"/>
      <c r="BL30" s="650"/>
      <c r="BM30" s="586">
        <v>90.8</v>
      </c>
      <c r="BN30" s="650"/>
      <c r="BO30" s="650"/>
      <c r="BP30" s="650"/>
      <c r="BQ30" s="651"/>
      <c r="BR30" s="649">
        <v>99</v>
      </c>
      <c r="BS30" s="650"/>
      <c r="BT30" s="650"/>
      <c r="BU30" s="650"/>
      <c r="BV30" s="650"/>
      <c r="BW30" s="650"/>
      <c r="BX30" s="586">
        <v>90.9</v>
      </c>
      <c r="BY30" s="650"/>
      <c r="BZ30" s="650"/>
      <c r="CA30" s="650"/>
      <c r="CB30" s="651"/>
      <c r="CD30" s="654"/>
      <c r="CE30" s="655"/>
      <c r="CF30" s="605" t="s">
        <v>291</v>
      </c>
      <c r="CG30" s="606"/>
      <c r="CH30" s="606"/>
      <c r="CI30" s="606"/>
      <c r="CJ30" s="606"/>
      <c r="CK30" s="606"/>
      <c r="CL30" s="606"/>
      <c r="CM30" s="606"/>
      <c r="CN30" s="606"/>
      <c r="CO30" s="606"/>
      <c r="CP30" s="606"/>
      <c r="CQ30" s="607"/>
      <c r="CR30" s="591">
        <v>586715</v>
      </c>
      <c r="CS30" s="592"/>
      <c r="CT30" s="592"/>
      <c r="CU30" s="592"/>
      <c r="CV30" s="592"/>
      <c r="CW30" s="592"/>
      <c r="CX30" s="592"/>
      <c r="CY30" s="593"/>
      <c r="CZ30" s="625">
        <v>9.1999999999999993</v>
      </c>
      <c r="DA30" s="626"/>
      <c r="DB30" s="626"/>
      <c r="DC30" s="627"/>
      <c r="DD30" s="600">
        <v>563747</v>
      </c>
      <c r="DE30" s="592"/>
      <c r="DF30" s="592"/>
      <c r="DG30" s="592"/>
      <c r="DH30" s="592"/>
      <c r="DI30" s="592"/>
      <c r="DJ30" s="592"/>
      <c r="DK30" s="593"/>
      <c r="DL30" s="600">
        <v>563747</v>
      </c>
      <c r="DM30" s="592"/>
      <c r="DN30" s="592"/>
      <c r="DO30" s="592"/>
      <c r="DP30" s="592"/>
      <c r="DQ30" s="592"/>
      <c r="DR30" s="592"/>
      <c r="DS30" s="592"/>
      <c r="DT30" s="592"/>
      <c r="DU30" s="592"/>
      <c r="DV30" s="593"/>
      <c r="DW30" s="596">
        <v>14.7</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278134</v>
      </c>
      <c r="S31" s="592"/>
      <c r="T31" s="592"/>
      <c r="U31" s="592"/>
      <c r="V31" s="592"/>
      <c r="W31" s="592"/>
      <c r="X31" s="592"/>
      <c r="Y31" s="593"/>
      <c r="Z31" s="594">
        <v>4.0999999999999996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23"/>
      <c r="BI31" s="623"/>
      <c r="BJ31" s="623"/>
      <c r="BK31" s="623"/>
      <c r="BL31" s="623"/>
      <c r="BM31" s="597">
        <v>93.2</v>
      </c>
      <c r="BN31" s="647"/>
      <c r="BO31" s="647"/>
      <c r="BP31" s="647"/>
      <c r="BQ31" s="648"/>
      <c r="BR31" s="646">
        <v>98.9</v>
      </c>
      <c r="BS31" s="623"/>
      <c r="BT31" s="623"/>
      <c r="BU31" s="623"/>
      <c r="BV31" s="623"/>
      <c r="BW31" s="623"/>
      <c r="BX31" s="597">
        <v>93.7</v>
      </c>
      <c r="BY31" s="647"/>
      <c r="BZ31" s="647"/>
      <c r="CA31" s="647"/>
      <c r="CB31" s="648"/>
      <c r="CD31" s="654"/>
      <c r="CE31" s="655"/>
      <c r="CF31" s="605" t="s">
        <v>295</v>
      </c>
      <c r="CG31" s="606"/>
      <c r="CH31" s="606"/>
      <c r="CI31" s="606"/>
      <c r="CJ31" s="606"/>
      <c r="CK31" s="606"/>
      <c r="CL31" s="606"/>
      <c r="CM31" s="606"/>
      <c r="CN31" s="606"/>
      <c r="CO31" s="606"/>
      <c r="CP31" s="606"/>
      <c r="CQ31" s="607"/>
      <c r="CR31" s="591">
        <v>55718</v>
      </c>
      <c r="CS31" s="623"/>
      <c r="CT31" s="623"/>
      <c r="CU31" s="623"/>
      <c r="CV31" s="623"/>
      <c r="CW31" s="623"/>
      <c r="CX31" s="623"/>
      <c r="CY31" s="624"/>
      <c r="CZ31" s="625">
        <v>0.9</v>
      </c>
      <c r="DA31" s="626"/>
      <c r="DB31" s="626"/>
      <c r="DC31" s="627"/>
      <c r="DD31" s="600">
        <v>54857</v>
      </c>
      <c r="DE31" s="623"/>
      <c r="DF31" s="623"/>
      <c r="DG31" s="623"/>
      <c r="DH31" s="623"/>
      <c r="DI31" s="623"/>
      <c r="DJ31" s="623"/>
      <c r="DK31" s="624"/>
      <c r="DL31" s="600">
        <v>54857</v>
      </c>
      <c r="DM31" s="623"/>
      <c r="DN31" s="623"/>
      <c r="DO31" s="623"/>
      <c r="DP31" s="623"/>
      <c r="DQ31" s="623"/>
      <c r="DR31" s="623"/>
      <c r="DS31" s="623"/>
      <c r="DT31" s="623"/>
      <c r="DU31" s="623"/>
      <c r="DV31" s="624"/>
      <c r="DW31" s="596">
        <v>1.4</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194507</v>
      </c>
      <c r="S32" s="592"/>
      <c r="T32" s="592"/>
      <c r="U32" s="592"/>
      <c r="V32" s="592"/>
      <c r="W32" s="592"/>
      <c r="X32" s="592"/>
      <c r="Y32" s="593"/>
      <c r="Z32" s="594">
        <v>2.9</v>
      </c>
      <c r="AA32" s="594"/>
      <c r="AB32" s="594"/>
      <c r="AC32" s="594"/>
      <c r="AD32" s="595">
        <v>376</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99.1</v>
      </c>
      <c r="BH32" s="659"/>
      <c r="BI32" s="659"/>
      <c r="BJ32" s="659"/>
      <c r="BK32" s="659"/>
      <c r="BL32" s="659"/>
      <c r="BM32" s="660">
        <v>88.7</v>
      </c>
      <c r="BN32" s="659"/>
      <c r="BO32" s="659"/>
      <c r="BP32" s="659"/>
      <c r="BQ32" s="661"/>
      <c r="BR32" s="658">
        <v>99</v>
      </c>
      <c r="BS32" s="659"/>
      <c r="BT32" s="659"/>
      <c r="BU32" s="659"/>
      <c r="BV32" s="659"/>
      <c r="BW32" s="659"/>
      <c r="BX32" s="660">
        <v>88.7</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620865</v>
      </c>
      <c r="S33" s="592"/>
      <c r="T33" s="592"/>
      <c r="U33" s="592"/>
      <c r="V33" s="592"/>
      <c r="W33" s="592"/>
      <c r="X33" s="592"/>
      <c r="Y33" s="593"/>
      <c r="Z33" s="594">
        <v>9.3000000000000007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2723017</v>
      </c>
      <c r="CS33" s="623"/>
      <c r="CT33" s="623"/>
      <c r="CU33" s="623"/>
      <c r="CV33" s="623"/>
      <c r="CW33" s="623"/>
      <c r="CX33" s="623"/>
      <c r="CY33" s="624"/>
      <c r="CZ33" s="625">
        <v>42.6</v>
      </c>
      <c r="DA33" s="626"/>
      <c r="DB33" s="626"/>
      <c r="DC33" s="627"/>
      <c r="DD33" s="600">
        <v>2033325</v>
      </c>
      <c r="DE33" s="623"/>
      <c r="DF33" s="623"/>
      <c r="DG33" s="623"/>
      <c r="DH33" s="623"/>
      <c r="DI33" s="623"/>
      <c r="DJ33" s="623"/>
      <c r="DK33" s="624"/>
      <c r="DL33" s="600">
        <v>1424248</v>
      </c>
      <c r="DM33" s="623"/>
      <c r="DN33" s="623"/>
      <c r="DO33" s="623"/>
      <c r="DP33" s="623"/>
      <c r="DQ33" s="623"/>
      <c r="DR33" s="623"/>
      <c r="DS33" s="623"/>
      <c r="DT33" s="623"/>
      <c r="DU33" s="623"/>
      <c r="DV33" s="624"/>
      <c r="DW33" s="596">
        <v>37.1</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734706</v>
      </c>
      <c r="CS34" s="592"/>
      <c r="CT34" s="592"/>
      <c r="CU34" s="592"/>
      <c r="CV34" s="592"/>
      <c r="CW34" s="592"/>
      <c r="CX34" s="592"/>
      <c r="CY34" s="593"/>
      <c r="CZ34" s="625">
        <v>11.5</v>
      </c>
      <c r="DA34" s="626"/>
      <c r="DB34" s="626"/>
      <c r="DC34" s="627"/>
      <c r="DD34" s="600">
        <v>480104</v>
      </c>
      <c r="DE34" s="592"/>
      <c r="DF34" s="592"/>
      <c r="DG34" s="592"/>
      <c r="DH34" s="592"/>
      <c r="DI34" s="592"/>
      <c r="DJ34" s="592"/>
      <c r="DK34" s="593"/>
      <c r="DL34" s="600">
        <v>414640</v>
      </c>
      <c r="DM34" s="592"/>
      <c r="DN34" s="592"/>
      <c r="DO34" s="592"/>
      <c r="DP34" s="592"/>
      <c r="DQ34" s="592"/>
      <c r="DR34" s="592"/>
      <c r="DS34" s="592"/>
      <c r="DT34" s="592"/>
      <c r="DU34" s="592"/>
      <c r="DV34" s="593"/>
      <c r="DW34" s="596">
        <v>10.8</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v>227865</v>
      </c>
      <c r="S35" s="592"/>
      <c r="T35" s="592"/>
      <c r="U35" s="592"/>
      <c r="V35" s="592"/>
      <c r="W35" s="592"/>
      <c r="X35" s="592"/>
      <c r="Y35" s="593"/>
      <c r="Z35" s="594">
        <v>3.4</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802562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14799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27874</v>
      </c>
      <c r="CS35" s="623"/>
      <c r="CT35" s="623"/>
      <c r="CU35" s="623"/>
      <c r="CV35" s="623"/>
      <c r="CW35" s="623"/>
      <c r="CX35" s="623"/>
      <c r="CY35" s="624"/>
      <c r="CZ35" s="625">
        <v>0.4</v>
      </c>
      <c r="DA35" s="626"/>
      <c r="DB35" s="626"/>
      <c r="DC35" s="627"/>
      <c r="DD35" s="600">
        <v>20298</v>
      </c>
      <c r="DE35" s="623"/>
      <c r="DF35" s="623"/>
      <c r="DG35" s="623"/>
      <c r="DH35" s="623"/>
      <c r="DI35" s="623"/>
      <c r="DJ35" s="623"/>
      <c r="DK35" s="624"/>
      <c r="DL35" s="600">
        <v>20298</v>
      </c>
      <c r="DM35" s="623"/>
      <c r="DN35" s="623"/>
      <c r="DO35" s="623"/>
      <c r="DP35" s="623"/>
      <c r="DQ35" s="623"/>
      <c r="DR35" s="623"/>
      <c r="DS35" s="623"/>
      <c r="DT35" s="623"/>
      <c r="DU35" s="623"/>
      <c r="DV35" s="624"/>
      <c r="DW35" s="596">
        <v>0.5</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6706296</v>
      </c>
      <c r="S36" s="664"/>
      <c r="T36" s="664"/>
      <c r="U36" s="664"/>
      <c r="V36" s="664"/>
      <c r="W36" s="664"/>
      <c r="X36" s="664"/>
      <c r="Y36" s="665"/>
      <c r="Z36" s="666">
        <v>100</v>
      </c>
      <c r="AA36" s="666"/>
      <c r="AB36" s="666"/>
      <c r="AC36" s="666"/>
      <c r="AD36" s="667">
        <v>3610997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365801</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2371</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846271</v>
      </c>
      <c r="CS36" s="592"/>
      <c r="CT36" s="592"/>
      <c r="CU36" s="592"/>
      <c r="CV36" s="592"/>
      <c r="CW36" s="592"/>
      <c r="CX36" s="592"/>
      <c r="CY36" s="593"/>
      <c r="CZ36" s="625">
        <v>13.2</v>
      </c>
      <c r="DA36" s="626"/>
      <c r="DB36" s="626"/>
      <c r="DC36" s="627"/>
      <c r="DD36" s="600">
        <v>641791</v>
      </c>
      <c r="DE36" s="592"/>
      <c r="DF36" s="592"/>
      <c r="DG36" s="592"/>
      <c r="DH36" s="592"/>
      <c r="DI36" s="592"/>
      <c r="DJ36" s="592"/>
      <c r="DK36" s="593"/>
      <c r="DL36" s="600">
        <v>492346</v>
      </c>
      <c r="DM36" s="592"/>
      <c r="DN36" s="592"/>
      <c r="DO36" s="592"/>
      <c r="DP36" s="592"/>
      <c r="DQ36" s="592"/>
      <c r="DR36" s="592"/>
      <c r="DS36" s="592"/>
      <c r="DT36" s="592"/>
      <c r="DU36" s="592"/>
      <c r="DV36" s="593"/>
      <c r="DW36" s="596">
        <v>12.8</v>
      </c>
      <c r="DX36" s="617"/>
      <c r="DY36" s="617"/>
      <c r="DZ36" s="617"/>
      <c r="EA36" s="617"/>
      <c r="EB36" s="617"/>
      <c r="EC36" s="618"/>
    </row>
    <row r="37" spans="2:133" ht="11.25" customHeight="1">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1500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315215</v>
      </c>
      <c r="CS37" s="623"/>
      <c r="CT37" s="623"/>
      <c r="CU37" s="623"/>
      <c r="CV37" s="623"/>
      <c r="CW37" s="623"/>
      <c r="CX37" s="623"/>
      <c r="CY37" s="624"/>
      <c r="CZ37" s="625">
        <v>4.9000000000000004</v>
      </c>
      <c r="DA37" s="626"/>
      <c r="DB37" s="626"/>
      <c r="DC37" s="627"/>
      <c r="DD37" s="600">
        <v>297967</v>
      </c>
      <c r="DE37" s="623"/>
      <c r="DF37" s="623"/>
      <c r="DG37" s="623"/>
      <c r="DH37" s="623"/>
      <c r="DI37" s="623"/>
      <c r="DJ37" s="623"/>
      <c r="DK37" s="624"/>
      <c r="DL37" s="600">
        <v>287561</v>
      </c>
      <c r="DM37" s="623"/>
      <c r="DN37" s="623"/>
      <c r="DO37" s="623"/>
      <c r="DP37" s="623"/>
      <c r="DQ37" s="623"/>
      <c r="DR37" s="623"/>
      <c r="DS37" s="623"/>
      <c r="DT37" s="623"/>
      <c r="DU37" s="623"/>
      <c r="DV37" s="624"/>
      <c r="DW37" s="596">
        <v>7.5</v>
      </c>
      <c r="DX37" s="617"/>
      <c r="DY37" s="617"/>
      <c r="DZ37" s="617"/>
      <c r="EA37" s="617"/>
      <c r="EB37" s="617"/>
      <c r="EC37" s="618"/>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2803</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787683</v>
      </c>
      <c r="CS38" s="592"/>
      <c r="CT38" s="592"/>
      <c r="CU38" s="592"/>
      <c r="CV38" s="592"/>
      <c r="CW38" s="592"/>
      <c r="CX38" s="592"/>
      <c r="CY38" s="593"/>
      <c r="CZ38" s="625">
        <v>12.3</v>
      </c>
      <c r="DA38" s="626"/>
      <c r="DB38" s="626"/>
      <c r="DC38" s="627"/>
      <c r="DD38" s="600">
        <v>717155</v>
      </c>
      <c r="DE38" s="592"/>
      <c r="DF38" s="592"/>
      <c r="DG38" s="592"/>
      <c r="DH38" s="592"/>
      <c r="DI38" s="592"/>
      <c r="DJ38" s="592"/>
      <c r="DK38" s="593"/>
      <c r="DL38" s="600">
        <v>496964</v>
      </c>
      <c r="DM38" s="592"/>
      <c r="DN38" s="592"/>
      <c r="DO38" s="592"/>
      <c r="DP38" s="592"/>
      <c r="DQ38" s="592"/>
      <c r="DR38" s="592"/>
      <c r="DS38" s="592"/>
      <c r="DT38" s="592"/>
      <c r="DU38" s="592"/>
      <c r="DV38" s="593"/>
      <c r="DW38" s="596">
        <v>12.9</v>
      </c>
      <c r="DX38" s="617"/>
      <c r="DY38" s="617"/>
      <c r="DZ38" s="617"/>
      <c r="EA38" s="617"/>
      <c r="EB38" s="617"/>
      <c r="EC38" s="618"/>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288233</v>
      </c>
      <c r="CS39" s="623"/>
      <c r="CT39" s="623"/>
      <c r="CU39" s="623"/>
      <c r="CV39" s="623"/>
      <c r="CW39" s="623"/>
      <c r="CX39" s="623"/>
      <c r="CY39" s="624"/>
      <c r="CZ39" s="625">
        <v>4.5</v>
      </c>
      <c r="DA39" s="626"/>
      <c r="DB39" s="626"/>
      <c r="DC39" s="627"/>
      <c r="DD39" s="600">
        <v>173727</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64684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38250</v>
      </c>
      <c r="CS40" s="592"/>
      <c r="CT40" s="592"/>
      <c r="CU40" s="592"/>
      <c r="CV40" s="592"/>
      <c r="CW40" s="592"/>
      <c r="CX40" s="592"/>
      <c r="CY40" s="593"/>
      <c r="CZ40" s="625">
        <v>0.6</v>
      </c>
      <c r="DA40" s="626"/>
      <c r="DB40" s="626"/>
      <c r="DC40" s="627"/>
      <c r="DD40" s="600">
        <v>250</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372077</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250</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1606670</v>
      </c>
      <c r="CS42" s="592"/>
      <c r="CT42" s="592"/>
      <c r="CU42" s="592"/>
      <c r="CV42" s="592"/>
      <c r="CW42" s="592"/>
      <c r="CX42" s="592"/>
      <c r="CY42" s="593"/>
      <c r="CZ42" s="625">
        <v>25.1</v>
      </c>
      <c r="DA42" s="674"/>
      <c r="DB42" s="674"/>
      <c r="DC42" s="675"/>
      <c r="DD42" s="600">
        <v>487695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35200</v>
      </c>
      <c r="CS43" s="623"/>
      <c r="CT43" s="623"/>
      <c r="CU43" s="623"/>
      <c r="CV43" s="623"/>
      <c r="CW43" s="623"/>
      <c r="CX43" s="623"/>
      <c r="CY43" s="624"/>
      <c r="CZ43" s="625">
        <v>0.6</v>
      </c>
      <c r="DA43" s="626"/>
      <c r="DB43" s="626"/>
      <c r="DC43" s="627"/>
      <c r="DD43" s="600">
        <v>35200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1505268</v>
      </c>
      <c r="CS44" s="592"/>
      <c r="CT44" s="592"/>
      <c r="CU44" s="592"/>
      <c r="CV44" s="592"/>
      <c r="CW44" s="592"/>
      <c r="CX44" s="592"/>
      <c r="CY44" s="593"/>
      <c r="CZ44" s="625">
        <v>23.5</v>
      </c>
      <c r="DA44" s="674"/>
      <c r="DB44" s="674"/>
      <c r="DC44" s="675"/>
      <c r="DD44" s="600">
        <v>443696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788029</v>
      </c>
      <c r="CS45" s="623"/>
      <c r="CT45" s="623"/>
      <c r="CU45" s="623"/>
      <c r="CV45" s="623"/>
      <c r="CW45" s="623"/>
      <c r="CX45" s="623"/>
      <c r="CY45" s="624"/>
      <c r="CZ45" s="625">
        <v>12.3</v>
      </c>
      <c r="DA45" s="626"/>
      <c r="DB45" s="626"/>
      <c r="DC45" s="627"/>
      <c r="DD45" s="600">
        <v>78279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697925</v>
      </c>
      <c r="CS46" s="592"/>
      <c r="CT46" s="592"/>
      <c r="CU46" s="592"/>
      <c r="CV46" s="592"/>
      <c r="CW46" s="592"/>
      <c r="CX46" s="592"/>
      <c r="CY46" s="593"/>
      <c r="CZ46" s="625">
        <v>10.9</v>
      </c>
      <c r="DA46" s="674"/>
      <c r="DB46" s="674"/>
      <c r="DC46" s="675"/>
      <c r="DD46" s="600">
        <v>346103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101402</v>
      </c>
      <c r="CS47" s="623"/>
      <c r="CT47" s="623"/>
      <c r="CU47" s="623"/>
      <c r="CV47" s="623"/>
      <c r="CW47" s="623"/>
      <c r="CX47" s="623"/>
      <c r="CY47" s="624"/>
      <c r="CZ47" s="625">
        <v>1.6</v>
      </c>
      <c r="DA47" s="626"/>
      <c r="DB47" s="626"/>
      <c r="DC47" s="627"/>
      <c r="DD47" s="600">
        <v>43999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6399529</v>
      </c>
      <c r="CS49" s="659"/>
      <c r="CT49" s="659"/>
      <c r="CU49" s="659"/>
      <c r="CV49" s="659"/>
      <c r="CW49" s="659"/>
      <c r="CX49" s="659"/>
      <c r="CY49" s="686"/>
      <c r="CZ49" s="687">
        <v>100</v>
      </c>
      <c r="DA49" s="688"/>
      <c r="DB49" s="688"/>
      <c r="DC49" s="689"/>
      <c r="DD49" s="690">
        <v>4113732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6658</v>
      </c>
      <c r="R7" s="721"/>
      <c r="S7" s="721"/>
      <c r="T7" s="721"/>
      <c r="U7" s="721"/>
      <c r="V7" s="721">
        <v>6357</v>
      </c>
      <c r="W7" s="721"/>
      <c r="X7" s="721"/>
      <c r="Y7" s="721"/>
      <c r="Z7" s="721"/>
      <c r="AA7" s="721">
        <v>300</v>
      </c>
      <c r="AB7" s="721"/>
      <c r="AC7" s="721"/>
      <c r="AD7" s="721"/>
      <c r="AE7" s="722"/>
      <c r="AF7" s="723">
        <v>208</v>
      </c>
      <c r="AG7" s="724"/>
      <c r="AH7" s="724"/>
      <c r="AI7" s="724"/>
      <c r="AJ7" s="725"/>
      <c r="AK7" s="760">
        <v>197</v>
      </c>
      <c r="AL7" s="761"/>
      <c r="AM7" s="761"/>
      <c r="AN7" s="761"/>
      <c r="AO7" s="761"/>
      <c r="AP7" s="761">
        <v>5502</v>
      </c>
      <c r="AQ7" s="761"/>
      <c r="AR7" s="761"/>
      <c r="AS7" s="761"/>
      <c r="AT7" s="761"/>
      <c r="AU7" s="762" t="s">
        <v>554</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-11</v>
      </c>
      <c r="CI7" s="758"/>
      <c r="CJ7" s="758"/>
      <c r="CK7" s="758"/>
      <c r="CL7" s="759"/>
      <c r="CM7" s="757">
        <v>89</v>
      </c>
      <c r="CN7" s="758"/>
      <c r="CO7" s="758"/>
      <c r="CP7" s="758"/>
      <c r="CQ7" s="759"/>
      <c r="CR7" s="757">
        <v>51</v>
      </c>
      <c r="CS7" s="758"/>
      <c r="CT7" s="758"/>
      <c r="CU7" s="758"/>
      <c r="CV7" s="759"/>
      <c r="CW7" s="757" t="s">
        <v>529</v>
      </c>
      <c r="CX7" s="758"/>
      <c r="CY7" s="758"/>
      <c r="CZ7" s="758"/>
      <c r="DA7" s="759"/>
      <c r="DB7" s="757" t="s">
        <v>553</v>
      </c>
      <c r="DC7" s="758"/>
      <c r="DD7" s="758"/>
      <c r="DE7" s="758"/>
      <c r="DF7" s="759"/>
      <c r="DG7" s="757" t="s">
        <v>551</v>
      </c>
      <c r="DH7" s="758"/>
      <c r="DI7" s="758"/>
      <c r="DJ7" s="758"/>
      <c r="DK7" s="759"/>
      <c r="DL7" s="757" t="s">
        <v>551</v>
      </c>
      <c r="DM7" s="758"/>
      <c r="DN7" s="758"/>
      <c r="DO7" s="758"/>
      <c r="DP7" s="759"/>
      <c r="DQ7" s="757" t="s">
        <v>551</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43</v>
      </c>
      <c r="R8" s="745"/>
      <c r="S8" s="745"/>
      <c r="T8" s="745"/>
      <c r="U8" s="745"/>
      <c r="V8" s="745">
        <v>36</v>
      </c>
      <c r="W8" s="745"/>
      <c r="X8" s="745"/>
      <c r="Y8" s="745"/>
      <c r="Z8" s="745"/>
      <c r="AA8" s="745">
        <v>6</v>
      </c>
      <c r="AB8" s="745"/>
      <c r="AC8" s="745"/>
      <c r="AD8" s="745"/>
      <c r="AE8" s="746"/>
      <c r="AF8" s="747">
        <v>6</v>
      </c>
      <c r="AG8" s="748"/>
      <c r="AH8" s="748"/>
      <c r="AI8" s="748"/>
      <c r="AJ8" s="749"/>
      <c r="AK8" s="750">
        <v>2</v>
      </c>
      <c r="AL8" s="751"/>
      <c r="AM8" s="751"/>
      <c r="AN8" s="751"/>
      <c r="AO8" s="751"/>
      <c r="AP8" s="751" t="s">
        <v>529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546</v>
      </c>
      <c r="BT8" s="755"/>
      <c r="BU8" s="755"/>
      <c r="BV8" s="755"/>
      <c r="BW8" s="755"/>
      <c r="BX8" s="755"/>
      <c r="BY8" s="755"/>
      <c r="BZ8" s="755"/>
      <c r="CA8" s="755"/>
      <c r="CB8" s="755"/>
      <c r="CC8" s="755"/>
      <c r="CD8" s="755"/>
      <c r="CE8" s="755"/>
      <c r="CF8" s="755"/>
      <c r="CG8" s="756"/>
      <c r="CH8" s="767">
        <v>2</v>
      </c>
      <c r="CI8" s="768"/>
      <c r="CJ8" s="768"/>
      <c r="CK8" s="768"/>
      <c r="CL8" s="769"/>
      <c r="CM8" s="767">
        <v>18</v>
      </c>
      <c r="CN8" s="768"/>
      <c r="CO8" s="768"/>
      <c r="CP8" s="768"/>
      <c r="CQ8" s="769"/>
      <c r="CR8" s="767">
        <v>3</v>
      </c>
      <c r="CS8" s="768"/>
      <c r="CT8" s="768"/>
      <c r="CU8" s="768"/>
      <c r="CV8" s="769"/>
      <c r="CW8" s="767">
        <v>0</v>
      </c>
      <c r="CX8" s="768"/>
      <c r="CY8" s="768"/>
      <c r="CZ8" s="768"/>
      <c r="DA8" s="769"/>
      <c r="DB8" s="767" t="s">
        <v>553</v>
      </c>
      <c r="DC8" s="768"/>
      <c r="DD8" s="768"/>
      <c r="DE8" s="768"/>
      <c r="DF8" s="769"/>
      <c r="DG8" s="767" t="s">
        <v>552</v>
      </c>
      <c r="DH8" s="768"/>
      <c r="DI8" s="768"/>
      <c r="DJ8" s="768"/>
      <c r="DK8" s="769"/>
      <c r="DL8" s="767" t="s">
        <v>552</v>
      </c>
      <c r="DM8" s="768"/>
      <c r="DN8" s="768"/>
      <c r="DO8" s="768"/>
      <c r="DP8" s="769"/>
      <c r="DQ8" s="767" t="s">
        <v>552</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547</v>
      </c>
      <c r="BT9" s="755"/>
      <c r="BU9" s="755"/>
      <c r="BV9" s="755"/>
      <c r="BW9" s="755"/>
      <c r="BX9" s="755"/>
      <c r="BY9" s="755"/>
      <c r="BZ9" s="755"/>
      <c r="CA9" s="755"/>
      <c r="CB9" s="755"/>
      <c r="CC9" s="755"/>
      <c r="CD9" s="755"/>
      <c r="CE9" s="755"/>
      <c r="CF9" s="755"/>
      <c r="CG9" s="756"/>
      <c r="CH9" s="767">
        <v>0</v>
      </c>
      <c r="CI9" s="768"/>
      <c r="CJ9" s="768"/>
      <c r="CK9" s="768"/>
      <c r="CL9" s="769"/>
      <c r="CM9" s="767">
        <v>6</v>
      </c>
      <c r="CN9" s="768"/>
      <c r="CO9" s="768"/>
      <c r="CP9" s="768"/>
      <c r="CQ9" s="769"/>
      <c r="CR9" s="767">
        <v>2</v>
      </c>
      <c r="CS9" s="768"/>
      <c r="CT9" s="768"/>
      <c r="CU9" s="768"/>
      <c r="CV9" s="769"/>
      <c r="CW9" s="767" t="s">
        <v>551</v>
      </c>
      <c r="CX9" s="768"/>
      <c r="CY9" s="768"/>
      <c r="CZ9" s="768"/>
      <c r="DA9" s="769"/>
      <c r="DB9" s="767" t="s">
        <v>553</v>
      </c>
      <c r="DC9" s="768"/>
      <c r="DD9" s="768"/>
      <c r="DE9" s="768"/>
      <c r="DF9" s="769"/>
      <c r="DG9" s="767" t="s">
        <v>553</v>
      </c>
      <c r="DH9" s="768"/>
      <c r="DI9" s="768"/>
      <c r="DJ9" s="768"/>
      <c r="DK9" s="769"/>
      <c r="DL9" s="767" t="s">
        <v>553</v>
      </c>
      <c r="DM9" s="768"/>
      <c r="DN9" s="768"/>
      <c r="DO9" s="768"/>
      <c r="DP9" s="769"/>
      <c r="DQ9" s="767" t="s">
        <v>553</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548</v>
      </c>
      <c r="BT10" s="755"/>
      <c r="BU10" s="755"/>
      <c r="BV10" s="755"/>
      <c r="BW10" s="755"/>
      <c r="BX10" s="755"/>
      <c r="BY10" s="755"/>
      <c r="BZ10" s="755"/>
      <c r="CA10" s="755"/>
      <c r="CB10" s="755"/>
      <c r="CC10" s="755"/>
      <c r="CD10" s="755"/>
      <c r="CE10" s="755"/>
      <c r="CF10" s="755"/>
      <c r="CG10" s="756"/>
      <c r="CH10" s="767">
        <v>-3</v>
      </c>
      <c r="CI10" s="768"/>
      <c r="CJ10" s="768"/>
      <c r="CK10" s="768"/>
      <c r="CL10" s="769"/>
      <c r="CM10" s="767">
        <v>36</v>
      </c>
      <c r="CN10" s="768"/>
      <c r="CO10" s="768"/>
      <c r="CP10" s="768"/>
      <c r="CQ10" s="769"/>
      <c r="CR10" s="767">
        <v>30</v>
      </c>
      <c r="CS10" s="768"/>
      <c r="CT10" s="768"/>
      <c r="CU10" s="768"/>
      <c r="CV10" s="769"/>
      <c r="CW10" s="767">
        <v>7</v>
      </c>
      <c r="CX10" s="768"/>
      <c r="CY10" s="768"/>
      <c r="CZ10" s="768"/>
      <c r="DA10" s="769"/>
      <c r="DB10" s="767" t="s">
        <v>552</v>
      </c>
      <c r="DC10" s="768"/>
      <c r="DD10" s="768"/>
      <c r="DE10" s="768"/>
      <c r="DF10" s="769"/>
      <c r="DG10" s="767" t="s">
        <v>552</v>
      </c>
      <c r="DH10" s="768"/>
      <c r="DI10" s="768"/>
      <c r="DJ10" s="768"/>
      <c r="DK10" s="769"/>
      <c r="DL10" s="767" t="s">
        <v>552</v>
      </c>
      <c r="DM10" s="768"/>
      <c r="DN10" s="768"/>
      <c r="DO10" s="768"/>
      <c r="DP10" s="769"/>
      <c r="DQ10" s="767" t="s">
        <v>552</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549</v>
      </c>
      <c r="BT11" s="755"/>
      <c r="BU11" s="755"/>
      <c r="BV11" s="755"/>
      <c r="BW11" s="755"/>
      <c r="BX11" s="755"/>
      <c r="BY11" s="755"/>
      <c r="BZ11" s="755"/>
      <c r="CA11" s="755"/>
      <c r="CB11" s="755"/>
      <c r="CC11" s="755"/>
      <c r="CD11" s="755"/>
      <c r="CE11" s="755"/>
      <c r="CF11" s="755"/>
      <c r="CG11" s="756"/>
      <c r="CH11" s="767">
        <v>0</v>
      </c>
      <c r="CI11" s="768"/>
      <c r="CJ11" s="768"/>
      <c r="CK11" s="768"/>
      <c r="CL11" s="769"/>
      <c r="CM11" s="767">
        <v>3</v>
      </c>
      <c r="CN11" s="768"/>
      <c r="CO11" s="768"/>
      <c r="CP11" s="768"/>
      <c r="CQ11" s="769"/>
      <c r="CR11" s="767">
        <v>3</v>
      </c>
      <c r="CS11" s="768"/>
      <c r="CT11" s="768"/>
      <c r="CU11" s="768"/>
      <c r="CV11" s="769"/>
      <c r="CW11" s="767" t="s">
        <v>552</v>
      </c>
      <c r="CX11" s="768"/>
      <c r="CY11" s="768"/>
      <c r="CZ11" s="768"/>
      <c r="DA11" s="769"/>
      <c r="DB11" s="767" t="s">
        <v>553</v>
      </c>
      <c r="DC11" s="768"/>
      <c r="DD11" s="768"/>
      <c r="DE11" s="768"/>
      <c r="DF11" s="769"/>
      <c r="DG11" s="767" t="s">
        <v>553</v>
      </c>
      <c r="DH11" s="768"/>
      <c r="DI11" s="768"/>
      <c r="DJ11" s="768"/>
      <c r="DK11" s="769"/>
      <c r="DL11" s="767" t="s">
        <v>553</v>
      </c>
      <c r="DM11" s="768"/>
      <c r="DN11" s="768"/>
      <c r="DO11" s="768"/>
      <c r="DP11" s="769"/>
      <c r="DQ11" s="767" t="s">
        <v>553</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550</v>
      </c>
      <c r="BT12" s="755"/>
      <c r="BU12" s="755"/>
      <c r="BV12" s="755"/>
      <c r="BW12" s="755"/>
      <c r="BX12" s="755"/>
      <c r="BY12" s="755"/>
      <c r="BZ12" s="755"/>
      <c r="CA12" s="755"/>
      <c r="CB12" s="755"/>
      <c r="CC12" s="755"/>
      <c r="CD12" s="755"/>
      <c r="CE12" s="755"/>
      <c r="CF12" s="755"/>
      <c r="CG12" s="756"/>
      <c r="CH12" s="767">
        <v>-1</v>
      </c>
      <c r="CI12" s="768"/>
      <c r="CJ12" s="768"/>
      <c r="CK12" s="768"/>
      <c r="CL12" s="769"/>
      <c r="CM12" s="767">
        <v>9</v>
      </c>
      <c r="CN12" s="768"/>
      <c r="CO12" s="768"/>
      <c r="CP12" s="768"/>
      <c r="CQ12" s="769"/>
      <c r="CR12" s="767">
        <v>1</v>
      </c>
      <c r="CS12" s="768"/>
      <c r="CT12" s="768"/>
      <c r="CU12" s="768"/>
      <c r="CV12" s="769"/>
      <c r="CW12" s="767">
        <v>1</v>
      </c>
      <c r="CX12" s="768"/>
      <c r="CY12" s="768"/>
      <c r="CZ12" s="768"/>
      <c r="DA12" s="769"/>
      <c r="DB12" s="767" t="s">
        <v>553</v>
      </c>
      <c r="DC12" s="768"/>
      <c r="DD12" s="768"/>
      <c r="DE12" s="768"/>
      <c r="DF12" s="769"/>
      <c r="DG12" s="767" t="s">
        <v>552</v>
      </c>
      <c r="DH12" s="768"/>
      <c r="DI12" s="768"/>
      <c r="DJ12" s="768"/>
      <c r="DK12" s="769"/>
      <c r="DL12" s="767" t="s">
        <v>552</v>
      </c>
      <c r="DM12" s="768"/>
      <c r="DN12" s="768"/>
      <c r="DO12" s="768"/>
      <c r="DP12" s="769"/>
      <c r="DQ12" s="767" t="s">
        <v>552</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6698</v>
      </c>
      <c r="R23" s="780"/>
      <c r="S23" s="780"/>
      <c r="T23" s="780"/>
      <c r="U23" s="780"/>
      <c r="V23" s="780">
        <v>6394</v>
      </c>
      <c r="W23" s="780"/>
      <c r="X23" s="780"/>
      <c r="Y23" s="780"/>
      <c r="Z23" s="780"/>
      <c r="AA23" s="780">
        <v>305</v>
      </c>
      <c r="AB23" s="780"/>
      <c r="AC23" s="780"/>
      <c r="AD23" s="780"/>
      <c r="AE23" s="781"/>
      <c r="AF23" s="782">
        <v>213</v>
      </c>
      <c r="AG23" s="780"/>
      <c r="AH23" s="780"/>
      <c r="AI23" s="780"/>
      <c r="AJ23" s="783"/>
      <c r="AK23" s="784"/>
      <c r="AL23" s="785"/>
      <c r="AM23" s="785"/>
      <c r="AN23" s="785"/>
      <c r="AO23" s="785"/>
      <c r="AP23" s="780">
        <v>5502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1071</v>
      </c>
      <c r="R28" s="809"/>
      <c r="S28" s="809"/>
      <c r="T28" s="809"/>
      <c r="U28" s="809"/>
      <c r="V28" s="809">
        <v>1066</v>
      </c>
      <c r="W28" s="809"/>
      <c r="X28" s="809"/>
      <c r="Y28" s="809"/>
      <c r="Z28" s="809"/>
      <c r="AA28" s="809">
        <v>6</v>
      </c>
      <c r="AB28" s="809"/>
      <c r="AC28" s="809"/>
      <c r="AD28" s="809"/>
      <c r="AE28" s="810"/>
      <c r="AF28" s="811">
        <v>6</v>
      </c>
      <c r="AG28" s="809"/>
      <c r="AH28" s="809"/>
      <c r="AI28" s="809"/>
      <c r="AJ28" s="812"/>
      <c r="AK28" s="813">
        <v>85</v>
      </c>
      <c r="AL28" s="804"/>
      <c r="AM28" s="804"/>
      <c r="AN28" s="804"/>
      <c r="AO28" s="804"/>
      <c r="AP28" s="804" t="s">
        <v>530</v>
      </c>
      <c r="AQ28" s="804"/>
      <c r="AR28" s="804"/>
      <c r="AS28" s="804"/>
      <c r="AT28" s="804"/>
      <c r="AU28" s="804" t="s">
        <v>532</v>
      </c>
      <c r="AV28" s="804"/>
      <c r="AW28" s="804"/>
      <c r="AX28" s="804"/>
      <c r="AY28" s="804"/>
      <c r="AZ28" s="805" t="s">
        <v>111</v>
      </c>
      <c r="BA28" s="805"/>
      <c r="BB28" s="805"/>
      <c r="BC28" s="805"/>
      <c r="BD28" s="805"/>
      <c r="BE28" s="806" t="s">
        <v>527</v>
      </c>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1013</v>
      </c>
      <c r="R29" s="745"/>
      <c r="S29" s="745"/>
      <c r="T29" s="745"/>
      <c r="U29" s="745"/>
      <c r="V29" s="745">
        <v>1011</v>
      </c>
      <c r="W29" s="745"/>
      <c r="X29" s="745"/>
      <c r="Y29" s="745"/>
      <c r="Z29" s="745"/>
      <c r="AA29" s="745">
        <v>2</v>
      </c>
      <c r="AB29" s="745"/>
      <c r="AC29" s="745"/>
      <c r="AD29" s="745"/>
      <c r="AE29" s="746"/>
      <c r="AF29" s="747">
        <v>2</v>
      </c>
      <c r="AG29" s="748"/>
      <c r="AH29" s="748"/>
      <c r="AI29" s="748"/>
      <c r="AJ29" s="749"/>
      <c r="AK29" s="816">
        <v>179</v>
      </c>
      <c r="AL29" s="817"/>
      <c r="AM29" s="817"/>
      <c r="AN29" s="817"/>
      <c r="AO29" s="817"/>
      <c r="AP29" s="817" t="s">
        <v>529</v>
      </c>
      <c r="AQ29" s="817"/>
      <c r="AR29" s="817"/>
      <c r="AS29" s="817"/>
      <c r="AT29" s="817"/>
      <c r="AU29" s="817" t="s">
        <v>529</v>
      </c>
      <c r="AV29" s="817"/>
      <c r="AW29" s="817"/>
      <c r="AX29" s="817"/>
      <c r="AY29" s="817"/>
      <c r="AZ29" s="818" t="s">
        <v>111</v>
      </c>
      <c r="BA29" s="818"/>
      <c r="BB29" s="818"/>
      <c r="BC29" s="818"/>
      <c r="BD29" s="818"/>
      <c r="BE29" s="814" t="s">
        <v>528</v>
      </c>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124</v>
      </c>
      <c r="R30" s="745"/>
      <c r="S30" s="745"/>
      <c r="T30" s="745"/>
      <c r="U30" s="745"/>
      <c r="V30" s="745">
        <v>123</v>
      </c>
      <c r="W30" s="745"/>
      <c r="X30" s="745"/>
      <c r="Y30" s="745"/>
      <c r="Z30" s="745"/>
      <c r="AA30" s="745">
        <v>1</v>
      </c>
      <c r="AB30" s="745"/>
      <c r="AC30" s="745"/>
      <c r="AD30" s="745"/>
      <c r="AE30" s="746"/>
      <c r="AF30" s="747">
        <v>1</v>
      </c>
      <c r="AG30" s="748"/>
      <c r="AH30" s="748"/>
      <c r="AI30" s="748"/>
      <c r="AJ30" s="749"/>
      <c r="AK30" s="816">
        <v>46</v>
      </c>
      <c r="AL30" s="817"/>
      <c r="AM30" s="817"/>
      <c r="AN30" s="817"/>
      <c r="AO30" s="817"/>
      <c r="AP30" s="817" t="s">
        <v>531</v>
      </c>
      <c r="AQ30" s="817"/>
      <c r="AR30" s="817"/>
      <c r="AS30" s="817"/>
      <c r="AT30" s="817"/>
      <c r="AU30" s="817" t="s">
        <v>531</v>
      </c>
      <c r="AV30" s="817"/>
      <c r="AW30" s="817"/>
      <c r="AX30" s="817"/>
      <c r="AY30" s="817"/>
      <c r="AZ30" s="818" t="s">
        <v>533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531</v>
      </c>
      <c r="R31" s="745"/>
      <c r="S31" s="745"/>
      <c r="T31" s="745"/>
      <c r="U31" s="745"/>
      <c r="V31" s="745">
        <v>526</v>
      </c>
      <c r="W31" s="745"/>
      <c r="X31" s="745"/>
      <c r="Y31" s="745"/>
      <c r="Z31" s="745"/>
      <c r="AA31" s="745">
        <v>4</v>
      </c>
      <c r="AB31" s="745"/>
      <c r="AC31" s="745"/>
      <c r="AD31" s="745"/>
      <c r="AE31" s="746"/>
      <c r="AF31" s="747">
        <v>4</v>
      </c>
      <c r="AG31" s="748"/>
      <c r="AH31" s="748"/>
      <c r="AI31" s="748"/>
      <c r="AJ31" s="749"/>
      <c r="AK31" s="816">
        <v>146</v>
      </c>
      <c r="AL31" s="817"/>
      <c r="AM31" s="817"/>
      <c r="AN31" s="817"/>
      <c r="AO31" s="817"/>
      <c r="AP31" s="817">
        <v>3152</v>
      </c>
      <c r="AQ31" s="817"/>
      <c r="AR31" s="817"/>
      <c r="AS31" s="817"/>
      <c r="AT31" s="817"/>
      <c r="AU31" s="817">
        <v>1844</v>
      </c>
      <c r="AV31" s="817"/>
      <c r="AW31" s="817"/>
      <c r="AX31" s="817"/>
      <c r="AY31" s="817"/>
      <c r="AZ31" s="818" t="s">
        <v>111</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v>
      </c>
      <c r="AG63" s="828"/>
      <c r="AH63" s="828"/>
      <c r="AI63" s="828"/>
      <c r="AJ63" s="829"/>
      <c r="AK63" s="830"/>
      <c r="AL63" s="825"/>
      <c r="AM63" s="825"/>
      <c r="AN63" s="825"/>
      <c r="AO63" s="825"/>
      <c r="AP63" s="828">
        <v>3152</v>
      </c>
      <c r="AQ63" s="828"/>
      <c r="AR63" s="828"/>
      <c r="AS63" s="828"/>
      <c r="AT63" s="828"/>
      <c r="AU63" s="828">
        <v>1375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388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10474</v>
      </c>
      <c r="R68" s="852"/>
      <c r="S68" s="852"/>
      <c r="T68" s="852"/>
      <c r="U68" s="852"/>
      <c r="V68" s="852">
        <v>10424</v>
      </c>
      <c r="W68" s="852"/>
      <c r="X68" s="852"/>
      <c r="Y68" s="852"/>
      <c r="Z68" s="852"/>
      <c r="AA68" s="852">
        <v>50</v>
      </c>
      <c r="AB68" s="852"/>
      <c r="AC68" s="852"/>
      <c r="AD68" s="852"/>
      <c r="AE68" s="852"/>
      <c r="AF68" s="852">
        <v>50</v>
      </c>
      <c r="AG68" s="852"/>
      <c r="AH68" s="852"/>
      <c r="AI68" s="852"/>
      <c r="AJ68" s="852"/>
      <c r="AK68" s="852">
        <v>2200</v>
      </c>
      <c r="AL68" s="852"/>
      <c r="AM68" s="852"/>
      <c r="AN68" s="852"/>
      <c r="AO68" s="852"/>
      <c r="AP68" s="852" t="s">
        <v>529</v>
      </c>
      <c r="AQ68" s="852"/>
      <c r="AR68" s="852"/>
      <c r="AS68" s="852"/>
      <c r="AT68" s="852"/>
      <c r="AU68" s="852" t="s">
        <v>529</v>
      </c>
      <c r="AV68" s="852"/>
      <c r="AW68" s="852"/>
      <c r="AX68" s="852"/>
      <c r="AY68" s="852"/>
      <c r="AZ68" s="853" t="s">
        <v>555</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69</v>
      </c>
      <c r="R69" s="817"/>
      <c r="S69" s="817"/>
      <c r="T69" s="817"/>
      <c r="U69" s="817"/>
      <c r="V69" s="817">
        <v>64</v>
      </c>
      <c r="W69" s="817"/>
      <c r="X69" s="817"/>
      <c r="Y69" s="817"/>
      <c r="Z69" s="817"/>
      <c r="AA69" s="817">
        <v>4</v>
      </c>
      <c r="AB69" s="817"/>
      <c r="AC69" s="817"/>
      <c r="AD69" s="817"/>
      <c r="AE69" s="817"/>
      <c r="AF69" s="817">
        <v>4</v>
      </c>
      <c r="AG69" s="817"/>
      <c r="AH69" s="817"/>
      <c r="AI69" s="817"/>
      <c r="AJ69" s="817"/>
      <c r="AK69" s="817" t="s">
        <v>529</v>
      </c>
      <c r="AL69" s="817"/>
      <c r="AM69" s="817"/>
      <c r="AN69" s="817"/>
      <c r="AO69" s="817"/>
      <c r="AP69" s="817" t="s">
        <v>529</v>
      </c>
      <c r="AQ69" s="817"/>
      <c r="AR69" s="817"/>
      <c r="AS69" s="817"/>
      <c r="AT69" s="817"/>
      <c r="AU69" s="817" t="s">
        <v>529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3680</v>
      </c>
      <c r="R70" s="817"/>
      <c r="S70" s="817"/>
      <c r="T70" s="817"/>
      <c r="U70" s="817"/>
      <c r="V70" s="817">
        <v>3561</v>
      </c>
      <c r="W70" s="817"/>
      <c r="X70" s="817"/>
      <c r="Y70" s="817"/>
      <c r="Z70" s="817"/>
      <c r="AA70" s="817">
        <v>119</v>
      </c>
      <c r="AB70" s="817"/>
      <c r="AC70" s="817"/>
      <c r="AD70" s="817"/>
      <c r="AE70" s="817"/>
      <c r="AF70" s="817">
        <v>119</v>
      </c>
      <c r="AG70" s="817"/>
      <c r="AH70" s="817"/>
      <c r="AI70" s="817"/>
      <c r="AJ70" s="817"/>
      <c r="AK70" s="817">
        <v>83</v>
      </c>
      <c r="AL70" s="817"/>
      <c r="AM70" s="817"/>
      <c r="AN70" s="817"/>
      <c r="AO70" s="817"/>
      <c r="AP70" s="817">
        <v>912</v>
      </c>
      <c r="AQ70" s="817"/>
      <c r="AR70" s="817"/>
      <c r="AS70" s="817"/>
      <c r="AT70" s="817"/>
      <c r="AU70" s="817">
        <v>126</v>
      </c>
      <c r="AV70" s="817"/>
      <c r="AW70" s="817"/>
      <c r="AX70" s="817"/>
      <c r="AY70" s="817"/>
      <c r="AZ70" s="863" t="s">
        <v>542</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250</v>
      </c>
      <c r="R71" s="817"/>
      <c r="S71" s="817"/>
      <c r="T71" s="817"/>
      <c r="U71" s="817"/>
      <c r="V71" s="817">
        <v>213</v>
      </c>
      <c r="W71" s="817"/>
      <c r="X71" s="817"/>
      <c r="Y71" s="817"/>
      <c r="Z71" s="817"/>
      <c r="AA71" s="817">
        <v>37</v>
      </c>
      <c r="AB71" s="817"/>
      <c r="AC71" s="817"/>
      <c r="AD71" s="817"/>
      <c r="AE71" s="817"/>
      <c r="AF71" s="817">
        <v>37</v>
      </c>
      <c r="AG71" s="817"/>
      <c r="AH71" s="817"/>
      <c r="AI71" s="817"/>
      <c r="AJ71" s="817"/>
      <c r="AK71" s="817" t="s">
        <v>529</v>
      </c>
      <c r="AL71" s="817"/>
      <c r="AM71" s="817"/>
      <c r="AN71" s="817"/>
      <c r="AO71" s="817"/>
      <c r="AP71" s="817" t="s">
        <v>529</v>
      </c>
      <c r="AQ71" s="817"/>
      <c r="AR71" s="817"/>
      <c r="AS71" s="817"/>
      <c r="AT71" s="817"/>
      <c r="AU71" s="817" t="s">
        <v>529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224498</v>
      </c>
      <c r="R72" s="817"/>
      <c r="S72" s="817"/>
      <c r="T72" s="817"/>
      <c r="U72" s="817"/>
      <c r="V72" s="817">
        <v>216268</v>
      </c>
      <c r="W72" s="817"/>
      <c r="X72" s="817"/>
      <c r="Y72" s="817"/>
      <c r="Z72" s="817"/>
      <c r="AA72" s="817">
        <v>8230</v>
      </c>
      <c r="AB72" s="817"/>
      <c r="AC72" s="817"/>
      <c r="AD72" s="817"/>
      <c r="AE72" s="817"/>
      <c r="AF72" s="817">
        <v>8230</v>
      </c>
      <c r="AG72" s="817"/>
      <c r="AH72" s="817"/>
      <c r="AI72" s="817"/>
      <c r="AJ72" s="817"/>
      <c r="AK72" s="817">
        <v>1320</v>
      </c>
      <c r="AL72" s="817"/>
      <c r="AM72" s="817"/>
      <c r="AN72" s="817"/>
      <c r="AO72" s="817"/>
      <c r="AP72" s="817" t="s">
        <v>529</v>
      </c>
      <c r="AQ72" s="817"/>
      <c r="AR72" s="817"/>
      <c r="AS72" s="817"/>
      <c r="AT72" s="817"/>
      <c r="AU72" s="817" t="s">
        <v>529</v>
      </c>
      <c r="AV72" s="817"/>
      <c r="AW72" s="817"/>
      <c r="AX72" s="817"/>
      <c r="AY72" s="817"/>
      <c r="AZ72" s="863" t="s">
        <v>543</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409</v>
      </c>
      <c r="R73" s="817"/>
      <c r="S73" s="817"/>
      <c r="T73" s="817"/>
      <c r="U73" s="817"/>
      <c r="V73" s="817">
        <v>404</v>
      </c>
      <c r="W73" s="817"/>
      <c r="X73" s="817"/>
      <c r="Y73" s="817"/>
      <c r="Z73" s="817"/>
      <c r="AA73" s="817">
        <v>5</v>
      </c>
      <c r="AB73" s="817"/>
      <c r="AC73" s="817"/>
      <c r="AD73" s="817"/>
      <c r="AE73" s="817"/>
      <c r="AF73" s="817">
        <v>933</v>
      </c>
      <c r="AG73" s="817"/>
      <c r="AH73" s="817"/>
      <c r="AI73" s="817"/>
      <c r="AJ73" s="817"/>
      <c r="AK73" s="817" t="s">
        <v>529</v>
      </c>
      <c r="AL73" s="817"/>
      <c r="AM73" s="817"/>
      <c r="AN73" s="817"/>
      <c r="AO73" s="817"/>
      <c r="AP73" s="817" t="s">
        <v>529</v>
      </c>
      <c r="AQ73" s="817"/>
      <c r="AR73" s="817"/>
      <c r="AS73" s="817"/>
      <c r="AT73" s="817"/>
      <c r="AU73" s="817" t="s">
        <v>529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3615</v>
      </c>
      <c r="R74" s="817"/>
      <c r="S74" s="817"/>
      <c r="T74" s="817"/>
      <c r="U74" s="817"/>
      <c r="V74" s="817">
        <v>3502</v>
      </c>
      <c r="W74" s="817"/>
      <c r="X74" s="817"/>
      <c r="Y74" s="817"/>
      <c r="Z74" s="817"/>
      <c r="AA74" s="817">
        <v>113</v>
      </c>
      <c r="AB74" s="817"/>
      <c r="AC74" s="817"/>
      <c r="AD74" s="817"/>
      <c r="AE74" s="817"/>
      <c r="AF74" s="817">
        <v>63</v>
      </c>
      <c r="AG74" s="817"/>
      <c r="AH74" s="817"/>
      <c r="AI74" s="817"/>
      <c r="AJ74" s="817"/>
      <c r="AK74" s="817" t="s">
        <v>529</v>
      </c>
      <c r="AL74" s="817"/>
      <c r="AM74" s="817"/>
      <c r="AN74" s="817"/>
      <c r="AO74" s="817"/>
      <c r="AP74" s="817">
        <v>910</v>
      </c>
      <c r="AQ74" s="817"/>
      <c r="AR74" s="817"/>
      <c r="AS74" s="817"/>
      <c r="AT74" s="817"/>
      <c r="AU74" s="817">
        <v>57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541</v>
      </c>
      <c r="C75" s="860"/>
      <c r="D75" s="860"/>
      <c r="E75" s="860"/>
      <c r="F75" s="860"/>
      <c r="G75" s="860"/>
      <c r="H75" s="860"/>
      <c r="I75" s="860"/>
      <c r="J75" s="860"/>
      <c r="K75" s="860"/>
      <c r="L75" s="860"/>
      <c r="M75" s="860"/>
      <c r="N75" s="860"/>
      <c r="O75" s="860"/>
      <c r="P75" s="861"/>
      <c r="Q75" s="865">
        <v>437</v>
      </c>
      <c r="R75" s="866"/>
      <c r="S75" s="866"/>
      <c r="T75" s="866"/>
      <c r="U75" s="816"/>
      <c r="V75" s="867">
        <v>437</v>
      </c>
      <c r="W75" s="866"/>
      <c r="X75" s="866"/>
      <c r="Y75" s="866"/>
      <c r="Z75" s="816"/>
      <c r="AA75" s="867">
        <v>0</v>
      </c>
      <c r="AB75" s="866"/>
      <c r="AC75" s="866"/>
      <c r="AD75" s="866"/>
      <c r="AE75" s="816"/>
      <c r="AF75" s="867">
        <v>0</v>
      </c>
      <c r="AG75" s="866"/>
      <c r="AH75" s="866"/>
      <c r="AI75" s="866"/>
      <c r="AJ75" s="816"/>
      <c r="AK75" s="867">
        <v>433</v>
      </c>
      <c r="AL75" s="866"/>
      <c r="AM75" s="866"/>
      <c r="AN75" s="866"/>
      <c r="AO75" s="816"/>
      <c r="AP75" s="867" t="s">
        <v>529</v>
      </c>
      <c r="AQ75" s="866"/>
      <c r="AR75" s="866"/>
      <c r="AS75" s="866"/>
      <c r="AT75" s="816"/>
      <c r="AU75" s="867" t="s">
        <v>529</v>
      </c>
      <c r="AV75" s="866"/>
      <c r="AW75" s="866"/>
      <c r="AX75" s="866"/>
      <c r="AY75" s="816"/>
      <c r="AZ75" s="863" t="s">
        <v>544</v>
      </c>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8558</v>
      </c>
      <c r="AG88" s="828"/>
      <c r="AH88" s="828"/>
      <c r="AI88" s="828"/>
      <c r="AJ88" s="828"/>
      <c r="AK88" s="825"/>
      <c r="AL88" s="825"/>
      <c r="AM88" s="825"/>
      <c r="AN88" s="825"/>
      <c r="AO88" s="825"/>
      <c r="AP88" s="828">
        <v>1822</v>
      </c>
      <c r="AQ88" s="828"/>
      <c r="AR88" s="828"/>
      <c r="AS88" s="828"/>
      <c r="AT88" s="828"/>
      <c r="AU88" s="828">
        <v>183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286</v>
      </c>
      <c r="AG109" s="881"/>
      <c r="AH109" s="881"/>
      <c r="AI109" s="881"/>
      <c r="AJ109" s="882"/>
      <c r="AK109" s="880" t="s">
        <v>285</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286</v>
      </c>
      <c r="BW109" s="881"/>
      <c r="BX109" s="881"/>
      <c r="BY109" s="881"/>
      <c r="BZ109" s="882"/>
      <c r="CA109" s="880" t="s">
        <v>285</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286</v>
      </c>
      <c r="DM109" s="881"/>
      <c r="DN109" s="881"/>
      <c r="DO109" s="881"/>
      <c r="DP109" s="882"/>
      <c r="DQ109" s="880" t="s">
        <v>285</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862120</v>
      </c>
      <c r="AB110" s="888"/>
      <c r="AC110" s="888"/>
      <c r="AD110" s="888"/>
      <c r="AE110" s="889"/>
      <c r="AF110" s="890">
        <v>855673</v>
      </c>
      <c r="AG110" s="888"/>
      <c r="AH110" s="888"/>
      <c r="AI110" s="888"/>
      <c r="AJ110" s="889"/>
      <c r="AK110" s="890">
        <v>862624</v>
      </c>
      <c r="AL110" s="888"/>
      <c r="AM110" s="888"/>
      <c r="AN110" s="888"/>
      <c r="AO110" s="889"/>
      <c r="AP110" s="891">
        <v>27.8</v>
      </c>
      <c r="AQ110" s="892"/>
      <c r="AR110" s="892"/>
      <c r="AS110" s="892"/>
      <c r="AT110" s="893"/>
      <c r="AU110" s="894" t="s">
        <v>60</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5502651</v>
      </c>
      <c r="BR110" s="925"/>
      <c r="BS110" s="925"/>
      <c r="BT110" s="925"/>
      <c r="BU110" s="925"/>
      <c r="BV110" s="925">
        <v>5680968</v>
      </c>
      <c r="BW110" s="925"/>
      <c r="BX110" s="925"/>
      <c r="BY110" s="925"/>
      <c r="BZ110" s="925"/>
      <c r="CA110" s="925">
        <v>5502089</v>
      </c>
      <c r="CB110" s="925"/>
      <c r="CC110" s="925"/>
      <c r="CD110" s="925"/>
      <c r="CE110" s="925"/>
      <c r="CF110" s="939">
        <v>177.4</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1968353</v>
      </c>
      <c r="BR112" s="918"/>
      <c r="BS112" s="918"/>
      <c r="BT112" s="918"/>
      <c r="BU112" s="918"/>
      <c r="BV112" s="918">
        <v>1878896</v>
      </c>
      <c r="BW112" s="918"/>
      <c r="BX112" s="918"/>
      <c r="BY112" s="918"/>
      <c r="BZ112" s="918"/>
      <c r="CA112" s="918">
        <v>1844309</v>
      </c>
      <c r="CB112" s="918"/>
      <c r="CC112" s="918"/>
      <c r="CD112" s="918"/>
      <c r="CE112" s="918"/>
      <c r="CF112" s="912">
        <v>59.5</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132410</v>
      </c>
      <c r="AB113" s="932"/>
      <c r="AC113" s="932"/>
      <c r="AD113" s="932"/>
      <c r="AE113" s="933"/>
      <c r="AF113" s="934">
        <v>136000</v>
      </c>
      <c r="AG113" s="932"/>
      <c r="AH113" s="932"/>
      <c r="AI113" s="932"/>
      <c r="AJ113" s="933"/>
      <c r="AK113" s="934">
        <v>145610</v>
      </c>
      <c r="AL113" s="932"/>
      <c r="AM113" s="932"/>
      <c r="AN113" s="932"/>
      <c r="AO113" s="933"/>
      <c r="AP113" s="935">
        <v>4.7</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204006</v>
      </c>
      <c r="BR113" s="918"/>
      <c r="BS113" s="918"/>
      <c r="BT113" s="918"/>
      <c r="BU113" s="918"/>
      <c r="BV113" s="918">
        <v>174445</v>
      </c>
      <c r="BW113" s="918"/>
      <c r="BX113" s="918"/>
      <c r="BY113" s="918"/>
      <c r="BZ113" s="918"/>
      <c r="CA113" s="918">
        <v>183068</v>
      </c>
      <c r="CB113" s="918"/>
      <c r="CC113" s="918"/>
      <c r="CD113" s="918"/>
      <c r="CE113" s="918"/>
      <c r="CF113" s="912">
        <v>5.9</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59707</v>
      </c>
      <c r="AB114" s="957"/>
      <c r="AC114" s="957"/>
      <c r="AD114" s="957"/>
      <c r="AE114" s="958"/>
      <c r="AF114" s="959">
        <v>52874</v>
      </c>
      <c r="AG114" s="957"/>
      <c r="AH114" s="957"/>
      <c r="AI114" s="957"/>
      <c r="AJ114" s="958"/>
      <c r="AK114" s="959">
        <v>41714</v>
      </c>
      <c r="AL114" s="957"/>
      <c r="AM114" s="957"/>
      <c r="AN114" s="957"/>
      <c r="AO114" s="958"/>
      <c r="AP114" s="960">
        <v>1.3</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1053654</v>
      </c>
      <c r="BR114" s="918"/>
      <c r="BS114" s="918"/>
      <c r="BT114" s="918"/>
      <c r="BU114" s="918"/>
      <c r="BV114" s="918">
        <v>1023453</v>
      </c>
      <c r="BW114" s="918"/>
      <c r="BX114" s="918"/>
      <c r="BY114" s="918"/>
      <c r="BZ114" s="918"/>
      <c r="CA114" s="918">
        <v>1029154</v>
      </c>
      <c r="CB114" s="918"/>
      <c r="CC114" s="918"/>
      <c r="CD114" s="918"/>
      <c r="CE114" s="918"/>
      <c r="CF114" s="912">
        <v>33.200000000000003</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v>
      </c>
      <c r="AB115" s="932"/>
      <c r="AC115" s="932"/>
      <c r="AD115" s="932"/>
      <c r="AE115" s="933"/>
      <c r="AF115" s="934">
        <v>13</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v>58</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1054242</v>
      </c>
      <c r="AB117" s="964"/>
      <c r="AC117" s="964"/>
      <c r="AD117" s="964"/>
      <c r="AE117" s="965"/>
      <c r="AF117" s="963">
        <v>1044618</v>
      </c>
      <c r="AG117" s="964"/>
      <c r="AH117" s="964"/>
      <c r="AI117" s="964"/>
      <c r="AJ117" s="965"/>
      <c r="AK117" s="963">
        <v>1049948</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286</v>
      </c>
      <c r="AG118" s="881"/>
      <c r="AH118" s="881"/>
      <c r="AI118" s="881"/>
      <c r="AJ118" s="882"/>
      <c r="AK118" s="880" t="s">
        <v>285</v>
      </c>
      <c r="AL118" s="881"/>
      <c r="AM118" s="881"/>
      <c r="AN118" s="881"/>
      <c r="AO118" s="882"/>
      <c r="AP118" s="988" t="s">
        <v>399</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427</v>
      </c>
      <c r="BP118" s="992"/>
      <c r="BQ118" s="983">
        <v>8728664</v>
      </c>
      <c r="BR118" s="984"/>
      <c r="BS118" s="984"/>
      <c r="BT118" s="984"/>
      <c r="BU118" s="984"/>
      <c r="BV118" s="984">
        <v>8757762</v>
      </c>
      <c r="BW118" s="984"/>
      <c r="BX118" s="984"/>
      <c r="BY118" s="984"/>
      <c r="BZ118" s="984"/>
      <c r="CA118" s="984">
        <v>8558620</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2033649</v>
      </c>
      <c r="BR119" s="925"/>
      <c r="BS119" s="925"/>
      <c r="BT119" s="925"/>
      <c r="BU119" s="925"/>
      <c r="BV119" s="925">
        <v>2150582</v>
      </c>
      <c r="BW119" s="925"/>
      <c r="BX119" s="925"/>
      <c r="BY119" s="925"/>
      <c r="BZ119" s="925"/>
      <c r="CA119" s="925">
        <v>2222337</v>
      </c>
      <c r="CB119" s="925"/>
      <c r="CC119" s="925"/>
      <c r="CD119" s="925"/>
      <c r="CE119" s="925"/>
      <c r="CF119" s="939">
        <v>71.7</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71448</v>
      </c>
      <c r="BR120" s="918"/>
      <c r="BS120" s="918"/>
      <c r="BT120" s="918"/>
      <c r="BU120" s="918"/>
      <c r="BV120" s="918">
        <v>48184</v>
      </c>
      <c r="BW120" s="918"/>
      <c r="BX120" s="918"/>
      <c r="BY120" s="918"/>
      <c r="BZ120" s="918"/>
      <c r="CA120" s="918">
        <v>25507</v>
      </c>
      <c r="CB120" s="918"/>
      <c r="CC120" s="918"/>
      <c r="CD120" s="918"/>
      <c r="CE120" s="918"/>
      <c r="CF120" s="912">
        <v>0.8</v>
      </c>
      <c r="CG120" s="913"/>
      <c r="CH120" s="913"/>
      <c r="CI120" s="913"/>
      <c r="CJ120" s="913"/>
      <c r="CK120" s="1011" t="s">
        <v>433</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1968353</v>
      </c>
      <c r="DH120" s="925"/>
      <c r="DI120" s="925"/>
      <c r="DJ120" s="925"/>
      <c r="DK120" s="925"/>
      <c r="DL120" s="925">
        <v>1878896</v>
      </c>
      <c r="DM120" s="925"/>
      <c r="DN120" s="925"/>
      <c r="DO120" s="925"/>
      <c r="DP120" s="925"/>
      <c r="DQ120" s="925">
        <v>1844309</v>
      </c>
      <c r="DR120" s="925"/>
      <c r="DS120" s="925"/>
      <c r="DT120" s="925"/>
      <c r="DU120" s="925"/>
      <c r="DV120" s="926">
        <v>59.5</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5805211</v>
      </c>
      <c r="BR121" s="984"/>
      <c r="BS121" s="984"/>
      <c r="BT121" s="984"/>
      <c r="BU121" s="984"/>
      <c r="BV121" s="984">
        <v>5777434</v>
      </c>
      <c r="BW121" s="984"/>
      <c r="BX121" s="984"/>
      <c r="BY121" s="984"/>
      <c r="BZ121" s="984"/>
      <c r="CA121" s="984">
        <v>5757712</v>
      </c>
      <c r="CB121" s="984"/>
      <c r="CC121" s="984"/>
      <c r="CD121" s="984"/>
      <c r="CE121" s="984"/>
      <c r="CF121" s="1022">
        <v>185.7</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436</v>
      </c>
      <c r="BP122" s="992"/>
      <c r="BQ122" s="1032">
        <v>7910308</v>
      </c>
      <c r="BR122" s="1033"/>
      <c r="BS122" s="1033"/>
      <c r="BT122" s="1033"/>
      <c r="BU122" s="1033"/>
      <c r="BV122" s="1033">
        <v>7976200</v>
      </c>
      <c r="BW122" s="1033"/>
      <c r="BX122" s="1033"/>
      <c r="BY122" s="1033"/>
      <c r="BZ122" s="1033"/>
      <c r="CA122" s="1033">
        <v>8005556</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25.8</v>
      </c>
      <c r="BR123" s="1025"/>
      <c r="BS123" s="1025"/>
      <c r="BT123" s="1025"/>
      <c r="BU123" s="1025"/>
      <c r="BV123" s="1025">
        <v>25.2</v>
      </c>
      <c r="BW123" s="1025"/>
      <c r="BX123" s="1025"/>
      <c r="BY123" s="1025"/>
      <c r="BZ123" s="1025"/>
      <c r="CA123" s="1025">
        <v>17.8</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v>
      </c>
      <c r="AB127" s="957"/>
      <c r="AC127" s="957"/>
      <c r="AD127" s="957"/>
      <c r="AE127" s="958"/>
      <c r="AF127" s="959">
        <v>13</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447</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29324</v>
      </c>
      <c r="AB128" s="1088"/>
      <c r="AC128" s="1088"/>
      <c r="AD128" s="1088"/>
      <c r="AE128" s="1089"/>
      <c r="AF128" s="1090">
        <v>28129</v>
      </c>
      <c r="AG128" s="1088"/>
      <c r="AH128" s="1088"/>
      <c r="AI128" s="1088"/>
      <c r="AJ128" s="1089"/>
      <c r="AK128" s="1090">
        <v>23829</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3819386</v>
      </c>
      <c r="AB129" s="957"/>
      <c r="AC129" s="957"/>
      <c r="AD129" s="957"/>
      <c r="AE129" s="958"/>
      <c r="AF129" s="959">
        <v>3751361</v>
      </c>
      <c r="AG129" s="957"/>
      <c r="AH129" s="957"/>
      <c r="AI129" s="957"/>
      <c r="AJ129" s="958"/>
      <c r="AK129" s="959">
        <v>3767250</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11.6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651997</v>
      </c>
      <c r="AB130" s="957"/>
      <c r="AC130" s="957"/>
      <c r="AD130" s="957"/>
      <c r="AE130" s="958"/>
      <c r="AF130" s="959">
        <v>655044</v>
      </c>
      <c r="AG130" s="957"/>
      <c r="AH130" s="957"/>
      <c r="AI130" s="957"/>
      <c r="AJ130" s="958"/>
      <c r="AK130" s="959">
        <v>666084</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v>17.8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3167389</v>
      </c>
      <c r="AB131" s="996"/>
      <c r="AC131" s="996"/>
      <c r="AD131" s="996"/>
      <c r="AE131" s="997"/>
      <c r="AF131" s="998">
        <v>3096317</v>
      </c>
      <c r="AG131" s="996"/>
      <c r="AH131" s="996"/>
      <c r="AI131" s="996"/>
      <c r="AJ131" s="997"/>
      <c r="AK131" s="998">
        <v>3101166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11.77376697</v>
      </c>
      <c r="AB132" s="1102"/>
      <c r="AC132" s="1102"/>
      <c r="AD132" s="1102"/>
      <c r="AE132" s="1103"/>
      <c r="AF132" s="1104">
        <v>11.673384860000001</v>
      </c>
      <c r="AG132" s="1102"/>
      <c r="AH132" s="1102"/>
      <c r="AI132" s="1102"/>
      <c r="AJ132" s="1103"/>
      <c r="AK132" s="1104">
        <v>11.609665529999999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12.3</v>
      </c>
      <c r="AB133" s="1109"/>
      <c r="AC133" s="1109"/>
      <c r="AD133" s="1109"/>
      <c r="AE133" s="1110"/>
      <c r="AF133" s="1108">
        <v>11.8</v>
      </c>
      <c r="AG133" s="1109"/>
      <c r="AH133" s="1109"/>
      <c r="AI133" s="1109"/>
      <c r="AJ133" s="1110"/>
      <c r="AK133" s="1108">
        <v>11.6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843107</v>
      </c>
      <c r="L9" s="264">
        <v>89454</v>
      </c>
      <c r="M9" s="265">
        <v>105412</v>
      </c>
      <c r="N9" s="266">
        <v>-15.1</v>
      </c>
    </row>
    <row r="10" spans="1:16">
      <c r="A10" s="248"/>
      <c r="B10" s="244"/>
      <c r="C10" s="244"/>
      <c r="D10" s="244"/>
      <c r="E10" s="244"/>
      <c r="F10" s="244"/>
      <c r="G10" s="1117" t="s">
        <v>469</v>
      </c>
      <c r="H10" s="1118"/>
      <c r="I10" s="1118"/>
      <c r="J10" s="1119"/>
      <c r="K10" s="267">
        <v>56073</v>
      </c>
      <c r="L10" s="268">
        <v>5949</v>
      </c>
      <c r="M10" s="269">
        <v>10487</v>
      </c>
      <c r="N10" s="270">
        <v>-43.3</v>
      </c>
    </row>
    <row r="11" spans="1:16" ht="13.5" customHeight="1">
      <c r="A11" s="248"/>
      <c r="B11" s="244"/>
      <c r="C11" s="244"/>
      <c r="D11" s="244"/>
      <c r="E11" s="244"/>
      <c r="F11" s="244"/>
      <c r="G11" s="1117" t="s">
        <v>470</v>
      </c>
      <c r="H11" s="1118"/>
      <c r="I11" s="1118"/>
      <c r="J11" s="1119"/>
      <c r="K11" s="267">
        <v>128310</v>
      </c>
      <c r="L11" s="268">
        <v>13614</v>
      </c>
      <c r="M11" s="269">
        <v>15159</v>
      </c>
      <c r="N11" s="270">
        <v>-10.199999999999999</v>
      </c>
    </row>
    <row r="12" spans="1:16" ht="13.5" customHeight="1">
      <c r="A12" s="248"/>
      <c r="B12" s="244"/>
      <c r="C12" s="244"/>
      <c r="D12" s="244"/>
      <c r="E12" s="244"/>
      <c r="F12" s="244"/>
      <c r="G12" s="1117" t="s">
        <v>471</v>
      </c>
      <c r="H12" s="1118"/>
      <c r="I12" s="1118"/>
      <c r="J12" s="1119"/>
      <c r="K12" s="267">
        <v>14879</v>
      </c>
      <c r="L12" s="268">
        <v>1579</v>
      </c>
      <c r="M12" s="269">
        <v>1410</v>
      </c>
      <c r="N12" s="270">
        <v>12</v>
      </c>
    </row>
    <row r="13" spans="1:16" ht="13.5" customHeight="1">
      <c r="A13" s="248"/>
      <c r="B13" s="244"/>
      <c r="C13" s="244"/>
      <c r="D13" s="244"/>
      <c r="E13" s="244"/>
      <c r="F13" s="244"/>
      <c r="G13" s="1117" t="s">
        <v>472</v>
      </c>
      <c r="H13" s="1118"/>
      <c r="I13" s="1118"/>
      <c r="J13" s="1119"/>
      <c r="K13" s="267" t="s">
        <v>473</v>
      </c>
      <c r="L13" s="268" t="s">
        <v>473</v>
      </c>
      <c r="M13" s="269" t="s">
        <v>473</v>
      </c>
      <c r="N13" s="270" t="s">
        <v>473</v>
      </c>
    </row>
    <row r="14" spans="1:16" ht="13.5" customHeight="1">
      <c r="A14" s="248"/>
      <c r="B14" s="244"/>
      <c r="C14" s="244"/>
      <c r="D14" s="244"/>
      <c r="E14" s="244"/>
      <c r="F14" s="244"/>
      <c r="G14" s="1117" t="s">
        <v>474</v>
      </c>
      <c r="H14" s="1118"/>
      <c r="I14" s="1118"/>
      <c r="J14" s="1119"/>
      <c r="K14" s="267">
        <v>20009</v>
      </c>
      <c r="L14" s="268">
        <v>2123</v>
      </c>
      <c r="M14" s="269">
        <v>5288</v>
      </c>
      <c r="N14" s="270">
        <v>-59.9</v>
      </c>
    </row>
    <row r="15" spans="1:16" ht="13.5" customHeight="1">
      <c r="A15" s="248"/>
      <c r="B15" s="244"/>
      <c r="C15" s="244"/>
      <c r="D15" s="244"/>
      <c r="E15" s="244"/>
      <c r="F15" s="244"/>
      <c r="G15" s="1117" t="s">
        <v>475</v>
      </c>
      <c r="H15" s="1118"/>
      <c r="I15" s="1118"/>
      <c r="J15" s="1119"/>
      <c r="K15" s="267">
        <v>35200</v>
      </c>
      <c r="L15" s="268">
        <v>3735</v>
      </c>
      <c r="M15" s="269">
        <v>2678</v>
      </c>
      <c r="N15" s="270">
        <v>39.5</v>
      </c>
    </row>
    <row r="16" spans="1:16">
      <c r="A16" s="248"/>
      <c r="B16" s="244"/>
      <c r="C16" s="244"/>
      <c r="D16" s="244"/>
      <c r="E16" s="244"/>
      <c r="F16" s="244"/>
      <c r="G16" s="1120" t="s">
        <v>476</v>
      </c>
      <c r="H16" s="1121"/>
      <c r="I16" s="1121"/>
      <c r="J16" s="1122"/>
      <c r="K16" s="268">
        <v>-70360</v>
      </c>
      <c r="L16" s="268">
        <v>-7465</v>
      </c>
      <c r="M16" s="269">
        <v>-11668</v>
      </c>
      <c r="N16" s="270">
        <v>-36</v>
      </c>
    </row>
    <row r="17" spans="1:16">
      <c r="A17" s="248"/>
      <c r="B17" s="244"/>
      <c r="C17" s="244"/>
      <c r="D17" s="244"/>
      <c r="E17" s="244"/>
      <c r="F17" s="244"/>
      <c r="G17" s="1120" t="s">
        <v>170</v>
      </c>
      <c r="H17" s="1121"/>
      <c r="I17" s="1121"/>
      <c r="J17" s="1122"/>
      <c r="K17" s="268">
        <v>1027218</v>
      </c>
      <c r="L17" s="268">
        <v>108989</v>
      </c>
      <c r="M17" s="269">
        <v>128766</v>
      </c>
      <c r="N17" s="270">
        <v>-15.4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11.78</v>
      </c>
      <c r="L21" s="281">
        <v>12.02</v>
      </c>
      <c r="M21" s="282">
        <v>-0.24</v>
      </c>
      <c r="N21" s="249"/>
      <c r="O21" s="283"/>
      <c r="P21" s="279"/>
    </row>
    <row r="22" spans="1:16" s="284" customFormat="1">
      <c r="A22" s="279"/>
      <c r="B22" s="249"/>
      <c r="C22" s="249"/>
      <c r="D22" s="249"/>
      <c r="E22" s="249"/>
      <c r="F22" s="249"/>
      <c r="G22" s="1112" t="s">
        <v>482</v>
      </c>
      <c r="H22" s="1113"/>
      <c r="I22" s="1113"/>
      <c r="J22" s="1114"/>
      <c r="K22" s="285">
        <v>89.6</v>
      </c>
      <c r="L22" s="286">
        <v>95.5</v>
      </c>
      <c r="M22" s="287">
        <v>-5.9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486</v>
      </c>
      <c r="H32" s="1129"/>
      <c r="I32" s="1129"/>
      <c r="J32" s="1130"/>
      <c r="K32" s="294">
        <v>862624</v>
      </c>
      <c r="L32" s="294">
        <v>91525</v>
      </c>
      <c r="M32" s="295">
        <v>71330</v>
      </c>
      <c r="N32" s="296">
        <v>28.3</v>
      </c>
    </row>
    <row r="33" spans="1:16" ht="13.5" customHeight="1">
      <c r="A33" s="248"/>
      <c r="B33" s="244"/>
      <c r="C33" s="244"/>
      <c r="D33" s="244"/>
      <c r="E33" s="244"/>
      <c r="F33" s="244"/>
      <c r="G33" s="1128" t="s">
        <v>487</v>
      </c>
      <c r="H33" s="1129"/>
      <c r="I33" s="1129"/>
      <c r="J33" s="1130"/>
      <c r="K33" s="294" t="s">
        <v>473</v>
      </c>
      <c r="L33" s="294" t="s">
        <v>473</v>
      </c>
      <c r="M33" s="295" t="s">
        <v>473</v>
      </c>
      <c r="N33" s="296" t="s">
        <v>473</v>
      </c>
    </row>
    <row r="34" spans="1:16" ht="27" customHeight="1">
      <c r="A34" s="248"/>
      <c r="B34" s="244"/>
      <c r="C34" s="244"/>
      <c r="D34" s="244"/>
      <c r="E34" s="244"/>
      <c r="F34" s="244"/>
      <c r="G34" s="1128" t="s">
        <v>488</v>
      </c>
      <c r="H34" s="1129"/>
      <c r="I34" s="1129"/>
      <c r="J34" s="1130"/>
      <c r="K34" s="294" t="s">
        <v>473</v>
      </c>
      <c r="L34" s="294" t="s">
        <v>473</v>
      </c>
      <c r="M34" s="295">
        <v>115</v>
      </c>
      <c r="N34" s="296" t="s">
        <v>473</v>
      </c>
    </row>
    <row r="35" spans="1:16" ht="27" customHeight="1">
      <c r="A35" s="248"/>
      <c r="B35" s="244"/>
      <c r="C35" s="244"/>
      <c r="D35" s="244"/>
      <c r="E35" s="244"/>
      <c r="F35" s="244"/>
      <c r="G35" s="1128" t="s">
        <v>489</v>
      </c>
      <c r="H35" s="1129"/>
      <c r="I35" s="1129"/>
      <c r="J35" s="1130"/>
      <c r="K35" s="294">
        <v>145610</v>
      </c>
      <c r="L35" s="294">
        <v>15449</v>
      </c>
      <c r="M35" s="295">
        <v>22776</v>
      </c>
      <c r="N35" s="296">
        <v>-32.200000000000003</v>
      </c>
    </row>
    <row r="36" spans="1:16" ht="27" customHeight="1">
      <c r="A36" s="248"/>
      <c r="B36" s="244"/>
      <c r="C36" s="244"/>
      <c r="D36" s="244"/>
      <c r="E36" s="244"/>
      <c r="F36" s="244"/>
      <c r="G36" s="1128" t="s">
        <v>490</v>
      </c>
      <c r="H36" s="1129"/>
      <c r="I36" s="1129"/>
      <c r="J36" s="1130"/>
      <c r="K36" s="294">
        <v>41714</v>
      </c>
      <c r="L36" s="294">
        <v>4426</v>
      </c>
      <c r="M36" s="295">
        <v>4893</v>
      </c>
      <c r="N36" s="296">
        <v>-9.5</v>
      </c>
    </row>
    <row r="37" spans="1:16" ht="13.5" customHeight="1">
      <c r="A37" s="248"/>
      <c r="B37" s="244"/>
      <c r="C37" s="244"/>
      <c r="D37" s="244"/>
      <c r="E37" s="244"/>
      <c r="F37" s="244"/>
      <c r="G37" s="1128" t="s">
        <v>491</v>
      </c>
      <c r="H37" s="1129"/>
      <c r="I37" s="1129"/>
      <c r="J37" s="1130"/>
      <c r="K37" s="294" t="s">
        <v>473</v>
      </c>
      <c r="L37" s="294" t="s">
        <v>473</v>
      </c>
      <c r="M37" s="295">
        <v>1679</v>
      </c>
      <c r="N37" s="296" t="s">
        <v>473</v>
      </c>
    </row>
    <row r="38" spans="1:16" ht="27" customHeight="1">
      <c r="A38" s="248"/>
      <c r="B38" s="244"/>
      <c r="C38" s="244"/>
      <c r="D38" s="244"/>
      <c r="E38" s="244"/>
      <c r="F38" s="244"/>
      <c r="G38" s="1131" t="s">
        <v>492</v>
      </c>
      <c r="H38" s="1132"/>
      <c r="I38" s="1132"/>
      <c r="J38" s="1133"/>
      <c r="K38" s="297" t="s">
        <v>473</v>
      </c>
      <c r="L38" s="297" t="s">
        <v>473</v>
      </c>
      <c r="M38" s="298">
        <v>11</v>
      </c>
      <c r="N38" s="299" t="s">
        <v>473</v>
      </c>
      <c r="O38" s="293"/>
    </row>
    <row r="39" spans="1:16">
      <c r="A39" s="248"/>
      <c r="B39" s="244"/>
      <c r="C39" s="244"/>
      <c r="D39" s="244"/>
      <c r="E39" s="244"/>
      <c r="F39" s="244"/>
      <c r="G39" s="1131" t="s">
        <v>493</v>
      </c>
      <c r="H39" s="1132"/>
      <c r="I39" s="1132"/>
      <c r="J39" s="1133"/>
      <c r="K39" s="300">
        <v>-23829</v>
      </c>
      <c r="L39" s="300">
        <v>-2528</v>
      </c>
      <c r="M39" s="301">
        <v>-2918</v>
      </c>
      <c r="N39" s="302">
        <v>-13.4</v>
      </c>
      <c r="O39" s="293"/>
    </row>
    <row r="40" spans="1:16" ht="27" customHeight="1">
      <c r="A40" s="248"/>
      <c r="B40" s="244"/>
      <c r="C40" s="244"/>
      <c r="D40" s="244"/>
      <c r="E40" s="244"/>
      <c r="F40" s="244"/>
      <c r="G40" s="1128" t="s">
        <v>494</v>
      </c>
      <c r="H40" s="1129"/>
      <c r="I40" s="1129"/>
      <c r="J40" s="1130"/>
      <c r="K40" s="300">
        <v>-666084</v>
      </c>
      <c r="L40" s="300">
        <v>-70672</v>
      </c>
      <c r="M40" s="301">
        <v>-66004</v>
      </c>
      <c r="N40" s="302">
        <v>7.1</v>
      </c>
      <c r="O40" s="293"/>
    </row>
    <row r="41" spans="1:16">
      <c r="A41" s="248"/>
      <c r="B41" s="244"/>
      <c r="C41" s="244"/>
      <c r="D41" s="244"/>
      <c r="E41" s="244"/>
      <c r="F41" s="244"/>
      <c r="G41" s="1134" t="s">
        <v>280</v>
      </c>
      <c r="H41" s="1135"/>
      <c r="I41" s="1135"/>
      <c r="J41" s="1136"/>
      <c r="K41" s="294">
        <v>360035</v>
      </c>
      <c r="L41" s="300">
        <v>38200</v>
      </c>
      <c r="M41" s="301">
        <v>31882</v>
      </c>
      <c r="N41" s="302">
        <v>19.8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1558196</v>
      </c>
      <c r="J51" s="320">
        <v>154094</v>
      </c>
      <c r="K51" s="321">
        <v>34.5</v>
      </c>
      <c r="L51" s="322">
        <v>86910</v>
      </c>
      <c r="M51" s="323">
        <v>58.5</v>
      </c>
      <c r="N51" s="324">
        <v>-24</v>
      </c>
    </row>
    <row r="52" spans="1:14">
      <c r="A52" s="248"/>
      <c r="B52" s="244"/>
      <c r="C52" s="244"/>
      <c r="D52" s="244"/>
      <c r="E52" s="244"/>
      <c r="F52" s="244"/>
      <c r="G52" s="325"/>
      <c r="H52" s="326" t="s">
        <v>505</v>
      </c>
      <c r="I52" s="327">
        <v>991350</v>
      </c>
      <c r="J52" s="328">
        <v>98037</v>
      </c>
      <c r="K52" s="329">
        <v>90.2</v>
      </c>
      <c r="L52" s="330">
        <v>50891</v>
      </c>
      <c r="M52" s="331">
        <v>65.3</v>
      </c>
      <c r="N52" s="332">
        <v>24.9</v>
      </c>
    </row>
    <row r="53" spans="1:14">
      <c r="A53" s="248"/>
      <c r="B53" s="244"/>
      <c r="C53" s="244"/>
      <c r="D53" s="244"/>
      <c r="E53" s="244"/>
      <c r="F53" s="244"/>
      <c r="G53" s="310" t="s">
        <v>506</v>
      </c>
      <c r="H53" s="311"/>
      <c r="I53" s="319">
        <v>2218644</v>
      </c>
      <c r="J53" s="320">
        <v>223473</v>
      </c>
      <c r="K53" s="321">
        <v>45</v>
      </c>
      <c r="L53" s="322">
        <v>95443</v>
      </c>
      <c r="M53" s="323">
        <v>9.8000000000000007</v>
      </c>
      <c r="N53" s="324">
        <v>35.200000000000003</v>
      </c>
    </row>
    <row r="54" spans="1:14">
      <c r="A54" s="248"/>
      <c r="B54" s="244"/>
      <c r="C54" s="244"/>
      <c r="D54" s="244"/>
      <c r="E54" s="244"/>
      <c r="F54" s="244"/>
      <c r="G54" s="325"/>
      <c r="H54" s="326" t="s">
        <v>505</v>
      </c>
      <c r="I54" s="327">
        <v>1224327</v>
      </c>
      <c r="J54" s="328">
        <v>123321</v>
      </c>
      <c r="K54" s="329">
        <v>25.8</v>
      </c>
      <c r="L54" s="330">
        <v>48538</v>
      </c>
      <c r="M54" s="331">
        <v>-4.5999999999999996</v>
      </c>
      <c r="N54" s="332">
        <v>30.4</v>
      </c>
    </row>
    <row r="55" spans="1:14">
      <c r="A55" s="248"/>
      <c r="B55" s="244"/>
      <c r="C55" s="244"/>
      <c r="D55" s="244"/>
      <c r="E55" s="244"/>
      <c r="F55" s="244"/>
      <c r="G55" s="310" t="s">
        <v>507</v>
      </c>
      <c r="H55" s="311"/>
      <c r="I55" s="319">
        <v>1609642</v>
      </c>
      <c r="J55" s="320">
        <v>165755</v>
      </c>
      <c r="K55" s="321">
        <v>-25.8</v>
      </c>
      <c r="L55" s="322">
        <v>96333</v>
      </c>
      <c r="M55" s="323">
        <v>0.9</v>
      </c>
      <c r="N55" s="324">
        <v>-26.7</v>
      </c>
    </row>
    <row r="56" spans="1:14">
      <c r="A56" s="248"/>
      <c r="B56" s="244"/>
      <c r="C56" s="244"/>
      <c r="D56" s="244"/>
      <c r="E56" s="244"/>
      <c r="F56" s="244"/>
      <c r="G56" s="325"/>
      <c r="H56" s="326" t="s">
        <v>505</v>
      </c>
      <c r="I56" s="327">
        <v>1004948</v>
      </c>
      <c r="J56" s="328">
        <v>103486</v>
      </c>
      <c r="K56" s="329">
        <v>-16.100000000000001</v>
      </c>
      <c r="L56" s="330">
        <v>57060</v>
      </c>
      <c r="M56" s="331">
        <v>17.600000000000001</v>
      </c>
      <c r="N56" s="332">
        <v>-33.700000000000003</v>
      </c>
    </row>
    <row r="57" spans="1:14">
      <c r="A57" s="248"/>
      <c r="B57" s="244"/>
      <c r="C57" s="244"/>
      <c r="D57" s="244"/>
      <c r="E57" s="244"/>
      <c r="F57" s="244"/>
      <c r="G57" s="310" t="s">
        <v>508</v>
      </c>
      <c r="H57" s="311"/>
      <c r="I57" s="319">
        <v>1121258</v>
      </c>
      <c r="J57" s="320">
        <v>117127</v>
      </c>
      <c r="K57" s="321">
        <v>-29.3</v>
      </c>
      <c r="L57" s="322">
        <v>117673</v>
      </c>
      <c r="M57" s="323">
        <v>22.2</v>
      </c>
      <c r="N57" s="324">
        <v>-51.5</v>
      </c>
    </row>
    <row r="58" spans="1:14">
      <c r="A58" s="248"/>
      <c r="B58" s="244"/>
      <c r="C58" s="244"/>
      <c r="D58" s="244"/>
      <c r="E58" s="244"/>
      <c r="F58" s="244"/>
      <c r="G58" s="325"/>
      <c r="H58" s="326" t="s">
        <v>505</v>
      </c>
      <c r="I58" s="327">
        <v>519464</v>
      </c>
      <c r="J58" s="328">
        <v>54263</v>
      </c>
      <c r="K58" s="329">
        <v>-47.6</v>
      </c>
      <c r="L58" s="330">
        <v>62359</v>
      </c>
      <c r="M58" s="331">
        <v>9.3000000000000007</v>
      </c>
      <c r="N58" s="332">
        <v>-56.9</v>
      </c>
    </row>
    <row r="59" spans="1:14">
      <c r="A59" s="248"/>
      <c r="B59" s="244"/>
      <c r="C59" s="244"/>
      <c r="D59" s="244"/>
      <c r="E59" s="244"/>
      <c r="F59" s="244"/>
      <c r="G59" s="310" t="s">
        <v>509</v>
      </c>
      <c r="H59" s="311"/>
      <c r="I59" s="319">
        <v>1505268</v>
      </c>
      <c r="J59" s="320">
        <v>159710</v>
      </c>
      <c r="K59" s="321">
        <v>36.4</v>
      </c>
      <c r="L59" s="322">
        <v>118223</v>
      </c>
      <c r="M59" s="323">
        <v>0.5</v>
      </c>
      <c r="N59" s="324">
        <v>35.9</v>
      </c>
    </row>
    <row r="60" spans="1:14">
      <c r="A60" s="248"/>
      <c r="B60" s="244"/>
      <c r="C60" s="244"/>
      <c r="D60" s="244"/>
      <c r="E60" s="244"/>
      <c r="F60" s="244"/>
      <c r="G60" s="325"/>
      <c r="H60" s="326" t="s">
        <v>505</v>
      </c>
      <c r="I60" s="333">
        <v>697925</v>
      </c>
      <c r="J60" s="328">
        <v>74050</v>
      </c>
      <c r="K60" s="329">
        <v>36.5</v>
      </c>
      <c r="L60" s="330">
        <v>57106</v>
      </c>
      <c r="M60" s="331">
        <v>-8.4</v>
      </c>
      <c r="N60" s="332">
        <v>44.9</v>
      </c>
    </row>
    <row r="61" spans="1:14">
      <c r="A61" s="248"/>
      <c r="B61" s="244"/>
      <c r="C61" s="244"/>
      <c r="D61" s="244"/>
      <c r="E61" s="244"/>
      <c r="F61" s="244"/>
      <c r="G61" s="310" t="s">
        <v>510</v>
      </c>
      <c r="H61" s="334"/>
      <c r="I61" s="335">
        <v>1602602</v>
      </c>
      <c r="J61" s="336">
        <v>164032</v>
      </c>
      <c r="K61" s="337">
        <v>12.2</v>
      </c>
      <c r="L61" s="338">
        <v>102916</v>
      </c>
      <c r="M61" s="339">
        <v>18.399999999999999</v>
      </c>
      <c r="N61" s="324">
        <v>-6.2</v>
      </c>
    </row>
    <row r="62" spans="1:14">
      <c r="A62" s="248"/>
      <c r="B62" s="244"/>
      <c r="C62" s="244"/>
      <c r="D62" s="244"/>
      <c r="E62" s="244"/>
      <c r="F62" s="244"/>
      <c r="G62" s="325"/>
      <c r="H62" s="326" t="s">
        <v>505</v>
      </c>
      <c r="I62" s="327">
        <v>887603</v>
      </c>
      <c r="J62" s="328">
        <v>90631</v>
      </c>
      <c r="K62" s="329">
        <v>17.8</v>
      </c>
      <c r="L62" s="330">
        <v>55191</v>
      </c>
      <c r="M62" s="331">
        <v>15.8</v>
      </c>
      <c r="N62" s="332">
        <v>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14.55</v>
      </c>
      <c r="G47" s="12">
        <v>15.26</v>
      </c>
      <c r="H47" s="12">
        <v>17.28</v>
      </c>
      <c r="I47" s="12">
        <v>18.66</v>
      </c>
      <c r="J47" s="13">
        <v>19.91</v>
      </c>
    </row>
    <row r="48" spans="2:10" ht="57.75" customHeight="1">
      <c r="B48" s="14"/>
      <c r="C48" s="1139" t="s">
        <v>4</v>
      </c>
      <c r="D48" s="1139"/>
      <c r="E48" s="1140"/>
      <c r="F48" s="15">
        <v>4.3600000000000003</v>
      </c>
      <c r="G48" s="16">
        <v>6.23</v>
      </c>
      <c r="H48" s="16">
        <v>5.96</v>
      </c>
      <c r="I48" s="16">
        <v>4.68</v>
      </c>
      <c r="J48" s="17">
        <v>5.7</v>
      </c>
    </row>
    <row r="49" spans="2:10" ht="57.75" customHeight="1" thickBot="1">
      <c r="B49" s="18"/>
      <c r="C49" s="1141" t="s">
        <v>5</v>
      </c>
      <c r="D49" s="1141"/>
      <c r="E49" s="1142"/>
      <c r="F49" s="19" t="s">
        <v>517</v>
      </c>
      <c r="G49" s="20">
        <v>3.31</v>
      </c>
      <c r="H49" s="20">
        <v>1.1299999999999999</v>
      </c>
      <c r="I49" s="20" t="s">
        <v>518</v>
      </c>
      <c r="J49" s="21">
        <v>2.36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519</v>
      </c>
      <c r="D34" s="1149"/>
      <c r="E34" s="1150"/>
      <c r="F34" s="32">
        <v>4.26</v>
      </c>
      <c r="G34" s="33">
        <v>6.08</v>
      </c>
      <c r="H34" s="33">
        <v>5.71</v>
      </c>
      <c r="I34" s="33">
        <v>4.49</v>
      </c>
      <c r="J34" s="34">
        <v>5.53</v>
      </c>
      <c r="K34" s="22"/>
      <c r="L34" s="22"/>
      <c r="M34" s="22"/>
      <c r="N34" s="22"/>
      <c r="O34" s="22"/>
      <c r="P34" s="22"/>
    </row>
    <row r="35" spans="1:16" ht="39" customHeight="1">
      <c r="A35" s="22"/>
      <c r="B35" s="35"/>
      <c r="C35" s="1143" t="s">
        <v>520</v>
      </c>
      <c r="D35" s="1144"/>
      <c r="E35" s="1145"/>
      <c r="F35" s="36">
        <v>0.1</v>
      </c>
      <c r="G35" s="37">
        <v>0.15</v>
      </c>
      <c r="H35" s="37">
        <v>0.25</v>
      </c>
      <c r="I35" s="37">
        <v>0.19</v>
      </c>
      <c r="J35" s="38">
        <v>0.17</v>
      </c>
      <c r="K35" s="22"/>
      <c r="L35" s="22"/>
      <c r="M35" s="22"/>
      <c r="N35" s="22"/>
      <c r="O35" s="22"/>
      <c r="P35" s="22"/>
    </row>
    <row r="36" spans="1:16" ht="39" customHeight="1">
      <c r="A36" s="22"/>
      <c r="B36" s="35"/>
      <c r="C36" s="1143" t="s">
        <v>521</v>
      </c>
      <c r="D36" s="1144"/>
      <c r="E36" s="1145"/>
      <c r="F36" s="36">
        <v>0.17</v>
      </c>
      <c r="G36" s="37">
        <v>0.8</v>
      </c>
      <c r="H36" s="37">
        <v>0.84</v>
      </c>
      <c r="I36" s="37">
        <v>0.47</v>
      </c>
      <c r="J36" s="38">
        <v>0.15</v>
      </c>
      <c r="K36" s="22"/>
      <c r="L36" s="22"/>
      <c r="M36" s="22"/>
      <c r="N36" s="22"/>
      <c r="O36" s="22"/>
      <c r="P36" s="22"/>
    </row>
    <row r="37" spans="1:16" ht="39" customHeight="1">
      <c r="A37" s="22"/>
      <c r="B37" s="35"/>
      <c r="C37" s="1143" t="s">
        <v>522</v>
      </c>
      <c r="D37" s="1144"/>
      <c r="E37" s="1145"/>
      <c r="F37" s="36">
        <v>0.13</v>
      </c>
      <c r="G37" s="37">
        <v>0.18</v>
      </c>
      <c r="H37" s="37">
        <v>0.19</v>
      </c>
      <c r="I37" s="37">
        <v>0.16</v>
      </c>
      <c r="J37" s="38">
        <v>0.11</v>
      </c>
      <c r="K37" s="22"/>
      <c r="L37" s="22"/>
      <c r="M37" s="22"/>
      <c r="N37" s="22"/>
      <c r="O37" s="22"/>
      <c r="P37" s="22"/>
    </row>
    <row r="38" spans="1:16" ht="39" customHeight="1">
      <c r="A38" s="22"/>
      <c r="B38" s="35"/>
      <c r="C38" s="1143" t="s">
        <v>523</v>
      </c>
      <c r="D38" s="1144"/>
      <c r="E38" s="1145"/>
      <c r="F38" s="36">
        <v>0.28000000000000003</v>
      </c>
      <c r="G38" s="37">
        <v>0.23</v>
      </c>
      <c r="H38" s="37">
        <v>7.0000000000000007E-2</v>
      </c>
      <c r="I38" s="37">
        <v>0.15</v>
      </c>
      <c r="J38" s="38">
        <v>0.06</v>
      </c>
      <c r="K38" s="22"/>
      <c r="L38" s="22"/>
      <c r="M38" s="22"/>
      <c r="N38" s="22"/>
      <c r="O38" s="22"/>
      <c r="P38" s="22"/>
    </row>
    <row r="39" spans="1:16" ht="39" customHeight="1">
      <c r="A39" s="22"/>
      <c r="B39" s="35"/>
      <c r="C39" s="1143" t="s">
        <v>524</v>
      </c>
      <c r="D39" s="1144"/>
      <c r="E39" s="1145"/>
      <c r="F39" s="36">
        <v>0.02</v>
      </c>
      <c r="G39" s="37">
        <v>0.01</v>
      </c>
      <c r="H39" s="37">
        <v>0.01</v>
      </c>
      <c r="I39" s="37">
        <v>0.05</v>
      </c>
      <c r="J39" s="38">
        <v>0.02</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526</v>
      </c>
      <c r="D43" s="1147"/>
      <c r="E43" s="1148"/>
      <c r="F43" s="41">
        <v>0</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10</v>
      </c>
      <c r="C45" s="1160"/>
      <c r="D45" s="58"/>
      <c r="E45" s="1165" t="s">
        <v>11</v>
      </c>
      <c r="F45" s="1165"/>
      <c r="G45" s="1165"/>
      <c r="H45" s="1165"/>
      <c r="I45" s="1165"/>
      <c r="J45" s="1166"/>
      <c r="K45" s="59">
        <v>894</v>
      </c>
      <c r="L45" s="60">
        <v>901</v>
      </c>
      <c r="M45" s="60">
        <v>862</v>
      </c>
      <c r="N45" s="60">
        <v>856</v>
      </c>
      <c r="O45" s="61">
        <v>863</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134</v>
      </c>
      <c r="L48" s="64">
        <v>131</v>
      </c>
      <c r="M48" s="64">
        <v>132</v>
      </c>
      <c r="N48" s="64">
        <v>136</v>
      </c>
      <c r="O48" s="65">
        <v>146</v>
      </c>
      <c r="P48" s="48"/>
      <c r="Q48" s="48"/>
      <c r="R48" s="48"/>
      <c r="S48" s="48"/>
      <c r="T48" s="48"/>
      <c r="U48" s="48"/>
    </row>
    <row r="49" spans="1:21" ht="30.75" customHeight="1">
      <c r="A49" s="48"/>
      <c r="B49" s="1161"/>
      <c r="C49" s="1162"/>
      <c r="D49" s="62"/>
      <c r="E49" s="1153" t="s">
        <v>15</v>
      </c>
      <c r="F49" s="1153"/>
      <c r="G49" s="1153"/>
      <c r="H49" s="1153"/>
      <c r="I49" s="1153"/>
      <c r="J49" s="1154"/>
      <c r="K49" s="63">
        <v>63</v>
      </c>
      <c r="L49" s="64">
        <v>65</v>
      </c>
      <c r="M49" s="64">
        <v>60</v>
      </c>
      <c r="N49" s="64">
        <v>53</v>
      </c>
      <c r="O49" s="65">
        <v>42</v>
      </c>
      <c r="P49" s="48"/>
      <c r="Q49" s="48"/>
      <c r="R49" s="48"/>
      <c r="S49" s="48"/>
      <c r="T49" s="48"/>
      <c r="U49" s="48"/>
    </row>
    <row r="50" spans="1:21" ht="30.75" customHeight="1">
      <c r="A50" s="48"/>
      <c r="B50" s="1161"/>
      <c r="C50" s="1162"/>
      <c r="D50" s="62"/>
      <c r="E50" s="1153" t="s">
        <v>16</v>
      </c>
      <c r="F50" s="1153"/>
      <c r="G50" s="1153"/>
      <c r="H50" s="1153"/>
      <c r="I50" s="1153"/>
      <c r="J50" s="1154"/>
      <c r="K50" s="63" t="s">
        <v>473</v>
      </c>
      <c r="L50" s="64">
        <v>0</v>
      </c>
      <c r="M50" s="64">
        <v>0</v>
      </c>
      <c r="N50" s="64">
        <v>0</v>
      </c>
      <c r="O50" s="65" t="s">
        <v>473</v>
      </c>
      <c r="P50" s="48"/>
      <c r="Q50" s="48"/>
      <c r="R50" s="48"/>
      <c r="S50" s="48"/>
      <c r="T50" s="48"/>
      <c r="U50" s="48"/>
    </row>
    <row r="51" spans="1:21" ht="30.75" customHeight="1">
      <c r="A51" s="48"/>
      <c r="B51" s="1163"/>
      <c r="C51" s="1164"/>
      <c r="D51" s="66"/>
      <c r="E51" s="1153" t="s">
        <v>17</v>
      </c>
      <c r="F51" s="1153"/>
      <c r="G51" s="1153"/>
      <c r="H51" s="1153"/>
      <c r="I51" s="1153"/>
      <c r="J51" s="1154"/>
      <c r="K51" s="63" t="s">
        <v>473</v>
      </c>
      <c r="L51" s="64" t="s">
        <v>473</v>
      </c>
      <c r="M51" s="64" t="s">
        <v>473</v>
      </c>
      <c r="N51" s="64">
        <v>0</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679</v>
      </c>
      <c r="L52" s="64">
        <v>700</v>
      </c>
      <c r="M52" s="64">
        <v>681</v>
      </c>
      <c r="N52" s="64">
        <v>683</v>
      </c>
      <c r="O52" s="65">
        <v>690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412</v>
      </c>
      <c r="L53" s="69">
        <v>397</v>
      </c>
      <c r="M53" s="69">
        <v>373</v>
      </c>
      <c r="N53" s="69">
        <v>362</v>
      </c>
      <c r="O53" s="70">
        <v>361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2015-04-13T04:35:35Z</cp:lastPrinted>
  <dcterms:created xsi:type="dcterms:W3CDTF">2015-02-17T06:56:52Z</dcterms:created>
  <dcterms:modified xsi:type="dcterms:W3CDTF">2015-05-12T03:01:10Z</dcterms:modified>
</cp:coreProperties>
</file>