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46p" sheetId="1" r:id="rId1"/>
    <sheet name="47p" sheetId="2" r:id="rId2"/>
    <sheet name="Sheet2" sheetId="3" r:id="rId3"/>
  </sheets>
  <definedNames>
    <definedName name="_xlnm.Print_Area" localSheetId="0">'46p'!$A$1:$T$42</definedName>
  </definedNames>
  <calcPr fullCalcOnLoad="1"/>
</workbook>
</file>

<file path=xl/sharedStrings.xml><?xml version="1.0" encoding="utf-8"?>
<sst xmlns="http://schemas.openxmlformats.org/spreadsheetml/2006/main" count="80" uniqueCount="38">
  <si>
    <t xml:space="preserve"> </t>
  </si>
  <si>
    <t>　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</si>
  <si>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</si>
  <si>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</si>
  <si>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</si>
  <si>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</si>
  <si>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</si>
  <si>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</si>
  <si>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</si>
  <si>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</si>
  <si>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異常認めず</t>
  </si>
  <si>
    <t>がんの疑いのある者</t>
  </si>
  <si>
    <t>未把握</t>
  </si>
  <si>
    <t>がん以外の疾患であった者</t>
  </si>
  <si>
    <t>管内総数</t>
  </si>
  <si>
    <t>受診者数</t>
  </si>
  <si>
    <t>＜胸部エックス線検査のみ＞</t>
  </si>
  <si>
    <t>＜胸部X線検査及び喀痰細胞診＞</t>
  </si>
  <si>
    <t>＜総数＞</t>
  </si>
  <si>
    <t>精検     受診者数</t>
  </si>
  <si>
    <t>がんで  あった者</t>
  </si>
  <si>
    <t>がんで   あった者</t>
  </si>
  <si>
    <t>精検      未受診者</t>
  </si>
  <si>
    <t>再掲初回</t>
  </si>
  <si>
    <t>〈男〉（Ｔ６－３－１）</t>
  </si>
  <si>
    <t>〈女〉（Ｔ６－３－２）</t>
  </si>
  <si>
    <t>計</t>
  </si>
  <si>
    <t>(３)肺がん検診実施状況（Ｔ６－３）</t>
  </si>
  <si>
    <t>精検　　　　　未受診者</t>
  </si>
  <si>
    <t>精  密  検  査  結  果</t>
  </si>
  <si>
    <t>精  密  検  査  結  果</t>
  </si>
  <si>
    <t>(平成24年度)</t>
  </si>
  <si>
    <t>精検     受診率</t>
  </si>
  <si>
    <t>精検       受診率</t>
  </si>
  <si>
    <t>&lt;男&gt;</t>
  </si>
  <si>
    <t>&lt;女&gt;</t>
  </si>
  <si>
    <t>&lt;男&gt;</t>
  </si>
  <si>
    <t>&lt;女&gt;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</si>
</sst>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  <numFmt numFmtId="187" formatCode="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0" fontId="3" fillId="33" borderId="22" xfId="0" applyFont="1" applyFill="1" applyBorder="1" applyAlignment="1">
      <alignment horizontal="distributed"/>
    </xf>
    <xf numFmtId="3" fontId="3" fillId="33" borderId="0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180" fontId="3" fillId="33" borderId="25" xfId="0" applyNumberFormat="1" applyFont="1" applyFill="1" applyBorder="1" applyAlignment="1">
      <alignment/>
    </xf>
    <xf numFmtId="180" fontId="3" fillId="33" borderId="25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178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applyProtection="1">
      <alignment horizontal="right"/>
      <protection locked="0"/>
    </xf>
    <xf numFmtId="181" fontId="3" fillId="33" borderId="20" xfId="0" applyNumberFormat="1" applyFont="1" applyFill="1" applyBorder="1" applyAlignment="1">
      <alignment/>
    </xf>
    <xf numFmtId="181" fontId="3" fillId="33" borderId="28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/>
      <protection locked="0"/>
    </xf>
    <xf numFmtId="178" fontId="0" fillId="33" borderId="0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1" fontId="3" fillId="33" borderId="31" xfId="0" applyNumberFormat="1" applyFont="1" applyFill="1" applyBorder="1" applyAlignment="1">
      <alignment/>
    </xf>
    <xf numFmtId="41" fontId="3" fillId="33" borderId="32" xfId="0" applyNumberFormat="1" applyFont="1" applyFill="1" applyBorder="1" applyAlignment="1">
      <alignment horizontal="right"/>
    </xf>
    <xf numFmtId="41" fontId="3" fillId="33" borderId="33" xfId="0" applyNumberFormat="1" applyFont="1" applyFill="1" applyBorder="1" applyAlignment="1">
      <alignment/>
    </xf>
    <xf numFmtId="41" fontId="3" fillId="33" borderId="34" xfId="0" applyNumberFormat="1" applyFont="1" applyFill="1" applyBorder="1" applyAlignment="1">
      <alignment/>
    </xf>
    <xf numFmtId="41" fontId="3" fillId="33" borderId="35" xfId="0" applyNumberFormat="1" applyFont="1" applyFill="1" applyBorder="1" applyAlignment="1">
      <alignment horizontal="right"/>
    </xf>
    <xf numFmtId="41" fontId="3" fillId="33" borderId="24" xfId="0" applyNumberFormat="1" applyFont="1" applyFill="1" applyBorder="1" applyAlignment="1" applyProtection="1">
      <alignment/>
      <protection locked="0"/>
    </xf>
    <xf numFmtId="41" fontId="3" fillId="33" borderId="20" xfId="0" applyNumberFormat="1" applyFont="1" applyFill="1" applyBorder="1" applyAlignment="1">
      <alignment/>
    </xf>
    <xf numFmtId="41" fontId="3" fillId="33" borderId="19" xfId="0" applyNumberFormat="1" applyFont="1" applyFill="1" applyBorder="1" applyAlignment="1">
      <alignment/>
    </xf>
    <xf numFmtId="41" fontId="3" fillId="33" borderId="36" xfId="0" applyNumberFormat="1" applyFont="1" applyFill="1" applyBorder="1" applyAlignment="1">
      <alignment/>
    </xf>
    <xf numFmtId="41" fontId="3" fillId="33" borderId="24" xfId="0" applyNumberFormat="1" applyFont="1" applyFill="1" applyBorder="1" applyAlignment="1">
      <alignment/>
    </xf>
    <xf numFmtId="41" fontId="3" fillId="33" borderId="37" xfId="0" applyNumberFormat="1" applyFont="1" applyFill="1" applyBorder="1" applyAlignment="1">
      <alignment/>
    </xf>
    <xf numFmtId="41" fontId="3" fillId="33" borderId="38" xfId="0" applyNumberFormat="1" applyFont="1" applyFill="1" applyBorder="1" applyAlignment="1">
      <alignment/>
    </xf>
    <xf numFmtId="41" fontId="3" fillId="33" borderId="39" xfId="0" applyNumberFormat="1" applyFont="1" applyFill="1" applyBorder="1" applyAlignment="1">
      <alignment/>
    </xf>
    <xf numFmtId="41" fontId="3" fillId="33" borderId="40" xfId="0" applyNumberFormat="1" applyFont="1" applyFill="1" applyBorder="1" applyAlignment="1" applyProtection="1">
      <alignment/>
      <protection locked="0"/>
    </xf>
    <xf numFmtId="41" fontId="3" fillId="33" borderId="41" xfId="0" applyNumberFormat="1" applyFont="1" applyFill="1" applyBorder="1" applyAlignment="1" applyProtection="1">
      <alignment/>
      <protection locked="0"/>
    </xf>
    <xf numFmtId="41" fontId="3" fillId="33" borderId="40" xfId="0" applyNumberFormat="1" applyFont="1" applyFill="1" applyBorder="1" applyAlignment="1" applyProtection="1">
      <alignment horizontal="right"/>
      <protection locked="0"/>
    </xf>
    <xf numFmtId="41" fontId="3" fillId="33" borderId="42" xfId="0" applyNumberFormat="1" applyFont="1" applyFill="1" applyBorder="1" applyAlignment="1" applyProtection="1">
      <alignment horizontal="right"/>
      <protection locked="0"/>
    </xf>
    <xf numFmtId="41" fontId="3" fillId="33" borderId="43" xfId="0" applyNumberFormat="1" applyFont="1" applyFill="1" applyBorder="1" applyAlignment="1" applyProtection="1">
      <alignment horizontal="right"/>
      <protection locked="0"/>
    </xf>
    <xf numFmtId="41" fontId="3" fillId="33" borderId="28" xfId="0" applyNumberFormat="1" applyFont="1" applyFill="1" applyBorder="1" applyAlignment="1">
      <alignment/>
    </xf>
    <xf numFmtId="41" fontId="3" fillId="33" borderId="28" xfId="0" applyNumberFormat="1" applyFont="1" applyFill="1" applyBorder="1" applyAlignment="1" applyProtection="1">
      <alignment/>
      <protection locked="0"/>
    </xf>
    <xf numFmtId="41" fontId="3" fillId="33" borderId="28" xfId="0" applyNumberFormat="1" applyFont="1" applyFill="1" applyBorder="1" applyAlignment="1">
      <alignment/>
    </xf>
    <xf numFmtId="41" fontId="3" fillId="33" borderId="28" xfId="0" applyNumberFormat="1" applyFont="1" applyFill="1" applyBorder="1" applyAlignment="1" applyProtection="1">
      <alignment horizontal="right"/>
      <protection locked="0"/>
    </xf>
    <xf numFmtId="41" fontId="3" fillId="33" borderId="44" xfId="0" applyNumberFormat="1" applyFont="1" applyFill="1" applyBorder="1" applyAlignment="1" applyProtection="1">
      <alignment horizontal="right"/>
      <protection locked="0"/>
    </xf>
    <xf numFmtId="41" fontId="3" fillId="33" borderId="21" xfId="0" applyNumberFormat="1" applyFont="1" applyFill="1" applyBorder="1" applyAlignment="1">
      <alignment/>
    </xf>
    <xf numFmtId="41" fontId="3" fillId="33" borderId="45" xfId="0" applyNumberFormat="1" applyFont="1" applyFill="1" applyBorder="1" applyAlignment="1">
      <alignment/>
    </xf>
    <xf numFmtId="41" fontId="3" fillId="33" borderId="46" xfId="0" applyNumberFormat="1" applyFont="1" applyFill="1" applyBorder="1" applyAlignment="1">
      <alignment/>
    </xf>
    <xf numFmtId="41" fontId="3" fillId="33" borderId="47" xfId="0" applyNumberFormat="1" applyFont="1" applyFill="1" applyBorder="1" applyAlignment="1" applyProtection="1">
      <alignment/>
      <protection locked="0"/>
    </xf>
    <xf numFmtId="41" fontId="3" fillId="33" borderId="48" xfId="0" applyNumberFormat="1" applyFont="1" applyFill="1" applyBorder="1" applyAlignment="1" applyProtection="1">
      <alignment horizontal="right"/>
      <protection locked="0"/>
    </xf>
    <xf numFmtId="41" fontId="3" fillId="33" borderId="47" xfId="0" applyNumberFormat="1" applyFont="1" applyFill="1" applyBorder="1" applyAlignment="1" applyProtection="1">
      <alignment horizontal="right"/>
      <protection locked="0"/>
    </xf>
    <xf numFmtId="41" fontId="3" fillId="33" borderId="49" xfId="0" applyNumberFormat="1" applyFont="1" applyFill="1" applyBorder="1" applyAlignment="1" applyProtection="1">
      <alignment horizontal="right"/>
      <protection locked="0"/>
    </xf>
    <xf numFmtId="181" fontId="3" fillId="33" borderId="50" xfId="0" applyNumberFormat="1" applyFont="1" applyFill="1" applyBorder="1" applyAlignment="1">
      <alignment horizontal="right"/>
    </xf>
    <xf numFmtId="181" fontId="3" fillId="33" borderId="35" xfId="0" applyNumberFormat="1" applyFont="1" applyFill="1" applyBorder="1" applyAlignment="1">
      <alignment horizontal="right"/>
    </xf>
    <xf numFmtId="181" fontId="3" fillId="33" borderId="24" xfId="0" applyNumberFormat="1" applyFont="1" applyFill="1" applyBorder="1" applyAlignment="1" applyProtection="1">
      <alignment/>
      <protection locked="0"/>
    </xf>
    <xf numFmtId="181" fontId="3" fillId="33" borderId="36" xfId="0" applyNumberFormat="1" applyFont="1" applyFill="1" applyBorder="1" applyAlignment="1">
      <alignment/>
    </xf>
    <xf numFmtId="181" fontId="3" fillId="33" borderId="38" xfId="0" applyNumberFormat="1" applyFont="1" applyFill="1" applyBorder="1" applyAlignment="1">
      <alignment/>
    </xf>
    <xf numFmtId="181" fontId="3" fillId="33" borderId="41" xfId="0" applyNumberFormat="1" applyFont="1" applyFill="1" applyBorder="1" applyAlignment="1" applyProtection="1">
      <alignment/>
      <protection locked="0"/>
    </xf>
    <xf numFmtId="181" fontId="3" fillId="33" borderId="21" xfId="0" applyNumberFormat="1" applyFont="1" applyFill="1" applyBorder="1" applyAlignment="1">
      <alignment/>
    </xf>
    <xf numFmtId="181" fontId="3" fillId="33" borderId="47" xfId="0" applyNumberFormat="1" applyFont="1" applyFill="1" applyBorder="1" applyAlignment="1" applyProtection="1">
      <alignment/>
      <protection locked="0"/>
    </xf>
    <xf numFmtId="181" fontId="3" fillId="33" borderId="33" xfId="0" applyNumberFormat="1" applyFont="1" applyFill="1" applyBorder="1" applyAlignment="1">
      <alignment/>
    </xf>
    <xf numFmtId="181" fontId="3" fillId="33" borderId="38" xfId="0" applyNumberFormat="1" applyFont="1" applyFill="1" applyBorder="1" applyAlignment="1">
      <alignment horizontal="right"/>
    </xf>
    <xf numFmtId="181" fontId="3" fillId="33" borderId="51" xfId="0" applyNumberFormat="1" applyFont="1" applyFill="1" applyBorder="1" applyAlignment="1" applyProtection="1">
      <alignment/>
      <protection locked="0"/>
    </xf>
    <xf numFmtId="181" fontId="3" fillId="33" borderId="45" xfId="48" applyNumberFormat="1" applyFont="1" applyFill="1" applyBorder="1" applyAlignment="1">
      <alignment/>
    </xf>
    <xf numFmtId="181" fontId="3" fillId="33" borderId="51" xfId="48" applyNumberFormat="1" applyFont="1" applyFill="1" applyBorder="1" applyAlignment="1">
      <alignment/>
    </xf>
    <xf numFmtId="41" fontId="3" fillId="0" borderId="45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46" xfId="48" applyNumberFormat="1" applyFont="1" applyBorder="1" applyAlignment="1">
      <alignment/>
    </xf>
    <xf numFmtId="41" fontId="3" fillId="33" borderId="22" xfId="0" applyNumberFormat="1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41" fontId="3" fillId="33" borderId="20" xfId="0" applyNumberFormat="1" applyFont="1" applyFill="1" applyBorder="1" applyAlignment="1">
      <alignment/>
    </xf>
    <xf numFmtId="41" fontId="3" fillId="33" borderId="20" xfId="0" applyNumberFormat="1" applyFont="1" applyFill="1" applyBorder="1" applyAlignment="1" applyProtection="1">
      <alignment/>
      <protection locked="0"/>
    </xf>
    <xf numFmtId="41" fontId="3" fillId="33" borderId="0" xfId="0" applyNumberFormat="1" applyFont="1" applyFill="1" applyBorder="1" applyAlignment="1">
      <alignment/>
    </xf>
    <xf numFmtId="41" fontId="3" fillId="33" borderId="22" xfId="0" applyNumberFormat="1" applyFont="1" applyFill="1" applyBorder="1" applyAlignment="1">
      <alignment horizontal="distributed"/>
    </xf>
    <xf numFmtId="41" fontId="3" fillId="33" borderId="52" xfId="0" applyNumberFormat="1" applyFont="1" applyFill="1" applyBorder="1" applyAlignment="1">
      <alignment horizontal="right"/>
    </xf>
    <xf numFmtId="41" fontId="3" fillId="33" borderId="53" xfId="0" applyNumberFormat="1" applyFont="1" applyFill="1" applyBorder="1" applyAlignment="1">
      <alignment horizontal="distributed"/>
    </xf>
    <xf numFmtId="41" fontId="3" fillId="33" borderId="53" xfId="0" applyNumberFormat="1" applyFont="1" applyFill="1" applyBorder="1" applyAlignment="1">
      <alignment/>
    </xf>
    <xf numFmtId="41" fontId="3" fillId="33" borderId="25" xfId="0" applyNumberFormat="1" applyFont="1" applyFill="1" applyBorder="1" applyAlignment="1">
      <alignment/>
    </xf>
    <xf numFmtId="41" fontId="3" fillId="33" borderId="24" xfId="0" applyNumberFormat="1" applyFont="1" applyFill="1" applyBorder="1" applyAlignment="1">
      <alignment horizontal="distributed"/>
    </xf>
    <xf numFmtId="41" fontId="3" fillId="33" borderId="54" xfId="0" applyNumberFormat="1" applyFont="1" applyFill="1" applyBorder="1" applyAlignment="1" applyProtection="1">
      <alignment/>
      <protection locked="0"/>
    </xf>
    <xf numFmtId="181" fontId="3" fillId="0" borderId="46" xfId="0" applyNumberFormat="1" applyFont="1" applyBorder="1" applyAlignment="1">
      <alignment/>
    </xf>
    <xf numFmtId="181" fontId="3" fillId="33" borderId="55" xfId="0" applyNumberFormat="1" applyFont="1" applyFill="1" applyBorder="1" applyAlignment="1">
      <alignment/>
    </xf>
    <xf numFmtId="181" fontId="3" fillId="33" borderId="56" xfId="0" applyNumberFormat="1" applyFont="1" applyFill="1" applyBorder="1" applyAlignment="1">
      <alignment/>
    </xf>
    <xf numFmtId="41" fontId="3" fillId="33" borderId="33" xfId="0" applyNumberFormat="1" applyFont="1" applyFill="1" applyBorder="1" applyAlignment="1">
      <alignment horizontal="right"/>
    </xf>
    <xf numFmtId="41" fontId="3" fillId="33" borderId="57" xfId="0" applyNumberFormat="1" applyFont="1" applyFill="1" applyBorder="1" applyAlignment="1">
      <alignment/>
    </xf>
    <xf numFmtId="41" fontId="3" fillId="33" borderId="52" xfId="0" applyNumberFormat="1" applyFont="1" applyFill="1" applyBorder="1" applyAlignment="1">
      <alignment/>
    </xf>
    <xf numFmtId="41" fontId="3" fillId="33" borderId="53" xfId="0" applyNumberFormat="1" applyFont="1" applyFill="1" applyBorder="1" applyAlignment="1">
      <alignment horizontal="right"/>
    </xf>
    <xf numFmtId="41" fontId="3" fillId="33" borderId="38" xfId="0" applyNumberFormat="1" applyFont="1" applyFill="1" applyBorder="1" applyAlignment="1">
      <alignment horizontal="right"/>
    </xf>
    <xf numFmtId="41" fontId="3" fillId="33" borderId="46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 applyProtection="1">
      <alignment/>
      <protection locked="0"/>
    </xf>
    <xf numFmtId="41" fontId="3" fillId="33" borderId="16" xfId="0" applyNumberFormat="1" applyFont="1" applyFill="1" applyBorder="1" applyAlignment="1" applyProtection="1">
      <alignment/>
      <protection locked="0"/>
    </xf>
    <xf numFmtId="41" fontId="3" fillId="33" borderId="58" xfId="0" applyNumberFormat="1" applyFont="1" applyFill="1" applyBorder="1" applyAlignment="1">
      <alignment/>
    </xf>
    <xf numFmtId="41" fontId="3" fillId="33" borderId="59" xfId="0" applyNumberFormat="1" applyFont="1" applyFill="1" applyBorder="1" applyAlignment="1">
      <alignment/>
    </xf>
    <xf numFmtId="41" fontId="3" fillId="33" borderId="60" xfId="0" applyNumberFormat="1" applyFont="1" applyFill="1" applyBorder="1" applyAlignment="1" applyProtection="1">
      <alignment/>
      <protection locked="0"/>
    </xf>
    <xf numFmtId="41" fontId="3" fillId="33" borderId="44" xfId="0" applyNumberFormat="1" applyFont="1" applyFill="1" applyBorder="1" applyAlignment="1">
      <alignment/>
    </xf>
    <xf numFmtId="41" fontId="3" fillId="33" borderId="29" xfId="0" applyNumberFormat="1" applyFont="1" applyFill="1" applyBorder="1" applyAlignment="1">
      <alignment/>
    </xf>
    <xf numFmtId="41" fontId="3" fillId="33" borderId="45" xfId="0" applyNumberFormat="1" applyFont="1" applyFill="1" applyBorder="1" applyAlignment="1">
      <alignment horizontal="distributed"/>
    </xf>
    <xf numFmtId="41" fontId="3" fillId="33" borderId="61" xfId="0" applyNumberFormat="1" applyFont="1" applyFill="1" applyBorder="1" applyAlignment="1">
      <alignment/>
    </xf>
    <xf numFmtId="41" fontId="3" fillId="33" borderId="62" xfId="0" applyNumberFormat="1" applyFont="1" applyFill="1" applyBorder="1" applyAlignment="1">
      <alignment/>
    </xf>
    <xf numFmtId="41" fontId="3" fillId="33" borderId="11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181" fontId="3" fillId="33" borderId="57" xfId="0" applyNumberFormat="1" applyFont="1" applyFill="1" applyBorder="1" applyAlignment="1">
      <alignment/>
    </xf>
    <xf numFmtId="181" fontId="3" fillId="33" borderId="24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3" fillId="33" borderId="63" xfId="0" applyNumberFormat="1" applyFont="1" applyFill="1" applyBorder="1" applyAlignment="1">
      <alignment/>
    </xf>
    <xf numFmtId="181" fontId="3" fillId="33" borderId="64" xfId="0" applyNumberFormat="1" applyFont="1" applyFill="1" applyBorder="1" applyAlignment="1">
      <alignment/>
    </xf>
    <xf numFmtId="181" fontId="3" fillId="33" borderId="53" xfId="0" applyNumberFormat="1" applyFont="1" applyFill="1" applyBorder="1" applyAlignment="1">
      <alignment/>
    </xf>
    <xf numFmtId="41" fontId="3" fillId="33" borderId="37" xfId="0" applyNumberFormat="1" applyFont="1" applyFill="1" applyBorder="1" applyAlignment="1" applyProtection="1">
      <alignment/>
      <protection locked="0"/>
    </xf>
    <xf numFmtId="41" fontId="3" fillId="0" borderId="22" xfId="0" applyNumberFormat="1" applyFont="1" applyFill="1" applyBorder="1" applyAlignment="1">
      <alignment horizontal="right"/>
    </xf>
    <xf numFmtId="41" fontId="3" fillId="0" borderId="52" xfId="0" applyNumberFormat="1" applyFont="1" applyFill="1" applyBorder="1" applyAlignment="1">
      <alignment horizontal="right"/>
    </xf>
    <xf numFmtId="41" fontId="3" fillId="0" borderId="52" xfId="0" applyNumberFormat="1" applyFont="1" applyFill="1" applyBorder="1" applyAlignment="1">
      <alignment/>
    </xf>
    <xf numFmtId="41" fontId="3" fillId="0" borderId="37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41" fontId="3" fillId="33" borderId="19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Alignment="1">
      <alignment/>
    </xf>
    <xf numFmtId="0" fontId="3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1" xfId="0" applyFont="1" applyBorder="1" applyAlignment="1">
      <alignment/>
    </xf>
    <xf numFmtId="41" fontId="3" fillId="0" borderId="66" xfId="0" applyNumberFormat="1" applyFont="1" applyFill="1" applyBorder="1" applyAlignment="1">
      <alignment/>
    </xf>
    <xf numFmtId="0" fontId="3" fillId="33" borderId="67" xfId="0" applyFont="1" applyFill="1" applyBorder="1" applyAlignment="1">
      <alignment/>
    </xf>
    <xf numFmtId="41" fontId="3" fillId="33" borderId="68" xfId="0" applyNumberFormat="1" applyFont="1" applyFill="1" applyBorder="1" applyAlignment="1">
      <alignment horizontal="distributed"/>
    </xf>
    <xf numFmtId="41" fontId="3" fillId="33" borderId="69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/>
    </xf>
    <xf numFmtId="181" fontId="3" fillId="33" borderId="70" xfId="0" applyNumberFormat="1" applyFont="1" applyFill="1" applyBorder="1" applyAlignment="1">
      <alignment/>
    </xf>
    <xf numFmtId="41" fontId="3" fillId="33" borderId="71" xfId="0" applyNumberFormat="1" applyFont="1" applyFill="1" applyBorder="1" applyAlignment="1">
      <alignment horizontal="distributed"/>
    </xf>
    <xf numFmtId="41" fontId="3" fillId="33" borderId="72" xfId="0" applyNumberFormat="1" applyFont="1" applyFill="1" applyBorder="1" applyAlignment="1">
      <alignment horizontal="distributed"/>
    </xf>
    <xf numFmtId="41" fontId="3" fillId="0" borderId="0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 horizontal="distributed"/>
    </xf>
    <xf numFmtId="180" fontId="3" fillId="33" borderId="0" xfId="0" applyNumberFormat="1" applyFont="1" applyFill="1" applyBorder="1" applyAlignment="1" applyProtection="1">
      <alignment/>
      <protection locked="0"/>
    </xf>
    <xf numFmtId="178" fontId="3" fillId="33" borderId="0" xfId="0" applyNumberFormat="1" applyFont="1" applyFill="1" applyBorder="1" applyAlignment="1">
      <alignment/>
    </xf>
    <xf numFmtId="41" fontId="3" fillId="0" borderId="73" xfId="0" applyNumberFormat="1" applyFont="1" applyFill="1" applyBorder="1" applyAlignment="1">
      <alignment/>
    </xf>
    <xf numFmtId="181" fontId="3" fillId="33" borderId="16" xfId="0" applyNumberFormat="1" applyFont="1" applyFill="1" applyBorder="1" applyAlignment="1">
      <alignment/>
    </xf>
    <xf numFmtId="41" fontId="3" fillId="33" borderId="13" xfId="0" applyNumberFormat="1" applyFont="1" applyFill="1" applyBorder="1" applyAlignment="1">
      <alignment/>
    </xf>
    <xf numFmtId="181" fontId="3" fillId="33" borderId="19" xfId="0" applyNumberFormat="1" applyFont="1" applyFill="1" applyBorder="1" applyAlignment="1">
      <alignment/>
    </xf>
    <xf numFmtId="41" fontId="3" fillId="33" borderId="67" xfId="0" applyNumberFormat="1" applyFont="1" applyFill="1" applyBorder="1" applyAlignment="1">
      <alignment/>
    </xf>
    <xf numFmtId="41" fontId="3" fillId="33" borderId="74" xfId="0" applyNumberFormat="1" applyFont="1" applyFill="1" applyBorder="1" applyAlignment="1">
      <alignment/>
    </xf>
    <xf numFmtId="41" fontId="3" fillId="33" borderId="75" xfId="0" applyNumberFormat="1" applyFont="1" applyFill="1" applyBorder="1" applyAlignment="1">
      <alignment/>
    </xf>
    <xf numFmtId="41" fontId="3" fillId="0" borderId="75" xfId="0" applyNumberFormat="1" applyFont="1" applyFill="1" applyBorder="1" applyAlignment="1">
      <alignment/>
    </xf>
    <xf numFmtId="181" fontId="3" fillId="33" borderId="76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41" fontId="3" fillId="33" borderId="78" xfId="0" applyNumberFormat="1" applyFont="1" applyFill="1" applyBorder="1" applyAlignment="1">
      <alignment horizontal="distributed"/>
    </xf>
    <xf numFmtId="41" fontId="3" fillId="33" borderId="69" xfId="0" applyNumberFormat="1" applyFont="1" applyFill="1" applyBorder="1" applyAlignment="1">
      <alignment horizontal="distributed"/>
    </xf>
    <xf numFmtId="41" fontId="3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1" fontId="3" fillId="0" borderId="78" xfId="0" applyNumberFormat="1" applyFont="1" applyBorder="1" applyAlignment="1">
      <alignment horizontal="distributed"/>
    </xf>
    <xf numFmtId="41" fontId="3" fillId="0" borderId="69" xfId="0" applyNumberFormat="1" applyFont="1" applyBorder="1" applyAlignment="1">
      <alignment horizontal="distributed"/>
    </xf>
    <xf numFmtId="41" fontId="3" fillId="33" borderId="83" xfId="0" applyNumberFormat="1" applyFont="1" applyFill="1" applyBorder="1" applyAlignment="1">
      <alignment horizontal="distributed"/>
    </xf>
    <xf numFmtId="41" fontId="3" fillId="33" borderId="84" xfId="0" applyNumberFormat="1" applyFont="1" applyFill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1" fontId="3" fillId="33" borderId="85" xfId="0" applyNumberFormat="1" applyFont="1" applyFill="1" applyBorder="1" applyAlignment="1">
      <alignment horizontal="distributed"/>
    </xf>
    <xf numFmtId="41" fontId="3" fillId="33" borderId="36" xfId="0" applyNumberFormat="1" applyFont="1" applyFill="1" applyBorder="1" applyAlignment="1">
      <alignment horizontal="distributed"/>
    </xf>
    <xf numFmtId="0" fontId="3" fillId="33" borderId="86" xfId="0" applyFont="1" applyFill="1" applyBorder="1" applyAlignment="1">
      <alignment horizontal="center" wrapText="1" shrinkToFit="1"/>
    </xf>
    <xf numFmtId="0" fontId="3" fillId="33" borderId="77" xfId="0" applyFont="1" applyFill="1" applyBorder="1" applyAlignment="1">
      <alignment horizontal="center" wrapText="1" shrinkToFi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textRotation="180"/>
    </xf>
    <xf numFmtId="41" fontId="3" fillId="33" borderId="88" xfId="0" applyNumberFormat="1" applyFont="1" applyFill="1" applyBorder="1" applyAlignment="1">
      <alignment horizontal="distributed"/>
    </xf>
    <xf numFmtId="41" fontId="3" fillId="33" borderId="35" xfId="0" applyNumberFormat="1" applyFont="1" applyFill="1" applyBorder="1" applyAlignment="1">
      <alignment horizontal="distributed"/>
    </xf>
    <xf numFmtId="41" fontId="3" fillId="33" borderId="28" xfId="0" applyNumberFormat="1" applyFont="1" applyFill="1" applyBorder="1" applyAlignment="1">
      <alignment/>
    </xf>
    <xf numFmtId="41" fontId="0" fillId="0" borderId="28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85" xfId="0" applyFont="1" applyFill="1" applyBorder="1" applyAlignment="1">
      <alignment horizontal="distributed"/>
    </xf>
    <xf numFmtId="0" fontId="0" fillId="33" borderId="36" xfId="0" applyFont="1" applyFill="1" applyBorder="1" applyAlignment="1">
      <alignment/>
    </xf>
    <xf numFmtId="180" fontId="3" fillId="33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88" xfId="0" applyFont="1" applyFill="1" applyBorder="1" applyAlignment="1">
      <alignment horizontal="distributed"/>
    </xf>
    <xf numFmtId="0" fontId="0" fillId="33" borderId="35" xfId="0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65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wrapText="1"/>
    </xf>
    <xf numFmtId="0" fontId="3" fillId="33" borderId="77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distributed"/>
    </xf>
    <xf numFmtId="0" fontId="0" fillId="33" borderId="6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view="pageLayout" zoomScale="80" zoomScaleSheetLayoutView="75" zoomScalePageLayoutView="80" workbookViewId="0" topLeftCell="A1">
      <selection activeCell="F39" sqref="F39"/>
    </sheetView>
  </sheetViews>
  <sheetFormatPr defaultColWidth="10.66015625" defaultRowHeight="12.75" customHeight="1"/>
  <cols>
    <col min="1" max="1" width="10.83203125" style="0" customWidth="1"/>
    <col min="2" max="2" width="2.16015625" style="0" customWidth="1"/>
    <col min="3" max="3" width="2.33203125" style="0" customWidth="1"/>
    <col min="4" max="4" width="17.83203125" style="0" customWidth="1"/>
    <col min="5" max="5" width="17" style="0" customWidth="1"/>
    <col min="6" max="15" width="16" style="0" customWidth="1"/>
    <col min="16" max="17" width="14.66015625" style="0" customWidth="1"/>
    <col min="18" max="18" width="1.83203125" style="0" customWidth="1"/>
    <col min="19" max="26" width="5.66015625" style="0" customWidth="1"/>
    <col min="27" max="28" width="4.66015625" style="0" customWidth="1"/>
    <col min="29" max="34" width="5.66015625" style="0" customWidth="1"/>
    <col min="35" max="35" width="7.66015625" style="0" customWidth="1"/>
    <col min="36" max="37" width="6.66015625" style="0" customWidth="1"/>
    <col min="38" max="38" width="10.66015625" style="0" customWidth="1"/>
    <col min="39" max="39" width="5.66015625" style="0" customWidth="1"/>
    <col min="40" max="40" width="4.66015625" style="0" customWidth="1"/>
    <col min="41" max="41" width="5.66015625" style="0" customWidth="1"/>
    <col min="42" max="42" width="4.66015625" style="0" customWidth="1"/>
    <col min="43" max="43" width="5.66015625" style="0" customWidth="1"/>
    <col min="44" max="45" width="4.66015625" style="0" customWidth="1"/>
    <col min="46" max="46" width="5.66015625" style="0" customWidth="1"/>
    <col min="47" max="47" width="4.66015625" style="0" customWidth="1"/>
    <col min="48" max="50" width="5.66015625" style="0" customWidth="1"/>
    <col min="51" max="52" width="1.66796875" style="0" customWidth="1"/>
    <col min="53" max="53" width="10.66015625" style="0" customWidth="1"/>
    <col min="54" max="54" width="8.66015625" style="0" customWidth="1"/>
    <col min="55" max="55" width="10.66015625" style="0" customWidth="1"/>
    <col min="56" max="56" width="9.66015625" style="0" customWidth="1"/>
    <col min="57" max="57" width="6.66015625" style="0" customWidth="1"/>
    <col min="58" max="59" width="5.66015625" style="0" customWidth="1"/>
    <col min="60" max="62" width="6.66015625" style="0" customWidth="1"/>
    <col min="63" max="63" width="5.66015625" style="0" customWidth="1"/>
    <col min="64" max="65" width="6.66015625" style="0" customWidth="1"/>
    <col min="66" max="66" width="5.66015625" style="0" customWidth="1"/>
    <col min="67" max="84" width="4.66015625" style="0" customWidth="1"/>
    <col min="85" max="85" width="5.66015625" style="0" customWidth="1"/>
    <col min="86" max="87" width="6.66015625" style="0" customWidth="1"/>
  </cols>
  <sheetData>
    <row r="1" spans="1:15" ht="16.5" customHeight="1">
      <c r="A1" s="224"/>
      <c r="B1" s="5" t="s">
        <v>27</v>
      </c>
      <c r="C1" s="6"/>
      <c r="D1" s="6"/>
      <c r="E1" s="6"/>
      <c r="F1" s="6"/>
      <c r="G1" s="61"/>
      <c r="H1" s="61"/>
      <c r="I1" s="61"/>
      <c r="J1" s="61"/>
      <c r="K1" s="61"/>
      <c r="L1" s="61"/>
      <c r="M1" s="61"/>
      <c r="N1" s="61"/>
      <c r="O1" s="61"/>
    </row>
    <row r="2" spans="1:15" ht="16.5" customHeight="1" thickBot="1">
      <c r="A2" s="224"/>
      <c r="B2" s="5"/>
      <c r="C2" s="6"/>
      <c r="D2" s="7" t="s">
        <v>18</v>
      </c>
      <c r="E2" s="6"/>
      <c r="F2" s="6"/>
      <c r="G2" s="203" t="s">
        <v>31</v>
      </c>
      <c r="H2" s="203"/>
      <c r="I2" s="61"/>
      <c r="J2" s="61"/>
      <c r="K2" s="61"/>
      <c r="L2" s="61"/>
      <c r="M2" s="61"/>
      <c r="N2" s="61"/>
      <c r="O2" s="61"/>
    </row>
    <row r="3" spans="1:8" s="7" customFormat="1" ht="16.5" customHeight="1">
      <c r="A3" s="224"/>
      <c r="B3" s="10"/>
      <c r="C3" s="191"/>
      <c r="D3" s="234"/>
      <c r="E3" s="161"/>
      <c r="F3" s="229" t="s">
        <v>15</v>
      </c>
      <c r="G3" s="230"/>
      <c r="H3" s="22"/>
    </row>
    <row r="4" spans="1:8" s="12" customFormat="1" ht="16.5" customHeight="1">
      <c r="A4" s="224"/>
      <c r="B4" s="26"/>
      <c r="C4" s="11"/>
      <c r="D4" s="235"/>
      <c r="E4" s="162" t="s">
        <v>6</v>
      </c>
      <c r="F4" s="231"/>
      <c r="G4" s="232"/>
      <c r="H4" s="25" t="s">
        <v>7</v>
      </c>
    </row>
    <row r="5" spans="1:8" s="7" customFormat="1" ht="16.5" customHeight="1">
      <c r="A5" s="224"/>
      <c r="B5" s="15"/>
      <c r="C5" s="8"/>
      <c r="D5" s="235"/>
      <c r="E5" s="162"/>
      <c r="F5" s="23" t="s">
        <v>26</v>
      </c>
      <c r="G5" s="24" t="s">
        <v>23</v>
      </c>
      <c r="H5" s="18" t="s">
        <v>2</v>
      </c>
    </row>
    <row r="6" spans="1:8" s="7" customFormat="1" ht="16.5" customHeight="1" thickBot="1">
      <c r="A6" s="224"/>
      <c r="B6" s="15"/>
      <c r="C6" s="192"/>
      <c r="D6" s="164"/>
      <c r="E6" s="163" t="s">
        <v>1</v>
      </c>
      <c r="F6" s="13" t="s">
        <v>1</v>
      </c>
      <c r="G6" s="19"/>
      <c r="H6" s="19"/>
    </row>
    <row r="7" spans="1:8" s="7" customFormat="1" ht="16.5" customHeight="1" thickBot="1">
      <c r="A7" s="224"/>
      <c r="B7" s="14"/>
      <c r="C7" s="212" t="s">
        <v>14</v>
      </c>
      <c r="D7" s="213"/>
      <c r="E7" s="111">
        <f>+E8+E9</f>
        <v>66410</v>
      </c>
      <c r="F7" s="112">
        <f>+F8+F9</f>
        <v>9606</v>
      </c>
      <c r="G7" s="113">
        <f>SUM(G8:G9)</f>
        <v>531</v>
      </c>
      <c r="H7" s="126">
        <f>F7/E7*100</f>
        <v>14.464689052853485</v>
      </c>
    </row>
    <row r="8" spans="1:15" s="7" customFormat="1" ht="16.5" customHeight="1">
      <c r="A8" s="224"/>
      <c r="B8" s="27"/>
      <c r="C8" s="225" t="s">
        <v>4</v>
      </c>
      <c r="D8" s="226"/>
      <c r="E8" s="114">
        <v>50080</v>
      </c>
      <c r="F8" s="114">
        <v>8681</v>
      </c>
      <c r="G8" s="154">
        <f>G13+G17</f>
        <v>0</v>
      </c>
      <c r="H8" s="127">
        <f>F8/E8*100</f>
        <v>17.334265175718848</v>
      </c>
      <c r="I8" s="28"/>
      <c r="J8" s="28"/>
      <c r="K8" s="28"/>
      <c r="L8" s="28"/>
      <c r="M8" s="28"/>
      <c r="N8" s="28"/>
      <c r="O8" s="28"/>
    </row>
    <row r="9" spans="1:15" s="7" customFormat="1" ht="16.5" customHeight="1" thickBot="1">
      <c r="A9" s="224"/>
      <c r="B9" s="27"/>
      <c r="C9" s="214" t="s">
        <v>3</v>
      </c>
      <c r="D9" s="215"/>
      <c r="E9" s="187">
        <v>16330</v>
      </c>
      <c r="F9" s="188">
        <v>925</v>
      </c>
      <c r="G9" s="189">
        <f>G14+G18</f>
        <v>531</v>
      </c>
      <c r="H9" s="190">
        <f>F9/E9*100</f>
        <v>5.664421310471525</v>
      </c>
      <c r="I9" s="28"/>
      <c r="J9" s="28"/>
      <c r="K9" s="28"/>
      <c r="L9" s="28"/>
      <c r="M9" s="28"/>
      <c r="N9" s="28"/>
      <c r="O9" s="28"/>
    </row>
    <row r="10" spans="1:15" s="7" customFormat="1" ht="16.5" customHeight="1">
      <c r="A10" s="224"/>
      <c r="B10" s="27"/>
      <c r="C10" s="115" t="s">
        <v>5</v>
      </c>
      <c r="D10" s="116"/>
      <c r="E10" s="117"/>
      <c r="F10" s="117"/>
      <c r="G10" s="182"/>
      <c r="H10" s="183"/>
      <c r="I10" s="28"/>
      <c r="J10" s="28"/>
      <c r="K10" s="28"/>
      <c r="L10" s="28"/>
      <c r="M10" s="28"/>
      <c r="N10" s="28"/>
      <c r="O10" s="28"/>
    </row>
    <row r="11" spans="1:15" s="7" customFormat="1" ht="16.5" customHeight="1" thickBot="1">
      <c r="A11" s="224"/>
      <c r="B11" s="27"/>
      <c r="C11" s="184"/>
      <c r="D11" s="202" t="s">
        <v>24</v>
      </c>
      <c r="E11" s="202"/>
      <c r="F11" s="118"/>
      <c r="G11" s="165"/>
      <c r="H11" s="185"/>
      <c r="I11" s="28"/>
      <c r="J11" s="28"/>
      <c r="K11" s="28"/>
      <c r="L11" s="28"/>
      <c r="M11" s="28"/>
      <c r="N11" s="28"/>
      <c r="O11" s="28"/>
    </row>
    <row r="12" spans="1:15" s="7" customFormat="1" ht="16.5" customHeight="1" thickBot="1">
      <c r="A12" s="224"/>
      <c r="B12" s="27"/>
      <c r="C12" s="184"/>
      <c r="D12" s="167" t="s">
        <v>14</v>
      </c>
      <c r="E12" s="168">
        <f>SUM(E13+E14)</f>
        <v>29315</v>
      </c>
      <c r="F12" s="168">
        <f>SUM(F13+F14)</f>
        <v>3499</v>
      </c>
      <c r="G12" s="169">
        <f>SUM(G13:G14)</f>
        <v>233</v>
      </c>
      <c r="H12" s="170">
        <f>F12/E12*100</f>
        <v>11.93586900903974</v>
      </c>
      <c r="I12" s="28"/>
      <c r="J12" s="28"/>
      <c r="K12" s="28"/>
      <c r="L12" s="28"/>
      <c r="M12" s="28"/>
      <c r="N12" s="28"/>
      <c r="O12" s="28"/>
    </row>
    <row r="13" spans="1:15" s="7" customFormat="1" ht="16.5" customHeight="1">
      <c r="A13" s="224"/>
      <c r="B13" s="27"/>
      <c r="C13" s="184"/>
      <c r="D13" s="171" t="s">
        <v>4</v>
      </c>
      <c r="E13" s="114">
        <v>23285</v>
      </c>
      <c r="F13" s="79">
        <v>3062</v>
      </c>
      <c r="G13" s="155">
        <v>0</v>
      </c>
      <c r="H13" s="127">
        <f>F13/E13*100</f>
        <v>13.150096628730942</v>
      </c>
      <c r="I13" s="28"/>
      <c r="J13" s="28"/>
      <c r="K13" s="28"/>
      <c r="L13" s="28"/>
      <c r="M13" s="28"/>
      <c r="N13" s="28"/>
      <c r="O13" s="28"/>
    </row>
    <row r="14" spans="1:15" s="7" customFormat="1" ht="16.5" customHeight="1" thickBot="1">
      <c r="A14" s="224"/>
      <c r="B14" s="27"/>
      <c r="C14" s="184"/>
      <c r="D14" s="172" t="s">
        <v>3</v>
      </c>
      <c r="E14" s="125">
        <v>6030</v>
      </c>
      <c r="F14" s="77">
        <v>437</v>
      </c>
      <c r="G14" s="157">
        <v>233</v>
      </c>
      <c r="H14" s="128">
        <f>F14/E14*100</f>
        <v>7.247097844112769</v>
      </c>
      <c r="I14" s="28"/>
      <c r="J14" s="28"/>
      <c r="K14" s="28"/>
      <c r="L14" s="28"/>
      <c r="M14" s="28"/>
      <c r="N14" s="233"/>
      <c r="O14" s="28"/>
    </row>
    <row r="15" spans="1:15" s="7" customFormat="1" ht="16.5" customHeight="1" thickBot="1">
      <c r="A15" s="224"/>
      <c r="B15" s="27"/>
      <c r="C15" s="184"/>
      <c r="D15" s="202" t="s">
        <v>25</v>
      </c>
      <c r="E15" s="202"/>
      <c r="F15" s="118"/>
      <c r="G15" s="173"/>
      <c r="H15" s="185"/>
      <c r="I15" s="28"/>
      <c r="J15" s="28"/>
      <c r="K15" s="28"/>
      <c r="L15" s="28"/>
      <c r="M15" s="28"/>
      <c r="N15" s="233"/>
      <c r="O15" s="28"/>
    </row>
    <row r="16" spans="1:15" s="7" customFormat="1" ht="16.5" customHeight="1" thickBot="1">
      <c r="A16" s="224"/>
      <c r="B16" s="27"/>
      <c r="C16" s="184"/>
      <c r="D16" s="167" t="s">
        <v>14</v>
      </c>
      <c r="E16" s="168">
        <f>SUM(E17+E18)</f>
        <v>37115</v>
      </c>
      <c r="F16" s="168">
        <f>SUM(F17+F18)</f>
        <v>6107</v>
      </c>
      <c r="G16" s="169">
        <f>SUM(G17:G18)</f>
        <v>298</v>
      </c>
      <c r="H16" s="170">
        <f>F16/E16*100</f>
        <v>16.454263774754143</v>
      </c>
      <c r="I16" s="28"/>
      <c r="J16" s="28"/>
      <c r="K16" s="28"/>
      <c r="L16" s="28"/>
      <c r="M16" s="28"/>
      <c r="N16" s="34"/>
      <c r="O16" s="28"/>
    </row>
    <row r="17" spans="1:15" s="7" customFormat="1" ht="16.5" customHeight="1">
      <c r="A17" s="224"/>
      <c r="B17" s="27"/>
      <c r="C17" s="184"/>
      <c r="D17" s="171" t="s">
        <v>4</v>
      </c>
      <c r="E17" s="114">
        <v>26815</v>
      </c>
      <c r="F17" s="79">
        <v>5619</v>
      </c>
      <c r="G17" s="156">
        <v>0</v>
      </c>
      <c r="H17" s="127">
        <f>F17/E17*100</f>
        <v>20.95468953943688</v>
      </c>
      <c r="I17" s="28"/>
      <c r="J17" s="28"/>
      <c r="K17" s="28"/>
      <c r="L17" s="28"/>
      <c r="M17" s="28"/>
      <c r="N17" s="34"/>
      <c r="O17" s="28"/>
    </row>
    <row r="18" spans="1:15" s="7" customFormat="1" ht="16.5" customHeight="1" thickBot="1">
      <c r="A18" s="224"/>
      <c r="B18" s="35"/>
      <c r="C18" s="186"/>
      <c r="D18" s="172" t="s">
        <v>3</v>
      </c>
      <c r="E18" s="125">
        <v>10300</v>
      </c>
      <c r="F18" s="94">
        <v>488</v>
      </c>
      <c r="G18" s="157">
        <v>298</v>
      </c>
      <c r="H18" s="128">
        <f>F18/E18*100</f>
        <v>4.7378640776699035</v>
      </c>
      <c r="I18" s="28"/>
      <c r="J18" s="28"/>
      <c r="K18" s="28"/>
      <c r="L18" s="28"/>
      <c r="M18" s="28"/>
      <c r="N18" s="34"/>
      <c r="O18" s="28"/>
    </row>
    <row r="19" spans="1:15" s="7" customFormat="1" ht="16.5" customHeight="1">
      <c r="A19" s="224"/>
      <c r="B19" s="31"/>
      <c r="C19" s="31"/>
      <c r="D19" s="179"/>
      <c r="E19" s="180"/>
      <c r="F19" s="180"/>
      <c r="G19" s="181"/>
      <c r="H19" s="31"/>
      <c r="I19" s="28"/>
      <c r="J19" s="28"/>
      <c r="K19" s="28"/>
      <c r="L19" s="28"/>
      <c r="M19" s="28"/>
      <c r="N19" s="28"/>
      <c r="O19" s="28"/>
    </row>
    <row r="20" spans="1:35" s="7" customFormat="1" ht="16.5" customHeight="1" thickBot="1">
      <c r="A20" s="224"/>
      <c r="B20" s="28"/>
      <c r="C20" s="28"/>
      <c r="D20" s="37" t="s">
        <v>16</v>
      </c>
      <c r="E20" s="37"/>
      <c r="F20" s="31"/>
      <c r="G20" s="38"/>
      <c r="H20" s="31"/>
      <c r="I20" s="31"/>
      <c r="J20" s="31"/>
      <c r="K20" s="31"/>
      <c r="L20" s="31"/>
      <c r="M20" s="31"/>
      <c r="N20" s="203" t="s">
        <v>31</v>
      </c>
      <c r="O20" s="203"/>
      <c r="P20" s="20"/>
      <c r="Q20" s="20"/>
      <c r="AI20" s="9" t="s">
        <v>0</v>
      </c>
    </row>
    <row r="21" spans="1:16" s="7" customFormat="1" ht="16.5" customHeight="1">
      <c r="A21" s="224"/>
      <c r="B21" s="31"/>
      <c r="C21" s="39"/>
      <c r="D21" s="197"/>
      <c r="E21" s="174"/>
      <c r="F21" s="42"/>
      <c r="G21" s="42"/>
      <c r="H21" s="219" t="s">
        <v>19</v>
      </c>
      <c r="I21" s="219" t="s">
        <v>32</v>
      </c>
      <c r="J21" s="204" t="s">
        <v>29</v>
      </c>
      <c r="K21" s="205"/>
      <c r="L21" s="205"/>
      <c r="M21" s="205"/>
      <c r="N21" s="206" t="s">
        <v>12</v>
      </c>
      <c r="O21" s="209" t="s">
        <v>28</v>
      </c>
      <c r="P21" s="8"/>
    </row>
    <row r="22" spans="1:16" s="12" customFormat="1" ht="24.75" customHeight="1">
      <c r="A22" s="224"/>
      <c r="B22" s="178"/>
      <c r="C22" s="43"/>
      <c r="D22" s="198"/>
      <c r="E22" s="175" t="s">
        <v>15</v>
      </c>
      <c r="F22" s="45" t="s">
        <v>8</v>
      </c>
      <c r="G22" s="45" t="s">
        <v>9</v>
      </c>
      <c r="H22" s="220"/>
      <c r="I22" s="220"/>
      <c r="J22" s="195" t="s">
        <v>10</v>
      </c>
      <c r="K22" s="193" t="s">
        <v>20</v>
      </c>
      <c r="L22" s="193" t="s">
        <v>11</v>
      </c>
      <c r="M22" s="221" t="s">
        <v>13</v>
      </c>
      <c r="N22" s="207"/>
      <c r="O22" s="210"/>
      <c r="P22" s="11"/>
    </row>
    <row r="23" spans="1:16" s="7" customFormat="1" ht="24.75" customHeight="1" thickBot="1">
      <c r="A23" s="224"/>
      <c r="B23" s="177"/>
      <c r="C23" s="166"/>
      <c r="D23" s="199"/>
      <c r="E23" s="176"/>
      <c r="F23" s="48"/>
      <c r="G23" s="49" t="s">
        <v>2</v>
      </c>
      <c r="H23" s="47"/>
      <c r="I23" s="49" t="s">
        <v>2</v>
      </c>
      <c r="J23" s="196"/>
      <c r="K23" s="194"/>
      <c r="L23" s="194"/>
      <c r="M23" s="222"/>
      <c r="N23" s="208"/>
      <c r="O23" s="211"/>
      <c r="P23" s="8"/>
    </row>
    <row r="24" spans="1:16" s="7" customFormat="1" ht="16.5" customHeight="1" thickBot="1">
      <c r="A24" s="224"/>
      <c r="B24" s="177"/>
      <c r="C24" s="200" t="s">
        <v>14</v>
      </c>
      <c r="D24" s="201"/>
      <c r="E24" s="70">
        <f>SUM(E25+E26)</f>
        <v>9127</v>
      </c>
      <c r="F24" s="70">
        <f>SUM(F25+F26)</f>
        <v>351</v>
      </c>
      <c r="G24" s="106">
        <f>SUM(F24/E24*100)</f>
        <v>3.8457324422044485</v>
      </c>
      <c r="H24" s="70">
        <f>SUM(H25:H26)</f>
        <v>299</v>
      </c>
      <c r="I24" s="106">
        <f>SUM(H24/F24*100)</f>
        <v>85.18518518518519</v>
      </c>
      <c r="J24" s="70">
        <f>SUM(J25+J26)</f>
        <v>149</v>
      </c>
      <c r="K24" s="129">
        <f>SUM(K25,K26)</f>
        <v>11</v>
      </c>
      <c r="L24" s="70">
        <f>SUM(L25:L26)</f>
        <v>8</v>
      </c>
      <c r="M24" s="70">
        <f>SUM(M25+M26)</f>
        <v>131</v>
      </c>
      <c r="N24" s="70">
        <f>SUM(N25+N26)</f>
        <v>28</v>
      </c>
      <c r="O24" s="71">
        <f>SUM(O25:O26)</f>
        <v>24</v>
      </c>
      <c r="P24" s="8"/>
    </row>
    <row r="25" spans="1:16" s="7" customFormat="1" ht="16.5" customHeight="1">
      <c r="A25" s="224"/>
      <c r="B25" s="177"/>
      <c r="C25" s="225" t="s">
        <v>4</v>
      </c>
      <c r="D25" s="226"/>
      <c r="E25" s="130">
        <v>8681</v>
      </c>
      <c r="F25" s="130">
        <v>334</v>
      </c>
      <c r="G25" s="147">
        <f aca="true" t="shared" si="0" ref="G25:G35">SUM(F25/E25*100)</f>
        <v>3.847483008869946</v>
      </c>
      <c r="H25" s="130">
        <v>285</v>
      </c>
      <c r="I25" s="147">
        <f aca="true" t="shared" si="1" ref="I25:I35">SUM(H25/F25*100)</f>
        <v>85.32934131736528</v>
      </c>
      <c r="J25" s="130">
        <v>138</v>
      </c>
      <c r="K25" s="130">
        <v>11</v>
      </c>
      <c r="L25" s="130">
        <v>8</v>
      </c>
      <c r="M25" s="130">
        <v>128</v>
      </c>
      <c r="N25" s="130">
        <v>25</v>
      </c>
      <c r="O25" s="131">
        <v>24</v>
      </c>
      <c r="P25" s="8"/>
    </row>
    <row r="26" spans="1:16" s="7" customFormat="1" ht="16.5" customHeight="1" thickBot="1">
      <c r="A26" s="224"/>
      <c r="B26" s="177"/>
      <c r="C26" s="217" t="s">
        <v>3</v>
      </c>
      <c r="D26" s="218"/>
      <c r="E26" s="114">
        <v>446</v>
      </c>
      <c r="F26" s="114">
        <v>17</v>
      </c>
      <c r="G26" s="148">
        <f t="shared" si="0"/>
        <v>3.811659192825112</v>
      </c>
      <c r="H26" s="77">
        <v>14</v>
      </c>
      <c r="I26" s="148">
        <f t="shared" si="1"/>
        <v>82.35294117647058</v>
      </c>
      <c r="J26" s="77">
        <v>11</v>
      </c>
      <c r="K26" s="132">
        <f>K31+K35</f>
        <v>0</v>
      </c>
      <c r="L26" s="133">
        <v>0</v>
      </c>
      <c r="M26" s="114">
        <v>3</v>
      </c>
      <c r="N26" s="114">
        <v>3</v>
      </c>
      <c r="O26" s="134">
        <v>0</v>
      </c>
      <c r="P26" s="8"/>
    </row>
    <row r="27" spans="1:16" s="7" customFormat="1" ht="16.5" customHeight="1">
      <c r="A27" s="224"/>
      <c r="B27" s="177"/>
      <c r="C27" s="115" t="s">
        <v>5</v>
      </c>
      <c r="D27" s="116"/>
      <c r="E27" s="117"/>
      <c r="F27" s="117"/>
      <c r="G27" s="149"/>
      <c r="H27" s="118"/>
      <c r="I27" s="149"/>
      <c r="J27" s="135"/>
      <c r="K27" s="117"/>
      <c r="L27" s="117"/>
      <c r="M27" s="117"/>
      <c r="N27" s="117"/>
      <c r="O27" s="136"/>
      <c r="P27" s="8"/>
    </row>
    <row r="28" spans="1:16" s="7" customFormat="1" ht="16.5" customHeight="1">
      <c r="A28" s="224"/>
      <c r="B28" s="177"/>
      <c r="C28" s="158"/>
      <c r="D28" s="158" t="s">
        <v>36</v>
      </c>
      <c r="E28" s="135"/>
      <c r="F28" s="135"/>
      <c r="G28" s="149"/>
      <c r="H28" s="118"/>
      <c r="I28" s="149"/>
      <c r="J28" s="135"/>
      <c r="K28" s="135"/>
      <c r="L28" s="135"/>
      <c r="M28" s="135"/>
      <c r="N28" s="135"/>
      <c r="O28" s="159"/>
      <c r="P28" s="8"/>
    </row>
    <row r="29" spans="1:16" s="7" customFormat="1" ht="16.5" customHeight="1" thickBot="1">
      <c r="A29" s="224"/>
      <c r="B29" s="177"/>
      <c r="C29" s="118"/>
      <c r="D29" s="124" t="s">
        <v>14</v>
      </c>
      <c r="E29" s="77">
        <f>SUM(E30+E31)</f>
        <v>3206</v>
      </c>
      <c r="F29" s="76">
        <f aca="true" t="shared" si="2" ref="F29:O29">SUM(F30+F31)</f>
        <v>142</v>
      </c>
      <c r="G29" s="148">
        <f t="shared" si="0"/>
        <v>4.429195258889583</v>
      </c>
      <c r="H29" s="77">
        <f>SUM(H30:H31)</f>
        <v>116</v>
      </c>
      <c r="I29" s="148">
        <f t="shared" si="1"/>
        <v>81.69014084507043</v>
      </c>
      <c r="J29" s="76">
        <f t="shared" si="2"/>
        <v>46</v>
      </c>
      <c r="K29" s="76">
        <f t="shared" si="2"/>
        <v>7</v>
      </c>
      <c r="L29" s="76">
        <f t="shared" si="2"/>
        <v>5</v>
      </c>
      <c r="M29" s="76">
        <f t="shared" si="2"/>
        <v>58</v>
      </c>
      <c r="N29" s="76">
        <f t="shared" si="2"/>
        <v>16</v>
      </c>
      <c r="O29" s="137">
        <f t="shared" si="2"/>
        <v>10</v>
      </c>
      <c r="P29" s="8"/>
    </row>
    <row r="30" spans="1:16" s="7" customFormat="1" ht="16.5" customHeight="1">
      <c r="A30" s="224"/>
      <c r="B30" s="177"/>
      <c r="C30" s="118"/>
      <c r="D30" s="119" t="s">
        <v>4</v>
      </c>
      <c r="E30" s="79">
        <v>3062</v>
      </c>
      <c r="F30" s="79">
        <v>133</v>
      </c>
      <c r="G30" s="147">
        <f t="shared" si="0"/>
        <v>4.34356629653821</v>
      </c>
      <c r="H30" s="130">
        <v>110</v>
      </c>
      <c r="I30" s="150">
        <f>SUM(H30/F30*100)</f>
        <v>82.70676691729322</v>
      </c>
      <c r="J30" s="138">
        <v>42</v>
      </c>
      <c r="K30" s="133">
        <v>7</v>
      </c>
      <c r="L30" s="79">
        <v>5</v>
      </c>
      <c r="M30" s="79">
        <v>56</v>
      </c>
      <c r="N30" s="79">
        <v>13</v>
      </c>
      <c r="O30" s="80">
        <v>10</v>
      </c>
      <c r="P30" s="8"/>
    </row>
    <row r="31" spans="1:16" s="7" customFormat="1" ht="16.5" customHeight="1">
      <c r="A31" s="224"/>
      <c r="B31" s="177"/>
      <c r="C31" s="118"/>
      <c r="D31" s="121" t="s">
        <v>3</v>
      </c>
      <c r="E31" s="139">
        <v>144</v>
      </c>
      <c r="F31" s="82">
        <v>9</v>
      </c>
      <c r="G31" s="152">
        <f t="shared" si="0"/>
        <v>6.25</v>
      </c>
      <c r="H31" s="122">
        <v>6</v>
      </c>
      <c r="I31" s="151">
        <f>SUM(H31/F31*100)</f>
        <v>66.66666666666666</v>
      </c>
      <c r="J31" s="83">
        <v>4</v>
      </c>
      <c r="K31" s="83">
        <v>0</v>
      </c>
      <c r="L31" s="84">
        <v>0</v>
      </c>
      <c r="M31" s="83">
        <v>2</v>
      </c>
      <c r="N31" s="83">
        <v>3</v>
      </c>
      <c r="O31" s="85">
        <v>0</v>
      </c>
      <c r="P31" s="8"/>
    </row>
    <row r="32" spans="1:15" s="7" customFormat="1" ht="16.5" customHeight="1">
      <c r="A32" s="224"/>
      <c r="B32" s="177"/>
      <c r="C32" s="118"/>
      <c r="D32" s="227" t="s">
        <v>37</v>
      </c>
      <c r="E32" s="228"/>
      <c r="F32" s="228"/>
      <c r="G32" s="58"/>
      <c r="H32" s="88"/>
      <c r="I32" s="58"/>
      <c r="J32" s="88"/>
      <c r="K32" s="88"/>
      <c r="L32" s="88"/>
      <c r="M32" s="88"/>
      <c r="N32" s="88"/>
      <c r="O32" s="140"/>
    </row>
    <row r="33" spans="1:16" s="7" customFormat="1" ht="16.5" customHeight="1" thickBot="1">
      <c r="A33" s="224"/>
      <c r="B33" s="177"/>
      <c r="C33" s="141"/>
      <c r="D33" s="142" t="s">
        <v>14</v>
      </c>
      <c r="E33" s="92">
        <f>SUM(E34+E35)</f>
        <v>5921</v>
      </c>
      <c r="F33" s="92">
        <f>SUM(F34:F35)</f>
        <v>209</v>
      </c>
      <c r="G33" s="104">
        <f t="shared" si="0"/>
        <v>3.529809153859145</v>
      </c>
      <c r="H33" s="91">
        <f>SUM(J33+K33+L33+M33)</f>
        <v>183</v>
      </c>
      <c r="I33" s="104">
        <f t="shared" si="1"/>
        <v>87.5598086124402</v>
      </c>
      <c r="J33" s="92">
        <f aca="true" t="shared" si="3" ref="J33:O33">SUM(J34+J35)</f>
        <v>103</v>
      </c>
      <c r="K33" s="92">
        <f t="shared" si="3"/>
        <v>4</v>
      </c>
      <c r="L33" s="92">
        <f t="shared" si="3"/>
        <v>3</v>
      </c>
      <c r="M33" s="92">
        <f t="shared" si="3"/>
        <v>73</v>
      </c>
      <c r="N33" s="92">
        <f t="shared" si="3"/>
        <v>12</v>
      </c>
      <c r="O33" s="143">
        <f t="shared" si="3"/>
        <v>14</v>
      </c>
      <c r="P33" s="8"/>
    </row>
    <row r="34" spans="1:16" s="7" customFormat="1" ht="16.5" customHeight="1">
      <c r="A34" s="224"/>
      <c r="B34" s="177"/>
      <c r="C34" s="118"/>
      <c r="D34" s="119" t="s">
        <v>4</v>
      </c>
      <c r="E34" s="79">
        <v>5619</v>
      </c>
      <c r="F34" s="79">
        <v>201</v>
      </c>
      <c r="G34" s="147">
        <f t="shared" si="0"/>
        <v>3.577148958889482</v>
      </c>
      <c r="H34" s="130">
        <v>175</v>
      </c>
      <c r="I34" s="147">
        <f t="shared" si="1"/>
        <v>87.06467661691542</v>
      </c>
      <c r="J34" s="144">
        <v>96</v>
      </c>
      <c r="K34" s="79">
        <v>4</v>
      </c>
      <c r="L34" s="79">
        <v>3</v>
      </c>
      <c r="M34" s="79">
        <v>72</v>
      </c>
      <c r="N34" s="79">
        <v>12</v>
      </c>
      <c r="O34" s="80">
        <v>14</v>
      </c>
      <c r="P34" s="8"/>
    </row>
    <row r="35" spans="1:16" s="7" customFormat="1" ht="16.5" customHeight="1" thickBot="1">
      <c r="A35" s="224"/>
      <c r="B35" s="177"/>
      <c r="C35" s="123"/>
      <c r="D35" s="124" t="s">
        <v>3</v>
      </c>
      <c r="E35" s="94">
        <v>302</v>
      </c>
      <c r="F35" s="145">
        <v>8</v>
      </c>
      <c r="G35" s="104">
        <f t="shared" si="0"/>
        <v>2.6490066225165565</v>
      </c>
      <c r="H35" s="91">
        <v>8</v>
      </c>
      <c r="I35" s="104">
        <f t="shared" si="1"/>
        <v>100</v>
      </c>
      <c r="J35" s="146">
        <v>7</v>
      </c>
      <c r="K35" s="96">
        <v>0</v>
      </c>
      <c r="L35" s="95">
        <v>0</v>
      </c>
      <c r="M35" s="96">
        <v>1</v>
      </c>
      <c r="N35" s="96">
        <v>0</v>
      </c>
      <c r="O35" s="97">
        <v>0</v>
      </c>
      <c r="P35" s="8"/>
    </row>
    <row r="36" spans="1:18" ht="16.5" customHeight="1">
      <c r="A36" s="224"/>
      <c r="B36" s="62"/>
      <c r="C36" s="62"/>
      <c r="D36" s="63"/>
      <c r="E36" s="64"/>
      <c r="F36" s="64"/>
      <c r="G36" s="65"/>
      <c r="H36" s="64"/>
      <c r="I36" s="65"/>
      <c r="J36" s="64"/>
      <c r="K36" s="66"/>
      <c r="L36" s="67"/>
      <c r="M36" s="67"/>
      <c r="N36" s="67"/>
      <c r="O36" s="67"/>
      <c r="P36" s="4"/>
      <c r="Q36" s="4"/>
      <c r="R36" s="1"/>
    </row>
    <row r="37" spans="1:18" ht="47.25" customHeight="1">
      <c r="A37" s="224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4"/>
      <c r="Q37" s="4"/>
      <c r="R37" s="1"/>
    </row>
    <row r="38" spans="1:17" s="7" customFormat="1" ht="16.5" customHeight="1">
      <c r="A38" s="224"/>
      <c r="B38"/>
      <c r="C38"/>
      <c r="D38" s="3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</row>
    <row r="39" spans="1:17" s="7" customFormat="1" ht="16.5" customHeight="1">
      <c r="A39" s="224"/>
      <c r="B39"/>
      <c r="C39"/>
      <c r="D39" s="3"/>
      <c r="E39" s="1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</row>
    <row r="40" spans="1:17" s="7" customFormat="1" ht="24.75" customHeight="1">
      <c r="A40" s="224"/>
      <c r="B40"/>
      <c r="C40"/>
      <c r="D40" s="3"/>
      <c r="E40" s="1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</row>
    <row r="41" spans="1:17" s="7" customFormat="1" ht="12" customHeight="1">
      <c r="A41" s="224"/>
      <c r="B41"/>
      <c r="C41"/>
      <c r="D41" s="3"/>
      <c r="E41" s="1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</row>
    <row r="42" spans="1:20" s="7" customFormat="1" ht="24.75" customHeight="1">
      <c r="A42" s="224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</row>
    <row r="43" spans="2:17" s="7" customFormat="1" ht="16.5" customHeight="1">
      <c r="B43"/>
      <c r="C43"/>
      <c r="D43" s="3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</row>
    <row r="44" spans="2:17" s="7" customFormat="1" ht="16.5" customHeight="1">
      <c r="B44"/>
      <c r="C44"/>
      <c r="D44" s="3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</row>
    <row r="45" spans="2:17" s="7" customFormat="1" ht="16.5" customHeight="1">
      <c r="B45"/>
      <c r="C45"/>
      <c r="D45" s="3"/>
      <c r="E45" s="1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</row>
    <row r="46" spans="2:17" s="7" customFormat="1" ht="16.5" customHeight="1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"/>
      <c r="Q46" s="2"/>
    </row>
    <row r="47" spans="2:17" s="7" customFormat="1" ht="16.5" customHeight="1">
      <c r="B47"/>
      <c r="C47"/>
      <c r="D47" s="3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</row>
    <row r="48" spans="2:17" s="7" customFormat="1" ht="16.5" customHeight="1">
      <c r="B48"/>
      <c r="C48"/>
      <c r="D48" s="3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</row>
    <row r="49" spans="2:17" s="17" customFormat="1" ht="16.5" customHeight="1">
      <c r="B49"/>
      <c r="C49"/>
      <c r="D49" s="3"/>
      <c r="E49" s="1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</row>
    <row r="50" spans="2:17" s="7" customFormat="1" ht="16.5" customHeight="1">
      <c r="B50"/>
      <c r="C50"/>
      <c r="D50" s="3"/>
      <c r="E50" s="1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</row>
    <row r="51" spans="2:17" s="7" customFormat="1" ht="16.5" customHeight="1">
      <c r="B51"/>
      <c r="C51"/>
      <c r="D51" s="3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</row>
    <row r="52" spans="2:17" s="7" customFormat="1" ht="16.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"/>
      <c r="Q52" s="2"/>
    </row>
    <row r="54" ht="24.75" customHeight="1"/>
    <row r="55" ht="12" customHeight="1"/>
    <row r="56" spans="2:15" ht="12.75" customHeight="1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</row>
    <row r="58" spans="2:15" ht="12.75" customHeight="1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64" ht="19.5" customHeight="1"/>
    <row r="74" ht="22.5" customHeight="1"/>
    <row r="76" ht="20.25" customHeight="1"/>
  </sheetData>
  <sheetProtection/>
  <mergeCells count="30">
    <mergeCell ref="A1:A42"/>
    <mergeCell ref="C8:D8"/>
    <mergeCell ref="C25:D25"/>
    <mergeCell ref="B52:O52"/>
    <mergeCell ref="B56:O56"/>
    <mergeCell ref="D32:F32"/>
    <mergeCell ref="G2:H2"/>
    <mergeCell ref="F3:G4"/>
    <mergeCell ref="N14:N15"/>
    <mergeCell ref="D3:D5"/>
    <mergeCell ref="C7:D7"/>
    <mergeCell ref="C9:D9"/>
    <mergeCell ref="B58:O58"/>
    <mergeCell ref="C26:D26"/>
    <mergeCell ref="I21:I22"/>
    <mergeCell ref="H21:H22"/>
    <mergeCell ref="M22:M23"/>
    <mergeCell ref="B46:O46"/>
    <mergeCell ref="B42:T42"/>
    <mergeCell ref="D11:E11"/>
    <mergeCell ref="K22:K23"/>
    <mergeCell ref="J22:J23"/>
    <mergeCell ref="D21:D23"/>
    <mergeCell ref="C24:D24"/>
    <mergeCell ref="D15:E15"/>
    <mergeCell ref="N20:O20"/>
    <mergeCell ref="J21:M21"/>
    <mergeCell ref="N21:N23"/>
    <mergeCell ref="O21:O23"/>
    <mergeCell ref="L22:L23"/>
  </mergeCells>
  <printOptions/>
  <pageMargins left="0.2" right="0.4330708661417323" top="0.7480314960629921" bottom="0.7480314960629921" header="0.31496062992125984" footer="0.31496062992125984"/>
  <pageSetup fitToWidth="0" horizontalDpi="600" verticalDpi="600" orientation="landscape" paperSize="9" scale="80" r:id="rId1"/>
  <headerFooter alignWithMargins="0">
    <oddFooter>&amp;C&amp;12‐46‐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Layout" zoomScaleSheetLayoutView="75" workbookViewId="0" topLeftCell="A19">
      <selection activeCell="B28" sqref="B28:O28"/>
    </sheetView>
  </sheetViews>
  <sheetFormatPr defaultColWidth="10.66015625" defaultRowHeight="12.75" customHeight="1"/>
  <cols>
    <col min="1" max="1" width="10.66015625" style="0" customWidth="1"/>
    <col min="2" max="2" width="9.16015625" style="0" customWidth="1"/>
    <col min="3" max="3" width="2.33203125" style="0" customWidth="1"/>
    <col min="4" max="4" width="17.83203125" style="0" customWidth="1"/>
    <col min="5" max="15" width="16" style="0" customWidth="1"/>
    <col min="16" max="17" width="14.66015625" style="0" customWidth="1"/>
    <col min="18" max="18" width="1.83203125" style="0" customWidth="1"/>
    <col min="19" max="26" width="5.66015625" style="0" customWidth="1"/>
    <col min="27" max="28" width="4.66015625" style="0" customWidth="1"/>
    <col min="29" max="34" width="5.66015625" style="0" customWidth="1"/>
    <col min="35" max="35" width="7.66015625" style="0" customWidth="1"/>
    <col min="36" max="37" width="6.66015625" style="0" customWidth="1"/>
    <col min="38" max="38" width="10.66015625" style="0" customWidth="1"/>
    <col min="39" max="39" width="5.66015625" style="0" customWidth="1"/>
    <col min="40" max="40" width="4.66015625" style="0" customWidth="1"/>
    <col min="41" max="41" width="5.66015625" style="0" customWidth="1"/>
    <col min="42" max="42" width="4.66015625" style="0" customWidth="1"/>
    <col min="43" max="43" width="5.66015625" style="0" customWidth="1"/>
    <col min="44" max="45" width="4.66015625" style="0" customWidth="1"/>
    <col min="46" max="46" width="5.66015625" style="0" customWidth="1"/>
    <col min="47" max="47" width="4.66015625" style="0" customWidth="1"/>
    <col min="48" max="50" width="5.66015625" style="0" customWidth="1"/>
    <col min="51" max="52" width="1.66796875" style="0" customWidth="1"/>
    <col min="53" max="53" width="10.66015625" style="0" customWidth="1"/>
    <col min="54" max="54" width="8.66015625" style="0" customWidth="1"/>
    <col min="55" max="55" width="10.66015625" style="0" customWidth="1"/>
    <col min="56" max="56" width="9.66015625" style="0" customWidth="1"/>
    <col min="57" max="57" width="6.66015625" style="0" customWidth="1"/>
    <col min="58" max="59" width="5.66015625" style="0" customWidth="1"/>
    <col min="60" max="62" width="6.66015625" style="0" customWidth="1"/>
    <col min="63" max="63" width="5.66015625" style="0" customWidth="1"/>
    <col min="64" max="65" width="6.66015625" style="0" customWidth="1"/>
    <col min="66" max="66" width="5.66015625" style="0" customWidth="1"/>
    <col min="67" max="84" width="4.66015625" style="0" customWidth="1"/>
    <col min="85" max="85" width="5.66015625" style="0" customWidth="1"/>
    <col min="86" max="87" width="6.66015625" style="0" customWidth="1"/>
  </cols>
  <sheetData>
    <row r="1" spans="1:17" s="7" customFormat="1" ht="16.5" customHeight="1" thickBot="1">
      <c r="A1" s="224"/>
      <c r="B1" s="238" t="s">
        <v>17</v>
      </c>
      <c r="C1" s="239"/>
      <c r="D1" s="239"/>
      <c r="E1" s="239"/>
      <c r="F1" s="239"/>
      <c r="G1" s="38"/>
      <c r="H1" s="31"/>
      <c r="I1" s="31"/>
      <c r="J1" s="31"/>
      <c r="K1" s="31"/>
      <c r="L1" s="31"/>
      <c r="M1" s="31"/>
      <c r="N1" s="203" t="s">
        <v>31</v>
      </c>
      <c r="O1" s="203"/>
      <c r="P1" s="21"/>
      <c r="Q1" s="21"/>
    </row>
    <row r="2" spans="1:16" s="7" customFormat="1" ht="16.5" customHeight="1">
      <c r="A2" s="224"/>
      <c r="B2" s="39"/>
      <c r="C2" s="40"/>
      <c r="D2" s="245"/>
      <c r="E2" s="41"/>
      <c r="F2" s="42"/>
      <c r="G2" s="42"/>
      <c r="H2" s="247" t="s">
        <v>19</v>
      </c>
      <c r="I2" s="247" t="s">
        <v>33</v>
      </c>
      <c r="J2" s="204" t="s">
        <v>30</v>
      </c>
      <c r="K2" s="205"/>
      <c r="L2" s="205"/>
      <c r="M2" s="205"/>
      <c r="N2" s="206" t="s">
        <v>12</v>
      </c>
      <c r="O2" s="209" t="s">
        <v>22</v>
      </c>
      <c r="P2" s="8"/>
    </row>
    <row r="3" spans="1:16" s="7" customFormat="1" ht="24.75" customHeight="1">
      <c r="A3" s="224"/>
      <c r="B3" s="46"/>
      <c r="C3" s="31"/>
      <c r="D3" s="246"/>
      <c r="E3" s="47" t="s">
        <v>15</v>
      </c>
      <c r="F3" s="45" t="s">
        <v>8</v>
      </c>
      <c r="G3" s="47" t="s">
        <v>9</v>
      </c>
      <c r="H3" s="248"/>
      <c r="I3" s="248"/>
      <c r="J3" s="195" t="s">
        <v>10</v>
      </c>
      <c r="K3" s="193" t="s">
        <v>21</v>
      </c>
      <c r="L3" s="193" t="s">
        <v>11</v>
      </c>
      <c r="M3" s="221" t="s">
        <v>13</v>
      </c>
      <c r="N3" s="207"/>
      <c r="O3" s="210"/>
      <c r="P3" s="8"/>
    </row>
    <row r="4" spans="1:16" s="7" customFormat="1" ht="24.75" customHeight="1" thickBot="1">
      <c r="A4" s="224"/>
      <c r="B4" s="46"/>
      <c r="C4" s="31"/>
      <c r="D4" s="246"/>
      <c r="E4" s="47"/>
      <c r="F4" s="48"/>
      <c r="G4" s="47" t="s">
        <v>2</v>
      </c>
      <c r="H4" s="47"/>
      <c r="I4" s="47" t="s">
        <v>2</v>
      </c>
      <c r="J4" s="196"/>
      <c r="K4" s="194"/>
      <c r="L4" s="194"/>
      <c r="M4" s="222"/>
      <c r="N4" s="208"/>
      <c r="O4" s="211"/>
      <c r="P4" s="8"/>
    </row>
    <row r="5" spans="1:16" s="7" customFormat="1" ht="16.5" customHeight="1" thickBot="1">
      <c r="A5" s="224"/>
      <c r="B5" s="27"/>
      <c r="C5" s="249" t="s">
        <v>14</v>
      </c>
      <c r="D5" s="250"/>
      <c r="E5" s="68">
        <f>SUM(E6:E7)</f>
        <v>479</v>
      </c>
      <c r="F5" s="68">
        <f>SUM(F6:F7)</f>
        <v>15</v>
      </c>
      <c r="G5" s="98">
        <f>F5/E5*100</f>
        <v>3.1315240083507305</v>
      </c>
      <c r="H5" s="69">
        <f>SUM(H6:H7)</f>
        <v>12</v>
      </c>
      <c r="I5" s="106">
        <f>H5/F5*100</f>
        <v>80</v>
      </c>
      <c r="J5" s="70">
        <f aca="true" t="shared" si="0" ref="J5:O5">+J6+J7</f>
        <v>10</v>
      </c>
      <c r="K5" s="70">
        <f t="shared" si="0"/>
        <v>0</v>
      </c>
      <c r="L5" s="70">
        <f t="shared" si="0"/>
        <v>0</v>
      </c>
      <c r="M5" s="70">
        <f t="shared" si="0"/>
        <v>2</v>
      </c>
      <c r="N5" s="70">
        <f t="shared" si="0"/>
        <v>3</v>
      </c>
      <c r="O5" s="71">
        <f t="shared" si="0"/>
        <v>0</v>
      </c>
      <c r="P5" s="8"/>
    </row>
    <row r="6" spans="1:16" s="7" customFormat="1" ht="16.5" customHeight="1">
      <c r="A6" s="224"/>
      <c r="B6" s="27"/>
      <c r="C6" s="240" t="s">
        <v>4</v>
      </c>
      <c r="D6" s="241"/>
      <c r="E6" s="72">
        <f>E11+E15</f>
        <v>0</v>
      </c>
      <c r="F6" s="72">
        <f aca="true" t="shared" si="1" ref="F6:O6">F11+F15</f>
        <v>0</v>
      </c>
      <c r="G6" s="99">
        <v>0</v>
      </c>
      <c r="H6" s="72">
        <f t="shared" si="1"/>
        <v>0</v>
      </c>
      <c r="I6" s="107">
        <v>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2">
        <f t="shared" si="1"/>
        <v>0</v>
      </c>
      <c r="N6" s="72">
        <f t="shared" si="1"/>
        <v>0</v>
      </c>
      <c r="O6" s="120">
        <f t="shared" si="1"/>
        <v>0</v>
      </c>
      <c r="P6" s="8"/>
    </row>
    <row r="7" spans="1:16" s="7" customFormat="1" ht="16.5" customHeight="1" thickBot="1">
      <c r="A7" s="224"/>
      <c r="B7" s="27"/>
      <c r="C7" s="236" t="s">
        <v>3</v>
      </c>
      <c r="D7" s="237"/>
      <c r="E7" s="73">
        <f>E12+E16</f>
        <v>479</v>
      </c>
      <c r="F7" s="73">
        <f aca="true" t="shared" si="2" ref="F7:O7">F12+F16</f>
        <v>15</v>
      </c>
      <c r="G7" s="100">
        <f>F7/E7*100</f>
        <v>3.1315240083507305</v>
      </c>
      <c r="H7" s="73">
        <f t="shared" si="2"/>
        <v>12</v>
      </c>
      <c r="I7" s="108">
        <f>H7/F7*100</f>
        <v>80</v>
      </c>
      <c r="J7" s="73">
        <f t="shared" si="2"/>
        <v>10</v>
      </c>
      <c r="K7" s="73">
        <f t="shared" si="2"/>
        <v>0</v>
      </c>
      <c r="L7" s="73">
        <f t="shared" si="2"/>
        <v>0</v>
      </c>
      <c r="M7" s="73">
        <f t="shared" si="2"/>
        <v>2</v>
      </c>
      <c r="N7" s="73">
        <f t="shared" si="2"/>
        <v>3</v>
      </c>
      <c r="O7" s="153">
        <f t="shared" si="2"/>
        <v>0</v>
      </c>
      <c r="P7" s="8"/>
    </row>
    <row r="8" spans="1:16" s="7" customFormat="1" ht="16.5" customHeight="1">
      <c r="A8" s="224"/>
      <c r="B8" s="27"/>
      <c r="C8" s="29" t="s">
        <v>5</v>
      </c>
      <c r="D8" s="30"/>
      <c r="E8" s="74"/>
      <c r="F8" s="74"/>
      <c r="G8" s="57"/>
      <c r="H8" s="74"/>
      <c r="I8" s="57"/>
      <c r="J8" s="74"/>
      <c r="K8" s="74"/>
      <c r="L8" s="74"/>
      <c r="M8" s="74"/>
      <c r="N8" s="74"/>
      <c r="O8" s="75"/>
      <c r="P8" s="8"/>
    </row>
    <row r="9" spans="1:16" s="7" customFormat="1" ht="16.5" customHeight="1">
      <c r="A9" s="224"/>
      <c r="B9" s="46"/>
      <c r="C9" s="43"/>
      <c r="D9" s="44" t="s">
        <v>34</v>
      </c>
      <c r="E9" s="118"/>
      <c r="F9" s="118"/>
      <c r="G9" s="149"/>
      <c r="H9" s="118"/>
      <c r="I9" s="149"/>
      <c r="J9" s="118"/>
      <c r="K9" s="118"/>
      <c r="L9" s="118"/>
      <c r="M9" s="118"/>
      <c r="N9" s="118"/>
      <c r="O9" s="75"/>
      <c r="P9" s="8"/>
    </row>
    <row r="10" spans="1:16" s="7" customFormat="1" ht="16.5" customHeight="1" thickBot="1">
      <c r="A10" s="224"/>
      <c r="B10" s="46"/>
      <c r="C10" s="51"/>
      <c r="D10" s="36" t="s">
        <v>14</v>
      </c>
      <c r="E10" s="76">
        <f>+E11+E12</f>
        <v>293</v>
      </c>
      <c r="F10" s="76">
        <f>+F11+F12</f>
        <v>13</v>
      </c>
      <c r="G10" s="101">
        <f>F10/E10*100</f>
        <v>4.436860068259386</v>
      </c>
      <c r="H10" s="77">
        <f>SUM(H11:H12)</f>
        <v>10</v>
      </c>
      <c r="I10" s="101">
        <f>H10/F10*100</f>
        <v>76.92307692307693</v>
      </c>
      <c r="J10" s="76">
        <f aca="true" t="shared" si="3" ref="J10:O10">+J11+J12</f>
        <v>8</v>
      </c>
      <c r="K10" s="76">
        <f t="shared" si="3"/>
        <v>0</v>
      </c>
      <c r="L10" s="76">
        <f t="shared" si="3"/>
        <v>0</v>
      </c>
      <c r="M10" s="76">
        <f t="shared" si="3"/>
        <v>2</v>
      </c>
      <c r="N10" s="77">
        <f t="shared" si="3"/>
        <v>3</v>
      </c>
      <c r="O10" s="78">
        <f t="shared" si="3"/>
        <v>0</v>
      </c>
      <c r="P10" s="8"/>
    </row>
    <row r="11" spans="1:16" s="7" customFormat="1" ht="16.5" customHeight="1">
      <c r="A11" s="224"/>
      <c r="B11" s="46"/>
      <c r="C11" s="51"/>
      <c r="D11" s="33" t="s">
        <v>4</v>
      </c>
      <c r="E11" s="79">
        <v>0</v>
      </c>
      <c r="F11" s="79">
        <v>0</v>
      </c>
      <c r="G11" s="102">
        <v>0</v>
      </c>
      <c r="H11" s="79">
        <v>0</v>
      </c>
      <c r="I11" s="107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80">
        <v>0</v>
      </c>
      <c r="P11" s="8"/>
    </row>
    <row r="12" spans="1:16" s="7" customFormat="1" ht="16.5" customHeight="1">
      <c r="A12" s="224"/>
      <c r="B12" s="46"/>
      <c r="C12" s="51"/>
      <c r="D12" s="33" t="s">
        <v>3</v>
      </c>
      <c r="E12" s="81">
        <v>293</v>
      </c>
      <c r="F12" s="82">
        <v>13</v>
      </c>
      <c r="G12" s="103">
        <f>F12/E12*100</f>
        <v>4.436860068259386</v>
      </c>
      <c r="H12" s="82">
        <v>10</v>
      </c>
      <c r="I12" s="103">
        <f>H12/F12*100</f>
        <v>76.92307692307693</v>
      </c>
      <c r="J12" s="82">
        <v>8</v>
      </c>
      <c r="K12" s="83">
        <v>0</v>
      </c>
      <c r="L12" s="84">
        <v>0</v>
      </c>
      <c r="M12" s="83">
        <v>2</v>
      </c>
      <c r="N12" s="83">
        <v>3</v>
      </c>
      <c r="O12" s="85">
        <v>0</v>
      </c>
      <c r="P12" s="8"/>
    </row>
    <row r="13" spans="1:16" s="17" customFormat="1" ht="16.5" customHeight="1">
      <c r="A13" s="224"/>
      <c r="B13" s="46"/>
      <c r="C13" s="46"/>
      <c r="D13" s="50" t="s">
        <v>35</v>
      </c>
      <c r="E13" s="86"/>
      <c r="F13" s="87"/>
      <c r="G13" s="58"/>
      <c r="H13" s="88"/>
      <c r="I13" s="58"/>
      <c r="J13" s="89"/>
      <c r="K13" s="89"/>
      <c r="L13" s="89"/>
      <c r="M13" s="89"/>
      <c r="N13" s="89"/>
      <c r="O13" s="90"/>
      <c r="P13" s="16"/>
    </row>
    <row r="14" spans="1:16" s="7" customFormat="1" ht="16.5" customHeight="1" thickBot="1">
      <c r="A14" s="224"/>
      <c r="B14" s="46"/>
      <c r="C14" s="46"/>
      <c r="D14" s="32" t="s">
        <v>14</v>
      </c>
      <c r="E14" s="91">
        <f>+E15+E16</f>
        <v>186</v>
      </c>
      <c r="F14" s="91">
        <f>+F15+F16</f>
        <v>2</v>
      </c>
      <c r="G14" s="104">
        <f>F14/E14*100</f>
        <v>1.0752688172043012</v>
      </c>
      <c r="H14" s="91">
        <f aca="true" t="shared" si="4" ref="H14:O14">+H15+H16</f>
        <v>2</v>
      </c>
      <c r="I14" s="109">
        <f>H14/F14*100</f>
        <v>100</v>
      </c>
      <c r="J14" s="91">
        <f t="shared" si="4"/>
        <v>2</v>
      </c>
      <c r="K14" s="91">
        <f t="shared" si="4"/>
        <v>0</v>
      </c>
      <c r="L14" s="92">
        <f t="shared" si="4"/>
        <v>0</v>
      </c>
      <c r="M14" s="92">
        <f t="shared" si="4"/>
        <v>0</v>
      </c>
      <c r="N14" s="91">
        <f>SUM(N15:N16)</f>
        <v>0</v>
      </c>
      <c r="O14" s="93">
        <f t="shared" si="4"/>
        <v>0</v>
      </c>
      <c r="P14" s="8"/>
    </row>
    <row r="15" spans="1:16" s="7" customFormat="1" ht="16.5" customHeight="1">
      <c r="A15" s="224"/>
      <c r="B15" s="46"/>
      <c r="C15" s="51"/>
      <c r="D15" s="33" t="s">
        <v>4</v>
      </c>
      <c r="E15" s="79">
        <v>0</v>
      </c>
      <c r="F15" s="79">
        <v>0</v>
      </c>
      <c r="G15" s="102">
        <v>0</v>
      </c>
      <c r="H15" s="79">
        <v>0</v>
      </c>
      <c r="I15" s="107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80">
        <v>0</v>
      </c>
      <c r="P15" s="8"/>
    </row>
    <row r="16" spans="1:16" s="7" customFormat="1" ht="16.5" customHeight="1" thickBot="1">
      <c r="A16" s="224"/>
      <c r="B16" s="35"/>
      <c r="C16" s="59"/>
      <c r="D16" s="32" t="s">
        <v>3</v>
      </c>
      <c r="E16" s="94">
        <v>186</v>
      </c>
      <c r="F16" s="94">
        <v>2</v>
      </c>
      <c r="G16" s="105">
        <f>F16/E16*100</f>
        <v>1.0752688172043012</v>
      </c>
      <c r="H16" s="94">
        <v>2</v>
      </c>
      <c r="I16" s="110">
        <f>H16/F16*100</f>
        <v>100</v>
      </c>
      <c r="J16" s="94">
        <v>2</v>
      </c>
      <c r="K16" s="94">
        <v>0</v>
      </c>
      <c r="L16" s="95">
        <v>0</v>
      </c>
      <c r="M16" s="96">
        <v>0</v>
      </c>
      <c r="N16" s="96">
        <v>0</v>
      </c>
      <c r="O16" s="97">
        <v>0</v>
      </c>
      <c r="P16" s="8"/>
    </row>
    <row r="17" spans="1:17" ht="12.75" customHeight="1">
      <c r="A17" s="224"/>
      <c r="B17" s="52"/>
      <c r="C17" s="52"/>
      <c r="D17" s="60"/>
      <c r="E17" s="53"/>
      <c r="F17" s="53"/>
      <c r="G17" s="54"/>
      <c r="H17" s="53"/>
      <c r="I17" s="54"/>
      <c r="J17" s="53"/>
      <c r="K17" s="55"/>
      <c r="L17" s="56"/>
      <c r="M17" s="56"/>
      <c r="N17" s="56"/>
      <c r="O17" s="56"/>
      <c r="P17" s="4"/>
      <c r="Q17" s="4"/>
    </row>
    <row r="18" spans="1:17" ht="24.75" customHeight="1">
      <c r="A18" s="22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"/>
      <c r="Q18" s="2"/>
    </row>
    <row r="19" spans="1:17" ht="12" customHeight="1">
      <c r="A19" s="224"/>
      <c r="D19" s="3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</row>
    <row r="20" spans="1:17" ht="12.75" customHeight="1">
      <c r="A20" s="224"/>
      <c r="D20" s="3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</row>
    <row r="21" spans="1:17" ht="12.75" customHeight="1">
      <c r="A21" s="224"/>
      <c r="D21" s="3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2.75" customHeight="1">
      <c r="A22" s="224"/>
      <c r="D22" s="3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</row>
    <row r="23" spans="1:17" ht="12.75" customHeight="1">
      <c r="A23" s="224"/>
      <c r="D23" s="3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</row>
    <row r="24" spans="1:17" ht="12.75" customHeight="1">
      <c r="A24" s="224"/>
      <c r="D24" s="3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</row>
    <row r="25" spans="1:17" ht="12.75" customHeight="1">
      <c r="A25" s="224"/>
      <c r="D25" s="3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</row>
    <row r="26" spans="1:17" ht="12.75" customHeight="1">
      <c r="A26" s="224"/>
      <c r="D26" s="3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</row>
    <row r="27" spans="1:17" ht="12.75" customHeight="1">
      <c r="A27" s="224"/>
      <c r="D27" s="3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</row>
    <row r="28" spans="1:17" ht="19.5" customHeight="1">
      <c r="A28" s="224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"/>
      <c r="Q28" s="2"/>
    </row>
    <row r="29" spans="1:17" ht="12.75" customHeight="1">
      <c r="A29" s="224"/>
      <c r="D29" s="3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</row>
    <row r="30" spans="1:17" ht="12.75" customHeight="1">
      <c r="A30" s="224"/>
      <c r="D30" s="3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</row>
    <row r="31" spans="1:17" ht="12.75" customHeight="1">
      <c r="A31" s="224"/>
      <c r="D31" s="3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</row>
    <row r="32" spans="1:17" ht="12.75" customHeight="1">
      <c r="A32" s="224"/>
      <c r="D32" s="3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</row>
    <row r="33" spans="1:17" ht="12.75" customHeight="1">
      <c r="A33" s="224"/>
      <c r="D33" s="3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</row>
    <row r="34" spans="1:17" ht="12.75" customHeight="1">
      <c r="A34" s="224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"/>
      <c r="Q34" s="2"/>
    </row>
    <row r="35" ht="12.75" customHeight="1">
      <c r="A35" s="224"/>
    </row>
    <row r="36" ht="12.75" customHeight="1">
      <c r="A36" s="224"/>
    </row>
    <row r="37" ht="12.75" customHeight="1">
      <c r="A37" s="224"/>
    </row>
    <row r="38" spans="1:15" ht="22.5" customHeight="1">
      <c r="A38" s="224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</row>
    <row r="39" ht="12.75" customHeight="1">
      <c r="A39" s="224"/>
    </row>
    <row r="40" spans="1:16" ht="20.25" customHeight="1">
      <c r="A40" s="224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3"/>
    </row>
  </sheetData>
  <sheetProtection/>
  <mergeCells count="21">
    <mergeCell ref="A1:A40"/>
    <mergeCell ref="C5:D5"/>
    <mergeCell ref="L3:L4"/>
    <mergeCell ref="J2:M2"/>
    <mergeCell ref="N2:N4"/>
    <mergeCell ref="K3:K4"/>
    <mergeCell ref="B40:P40"/>
    <mergeCell ref="B18:O18"/>
    <mergeCell ref="B28:O28"/>
    <mergeCell ref="B34:O34"/>
    <mergeCell ref="J3:J4"/>
    <mergeCell ref="N1:O1"/>
    <mergeCell ref="D2:D4"/>
    <mergeCell ref="H2:H3"/>
    <mergeCell ref="I2:I3"/>
    <mergeCell ref="C7:D7"/>
    <mergeCell ref="B38:O38"/>
    <mergeCell ref="M3:M4"/>
    <mergeCell ref="B1:F1"/>
    <mergeCell ref="C6:D6"/>
    <mergeCell ref="O2:O4"/>
  </mergeCells>
  <printOptions/>
  <pageMargins left="0.2" right="0.4330708661417323" top="0.7480314960629921" bottom="0.7480314960629921" header="0.31496062992125984" footer="0.31496062992125984"/>
  <pageSetup fitToWidth="0" fitToHeight="1" horizontalDpi="600" verticalDpi="600" orientation="landscape" paperSize="9" scale="97" r:id="rId1"/>
  <headerFooter alignWithMargins="0">
    <oddFooter>&amp;C&amp;12‐47‐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2014-03-05T04:34:43Z</cp:lastPrinted>
  <dcterms:created xsi:type="dcterms:W3CDTF">2004-12-20T04:45:15Z</dcterms:created>
  <dcterms:modified xsi:type="dcterms:W3CDTF">2014-04-01T08:23:18Z</dcterms:modified>
  <cp:category/>
  <cp:version/>
  <cp:contentType/>
  <cp:contentStatus/>
  <cp:revision>20</cp:revision>
</cp:coreProperties>
</file>