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BW31" i="9"/>
  <c r="CO31" i="9" s="1"/>
  <c r="CO32" i="9" s="1"/>
  <c r="CO33" i="9" s="1"/>
  <c r="CO34" i="9" s="1"/>
  <c r="CO35" i="9" s="1"/>
  <c r="CO36" i="9" s="1"/>
  <c r="CO37" i="9" s="1"/>
  <c r="CO38" i="9" s="1"/>
  <c r="CO39" i="9" s="1"/>
  <c r="CO40" i="9" s="1"/>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s="1"/>
</calcChain>
</file>

<file path=xl/sharedStrings.xml><?xml version="1.0" encoding="utf-8"?>
<sst xmlns="http://schemas.openxmlformats.org/spreadsheetml/2006/main" count="1165" uniqueCount="573">
  <si>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</si>
  <si>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</si>
  <si>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</si>
  <si>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</si>
  <si>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</si>
  <si>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</si>
  <si>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</si>
  <si>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</si>
  <si>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</si>
  <si>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</si>
  <si>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</si>
  <si>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</si>
  <si>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</si>
  <si>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</si>
  <si>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</si>
  <si>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</si>
  <si>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</si>
  <si>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</si>
  <si>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</si>
  <si>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</si>
  <si>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</si>
  <si>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</si>
  <si>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</si>
  <si>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</si>
  <si>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</si>
  <si>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</si>
  <si>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</si>
  <si>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</si>
  <si>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</si>
  <si>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</si>
  <si>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</si>
  <si>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</si>
  <si>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</si>
  <si>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</si>
  <si>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</si>
  <si>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</si>
  <si>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</si>
  <si>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</si>
  <si>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</si>
  <si>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</si>
  <si>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</si>
  <si>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</si>
  <si>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</si>
  <si>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</si>
  <si>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</si>
  <si>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</si>
  <si>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</si>
  <si>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</si>
  <si>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</si>
  <si>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</si>
  <si>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</si>
  <si>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</si>
  <si>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</si>
  <si>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</si>
  <si>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</si>
  <si>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</si>
  <si>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</si>
  <si>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</si>
  <si>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</si>
  <si>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</si>
  <si>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</si>
  <si>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</si>
  <si>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</si>
  <si>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</si>
  <si>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</si>
  <si>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</si>
  <si>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</si>
  <si>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</si>
  <si>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</si>
  <si>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</si>
  <si>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</si>
  <si>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</si>
  <si>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</si>
  <si>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</si>
  <si>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</si>
  <si>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</si>
  <si>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</si>
  <si>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</si>
  <si>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</si>
  <si>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</si>
  <si>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</si>
  <si>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</si>
  <si>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</si>
  <si>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</si>
  <si>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</si>
  <si>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</si>
  <si>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</si>
  <si>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</si>
  <si>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</si>
  <si>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</si>
  <si>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</si>
  <si>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</si>
  <si>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</si>
  <si>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</si>
  <si>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</si>
  <si>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</si>
  <si>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</si>
  <si>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</si>
  <si>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</si>
  <si>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</si>
  <si>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</si>
  <si>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</si>
  <si>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</si>
  <si>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</si>
  <si>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</si>
  <si>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</si>
  <si>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</si>
  <si>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</si>
  <si>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</si>
  <si>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</si>
  <si>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</si>
  <si>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</si>
  <si>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</si>
  <si>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</si>
  <si>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</si>
  <si>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</si>
  <si>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</si>
  <si>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</si>
  <si>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</si>
  <si>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</si>
  <si>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</si>
  <si>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</si>
  <si>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</si>
  <si>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</si>
  <si>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</si>
  <si>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</si>
  <si>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</si>
  <si>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</si>
  <si>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</si>
  <si>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</si>
  <si>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</si>
  <si>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</si>
  <si>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</si>
  <si>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</si>
  <si>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</si>
  <si>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</si>
  <si>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</si>
  <si>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</si>
  <si>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</si>
  <si>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</si>
  <si>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</si>
  <si>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</si>
  <si>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</si>
  <si>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</si>
  <si>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</si>
  <si>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</si>
  <si>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</si>
  <si>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</si>
  <si>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</si>
  <si>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</si>
  <si>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</si>
  <si>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</si>
  <si>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</si>
  <si>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</si>
  <si>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</si>
  <si>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</si>
  <si>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</si>
  <si>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</si>
  <si>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</si>
  <si>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</si>
  <si>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</si>
  <si>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</si>
  <si>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</si>
  <si>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</si>
  <si>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</si>
  <si>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</si>
  <si>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</si>
  <si>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</si>
  <si>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</si>
  <si>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</si>
  <si>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</si>
  <si>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</si>
  <si>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</si>
  <si>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</si>
  <si>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</si>
  <si>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</si>
  <si>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</si>
  <si>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</si>
  <si>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</si>
  <si>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</si>
  <si>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</si>
  <si>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</si>
  <si>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</si>
  <si>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</si>
  <si>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</si>
  <si>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</si>
  <si>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</si>
  <si>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</si>
  <si>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</si>
  <si>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</si>
  <si>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</si>
  <si>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</si>
  <si>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</si>
  <si>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</si>
  <si>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</si>
  <si>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</si>
  <si>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</si>
  <si>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</si>
  <si>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</si>
  <si>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</si>
  <si>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</si>
  <si>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</si>
  <si>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</si>
  <si>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</si>
  <si>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</si>
  <si>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</si>
  <si>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</si>
  <si>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</si>
  <si>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</si>
  <si>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</si>
  <si>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</si>
  <si>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</si>
  <si>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</si>
  <si>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</si>
  <si>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</si>
  <si>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</si>
  <si>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</si>
  <si>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</si>
  <si>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</si>
  <si>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</si>
  <si>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</si>
  <si>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</si>
  <si>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</si>
  <si>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</si>
  <si>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</si>
  <si>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</si>
  <si>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</si>
  <si>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</si>
  <si>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</si>
  <si>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</si>
  <si>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</si>
  <si>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</si>
  <si>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</si>
  <si>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</si>
  <si>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</si>
  <si>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</si>
  <si>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</si>
  <si>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</si>
  <si>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</si>
  <si>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</si>
  <si>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</si>
  <si>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</si>
  <si>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</si>
  <si>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</si>
  <si>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</si>
  <si>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</si>
  <si>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</si>
  <si>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</si>
  <si>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</si>
  <si>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</si>
  <si>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</si>
  <si>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</si>
  <si>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</si>
  <si>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</si>
  <si>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</si>
  <si>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</si>
  <si>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</si>
  <si>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</si>
  <si>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</si>
  <si>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</si>
  <si>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</si>
  <si>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</si>
  <si>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</si>
  <si>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</si>
  <si>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</si>
  <si>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</si>
  <si>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</si>
  <si>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</si>
  <si>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</si>
  <si>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</si>
  <si>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</si>
  <si>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</si>
  <si>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</si>
  <si>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</si>
  <si>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</si>
  <si>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</si>
  <si>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</si>
  <si>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</si>
  <si>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</si>
  <si>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</si>
  <si>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</si>
  <si>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</si>
  <si>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</si>
  <si>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</si>
  <si>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</si>
  <si>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</si>
  <si>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</si>
  <si>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</si>
  <si>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</si>
  <si>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</si>
  <si>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</si>
  <si>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</si>
  <si>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</si>
  <si>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</si>
  <si>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</si>
  <si>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</si>
  <si>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</si>
  <si>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</si>
  <si>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</si>
  <si>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</si>
  <si>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</si>
  <si>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</si>
  <si>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</si>
  <si>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</si>
  <si>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</si>
  <si>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</si>
  <si>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</si>
  <si>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</si>
  <si>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</si>
  <si>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</si>
  <si>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</si>
  <si>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</si>
  <si>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</si>
  <si>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岐阜県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</si>
  <si>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</si>
  <si>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</si>
  <si>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</si>
  <si>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</si>
  <si>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</si>
  <si>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</si>
  <si>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</si>
  <si>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</si>
  <si>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</si>
  <si>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</si>
  <si>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</si>
  <si>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</si>
  <si>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</si>
  <si>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</si>
  <si>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</si>
  <si>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</si>
  <si>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</si>
  <si>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</si>
  <si>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</si>
  <si>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</si>
  <si>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</si>
  <si>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用度事業特別会計</t>
    <phoneticPr fontId="5"/>
  </si>
  <si>
    <t>地方独立行政法人資金貸付特別会計</t>
    <phoneticPr fontId="5"/>
  </si>
  <si>
    <t>母子父子寡婦福祉資金貸付特別会計</t>
    <phoneticPr fontId="5"/>
  </si>
  <si>
    <t>中小企業振興資金貸付特別会計</t>
    <phoneticPr fontId="5"/>
  </si>
  <si>
    <t>就農支援資金貸付特別会計</t>
    <phoneticPr fontId="5"/>
  </si>
  <si>
    <t>林業改善資金貸付特別会計</t>
    <phoneticPr fontId="5"/>
  </si>
  <si>
    <t>徳山ダム上流域公有地化特別会計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</si>
  <si>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</si>
  <si>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</si>
  <si>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</si>
  <si>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</si>
  <si>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</si>
  <si>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</si>
  <si>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</si>
  <si>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</si>
  <si>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</si>
  <si>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</si>
  <si>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</si>
  <si>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</si>
  <si>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</si>
  <si>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</si>
  <si>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</si>
  <si>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</si>
  <si>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工業用水道事業会計</t>
    <phoneticPr fontId="5"/>
  </si>
  <si>
    <t>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</si>
  <si>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</si>
  <si>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</si>
  <si>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</si>
  <si>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</si>
  <si>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</si>
  <si>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</si>
  <si>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</si>
  <si>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</si>
  <si>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</si>
  <si>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</si>
  <si>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</si>
  <si>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</si>
  <si>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</si>
  <si>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</si>
  <si>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</si>
  <si>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</si>
  <si>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</si>
  <si>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</si>
  <si>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</si>
  <si>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</si>
  <si>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</si>
  <si>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</si>
  <si>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</si>
  <si>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</si>
  <si>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</si>
  <si>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</si>
  <si>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</si>
  <si>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</si>
  <si>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</si>
  <si>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</si>
  <si>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</si>
  <si>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</si>
  <si>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</si>
  <si>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</si>
  <si>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</si>
  <si>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</si>
  <si>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</si>
  <si>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</si>
  <si>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</si>
  <si>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</si>
  <si>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</si>
  <si>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</si>
  <si>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</si>
  <si>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</si>
  <si>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</si>
  <si>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</si>
  <si>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</si>
  <si>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</si>
  <si>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</si>
  <si>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</si>
  <si>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</si>
  <si>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</si>
  <si>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</si>
  <si>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</si>
  <si>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</si>
  <si>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</si>
  <si>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</si>
  <si>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</si>
  <si>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</si>
  <si>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</si>
  <si>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</si>
  <si>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</si>
  <si>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</si>
  <si>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</si>
  <si>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</si>
  <si>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</si>
  <si>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</si>
  <si>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</si>
  <si>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</si>
  <si>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</si>
  <si>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</si>
  <si>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</si>
  <si>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</si>
  <si>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</si>
  <si>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</si>
  <si>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</si>
  <si>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</si>
  <si>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</si>
  <si>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</si>
  <si>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</si>
  <si>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</si>
  <si>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</si>
  <si>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</si>
  <si>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</si>
  <si>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</si>
  <si>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</si>
  <si>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</si>
  <si>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</si>
  <si>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</si>
  <si>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</si>
  <si>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</si>
  <si>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</si>
  <si>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</si>
  <si>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</si>
  <si>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</si>
  <si>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</si>
  <si>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</si>
  <si>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</si>
  <si>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</si>
  <si>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</si>
  <si>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</si>
  <si>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</si>
  <si>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</si>
  <si>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</si>
  <si>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</si>
  <si>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</si>
  <si>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</si>
  <si>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</si>
  <si>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</si>
  <si>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</si>
  <si>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</si>
  <si>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</si>
  <si>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</si>
  <si>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</si>
  <si>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</si>
  <si>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</si>
  <si>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</si>
  <si>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</si>
  <si>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</si>
  <si>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</si>
  <si>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</si>
  <si>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</si>
  <si>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</si>
  <si>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</si>
  <si>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</si>
  <si>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</si>
  <si>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</si>
  <si>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</si>
  <si>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</si>
  <si>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</si>
  <si>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</si>
  <si>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</si>
  <si>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</si>
  <si>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</si>
  <si>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</si>
  <si>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</si>
  <si>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</si>
  <si>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</si>
  <si>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</si>
  <si>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</si>
  <si>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</si>
  <si>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0.06</t>
  </si>
  <si>
    <t>▲ 1.55</t>
  </si>
  <si>
    <t>水道事業会計</t>
  </si>
  <si>
    <t>一般会計</t>
  </si>
  <si>
    <t>県営住宅特別会計</t>
  </si>
  <si>
    <t>工業用水道事業会計</t>
  </si>
  <si>
    <t>流域下水道特別会計</t>
  </si>
  <si>
    <t>就農支援資金貸付特別会計</t>
  </si>
  <si>
    <t>用度事業特別会計</t>
  </si>
  <si>
    <t>公債管理特別会計</t>
  </si>
  <si>
    <t>その他会計（赤字）</t>
  </si>
  <si>
    <t>その他会計（黒字）</t>
  </si>
  <si>
    <t>（財）岐阜県研究開発財団</t>
    <rPh sb="0" eb="3">
      <t>ザイ</t>
    </rPh>
    <rPh sb="3" eb="6">
      <t>ギフケン</t>
    </rPh>
    <rPh sb="6" eb="8">
      <t>ケンキュウ</t>
    </rPh>
    <rPh sb="8" eb="10">
      <t>カイハツ</t>
    </rPh>
    <rPh sb="10" eb="12">
      <t>ザイダン</t>
    </rPh>
    <phoneticPr fontId="5"/>
  </si>
  <si>
    <t>（財）岐阜県国際交流センター</t>
    <rPh sb="0" eb="3">
      <t>ザイ</t>
    </rPh>
    <rPh sb="3" eb="6">
      <t>ギフケン</t>
    </rPh>
    <rPh sb="6" eb="8">
      <t>コクサイ</t>
    </rPh>
    <rPh sb="8" eb="10">
      <t>コウリュウ</t>
    </rPh>
    <phoneticPr fontId="5"/>
  </si>
  <si>
    <t>（財）世界遺産白川郷合掌造り保存財団</t>
    <rPh sb="0" eb="3">
      <t>ザイ</t>
    </rPh>
    <rPh sb="3" eb="5">
      <t>セカイ</t>
    </rPh>
    <rPh sb="5" eb="7">
      <t>イサン</t>
    </rPh>
    <rPh sb="7" eb="10">
      <t>シラカワゴウ</t>
    </rPh>
    <rPh sb="10" eb="13">
      <t>ガッショウヅク</t>
    </rPh>
    <rPh sb="14" eb="16">
      <t>ホゾン</t>
    </rPh>
    <rPh sb="16" eb="18">
      <t>ザイダン</t>
    </rPh>
    <phoneticPr fontId="5"/>
  </si>
  <si>
    <t>（財）岐阜県市町村行政情報センター</t>
    <rPh sb="0" eb="3">
      <t>ザイ</t>
    </rPh>
    <rPh sb="3" eb="6">
      <t>ギフケン</t>
    </rPh>
    <rPh sb="6" eb="9">
      <t>シチョウソン</t>
    </rPh>
    <rPh sb="9" eb="11">
      <t>ギョウセイ</t>
    </rPh>
    <rPh sb="11" eb="13">
      <t>ジョウホウ</t>
    </rPh>
    <phoneticPr fontId="5"/>
  </si>
  <si>
    <t>（財）岐阜県教育文化財団</t>
    <rPh sb="0" eb="3">
      <t>ザイ</t>
    </rPh>
    <rPh sb="3" eb="6">
      <t>ギフケン</t>
    </rPh>
    <rPh sb="6" eb="8">
      <t>キョウイク</t>
    </rPh>
    <rPh sb="8" eb="10">
      <t>ブンカ</t>
    </rPh>
    <rPh sb="10" eb="12">
      <t>ザイダン</t>
    </rPh>
    <phoneticPr fontId="5"/>
  </si>
  <si>
    <t>（財）岐阜県公衆衛生検査センター</t>
    <rPh sb="0" eb="3">
      <t>ザイ</t>
    </rPh>
    <rPh sb="3" eb="6">
      <t>ギフケン</t>
    </rPh>
    <rPh sb="6" eb="8">
      <t>コウシュウ</t>
    </rPh>
    <rPh sb="8" eb="10">
      <t>エイセイ</t>
    </rPh>
    <rPh sb="10" eb="12">
      <t>ケンサ</t>
    </rPh>
    <phoneticPr fontId="5"/>
  </si>
  <si>
    <t>（財）岐阜県産業経済振興センター</t>
    <rPh sb="0" eb="3">
      <t>ザイ</t>
    </rPh>
    <rPh sb="3" eb="6">
      <t>ギフケン</t>
    </rPh>
    <rPh sb="6" eb="8">
      <t>サンギョウ</t>
    </rPh>
    <rPh sb="8" eb="10">
      <t>ケイザイ</t>
    </rPh>
    <rPh sb="10" eb="12">
      <t>シンコウ</t>
    </rPh>
    <phoneticPr fontId="5"/>
  </si>
  <si>
    <t>（財）セラミックパーク美濃</t>
    <rPh sb="0" eb="3">
      <t>ザイ</t>
    </rPh>
    <rPh sb="11" eb="13">
      <t>ミノ</t>
    </rPh>
    <phoneticPr fontId="5"/>
  </si>
  <si>
    <t>（財）飛騨地域地場産業振興センター</t>
    <rPh sb="0" eb="3">
      <t>ザイ</t>
    </rPh>
    <rPh sb="3" eb="5">
      <t>ヒダ</t>
    </rPh>
    <rPh sb="5" eb="7">
      <t>チイキ</t>
    </rPh>
    <rPh sb="7" eb="9">
      <t>ジバ</t>
    </rPh>
    <rPh sb="9" eb="11">
      <t>サンギョウ</t>
    </rPh>
    <rPh sb="11" eb="13">
      <t>シンコウ</t>
    </rPh>
    <phoneticPr fontId="5"/>
  </si>
  <si>
    <t>（財）ソフトピアジャパン</t>
    <rPh sb="0" eb="3">
      <t>ザイ</t>
    </rPh>
    <phoneticPr fontId="5"/>
  </si>
  <si>
    <t>（財）岐阜産業会館</t>
    <rPh sb="0" eb="3">
      <t>ザイ</t>
    </rPh>
    <rPh sb="3" eb="5">
      <t>ギフ</t>
    </rPh>
    <rPh sb="5" eb="7">
      <t>サンギョウ</t>
    </rPh>
    <rPh sb="7" eb="9">
      <t>カイカン</t>
    </rPh>
    <phoneticPr fontId="5"/>
  </si>
  <si>
    <t>（社）岐阜県農畜産公社</t>
    <rPh sb="1" eb="2">
      <t>シャ</t>
    </rPh>
    <rPh sb="3" eb="6">
      <t>ギフケン</t>
    </rPh>
    <rPh sb="6" eb="8">
      <t>ノウチク</t>
    </rPh>
    <rPh sb="8" eb="9">
      <t>サン</t>
    </rPh>
    <rPh sb="9" eb="11">
      <t>コウシャ</t>
    </rPh>
    <phoneticPr fontId="5"/>
  </si>
  <si>
    <t>（社）岐阜県畜産協会</t>
    <rPh sb="1" eb="2">
      <t>シャ</t>
    </rPh>
    <rPh sb="3" eb="6">
      <t>ギフケン</t>
    </rPh>
    <rPh sb="6" eb="8">
      <t>チクサン</t>
    </rPh>
    <rPh sb="8" eb="10">
      <t>キョウカイ</t>
    </rPh>
    <phoneticPr fontId="5"/>
  </si>
  <si>
    <t>（財）岐阜県魚苗センター</t>
    <rPh sb="0" eb="3">
      <t>ザイ</t>
    </rPh>
    <rPh sb="3" eb="6">
      <t>ギフケン</t>
    </rPh>
    <rPh sb="6" eb="7">
      <t>ギョ</t>
    </rPh>
    <rPh sb="7" eb="8">
      <t>ビョウ</t>
    </rPh>
    <phoneticPr fontId="5"/>
  </si>
  <si>
    <t>（社）岐阜県森林公社</t>
    <rPh sb="0" eb="3">
      <t>シャ</t>
    </rPh>
    <rPh sb="3" eb="6">
      <t>ギフケン</t>
    </rPh>
    <rPh sb="6" eb="8">
      <t>シンリン</t>
    </rPh>
    <rPh sb="8" eb="10">
      <t>コウシャ</t>
    </rPh>
    <phoneticPr fontId="5"/>
  </si>
  <si>
    <t>（社）木曽三川水源造成公社</t>
    <rPh sb="0" eb="3">
      <t>シャ</t>
    </rPh>
    <rPh sb="3" eb="5">
      <t>キソ</t>
    </rPh>
    <rPh sb="5" eb="7">
      <t>サンセン</t>
    </rPh>
    <rPh sb="7" eb="9">
      <t>スイゲン</t>
    </rPh>
    <rPh sb="9" eb="11">
      <t>ゾウセイ</t>
    </rPh>
    <rPh sb="11" eb="13">
      <t>コウシャ</t>
    </rPh>
    <phoneticPr fontId="5"/>
  </si>
  <si>
    <t>（財）岐阜県建設研究センター</t>
    <rPh sb="0" eb="3">
      <t>ザイ</t>
    </rPh>
    <rPh sb="3" eb="6">
      <t>ギフケン</t>
    </rPh>
    <rPh sb="6" eb="8">
      <t>ケンセツ</t>
    </rPh>
    <rPh sb="8" eb="10">
      <t>ケンキュウ</t>
    </rPh>
    <phoneticPr fontId="5"/>
  </si>
  <si>
    <t>（財）岐阜県浄水事業公社</t>
    <rPh sb="0" eb="3">
      <t>ザイ</t>
    </rPh>
    <rPh sb="3" eb="6">
      <t>ギフケン</t>
    </rPh>
    <rPh sb="6" eb="8">
      <t>ジョウスイ</t>
    </rPh>
    <rPh sb="8" eb="10">
      <t>ジギョウ</t>
    </rPh>
    <rPh sb="10" eb="12">
      <t>コウシャ</t>
    </rPh>
    <phoneticPr fontId="5"/>
  </si>
  <si>
    <t>（財）岐阜県美術振興会</t>
    <rPh sb="0" eb="3">
      <t>ザイ</t>
    </rPh>
    <rPh sb="3" eb="6">
      <t>ギフケン</t>
    </rPh>
    <rPh sb="6" eb="8">
      <t>ビジュツ</t>
    </rPh>
    <rPh sb="8" eb="11">
      <t>シンコウカイ</t>
    </rPh>
    <phoneticPr fontId="5"/>
  </si>
  <si>
    <t>（財）岐阜県体育協会</t>
    <rPh sb="0" eb="3">
      <t>ザイ</t>
    </rPh>
    <rPh sb="3" eb="6">
      <t>ギフケン</t>
    </rPh>
    <rPh sb="6" eb="8">
      <t>タイイク</t>
    </rPh>
    <rPh sb="8" eb="10">
      <t>キョウカイ</t>
    </rPh>
    <phoneticPr fontId="5"/>
  </si>
  <si>
    <t>（財）岐阜県暴力追放推進センター</t>
    <rPh sb="0" eb="3">
      <t>ザイ</t>
    </rPh>
    <rPh sb="3" eb="6">
      <t>ギフケン</t>
    </rPh>
    <rPh sb="6" eb="8">
      <t>ボウリョク</t>
    </rPh>
    <rPh sb="8" eb="10">
      <t>ツイホウ</t>
    </rPh>
    <rPh sb="10" eb="12">
      <t>スイシン</t>
    </rPh>
    <phoneticPr fontId="5"/>
  </si>
  <si>
    <t>（財）岐阜県生活衛生営業指導センター</t>
    <rPh sb="0" eb="3">
      <t>ザイ</t>
    </rPh>
    <rPh sb="3" eb="6">
      <t>ギフケン</t>
    </rPh>
    <rPh sb="6" eb="8">
      <t>セイカツ</t>
    </rPh>
    <rPh sb="8" eb="10">
      <t>エイセイ</t>
    </rPh>
    <rPh sb="10" eb="12">
      <t>エイギョウ</t>
    </rPh>
    <rPh sb="12" eb="14">
      <t>シドウ</t>
    </rPh>
    <phoneticPr fontId="5"/>
  </si>
  <si>
    <t>（社）岐阜県野菜価格安定基金協会</t>
    <rPh sb="0" eb="3">
      <t>シャ</t>
    </rPh>
    <rPh sb="3" eb="6">
      <t>ギフケン</t>
    </rPh>
    <rPh sb="6" eb="8">
      <t>ヤサイ</t>
    </rPh>
    <rPh sb="8" eb="10">
      <t>カカク</t>
    </rPh>
    <rPh sb="10" eb="12">
      <t>アンテイ</t>
    </rPh>
    <rPh sb="12" eb="14">
      <t>キキン</t>
    </rPh>
    <rPh sb="14" eb="16">
      <t>キョウカイ</t>
    </rPh>
    <phoneticPr fontId="5"/>
  </si>
  <si>
    <t>（財）岐阜県子ども会育成連合会</t>
    <rPh sb="0" eb="3">
      <t>ザイ</t>
    </rPh>
    <rPh sb="3" eb="6">
      <t>ギフケン</t>
    </rPh>
    <rPh sb="6" eb="7">
      <t>コ</t>
    </rPh>
    <rPh sb="9" eb="10">
      <t>カイ</t>
    </rPh>
    <rPh sb="10" eb="12">
      <t>イクセイ</t>
    </rPh>
    <rPh sb="12" eb="15">
      <t>レンゴウカイ</t>
    </rPh>
    <phoneticPr fontId="5"/>
  </si>
  <si>
    <t>（財）岐阜県防犯協会</t>
    <rPh sb="0" eb="3">
      <t>ザイ</t>
    </rPh>
    <rPh sb="3" eb="6">
      <t>ギフケン</t>
    </rPh>
    <rPh sb="6" eb="8">
      <t>ボウハン</t>
    </rPh>
    <rPh sb="8" eb="10">
      <t>キョウカイ</t>
    </rPh>
    <phoneticPr fontId="5"/>
  </si>
  <si>
    <t>（株）サン・シング東海</t>
    <rPh sb="0" eb="3">
      <t>カブ</t>
    </rPh>
    <rPh sb="9" eb="11">
      <t>トウカイ</t>
    </rPh>
    <phoneticPr fontId="5"/>
  </si>
  <si>
    <t>岐阜県名産販売（株）</t>
    <rPh sb="0" eb="3">
      <t>ギフケン</t>
    </rPh>
    <rPh sb="3" eb="5">
      <t>メイサン</t>
    </rPh>
    <rPh sb="5" eb="7">
      <t>ハンバイ</t>
    </rPh>
    <rPh sb="7" eb="10">
      <t>カブ</t>
    </rPh>
    <phoneticPr fontId="5"/>
  </si>
  <si>
    <t>（株）ブイ・アール・テクノセンター</t>
    <rPh sb="0" eb="3">
      <t>カブ</t>
    </rPh>
    <phoneticPr fontId="5"/>
  </si>
  <si>
    <t>明知鉄道（株）</t>
    <rPh sb="0" eb="2">
      <t>アケチ</t>
    </rPh>
    <rPh sb="2" eb="4">
      <t>テツドウ</t>
    </rPh>
    <rPh sb="4" eb="7">
      <t>カブ</t>
    </rPh>
    <phoneticPr fontId="5"/>
  </si>
  <si>
    <t>長良川鉄道（株）</t>
    <rPh sb="0" eb="3">
      <t>ナガラガワ</t>
    </rPh>
    <rPh sb="3" eb="5">
      <t>テツドウ</t>
    </rPh>
    <rPh sb="5" eb="8">
      <t>カブ</t>
    </rPh>
    <phoneticPr fontId="5"/>
  </si>
  <si>
    <t>樽見鉄道（株）</t>
    <rPh sb="0" eb="2">
      <t>タルミ</t>
    </rPh>
    <rPh sb="2" eb="4">
      <t>テツドウ</t>
    </rPh>
    <rPh sb="4" eb="7">
      <t>カブ</t>
    </rPh>
    <phoneticPr fontId="5"/>
  </si>
  <si>
    <t>中部国際空港（株）</t>
    <rPh sb="0" eb="2">
      <t>チュウブ</t>
    </rPh>
    <rPh sb="2" eb="4">
      <t>コクサイ</t>
    </rPh>
    <rPh sb="4" eb="6">
      <t>クウコウ</t>
    </rPh>
    <rPh sb="6" eb="9">
      <t>カブ</t>
    </rPh>
    <phoneticPr fontId="5"/>
  </si>
  <si>
    <t>岐阜県土地開発公社</t>
    <rPh sb="0" eb="3">
      <t>ギフケン</t>
    </rPh>
    <rPh sb="3" eb="5">
      <t>トチ</t>
    </rPh>
    <rPh sb="5" eb="7">
      <t>カイハツ</t>
    </rPh>
    <rPh sb="7" eb="9">
      <t>コウシャ</t>
    </rPh>
    <phoneticPr fontId="5"/>
  </si>
  <si>
    <t>岐阜県住宅供給公社</t>
    <rPh sb="0" eb="3">
      <t>ギフケン</t>
    </rPh>
    <rPh sb="3" eb="5">
      <t>ジュウタク</t>
    </rPh>
    <rPh sb="5" eb="7">
      <t>キョウキュウ</t>
    </rPh>
    <rPh sb="7" eb="9">
      <t>コウシャ</t>
    </rPh>
    <phoneticPr fontId="5"/>
  </si>
  <si>
    <t>岐阜県総合医療センター</t>
    <rPh sb="0" eb="3">
      <t>ギフケン</t>
    </rPh>
    <rPh sb="3" eb="5">
      <t>ソウゴウ</t>
    </rPh>
    <rPh sb="5" eb="7">
      <t>イリョウ</t>
    </rPh>
    <phoneticPr fontId="5"/>
  </si>
  <si>
    <t>岐阜県立多治見病院</t>
    <rPh sb="0" eb="4">
      <t>ギフケンリツ</t>
    </rPh>
    <rPh sb="4" eb="7">
      <t>タジミ</t>
    </rPh>
    <rPh sb="7" eb="9">
      <t>ビョウイン</t>
    </rPh>
    <phoneticPr fontId="5"/>
  </si>
  <si>
    <t>岐阜県立下呂温泉病院</t>
    <rPh sb="0" eb="4">
      <t>ギフケンリツ</t>
    </rPh>
    <rPh sb="4" eb="6">
      <t>ゲロ</t>
    </rPh>
    <rPh sb="6" eb="8">
      <t>オンセン</t>
    </rPh>
    <rPh sb="8" eb="10">
      <t>ビョウイン</t>
    </rPh>
    <phoneticPr fontId="5"/>
  </si>
  <si>
    <t>公立学校法人岐阜県立看護大学</t>
    <rPh sb="0" eb="2">
      <t>コウリツ</t>
    </rPh>
    <rPh sb="2" eb="4">
      <t>ガッコウ</t>
    </rPh>
    <rPh sb="4" eb="6">
      <t>ホウジン</t>
    </rPh>
    <rPh sb="6" eb="10">
      <t>ギフケンリツ</t>
    </rPh>
    <rPh sb="10" eb="12">
      <t>カンゴ</t>
    </rPh>
    <rPh sb="12" eb="14">
      <t>ダイガク</t>
    </rPh>
    <phoneticPr fontId="5"/>
  </si>
  <si>
    <t>（株）岐阜フットボールクラブ</t>
    <rPh sb="3" eb="5">
      <t>ギフ</t>
    </rPh>
    <phoneticPr fontId="5"/>
  </si>
  <si>
    <t>○</t>
  </si>
  <si>
    <t>岐阜県地方競馬組合</t>
    <rPh sb="0" eb="3">
      <t>ギフケン</t>
    </rPh>
    <rPh sb="3" eb="5">
      <t>チホウ</t>
    </rPh>
    <rPh sb="5" eb="7">
      <t>ケイバ</t>
    </rPh>
    <rPh sb="7" eb="9">
      <t>クミアイ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</si>
  <si>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</si>
  <si>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</si>
  <si>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</si>
  <si>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地方債残高の増加等に伴い、将来負担比率は昨年度と比べ6.1ポイントの増となったが、有形固定資産減価償却率同様に類似団体と比較して低い水準にある。
  今後は、節度ある県債発行の継続により、県債残高の抑制に努めるとともに、平成27年8月に策定した「岐阜県公共施設等総合管理基本方針」や、平成30年3月に策定した「岐阜県県有施設長寿命化計画（個別施設計画）」に基づき、施設の長寿命化、財政負担の最小化・平準化に取り組んでいく。</t>
  </si>
  <si>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</si>
  <si>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</si>
  <si>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</si>
  <si>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</si>
  <si>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</si>
  <si>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</si>
  <si>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</si>
  <si>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</si>
  <si>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</si>
  <si>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</si>
  <si>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</si>
  <si>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24年度と比べ、将来負担比率は14.0ポイント、実質公債費比率は6.6ポイントと着実に減少し、また、類似団体と比較しても低い水準にある。これは、過去に積極的に公共投資を進めてきた結果、県債残高が増加したものの、平成11年度以降、公共投資の縮減などによって県債の発行額を抑制してきたことから、平成21年度をピークに公債費が減少に転じたことによるものである。このため、節度ある県債発行の継続など、県債残高及び公債費の抑制に向けた取組みを引き続き進めていく必要がある。</t>
  </si>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</sst>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6" xfId="29" applyNumberFormat="1" applyFont="1" applyBorder="1" applyAlignment="1" applyProtection="1">
      <alignment horizontal="right" vertical="center" shrinkToFit="1"/>
      <protection locked="0"/>
    </xf>
    <xf numFmtId="177" fontId="25" fillId="0" borderId="92" xfId="29" applyNumberFormat="1" applyFont="1" applyBorder="1" applyAlignment="1" applyProtection="1">
      <alignment horizontal="right" vertical="center" shrinkToFit="1"/>
      <protection locked="0"/>
    </xf>
    <xf numFmtId="177" fontId="25" fillId="0" borderId="100"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1"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15"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64604</c:v>
                </c:pt>
                <c:pt idx="1">
                  <c:v>75396</c:v>
                </c:pt>
                <c:pt idx="2">
                  <c:v>35216</c:v>
                </c:pt>
                <c:pt idx="3">
                  <c:v>36736</c:v>
                </c:pt>
                <c:pt idx="4">
                  <c:v>38259</c:v>
                </c:pt>
              </c:numCache>
            </c:numRef>
          </c:val>
          <c:smooth val="0"/>
          <c:extLst xmlns:c16r2="http://schemas.microsoft.com/office/drawing/2015/06/chart">
            <c:ext xmlns:c16="http://schemas.microsoft.com/office/drawing/2014/chart" uri="{C3380CC4-5D6E-409C-BE32-E72D297353CC}">
              <c16:uniqueId val="{00000000-BEE9-46B3-9316-2033353DFF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51559</c:v>
                </c:pt>
                <c:pt idx="1">
                  <c:v>67080</c:v>
                </c:pt>
                <c:pt idx="2">
                  <c:v>63026</c:v>
                </c:pt>
                <c:pt idx="3">
                  <c:v>61458</c:v>
                </c:pt>
                <c:pt idx="4">
                  <c:v>68618</c:v>
                </c:pt>
              </c:numCache>
            </c:numRef>
          </c:val>
          <c:smooth val="0"/>
          <c:extLst xmlns:c16r2="http://schemas.microsoft.com/office/drawing/2015/06/chart">
            <c:ext xmlns:c16="http://schemas.microsoft.com/office/drawing/2014/chart" uri="{C3380CC4-5D6E-409C-BE32-E72D297353CC}">
              <c16:uniqueId val="{00000001-BEE9-46B3-9316-2033353DFFB7}"/>
            </c:ext>
          </c:extLst>
        </c:ser>
        <c:dLbls>
          <c:showLegendKey val="0"/>
          <c:showVal val="0"/>
          <c:showCatName val="0"/>
          <c:showSerName val="0"/>
          <c:showPercent val="0"/>
          <c:showBubbleSize val="0"/>
        </c:dLbls>
        <c:marker val="1"/>
        <c:smooth val="0"/>
        <c:axId val="241174544"/>
        <c:axId val="433229888"/>
      </c:lineChart>
      <c:catAx>
        <c:axId val="24117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229888"/>
        <c:crosses val="autoZero"/>
        <c:auto val="1"/>
        <c:lblAlgn val="ctr"/>
        <c:lblOffset val="100"/>
        <c:tickLblSkip val="1"/>
        <c:tickMarkSkip val="1"/>
        <c:noMultiLvlLbl val="0"/>
      </c:catAx>
      <c:valAx>
        <c:axId val="4332298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117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1.34</c:v>
                </c:pt>
                <c:pt idx="1">
                  <c:v>1.25</c:v>
                </c:pt>
                <c:pt idx="2">
                  <c:v>1.37</c:v>
                </c:pt>
                <c:pt idx="3">
                  <c:v>1.46</c:v>
                </c:pt>
                <c:pt idx="4">
                  <c:v>1.37</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5.0599999999999996</c:v>
                </c:pt>
                <c:pt idx="1">
                  <c:v>5.07</c:v>
                </c:pt>
                <c:pt idx="2">
                  <c:v>6.12</c:v>
                </c:pt>
                <c:pt idx="3">
                  <c:v>6.8</c:v>
                </c:pt>
                <c:pt idx="4">
                  <c:v>5.36</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44300904"/>
        <c:axId val="24169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-0.06</c:v>
                </c:pt>
                <c:pt idx="2">
                  <c:v>1.18</c:v>
                </c:pt>
                <c:pt idx="3">
                  <c:v>0.98</c:v>
                </c:pt>
                <c:pt idx="4">
                  <c:v>-1.55</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44300904"/>
        <c:axId val="241696336"/>
      </c:lineChart>
      <c:catAx>
        <c:axId val="44430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696336"/>
        <c:crosses val="autoZero"/>
        <c:auto val="1"/>
        <c:lblAlgn val="ctr"/>
        <c:lblOffset val="100"/>
        <c:tickLblSkip val="1"/>
        <c:tickMarkSkip val="1"/>
        <c:noMultiLvlLbl val="0"/>
      </c:catAx>
      <c:valAx>
        <c:axId val="24169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30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用度事業特別会計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就農支援資金貸付特別会計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流域下水道特別会計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県営住宅特別会計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7.0000000000000007E-2</c:v>
                </c:pt>
                <c:pt idx="4">
                  <c:v>#N/A</c:v>
                </c:pt>
                <c:pt idx="5">
                  <c:v>0.04</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1.27</c:v>
                </c:pt>
                <c:pt idx="2">
                  <c:v>#N/A</c:v>
                </c:pt>
                <c:pt idx="3">
                  <c:v>1.1599999999999999</c:v>
                </c:pt>
                <c:pt idx="4">
                  <c:v>#N/A</c:v>
                </c:pt>
                <c:pt idx="5">
                  <c:v>1.31</c:v>
                </c:pt>
                <c:pt idx="6">
                  <c:v>#N/A</c:v>
                </c:pt>
                <c:pt idx="7">
                  <c:v>1.43</c:v>
                </c:pt>
                <c:pt idx="8">
                  <c:v>#N/A</c:v>
                </c:pt>
                <c:pt idx="9">
                  <c:v>1.31</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2.88</c:v>
                </c:pt>
                <c:pt idx="2">
                  <c:v>#N/A</c:v>
                </c:pt>
                <c:pt idx="3">
                  <c:v>3.2</c:v>
                </c:pt>
                <c:pt idx="4">
                  <c:v>#N/A</c:v>
                </c:pt>
                <c:pt idx="5">
                  <c:v>3.09</c:v>
                </c:pt>
                <c:pt idx="6">
                  <c:v>#N/A</c:v>
                </c:pt>
                <c:pt idx="7">
                  <c:v>3.13</c:v>
                </c:pt>
                <c:pt idx="8">
                  <c:v>#N/A</c:v>
                </c:pt>
                <c:pt idx="9">
                  <c:v>3.19</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41232808"/>
        <c:axId val="441241384"/>
      </c:barChart>
      <c:catAx>
        <c:axId val="44123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241384"/>
        <c:crosses val="autoZero"/>
        <c:auto val="1"/>
        <c:lblAlgn val="ctr"/>
        <c:lblOffset val="100"/>
        <c:tickLblSkip val="1"/>
        <c:tickMarkSkip val="1"/>
        <c:noMultiLvlLbl val="0"/>
      </c:catAx>
      <c:valAx>
        <c:axId val="441241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232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70117</c:v>
                </c:pt>
                <c:pt idx="5">
                  <c:v>72719</c:v>
                </c:pt>
                <c:pt idx="8">
                  <c:v>75270</c:v>
                </c:pt>
                <c:pt idx="11">
                  <c:v>78588</c:v>
                </c:pt>
                <c:pt idx="14">
                  <c:v>79599</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56</c:v>
                </c:pt>
                <c:pt idx="3">
                  <c:v>41</c:v>
                </c:pt>
                <c:pt idx="6">
                  <c:v>19</c:v>
                </c:pt>
                <c:pt idx="9">
                  <c:v>22</c:v>
                </c:pt>
                <c:pt idx="12">
                  <c:v>10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4031</c:v>
                </c:pt>
                <c:pt idx="3">
                  <c:v>3751</c:v>
                </c:pt>
                <c:pt idx="6">
                  <c:v>3546</c:v>
                </c:pt>
                <c:pt idx="9">
                  <c:v>3448</c:v>
                </c:pt>
                <c:pt idx="12">
                  <c:v>3311</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494</c:v>
                </c:pt>
                <c:pt idx="3">
                  <c:v>507</c:v>
                </c:pt>
                <c:pt idx="6">
                  <c:v>507</c:v>
                </c:pt>
                <c:pt idx="9">
                  <c:v>502</c:v>
                </c:pt>
                <c:pt idx="12">
                  <c:v>504</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12499</c:v>
                </c:pt>
                <c:pt idx="3">
                  <c:v>13605</c:v>
                </c:pt>
                <c:pt idx="6">
                  <c:v>14885</c:v>
                </c:pt>
                <c:pt idx="9">
                  <c:v>14304</c:v>
                </c:pt>
                <c:pt idx="12">
                  <c:v>14264</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804</c:v>
                </c:pt>
                <c:pt idx="3">
                  <c:v>364</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118752</c:v>
                </c:pt>
                <c:pt idx="3">
                  <c:v>114473</c:v>
                </c:pt>
                <c:pt idx="6">
                  <c:v>109427</c:v>
                </c:pt>
                <c:pt idx="9">
                  <c:v>107688</c:v>
                </c:pt>
                <c:pt idx="12">
                  <c:v>101483</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41296784"/>
        <c:axId val="44129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66519</c:v>
                </c:pt>
                <c:pt idx="2">
                  <c:v>#N/A</c:v>
                </c:pt>
                <c:pt idx="3">
                  <c:v>#N/A</c:v>
                </c:pt>
                <c:pt idx="4">
                  <c:v>60022</c:v>
                </c:pt>
                <c:pt idx="5">
                  <c:v>#N/A</c:v>
                </c:pt>
                <c:pt idx="6">
                  <c:v>#N/A</c:v>
                </c:pt>
                <c:pt idx="7">
                  <c:v>53114</c:v>
                </c:pt>
                <c:pt idx="8">
                  <c:v>#N/A</c:v>
                </c:pt>
                <c:pt idx="9">
                  <c:v>#N/A</c:v>
                </c:pt>
                <c:pt idx="10">
                  <c:v>47376</c:v>
                </c:pt>
                <c:pt idx="11">
                  <c:v>#N/A</c:v>
                </c:pt>
                <c:pt idx="12">
                  <c:v>#N/A</c:v>
                </c:pt>
                <c:pt idx="13">
                  <c:v>39973</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41296784"/>
        <c:axId val="441297168"/>
      </c:lineChart>
      <c:catAx>
        <c:axId val="44129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297168"/>
        <c:crosses val="autoZero"/>
        <c:auto val="1"/>
        <c:lblAlgn val="ctr"/>
        <c:lblOffset val="100"/>
        <c:tickLblSkip val="1"/>
        <c:tickMarkSkip val="1"/>
        <c:noMultiLvlLbl val="0"/>
      </c:catAx>
      <c:valAx>
        <c:axId val="44129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29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900487</c:v>
                </c:pt>
                <c:pt idx="5">
                  <c:v>928541</c:v>
                </c:pt>
                <c:pt idx="8">
                  <c:v>944595</c:v>
                </c:pt>
                <c:pt idx="11">
                  <c:v>946760</c:v>
                </c:pt>
                <c:pt idx="14">
                  <c:v>944705</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38786</c:v>
                </c:pt>
                <c:pt idx="5">
                  <c:v>38715</c:v>
                </c:pt>
                <c:pt idx="8">
                  <c:v>36717</c:v>
                </c:pt>
                <c:pt idx="11">
                  <c:v>37515</c:v>
                </c:pt>
                <c:pt idx="14">
                  <c:v>35489</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69482</c:v>
                </c:pt>
                <c:pt idx="5">
                  <c:v>83796</c:v>
                </c:pt>
                <c:pt idx="8">
                  <c:v>103506</c:v>
                </c:pt>
                <c:pt idx="11">
                  <c:v>120096</c:v>
                </c:pt>
                <c:pt idx="14">
                  <c:v>120644</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23650</c:v>
                </c:pt>
                <c:pt idx="3">
                  <c:v>22186</c:v>
                </c:pt>
                <c:pt idx="6">
                  <c:v>22814</c:v>
                </c:pt>
                <c:pt idx="9">
                  <c:v>23340</c:v>
                </c:pt>
                <c:pt idx="12">
                  <c:v>24237</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240082</c:v>
                </c:pt>
                <c:pt idx="3">
                  <c:v>225754</c:v>
                </c:pt>
                <c:pt idx="6">
                  <c:v>204108</c:v>
                </c:pt>
                <c:pt idx="9">
                  <c:v>198498</c:v>
                </c:pt>
                <c:pt idx="12">
                  <c:v>194089</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16296</c:v>
                </c:pt>
                <c:pt idx="3">
                  <c:v>15852</c:v>
                </c:pt>
                <c:pt idx="6">
                  <c:v>15399</c:v>
                </c:pt>
                <c:pt idx="9">
                  <c:v>14883</c:v>
                </c:pt>
                <c:pt idx="12">
                  <c:v>14251</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46643</c:v>
                </c:pt>
                <c:pt idx="3">
                  <c:v>45482</c:v>
                </c:pt>
                <c:pt idx="6">
                  <c:v>42611</c:v>
                </c:pt>
                <c:pt idx="9">
                  <c:v>41033</c:v>
                </c:pt>
                <c:pt idx="12">
                  <c:v>36693</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1504012</c:v>
                </c:pt>
                <c:pt idx="3">
                  <c:v>1531769</c:v>
                </c:pt>
                <c:pt idx="6">
                  <c:v>1557022</c:v>
                </c:pt>
                <c:pt idx="9">
                  <c:v>1582539</c:v>
                </c:pt>
                <c:pt idx="12">
                  <c:v>1607975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37524232"/>
        <c:axId val="43752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821929</c:v>
                </c:pt>
                <c:pt idx="2">
                  <c:v>#N/A</c:v>
                </c:pt>
                <c:pt idx="3">
                  <c:v>#N/A</c:v>
                </c:pt>
                <c:pt idx="4">
                  <c:v>789992</c:v>
                </c:pt>
                <c:pt idx="5">
                  <c:v>#N/A</c:v>
                </c:pt>
                <c:pt idx="6">
                  <c:v>#N/A</c:v>
                </c:pt>
                <c:pt idx="7">
                  <c:v>757136</c:v>
                </c:pt>
                <c:pt idx="8">
                  <c:v>#N/A</c:v>
                </c:pt>
                <c:pt idx="9">
                  <c:v>#N/A</c:v>
                </c:pt>
                <c:pt idx="10">
                  <c:v>755921</c:v>
                </c:pt>
                <c:pt idx="11">
                  <c:v>#N/A</c:v>
                </c:pt>
                <c:pt idx="12">
                  <c:v>#N/A</c:v>
                </c:pt>
                <c:pt idx="13">
                  <c:v>776406</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37524232"/>
        <c:axId val="437524624"/>
      </c:lineChart>
      <c:catAx>
        <c:axId val="43752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524624"/>
        <c:crosses val="autoZero"/>
        <c:auto val="1"/>
        <c:lblAlgn val="ctr"/>
        <c:lblOffset val="100"/>
        <c:tickLblSkip val="1"/>
        <c:tickMarkSkip val="1"/>
        <c:noMultiLvlLbl val="0"/>
      </c:catAx>
      <c:valAx>
        <c:axId val="43752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52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{73679F7B-9F51-4858-B9E1-E511889BA7E0}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{9DBA010E-6660-4A35-A984-2F70BEF00052}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{714590B5-1145-4BD0-B5DC-D2EC2EF469EC}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{B5E104D8-ABA1-46E7-BE9C-2DB418DD5E58}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{56307CEB-1DB4-45FA-94AD-03B9DD5F6464}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54.2</c:v>
                </c:pt>
                <c:pt idx="4">
                  <c:v>55.6</c:v>
                </c:pt>
              </c:numCache>
            </c:numRef>
          </c:xVal>
          <c:yVal>
            <c:numRef>
              <c:f>公会計指標分析・財政指標組合せ分析表!$K$51:$O$51</c:f>
              <c:numCache>
                <c:formatCode>#,##0.0;"▲ "#,##0.0</c:formatCode>
                <c:ptCount val="5"/>
                <c:pt idx="3">
                  <c:v>189.7</c:v>
                </c:pt>
                <c:pt idx="4">
                  <c:v>195.8</c:v>
                </c:pt>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{D2D0E766-D660-4911-B577-4A76DDCF7E80}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{461FCE71-F6E1-4D34-9F9C-4B5BE1EFE17B}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{08752631-21DC-4320-A9A3-95DFCA266991}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{F1B99A91-A1DB-4528-A3DB-18FD48014933}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{D2BEBD7F-3442-4E75-AEAF-90946F84462F}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56.1</c:v>
                </c:pt>
                <c:pt idx="4">
                  <c:v>58.7</c:v>
                </c:pt>
              </c:numCache>
            </c:numRef>
          </c:xVal>
          <c:yVal>
            <c:numRef>
              <c:f>公会計指標分析・財政指標組合せ分析表!$K$55:$O$55</c:f>
              <c:numCache>
                <c:formatCode>#,##0.0;"▲ "#,##0.0</c:formatCode>
                <c:ptCount val="5"/>
                <c:pt idx="3">
                  <c:v>196.3</c:v>
                </c:pt>
                <c:pt idx="4">
                  <c:v>196.2</c:v>
                </c:pt>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44491272"/>
        <c:axId val="444491664"/>
      </c:scatterChart>
      <c:valAx>
        <c:axId val="444491272"/>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491664"/>
        <c:crosses val="autoZero"/>
        <c:crossBetween val="midCat"/>
      </c:valAx>
      <c:valAx>
        <c:axId val="444491664"/>
        <c:scaling>
          <c:orientation val="minMax"/>
          <c:max val="197.4"/>
          <c:min val="18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49127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{6111F3C4-68D5-42D0-A28B-DB080538A9FB}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{8A2FB1CC-B18C-4C56-9330-8A2B6D7D8D87}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{D9B6F8E6-0EE9-48F3-822B-776DE3A66B3B}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{440FB8FC-B78E-4085-8225-6C181560219C}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{6FA55F50-A9C2-4391-AE8E-92903E8CD931}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17</c:v>
                </c:pt>
                <c:pt idx="2">
                  <c:v>15.3</c:v>
                </c:pt>
                <c:pt idx="3">
                  <c:v>13.6</c:v>
                </c:pt>
                <c:pt idx="4">
                  <c:v>11.8</c:v>
                </c:pt>
              </c:numCache>
            </c:numRef>
          </c:xVal>
          <c:yVal>
            <c:numRef>
              <c:f>公会計指標分析・財政指標組合せ分析表!$K$73:$O$73</c:f>
              <c:numCache>
                <c:formatCode>#,##0.0;"▲ "#,##0.0</c:formatCode>
                <c:ptCount val="5"/>
                <c:pt idx="0">
                  <c:v>209.8</c:v>
                </c:pt>
                <c:pt idx="1">
                  <c:v>202.2</c:v>
                </c:pt>
                <c:pt idx="2">
                  <c:v>195</c:v>
                </c:pt>
                <c:pt idx="3">
                  <c:v>189.7</c:v>
                </c:pt>
                <c:pt idx="4">
                  <c:v>195.8</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{7AB708D5-C71B-48A7-8F44-67A00F7BC69B}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{C21AED50-8D7B-42E2-AD66-EFD932C5584D}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{3D8CCCA7-D13E-41B0-95B8-CE69FD935A36}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{9A5847DC-D9C2-4F6E-A244-A14897C33152}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{0EF1F486-11A7-47CE-8A01-B3BE91CD3A16}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15.7</c:v>
                </c:pt>
                <c:pt idx="1">
                  <c:v>14.9</c:v>
                </c:pt>
                <c:pt idx="2">
                  <c:v>14.3</c:v>
                </c:pt>
                <c:pt idx="3">
                  <c:v>14</c:v>
                </c:pt>
                <c:pt idx="4">
                  <c:v>13.3</c:v>
                </c:pt>
              </c:numCache>
            </c:numRef>
          </c:xVal>
          <c:yVal>
            <c:numRef>
              <c:f>公会計指標分析・財政指標組合せ分析表!$K$77:$O$77</c:f>
              <c:numCache>
                <c:formatCode>#,##0.0;"▲ "#,##0.0</c:formatCode>
                <c:ptCount val="5"/>
                <c:pt idx="0">
                  <c:v>206</c:v>
                </c:pt>
                <c:pt idx="1">
                  <c:v>199.1</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44492448"/>
        <c:axId val="444492840"/>
      </c:scatterChart>
      <c:valAx>
        <c:axId val="444492448"/>
        <c:scaling>
          <c:orientation val="minMax"/>
          <c:max val="19"/>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492840"/>
        <c:crosses val="autoZero"/>
        <c:crossBetween val="midCat"/>
      </c:valAx>
      <c:valAx>
        <c:axId val="444492840"/>
        <c:scaling>
          <c:orientation val="minMax"/>
          <c:max val="214"/>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449244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利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億円増加している。これは主に退職手当債をはじめとする地方債残高の増加によるものである。早期健全化基準を下回ってはいるものの、持続可能な財政運営を実現するため、早期の県債残高減少を目指す。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13</xdr:row>
      <xdr:rowOff>66675</xdr:rowOff>
    </xdr:from>
    <xdr:ext cx="4609532" cy="259045"/>
    <xdr:sp macro="" textlink="">
      <xdr:nvSpPr>
        <xdr:cNvPr id="31" name="テキスト ボックス 30"/>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2" name="テキスト ボックス 31"/>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33" name="大かっこ 32"/>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4" name="テキスト ボックス 33"/>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5" name="テキスト ボックス 34"/>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6" name="テキスト ボックス 35"/>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有形固定資産の老朽化の進展に伴い、類似団体との比較では低い水準にあるものの、昨年度と比べ</a:t>
          </a:r>
          <a:r>
            <a:rPr kumimoji="1" lang="en-US" altLang="ja-JP" sz="1100">
              <a:latin typeface="ＭＳ Ｐゴシック"/>
            </a:rPr>
            <a:t>1.4</a:t>
          </a:r>
          <a:r>
            <a:rPr kumimoji="1" lang="ja-JP" altLang="en-US" sz="1100">
              <a:latin typeface="ＭＳ Ｐゴシック"/>
            </a:rPr>
            <a:t>ポイントの増となった。</a:t>
          </a:r>
        </a:p>
        <a:p>
          <a:r>
            <a:rPr kumimoji="1" lang="ja-JP" altLang="en-US" sz="1100">
              <a:latin typeface="ＭＳ Ｐゴシック"/>
            </a:rPr>
            <a:t>　今後は、平成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8</a:t>
          </a:r>
          <a:r>
            <a:rPr kumimoji="1" lang="ja-JP" altLang="en-US" sz="1100">
              <a:latin typeface="ＭＳ Ｐゴシック"/>
            </a:rPr>
            <a:t>月に策定した「岐阜県公共施設等総合管理基本方針」や、平成</a:t>
          </a:r>
          <a:r>
            <a:rPr kumimoji="1" lang="en-US" altLang="ja-JP" sz="1100">
              <a:latin typeface="ＭＳ Ｐゴシック"/>
            </a:rPr>
            <a:t>30</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月に策定した「岐阜県県有施設長寿命化計画（個別施設計画）」に基づき、施設の長寿命化に向けた維持保全や統合・転用などの施設保有の最適化を着実に推進していく。</a:t>
          </a:r>
        </a:p>
        <a:p>
          <a:endParaRPr kumimoji="1" lang="ja-JP" altLang="en-US" sz="1100">
            <a:latin typeface="ＭＳ Ｐゴシック"/>
          </a:endParaRPr>
        </a:p>
      </xdr:txBody>
    </xdr:sp>
    <xdr:clientData/>
  </xdr:twoCellAnchor>
  <xdr:oneCellAnchor>
    <xdr:from>
      <xdr:col>1</xdr:col>
      <xdr:colOff>746125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79375</xdr:rowOff>
    </xdr:from>
    <xdr:to>
      <xdr:col>4</xdr:col>
      <xdr:colOff>539750</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157024</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161925</xdr:rowOff>
    </xdr:from>
    <xdr:to>
      <xdr:col>4</xdr:col>
      <xdr:colOff>539750</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68124</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73025</xdr:rowOff>
    </xdr:from>
    <xdr:to>
      <xdr:col>4</xdr:col>
      <xdr:colOff>539750</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150674</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155575</xdr:rowOff>
    </xdr:from>
    <xdr:to>
      <xdr:col>4</xdr:col>
      <xdr:colOff>539750</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61774</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100711</xdr:rowOff>
    </xdr:from>
    <xdr:to>
      <xdr:col>3</xdr:col>
      <xdr:colOff>1170940</xdr:colOff>
      <xdr:row>32</xdr:row>
      <xdr:rowOff>115697</xdr:rowOff>
    </xdr:to>
    <xdr:cxnSp macro="">
      <xdr:nvCxnSpPr>
        <xdr:cNvPr id="62" name="直線コネクタ 61"/>
        <xdr:cNvCxnSpPr/>
      </xdr:nvCxnSpPr>
      <xdr:spPr>
        <a:xfrm flipV="1">
          <a:off x="4760595" y="5501386"/>
          <a:ext cx="1270" cy="872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119524</xdr:rowOff>
    </xdr:from>
    <xdr:ext cx="405111" cy="259045"/>
    <xdr:sp macro="" textlink="">
      <xdr:nvSpPr>
        <xdr:cNvPr id="63" name="有形固定資産減価償却率最小値テキスト"/>
        <xdr:cNvSpPr txBox="1"/>
      </xdr:nvSpPr>
      <xdr:spPr>
        <a:xfrm>
          <a:off x="4813300"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3</xdr:col>
      <xdr:colOff>1082675</xdr:colOff>
      <xdr:row>32</xdr:row>
      <xdr:rowOff>115697</xdr:rowOff>
    </xdr:from>
    <xdr:to>
      <xdr:col>3</xdr:col>
      <xdr:colOff>1260475</xdr:colOff>
      <xdr:row>32</xdr:row>
      <xdr:rowOff>115697</xdr:rowOff>
    </xdr:to>
    <xdr:cxnSp macro="">
      <xdr:nvCxnSpPr>
        <xdr:cNvPr id="64" name="直線コネクタ 63"/>
        <xdr:cNvCxnSpPr/>
      </xdr:nvCxnSpPr>
      <xdr:spPr>
        <a:xfrm>
          <a:off x="4673600" y="637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67.3</a:t>
          </a:r>
          <a:endParaRPr kumimoji="1" lang="ja-JP" altLang="en-US" sz="1000" b="1">
            <a:latin typeface="ＭＳ Ｐゴシック"/>
          </a:endParaRPr>
        </a:p>
      </xdr:txBody>
    </xdr:sp>
    <xdr:clientData/>
  </xdr:oneCellAnchor>
  <xdr:twoCellAnchor>
    <xdr:from>
      <xdr:col>3</xdr:col>
      <xdr:colOff>1082675</xdr:colOff>
      <xdr:row>27</xdr:row>
      <xdr:rowOff>100711</xdr:rowOff>
    </xdr:from>
    <xdr:to>
      <xdr:col>3</xdr:col>
      <xdr:colOff>1260475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101236</xdr:rowOff>
    </xdr:from>
    <xdr:ext cx="405111" cy="259045"/>
    <xdr:sp macro="" textlink="">
      <xdr:nvSpPr>
        <xdr:cNvPr id="67"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78359</xdr:rowOff>
    </xdr:from>
    <xdr:to>
      <xdr:col>3</xdr:col>
      <xdr:colOff>1222375</xdr:colOff>
      <xdr:row>30</xdr:row>
      <xdr:rowOff>8509</xdr:rowOff>
    </xdr:to>
    <xdr:sp macro="" textlink="">
      <xdr:nvSpPr>
        <xdr:cNvPr id="68" name="フローチャート : 判断 67"/>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19177</xdr:rowOff>
    </xdr:from>
    <xdr:to>
      <xdr:col>3</xdr:col>
      <xdr:colOff>511175</xdr:colOff>
      <xdr:row>30</xdr:row>
      <xdr:rowOff>120777</xdr:rowOff>
    </xdr:to>
    <xdr:sp macro="" textlink="">
      <xdr:nvSpPr>
        <xdr:cNvPr id="69" name="フローチャート : 判断 68"/>
        <xdr:cNvSpPr/>
      </xdr:nvSpPr>
      <xdr:spPr>
        <a:xfrm>
          <a:off x="4000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40767</xdr:rowOff>
    </xdr:from>
    <xdr:to>
      <xdr:col>3</xdr:col>
      <xdr:colOff>1222375</xdr:colOff>
      <xdr:row>30</xdr:row>
      <xdr:rowOff>142367</xdr:rowOff>
    </xdr:to>
    <xdr:sp macro="" textlink="">
      <xdr:nvSpPr>
        <xdr:cNvPr id="75" name="円/楕円 74"/>
        <xdr:cNvSpPr/>
      </xdr:nvSpPr>
      <xdr:spPr>
        <a:xfrm>
          <a:off x="47117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19194</xdr:rowOff>
    </xdr:from>
    <xdr:ext cx="405111" cy="259045"/>
    <xdr:sp macro="" textlink="">
      <xdr:nvSpPr>
        <xdr:cNvPr id="76" name="有形固定資産減価償却率該当値テキスト"/>
        <xdr:cNvSpPr txBox="1"/>
      </xdr:nvSpPr>
      <xdr:spPr>
        <a:xfrm>
          <a:off x="4813300" y="593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101219</xdr:rowOff>
    </xdr:from>
    <xdr:to>
      <xdr:col>3</xdr:col>
      <xdr:colOff>511175</xdr:colOff>
      <xdr:row>31</xdr:row>
      <xdr:rowOff>31369</xdr:rowOff>
    </xdr:to>
    <xdr:sp macro="" textlink="">
      <xdr:nvSpPr>
        <xdr:cNvPr id="77" name="円/楕円 76"/>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91567</xdr:rowOff>
    </xdr:from>
    <xdr:to>
      <xdr:col>3</xdr:col>
      <xdr:colOff>1171575</xdr:colOff>
      <xdr:row>30</xdr:row>
      <xdr:rowOff>152019</xdr:rowOff>
    </xdr:to>
    <xdr:cxnSp macro="">
      <xdr:nvCxnSpPr>
        <xdr:cNvPr id="78" name="直線コネクタ 77"/>
        <xdr:cNvCxnSpPr/>
      </xdr:nvCxnSpPr>
      <xdr:spPr>
        <a:xfrm flipV="1">
          <a:off x="4051300" y="600659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137304</xdr:rowOff>
    </xdr:from>
    <xdr:ext cx="405111" cy="259045"/>
    <xdr:sp macro="" textlink="">
      <xdr:nvSpPr>
        <xdr:cNvPr id="79" name="n_1aveValue有形固定資産減価償却率"/>
        <xdr:cNvSpPr txBox="1"/>
      </xdr:nvSpPr>
      <xdr:spPr>
        <a:xfrm>
          <a:off x="3836043"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22496</xdr:rowOff>
    </xdr:from>
    <xdr:ext cx="405111" cy="259045"/>
    <xdr:sp macro="" textlink="">
      <xdr:nvSpPr>
        <xdr:cNvPr id="80" name="n_1mainValue有形固定資産減価償却率"/>
        <xdr:cNvSpPr txBox="1"/>
      </xdr:nvSpPr>
      <xdr:spPr>
        <a:xfrm>
          <a:off x="3836043"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87" name="テキスト ボックス 86"/>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114300</xdr:rowOff>
    </xdr:from>
    <xdr:to>
      <xdr:col>6</xdr:col>
      <xdr:colOff>510540</xdr:colOff>
      <xdr:row>42</xdr:row>
      <xdr:rowOff>76200</xdr:rowOff>
    </xdr:to>
    <xdr:cxnSp macro="">
      <xdr:nvCxnSpPr>
        <xdr:cNvPr id="57" name="直線コネクタ 56"/>
        <xdr:cNvCxnSpPr/>
      </xdr:nvCxnSpPr>
      <xdr:spPr>
        <a:xfrm flipV="1">
          <a:off x="4633595" y="594360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42</xdr:row>
      <xdr:rowOff>80027</xdr:rowOff>
    </xdr:from>
    <xdr:ext cx="405111" cy="259045"/>
    <xdr:sp macro="" textlink="">
      <xdr:nvSpPr>
        <xdr:cNvPr id="58" name="【道路】&#10;有形固定資産減価償却率最小値テキスト"/>
        <xdr:cNvSpPr txBox="1"/>
      </xdr:nvSpPr>
      <xdr:spPr>
        <a:xfrm>
          <a:off x="46863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6</xdr:col>
      <xdr:colOff>422275</xdr:colOff>
      <xdr:row>42</xdr:row>
      <xdr:rowOff>76200</xdr:rowOff>
    </xdr:from>
    <xdr:to>
      <xdr:col>6</xdr:col>
      <xdr:colOff>600075</xdr:colOff>
      <xdr:row>42</xdr:row>
      <xdr:rowOff>76200</xdr:rowOff>
    </xdr:to>
    <xdr:cxnSp macro="">
      <xdr:nvCxnSpPr>
        <xdr:cNvPr id="59" name="直線コネクタ 58"/>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60977</xdr:rowOff>
    </xdr:from>
    <xdr:ext cx="405111" cy="259045"/>
    <xdr:sp macro="" textlink="">
      <xdr:nvSpPr>
        <xdr:cNvPr id="60" name="【道路】&#10;有形固定資産減価償却率最大値テキスト"/>
        <xdr:cNvSpPr txBox="1"/>
      </xdr:nvSpPr>
      <xdr:spPr>
        <a:xfrm>
          <a:off x="46863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114300</xdr:rowOff>
    </xdr:from>
    <xdr:to>
      <xdr:col>6</xdr:col>
      <xdr:colOff>600075</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71137</xdr:rowOff>
    </xdr:from>
    <xdr:ext cx="405111" cy="259045"/>
    <xdr:sp macro="" textlink="">
      <xdr:nvSpPr>
        <xdr:cNvPr id="62" name="【道路】&#10;有形固定資産減価償却率平均値テキスト"/>
        <xdr:cNvSpPr txBox="1"/>
      </xdr:nvSpPr>
      <xdr:spPr>
        <a:xfrm>
          <a:off x="46863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48260</xdr:rowOff>
    </xdr:from>
    <xdr:to>
      <xdr:col>6</xdr:col>
      <xdr:colOff>561975</xdr:colOff>
      <xdr:row>37</xdr:row>
      <xdr:rowOff>149860</xdr:rowOff>
    </xdr:to>
    <xdr:sp macro="" textlink="">
      <xdr:nvSpPr>
        <xdr:cNvPr id="63" name="フローチャート : 判断 62"/>
        <xdr:cNvSpPr/>
      </xdr:nvSpPr>
      <xdr:spPr>
        <a:xfrm>
          <a:off x="4584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105410</xdr:rowOff>
    </xdr:from>
    <xdr:to>
      <xdr:col>5</xdr:col>
      <xdr:colOff>409575</xdr:colOff>
      <xdr:row>39</xdr:row>
      <xdr:rowOff>35560</xdr:rowOff>
    </xdr:to>
    <xdr:sp macro="" textlink="">
      <xdr:nvSpPr>
        <xdr:cNvPr id="64" name="フローチャート : 判断 63"/>
        <xdr:cNvSpPr/>
      </xdr:nvSpPr>
      <xdr:spPr>
        <a:xfrm>
          <a:off x="3746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17780</xdr:rowOff>
    </xdr:from>
    <xdr:to>
      <xdr:col>6</xdr:col>
      <xdr:colOff>561975</xdr:colOff>
      <xdr:row>39</xdr:row>
      <xdr:rowOff>119380</xdr:rowOff>
    </xdr:to>
    <xdr:sp macro="" textlink="">
      <xdr:nvSpPr>
        <xdr:cNvPr id="70" name="円/楕円 69"/>
        <xdr:cNvSpPr/>
      </xdr:nvSpPr>
      <xdr:spPr>
        <a:xfrm>
          <a:off x="4584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167657</xdr:rowOff>
    </xdr:from>
    <xdr:ext cx="405111" cy="259045"/>
    <xdr:sp macro="" textlink="">
      <xdr:nvSpPr>
        <xdr:cNvPr id="71" name="【道路】&#10;有形固定資産減価償却率該当値テキスト"/>
        <xdr:cNvSpPr txBox="1"/>
      </xdr:nvSpPr>
      <xdr:spPr>
        <a:xfrm>
          <a:off x="46863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93980</xdr:rowOff>
    </xdr:from>
    <xdr:to>
      <xdr:col>5</xdr:col>
      <xdr:colOff>409575</xdr:colOff>
      <xdr:row>40</xdr:row>
      <xdr:rowOff>24130</xdr:rowOff>
    </xdr:to>
    <xdr:sp macro="" textlink="">
      <xdr:nvSpPr>
        <xdr:cNvPr id="72" name="円/楕円 71"/>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68580</xdr:rowOff>
    </xdr:from>
    <xdr:to>
      <xdr:col>6</xdr:col>
      <xdr:colOff>511175</xdr:colOff>
      <xdr:row>39</xdr:row>
      <xdr:rowOff>144780</xdr:rowOff>
    </xdr:to>
    <xdr:cxnSp macro="">
      <xdr:nvCxnSpPr>
        <xdr:cNvPr id="73" name="直線コネクタ 72"/>
        <xdr:cNvCxnSpPr/>
      </xdr:nvCxnSpPr>
      <xdr:spPr>
        <a:xfrm flipV="1">
          <a:off x="3797300" y="6755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52087</xdr:rowOff>
    </xdr:from>
    <xdr:ext cx="405111" cy="259045"/>
    <xdr:sp macro="" textlink="">
      <xdr:nvSpPr>
        <xdr:cNvPr id="74" name="n_1aveValue【道路】&#10;有形固定資産減価償却率"/>
        <xdr:cNvSpPr txBox="1"/>
      </xdr:nvSpPr>
      <xdr:spPr>
        <a:xfrm>
          <a:off x="3582043"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15257</xdr:rowOff>
    </xdr:from>
    <xdr:ext cx="405111" cy="259045"/>
    <xdr:sp macro="" textlink="">
      <xdr:nvSpPr>
        <xdr:cNvPr id="75" name="n_1mainValue【道路】&#10;有形固定資産減価償却率"/>
        <xdr:cNvSpPr txBox="1"/>
      </xdr:nvSpPr>
      <xdr:spPr>
        <a:xfrm>
          <a:off x="3582043"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77" name="正方形/長方形 7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78" name="正方形/長方形 7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79" name="正方形/長方形 78"/>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80" name="正方形/長方形 79"/>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82" name="テキスト ボックス 81"/>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154577</xdr:rowOff>
    </xdr:from>
    <xdr:to>
      <xdr:col>15</xdr:col>
      <xdr:colOff>180340</xdr:colOff>
      <xdr:row>41</xdr:row>
      <xdr:rowOff>119199</xdr:rowOff>
    </xdr:to>
    <xdr:cxnSp macro="">
      <xdr:nvCxnSpPr>
        <xdr:cNvPr id="99" name="直線コネクタ 98"/>
        <xdr:cNvCxnSpPr/>
      </xdr:nvCxnSpPr>
      <xdr:spPr>
        <a:xfrm flipV="1">
          <a:off x="10475595" y="5640977"/>
          <a:ext cx="1270" cy="1507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123026</xdr:rowOff>
    </xdr:from>
    <xdr:ext cx="469744" cy="259045"/>
    <xdr:sp macro="" textlink="">
      <xdr:nvSpPr>
        <xdr:cNvPr id="100" name="【道路】&#10;一人当たり延長最小値テキスト"/>
        <xdr:cNvSpPr txBox="1"/>
      </xdr:nvSpPr>
      <xdr:spPr>
        <a:xfrm>
          <a:off x="10528300"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41</xdr:row>
      <xdr:rowOff>119199</xdr:rowOff>
    </xdr:from>
    <xdr:to>
      <xdr:col>15</xdr:col>
      <xdr:colOff>269875</xdr:colOff>
      <xdr:row>41</xdr:row>
      <xdr:rowOff>119199</xdr:rowOff>
    </xdr:to>
    <xdr:cxnSp macro="">
      <xdr:nvCxnSpPr>
        <xdr:cNvPr id="101" name="直線コネクタ 100"/>
        <xdr:cNvCxnSpPr/>
      </xdr:nvCxnSpPr>
      <xdr:spPr>
        <a:xfrm>
          <a:off x="10388600" y="714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101254</xdr:rowOff>
    </xdr:from>
    <xdr:ext cx="469744" cy="259045"/>
    <xdr:sp macro="" textlink="">
      <xdr:nvSpPr>
        <xdr:cNvPr id="102" name="【道路】&#10;一人当たり延長最大値テキスト"/>
        <xdr:cNvSpPr txBox="1"/>
      </xdr:nvSpPr>
      <xdr:spPr>
        <a:xfrm>
          <a:off x="10528300" y="541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a:t>
          </a:r>
          <a:endParaRPr kumimoji="1" lang="ja-JP" altLang="en-US" sz="1000" b="1">
            <a:latin typeface="ＭＳ Ｐゴシック"/>
          </a:endParaRPr>
        </a:p>
      </xdr:txBody>
    </xdr:sp>
    <xdr:clientData/>
  </xdr:oneCellAnchor>
  <xdr:twoCellAnchor>
    <xdr:from>
      <xdr:col>15</xdr:col>
      <xdr:colOff>92075</xdr:colOff>
      <xdr:row>32</xdr:row>
      <xdr:rowOff>154577</xdr:rowOff>
    </xdr:from>
    <xdr:to>
      <xdr:col>15</xdr:col>
      <xdr:colOff>269875</xdr:colOff>
      <xdr:row>32</xdr:row>
      <xdr:rowOff>154577</xdr:rowOff>
    </xdr:to>
    <xdr:cxnSp macro="">
      <xdr:nvCxnSpPr>
        <xdr:cNvPr id="103" name="直線コネクタ 102"/>
        <xdr:cNvCxnSpPr/>
      </xdr:nvCxnSpPr>
      <xdr:spPr>
        <a:xfrm>
          <a:off x="10388600" y="564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168201</xdr:rowOff>
    </xdr:from>
    <xdr:ext cx="469744" cy="259045"/>
    <xdr:sp macro="" textlink="">
      <xdr:nvSpPr>
        <xdr:cNvPr id="104" name="【道路】&#10;一人当たり延長平均値テキスト"/>
        <xdr:cNvSpPr txBox="1"/>
      </xdr:nvSpPr>
      <xdr:spPr>
        <a:xfrm>
          <a:off x="10528300" y="668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18324</xdr:rowOff>
    </xdr:from>
    <xdr:to>
      <xdr:col>15</xdr:col>
      <xdr:colOff>231775</xdr:colOff>
      <xdr:row>39</xdr:row>
      <xdr:rowOff>119924</xdr:rowOff>
    </xdr:to>
    <xdr:sp macro="" textlink="">
      <xdr:nvSpPr>
        <xdr:cNvPr id="105" name="フローチャート : 判断 104"/>
        <xdr:cNvSpPr/>
      </xdr:nvSpPr>
      <xdr:spPr>
        <a:xfrm>
          <a:off x="10426700" y="67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13426</xdr:rowOff>
    </xdr:from>
    <xdr:to>
      <xdr:col>14</xdr:col>
      <xdr:colOff>79375</xdr:colOff>
      <xdr:row>38</xdr:row>
      <xdr:rowOff>115026</xdr:rowOff>
    </xdr:to>
    <xdr:sp macro="" textlink="">
      <xdr:nvSpPr>
        <xdr:cNvPr id="106" name="フローチャート : 判断 105"/>
        <xdr:cNvSpPr/>
      </xdr:nvSpPr>
      <xdr:spPr>
        <a:xfrm>
          <a:off x="9588500" y="652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103777</xdr:rowOff>
    </xdr:from>
    <xdr:to>
      <xdr:col>15</xdr:col>
      <xdr:colOff>231775</xdr:colOff>
      <xdr:row>33</xdr:row>
      <xdr:rowOff>33927</xdr:rowOff>
    </xdr:to>
    <xdr:sp macro="" textlink="">
      <xdr:nvSpPr>
        <xdr:cNvPr id="112" name="円/楕円 111"/>
        <xdr:cNvSpPr/>
      </xdr:nvSpPr>
      <xdr:spPr>
        <a:xfrm>
          <a:off x="10426700" y="55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56804</xdr:rowOff>
    </xdr:from>
    <xdr:ext cx="469744" cy="259045"/>
    <xdr:sp macro="" textlink="">
      <xdr:nvSpPr>
        <xdr:cNvPr id="113" name="【道路】&#10;一人当たり延長該当値テキスト"/>
        <xdr:cNvSpPr txBox="1"/>
      </xdr:nvSpPr>
      <xdr:spPr>
        <a:xfrm>
          <a:off x="10528300" y="554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108131</xdr:rowOff>
    </xdr:from>
    <xdr:to>
      <xdr:col>14</xdr:col>
      <xdr:colOff>79375</xdr:colOff>
      <xdr:row>33</xdr:row>
      <xdr:rowOff>38281</xdr:rowOff>
    </xdr:to>
    <xdr:sp macro="" textlink="">
      <xdr:nvSpPr>
        <xdr:cNvPr id="114" name="円/楕円 113"/>
        <xdr:cNvSpPr/>
      </xdr:nvSpPr>
      <xdr:spPr>
        <a:xfrm>
          <a:off x="9588500" y="55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154577</xdr:rowOff>
    </xdr:from>
    <xdr:to>
      <xdr:col>15</xdr:col>
      <xdr:colOff>180975</xdr:colOff>
      <xdr:row>32</xdr:row>
      <xdr:rowOff>158931</xdr:rowOff>
    </xdr:to>
    <xdr:cxnSp macro="">
      <xdr:nvCxnSpPr>
        <xdr:cNvPr id="115" name="直線コネクタ 114"/>
        <xdr:cNvCxnSpPr/>
      </xdr:nvCxnSpPr>
      <xdr:spPr>
        <a:xfrm flipV="1">
          <a:off x="9639300" y="5640977"/>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106153</xdr:rowOff>
    </xdr:from>
    <xdr:ext cx="469744" cy="259045"/>
    <xdr:sp macro="" textlink="">
      <xdr:nvSpPr>
        <xdr:cNvPr id="116" name="n_1aveValue【道路】&#10;一人当たり延長"/>
        <xdr:cNvSpPr txBox="1"/>
      </xdr:nvSpPr>
      <xdr:spPr>
        <a:xfrm>
          <a:off x="9391727" y="66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0.656</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54808</xdr:rowOff>
    </xdr:from>
    <xdr:ext cx="469744" cy="259045"/>
    <xdr:sp macro="" textlink="">
      <xdr:nvSpPr>
        <xdr:cNvPr id="117" name="n_1mainValue【道路】&#10;一人当たり延長"/>
        <xdr:cNvSpPr txBox="1"/>
      </xdr:nvSpPr>
      <xdr:spPr>
        <a:xfrm>
          <a:off x="9391727" y="53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119" name="正方形/長方形 11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120" name="正方形/長方形 11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121" name="正方形/長方形 12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122" name="正方形/長方形 12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146957</xdr:rowOff>
    </xdr:from>
    <xdr:to>
      <xdr:col>6</xdr:col>
      <xdr:colOff>510540</xdr:colOff>
      <xdr:row>61</xdr:row>
      <xdr:rowOff>122465</xdr:rowOff>
    </xdr:to>
    <xdr:cxnSp macro="">
      <xdr:nvCxnSpPr>
        <xdr:cNvPr id="142" name="直線コネクタ 141"/>
        <xdr:cNvCxnSpPr/>
      </xdr:nvCxnSpPr>
      <xdr:spPr>
        <a:xfrm flipV="1">
          <a:off x="4633595" y="9405257"/>
          <a:ext cx="127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61</xdr:row>
      <xdr:rowOff>126292</xdr:rowOff>
    </xdr:from>
    <xdr:ext cx="405111" cy="259045"/>
    <xdr:sp macro="" textlink="">
      <xdr:nvSpPr>
        <xdr:cNvPr id="143" name="【橋りょう・トンネル】&#10;有形固定資産減価償却率最小値テキスト"/>
        <xdr:cNvSpPr txBox="1"/>
      </xdr:nvSpPr>
      <xdr:spPr>
        <a:xfrm>
          <a:off x="4686300" y="105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61</xdr:row>
      <xdr:rowOff>122465</xdr:rowOff>
    </xdr:from>
    <xdr:to>
      <xdr:col>6</xdr:col>
      <xdr:colOff>600075</xdr:colOff>
      <xdr:row>61</xdr:row>
      <xdr:rowOff>122465</xdr:rowOff>
    </xdr:to>
    <xdr:cxnSp macro="">
      <xdr:nvCxnSpPr>
        <xdr:cNvPr id="144" name="直線コネクタ 143"/>
        <xdr:cNvCxnSpPr/>
      </xdr:nvCxnSpPr>
      <xdr:spPr>
        <a:xfrm>
          <a:off x="4546600" y="1058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93634</xdr:rowOff>
    </xdr:from>
    <xdr:ext cx="405111" cy="259045"/>
    <xdr:sp macro="" textlink="">
      <xdr:nvSpPr>
        <xdr:cNvPr id="145" name="【橋りょう・トンネル】&#10;有形固定資産減価償却率最大値テキスト"/>
        <xdr:cNvSpPr txBox="1"/>
      </xdr:nvSpPr>
      <xdr:spPr>
        <a:xfrm>
          <a:off x="46863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6</xdr:col>
      <xdr:colOff>422275</xdr:colOff>
      <xdr:row>54</xdr:row>
      <xdr:rowOff>146957</xdr:rowOff>
    </xdr:from>
    <xdr:to>
      <xdr:col>6</xdr:col>
      <xdr:colOff>600075</xdr:colOff>
      <xdr:row>54</xdr:row>
      <xdr:rowOff>146957</xdr:rowOff>
    </xdr:to>
    <xdr:cxnSp macro="">
      <xdr:nvCxnSpPr>
        <xdr:cNvPr id="146" name="直線コネクタ 145"/>
        <xdr:cNvCxnSpPr/>
      </xdr:nvCxnSpPr>
      <xdr:spPr>
        <a:xfrm>
          <a:off x="4546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99077</xdr:rowOff>
    </xdr:from>
    <xdr:ext cx="405111" cy="259045"/>
    <xdr:sp macro="" textlink="">
      <xdr:nvSpPr>
        <xdr:cNvPr id="147" name="【橋りょう・トンネル】&#10;有形固定資産減価償却率平均値テキスト"/>
        <xdr:cNvSpPr txBox="1"/>
      </xdr:nvSpPr>
      <xdr:spPr>
        <a:xfrm>
          <a:off x="46863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48" name="フローチャート : 判断 14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87993</xdr:rowOff>
    </xdr:from>
    <xdr:to>
      <xdr:col>5</xdr:col>
      <xdr:colOff>409575</xdr:colOff>
      <xdr:row>64</xdr:row>
      <xdr:rowOff>18143</xdr:rowOff>
    </xdr:to>
    <xdr:sp macro="" textlink="">
      <xdr:nvSpPr>
        <xdr:cNvPr id="149" name="フローチャート : 判断 148"/>
        <xdr:cNvSpPr/>
      </xdr:nvSpPr>
      <xdr:spPr>
        <a:xfrm>
          <a:off x="3746500" y="1088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22678</xdr:rowOff>
    </xdr:from>
    <xdr:to>
      <xdr:col>6</xdr:col>
      <xdr:colOff>561975</xdr:colOff>
      <xdr:row>59</xdr:row>
      <xdr:rowOff>124278</xdr:rowOff>
    </xdr:to>
    <xdr:sp macro="" textlink="">
      <xdr:nvSpPr>
        <xdr:cNvPr id="155" name="円/楕円 154"/>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45555</xdr:rowOff>
    </xdr:from>
    <xdr:ext cx="405111" cy="259045"/>
    <xdr:sp macro="" textlink="">
      <xdr:nvSpPr>
        <xdr:cNvPr id="156" name="【橋りょう・トンネル】&#10;有形固定資産減価償却率該当値テキスト"/>
        <xdr:cNvSpPr txBox="1"/>
      </xdr:nvSpPr>
      <xdr:spPr>
        <a:xfrm>
          <a:off x="46863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79828</xdr:rowOff>
    </xdr:from>
    <xdr:to>
      <xdr:col>5</xdr:col>
      <xdr:colOff>409575</xdr:colOff>
      <xdr:row>61</xdr:row>
      <xdr:rowOff>9978</xdr:rowOff>
    </xdr:to>
    <xdr:sp macro="" textlink="">
      <xdr:nvSpPr>
        <xdr:cNvPr id="157" name="円/楕円 156"/>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73478</xdr:rowOff>
    </xdr:from>
    <xdr:to>
      <xdr:col>6</xdr:col>
      <xdr:colOff>511175</xdr:colOff>
      <xdr:row>60</xdr:row>
      <xdr:rowOff>130628</xdr:rowOff>
    </xdr:to>
    <xdr:cxnSp macro="">
      <xdr:nvCxnSpPr>
        <xdr:cNvPr id="158" name="直線コネクタ 157"/>
        <xdr:cNvCxnSpPr/>
      </xdr:nvCxnSpPr>
      <xdr:spPr>
        <a:xfrm flipV="1">
          <a:off x="3797300" y="101890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64</xdr:row>
      <xdr:rowOff>9270</xdr:rowOff>
    </xdr:from>
    <xdr:ext cx="405111" cy="259045"/>
    <xdr:sp macro="" textlink="">
      <xdr:nvSpPr>
        <xdr:cNvPr id="159" name="n_1aveValue【橋りょう・トンネル】&#10;有形固定資産減価償却率"/>
        <xdr:cNvSpPr txBox="1"/>
      </xdr:nvSpPr>
      <xdr:spPr>
        <a:xfrm>
          <a:off x="3582043"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26505</xdr:rowOff>
    </xdr:from>
    <xdr:ext cx="405111" cy="259045"/>
    <xdr:sp macro="" textlink="">
      <xdr:nvSpPr>
        <xdr:cNvPr id="160" name="n_1mainValue【橋りょう・トンネル】&#10;有形固定資産減価償却率"/>
        <xdr:cNvSpPr txBox="1"/>
      </xdr:nvSpPr>
      <xdr:spPr>
        <a:xfrm>
          <a:off x="3582043"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62" name="正方形/長方形 16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63" name="正方形/長方形 16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164" name="正方形/長方形 16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165" name="正方形/長方形 16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69" name="テキスト ボックス 168"/>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71" name="テキスト ボックス 170"/>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75070</xdr:rowOff>
    </xdr:from>
    <xdr:to>
      <xdr:col>15</xdr:col>
      <xdr:colOff>180340</xdr:colOff>
      <xdr:row>63</xdr:row>
      <xdr:rowOff>105728</xdr:rowOff>
    </xdr:to>
    <xdr:cxnSp macro="">
      <xdr:nvCxnSpPr>
        <xdr:cNvPr id="183" name="直線コネクタ 182"/>
        <xdr:cNvCxnSpPr/>
      </xdr:nvCxnSpPr>
      <xdr:spPr>
        <a:xfrm flipV="1">
          <a:off x="10475595" y="9504820"/>
          <a:ext cx="1270" cy="14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63</xdr:row>
      <xdr:rowOff>109555</xdr:rowOff>
    </xdr:from>
    <xdr:ext cx="599010" cy="259045"/>
    <xdr:sp macro="" textlink="">
      <xdr:nvSpPr>
        <xdr:cNvPr id="184" name="【橋りょう・トンネル】&#10;一人当たり有形固定資産（償却資産）額最小値テキスト"/>
        <xdr:cNvSpPr txBox="1"/>
      </xdr:nvSpPr>
      <xdr:spPr>
        <a:xfrm>
          <a:off x="10528300" y="1091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101,175</a:t>
          </a:r>
          <a:endParaRPr kumimoji="1" lang="ja-JP" altLang="en-US" sz="1000" b="1">
            <a:latin typeface="ＭＳ Ｐゴシック"/>
          </a:endParaRPr>
        </a:p>
      </xdr:txBody>
    </xdr:sp>
    <xdr:clientData/>
  </xdr:oneCellAnchor>
  <xdr:twoCellAnchor>
    <xdr:from>
      <xdr:col>15</xdr:col>
      <xdr:colOff>92075</xdr:colOff>
      <xdr:row>63</xdr:row>
      <xdr:rowOff>105728</xdr:rowOff>
    </xdr:from>
    <xdr:to>
      <xdr:col>15</xdr:col>
      <xdr:colOff>269875</xdr:colOff>
      <xdr:row>63</xdr:row>
      <xdr:rowOff>105728</xdr:rowOff>
    </xdr:to>
    <xdr:cxnSp macro="">
      <xdr:nvCxnSpPr>
        <xdr:cNvPr id="185" name="直線コネクタ 184"/>
        <xdr:cNvCxnSpPr/>
      </xdr:nvCxnSpPr>
      <xdr:spPr>
        <a:xfrm>
          <a:off x="10388600" y="10907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21747</xdr:rowOff>
    </xdr:from>
    <xdr:ext cx="599010" cy="259045"/>
    <xdr:sp macro="" textlink="">
      <xdr:nvSpPr>
        <xdr:cNvPr id="186" name="【橋りょう・トンネル】&#10;一人当たり有形固定資産（償却資産）額最大値テキスト"/>
        <xdr:cNvSpPr txBox="1"/>
      </xdr:nvSpPr>
      <xdr:spPr>
        <a:xfrm>
          <a:off x="10528300" y="928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211,589</a:t>
          </a:r>
          <a:endParaRPr kumimoji="1" lang="ja-JP" altLang="en-US" sz="1000" b="1">
            <a:latin typeface="ＭＳ Ｐゴシック"/>
          </a:endParaRPr>
        </a:p>
      </xdr:txBody>
    </xdr:sp>
    <xdr:clientData/>
  </xdr:oneCellAnchor>
  <xdr:twoCellAnchor>
    <xdr:from>
      <xdr:col>15</xdr:col>
      <xdr:colOff>92075</xdr:colOff>
      <xdr:row>55</xdr:row>
      <xdr:rowOff>75070</xdr:rowOff>
    </xdr:from>
    <xdr:to>
      <xdr:col>15</xdr:col>
      <xdr:colOff>269875</xdr:colOff>
      <xdr:row>55</xdr:row>
      <xdr:rowOff>75070</xdr:rowOff>
    </xdr:to>
    <xdr:cxnSp macro="">
      <xdr:nvCxnSpPr>
        <xdr:cNvPr id="187" name="直線コネクタ 186"/>
        <xdr:cNvCxnSpPr/>
      </xdr:nvCxnSpPr>
      <xdr:spPr>
        <a:xfrm>
          <a:off x="10388600" y="950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61</xdr:row>
      <xdr:rowOff>44759</xdr:rowOff>
    </xdr:from>
    <xdr:ext cx="599010" cy="259045"/>
    <xdr:sp macro="" textlink="">
      <xdr:nvSpPr>
        <xdr:cNvPr id="188" name="【橋りょう・トンネル】&#10;一人当たり有形固定資産（償却資産）額平均値テキスト"/>
        <xdr:cNvSpPr txBox="1"/>
      </xdr:nvSpPr>
      <xdr:spPr>
        <a:xfrm>
          <a:off x="10528300" y="1050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66332</xdr:rowOff>
    </xdr:from>
    <xdr:to>
      <xdr:col>15</xdr:col>
      <xdr:colOff>231775</xdr:colOff>
      <xdr:row>61</xdr:row>
      <xdr:rowOff>167932</xdr:rowOff>
    </xdr:to>
    <xdr:sp macro="" textlink="">
      <xdr:nvSpPr>
        <xdr:cNvPr id="189" name="フローチャート : 判断 188"/>
        <xdr:cNvSpPr/>
      </xdr:nvSpPr>
      <xdr:spPr>
        <a:xfrm>
          <a:off x="10426700" y="105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78892</xdr:rowOff>
    </xdr:from>
    <xdr:to>
      <xdr:col>14</xdr:col>
      <xdr:colOff>79375</xdr:colOff>
      <xdr:row>61</xdr:row>
      <xdr:rowOff>9042</xdr:rowOff>
    </xdr:to>
    <xdr:sp macro="" textlink="">
      <xdr:nvSpPr>
        <xdr:cNvPr id="190" name="フローチャート : 判断 189"/>
        <xdr:cNvSpPr/>
      </xdr:nvSpPr>
      <xdr:spPr>
        <a:xfrm>
          <a:off x="9588500" y="1036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24270</xdr:rowOff>
    </xdr:from>
    <xdr:to>
      <xdr:col>15</xdr:col>
      <xdr:colOff>231775</xdr:colOff>
      <xdr:row>55</xdr:row>
      <xdr:rowOff>125870</xdr:rowOff>
    </xdr:to>
    <xdr:sp macro="" textlink="">
      <xdr:nvSpPr>
        <xdr:cNvPr id="196" name="円/楕円 195"/>
        <xdr:cNvSpPr/>
      </xdr:nvSpPr>
      <xdr:spPr>
        <a:xfrm>
          <a:off x="10426700" y="94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148747</xdr:rowOff>
    </xdr:from>
    <xdr:ext cx="599010" cy="259045"/>
    <xdr:sp macro="" textlink="">
      <xdr:nvSpPr>
        <xdr:cNvPr id="197" name="【橋りょう・トンネル】&#10;一人当たり有形固定資産（償却資産）額該当値テキスト"/>
        <xdr:cNvSpPr txBox="1"/>
      </xdr:nvSpPr>
      <xdr:spPr>
        <a:xfrm>
          <a:off x="10528300" y="940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80937</xdr:rowOff>
    </xdr:from>
    <xdr:to>
      <xdr:col>14</xdr:col>
      <xdr:colOff>79375</xdr:colOff>
      <xdr:row>56</xdr:row>
      <xdr:rowOff>11087</xdr:rowOff>
    </xdr:to>
    <xdr:sp macro="" textlink="">
      <xdr:nvSpPr>
        <xdr:cNvPr id="198" name="円/楕円 197"/>
        <xdr:cNvSpPr/>
      </xdr:nvSpPr>
      <xdr:spPr>
        <a:xfrm>
          <a:off x="9588500" y="95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75070</xdr:rowOff>
    </xdr:from>
    <xdr:to>
      <xdr:col>15</xdr:col>
      <xdr:colOff>180975</xdr:colOff>
      <xdr:row>55</xdr:row>
      <xdr:rowOff>131737</xdr:rowOff>
    </xdr:to>
    <xdr:cxnSp macro="">
      <xdr:nvCxnSpPr>
        <xdr:cNvPr id="199" name="直線コネクタ 198"/>
        <xdr:cNvCxnSpPr/>
      </xdr:nvCxnSpPr>
      <xdr:spPr>
        <a:xfrm flipV="1">
          <a:off x="9639300" y="9504820"/>
          <a:ext cx="838200" cy="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169</xdr:rowOff>
    </xdr:from>
    <xdr:ext cx="599010" cy="259045"/>
    <xdr:sp macro="" textlink="">
      <xdr:nvSpPr>
        <xdr:cNvPr id="200" name="n_1aveValue【橋りょう・トンネル】&#10;一人当たり有形固定資産（償却資産）額"/>
        <xdr:cNvSpPr txBox="1"/>
      </xdr:nvSpPr>
      <xdr:spPr>
        <a:xfrm>
          <a:off x="9327094" y="104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139,788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27614</xdr:rowOff>
    </xdr:from>
    <xdr:ext cx="599010" cy="259045"/>
    <xdr:sp macro="" textlink="">
      <xdr:nvSpPr>
        <xdr:cNvPr id="201" name="n_1mainValue【橋りょう・トンネル】&#10;一人当たり有形固定資産（償却資産）額"/>
        <xdr:cNvSpPr txBox="1"/>
      </xdr:nvSpPr>
      <xdr:spPr>
        <a:xfrm>
          <a:off x="9327094" y="928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203" name="正方形/長方形 20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204" name="正方形/長方形 20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205" name="正方形/長方形 204"/>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206" name="正方形/長方形 205"/>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90351</xdr:rowOff>
    </xdr:from>
    <xdr:to>
      <xdr:col>6</xdr:col>
      <xdr:colOff>510540</xdr:colOff>
      <xdr:row>85</xdr:row>
      <xdr:rowOff>105048</xdr:rowOff>
    </xdr:to>
    <xdr:cxnSp macro="">
      <xdr:nvCxnSpPr>
        <xdr:cNvPr id="226" name="直線コネクタ 225"/>
        <xdr:cNvCxnSpPr/>
      </xdr:nvCxnSpPr>
      <xdr:spPr>
        <a:xfrm flipV="1">
          <a:off x="4633595" y="13463451"/>
          <a:ext cx="1270" cy="1214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85</xdr:row>
      <xdr:rowOff>108875</xdr:rowOff>
    </xdr:from>
    <xdr:ext cx="405111" cy="259045"/>
    <xdr:sp macro="" textlink="">
      <xdr:nvSpPr>
        <xdr:cNvPr id="227" name="【公営住宅】&#10;有形固定資産減価償却率最小値テキスト"/>
        <xdr:cNvSpPr txBox="1"/>
      </xdr:nvSpPr>
      <xdr:spPr>
        <a:xfrm>
          <a:off x="46863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85</xdr:row>
      <xdr:rowOff>105048</xdr:rowOff>
    </xdr:from>
    <xdr:to>
      <xdr:col>6</xdr:col>
      <xdr:colOff>600075</xdr:colOff>
      <xdr:row>85</xdr:row>
      <xdr:rowOff>105048</xdr:rowOff>
    </xdr:to>
    <xdr:cxnSp macro="">
      <xdr:nvCxnSpPr>
        <xdr:cNvPr id="228" name="直線コネクタ 227"/>
        <xdr:cNvCxnSpPr/>
      </xdr:nvCxnSpPr>
      <xdr:spPr>
        <a:xfrm>
          <a:off x="4546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37028</xdr:rowOff>
    </xdr:from>
    <xdr:ext cx="405111" cy="259045"/>
    <xdr:sp macro="" textlink="">
      <xdr:nvSpPr>
        <xdr:cNvPr id="229" name="【公営住宅】&#10;有形固定資産減価償却率最大値テキスト"/>
        <xdr:cNvSpPr txBox="1"/>
      </xdr:nvSpPr>
      <xdr:spPr>
        <a:xfrm>
          <a:off x="46863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78</xdr:row>
      <xdr:rowOff>90351</xdr:rowOff>
    </xdr:from>
    <xdr:to>
      <xdr:col>6</xdr:col>
      <xdr:colOff>600075</xdr:colOff>
      <xdr:row>78</xdr:row>
      <xdr:rowOff>90351</xdr:rowOff>
    </xdr:to>
    <xdr:cxnSp macro="">
      <xdr:nvCxnSpPr>
        <xdr:cNvPr id="230" name="直線コネクタ 229"/>
        <xdr:cNvCxnSpPr/>
      </xdr:nvCxnSpPr>
      <xdr:spPr>
        <a:xfrm>
          <a:off x="4546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82</xdr:row>
      <xdr:rowOff>129013</xdr:rowOff>
    </xdr:from>
    <xdr:ext cx="405111" cy="259045"/>
    <xdr:sp macro="" textlink="">
      <xdr:nvSpPr>
        <xdr:cNvPr id="231" name="【公営住宅】&#10;有形固定資産減価償却率平均値テキスト"/>
        <xdr:cNvSpPr txBox="1"/>
      </xdr:nvSpPr>
      <xdr:spPr>
        <a:xfrm>
          <a:off x="46863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150586</xdr:rowOff>
    </xdr:from>
    <xdr:to>
      <xdr:col>6</xdr:col>
      <xdr:colOff>561975</xdr:colOff>
      <xdr:row>83</xdr:row>
      <xdr:rowOff>80736</xdr:rowOff>
    </xdr:to>
    <xdr:sp macro="" textlink="">
      <xdr:nvSpPr>
        <xdr:cNvPr id="232" name="フローチャート : 判断 231"/>
        <xdr:cNvSpPr/>
      </xdr:nvSpPr>
      <xdr:spPr>
        <a:xfrm>
          <a:off x="4584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116295</xdr:rowOff>
    </xdr:from>
    <xdr:to>
      <xdr:col>5</xdr:col>
      <xdr:colOff>409575</xdr:colOff>
      <xdr:row>84</xdr:row>
      <xdr:rowOff>46445</xdr:rowOff>
    </xdr:to>
    <xdr:sp macro="" textlink="">
      <xdr:nvSpPr>
        <xdr:cNvPr id="233" name="フローチャート : 判断 232"/>
        <xdr:cNvSpPr/>
      </xdr:nvSpPr>
      <xdr:spPr>
        <a:xfrm>
          <a:off x="3746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39551</xdr:rowOff>
    </xdr:from>
    <xdr:to>
      <xdr:col>6</xdr:col>
      <xdr:colOff>561975</xdr:colOff>
      <xdr:row>78</xdr:row>
      <xdr:rowOff>141151</xdr:rowOff>
    </xdr:to>
    <xdr:sp macro="" textlink="">
      <xdr:nvSpPr>
        <xdr:cNvPr id="239" name="円/楕円 238"/>
        <xdr:cNvSpPr/>
      </xdr:nvSpPr>
      <xdr:spPr>
        <a:xfrm>
          <a:off x="45847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164028</xdr:rowOff>
    </xdr:from>
    <xdr:ext cx="405111" cy="259045"/>
    <xdr:sp macro="" textlink="">
      <xdr:nvSpPr>
        <xdr:cNvPr id="240" name="【公営住宅】&#10;有形固定資産減価償却率該当値テキスト"/>
        <xdr:cNvSpPr txBox="1"/>
      </xdr:nvSpPr>
      <xdr:spPr>
        <a:xfrm>
          <a:off x="4686300" y="1336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41" name="円/楕円 240"/>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90351</xdr:rowOff>
    </xdr:from>
    <xdr:to>
      <xdr:col>6</xdr:col>
      <xdr:colOff>511175</xdr:colOff>
      <xdr:row>79</xdr:row>
      <xdr:rowOff>49530</xdr:rowOff>
    </xdr:to>
    <xdr:cxnSp macro="">
      <xdr:nvCxnSpPr>
        <xdr:cNvPr id="242" name="直線コネクタ 241"/>
        <xdr:cNvCxnSpPr/>
      </xdr:nvCxnSpPr>
      <xdr:spPr>
        <a:xfrm flipV="1">
          <a:off x="3797300" y="1346345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37572</xdr:rowOff>
    </xdr:from>
    <xdr:ext cx="405111" cy="259045"/>
    <xdr:sp macro="" textlink="">
      <xdr:nvSpPr>
        <xdr:cNvPr id="243" name="n_1aveValue【公営住宅】&#10;有形固定資産減価償却率"/>
        <xdr:cNvSpPr txBox="1"/>
      </xdr:nvSpPr>
      <xdr:spPr>
        <a:xfrm>
          <a:off x="3582043"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44" name="n_1mainValue【公営住宅】&#10;有形固定資産減価償却率"/>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246" name="正方形/長方形 245"/>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247" name="正方形/長方形 246"/>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248" name="正方形/長方形 247"/>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249" name="正方形/長方形 248"/>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3" name="直線コネクタ 25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4" name="テキスト ボックス 25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5" name="直線コネクタ 25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6" name="テキスト ボックス 25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7" name="直線コネクタ 25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8" name="テキスト ボックス 25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9" name="直線コネクタ 25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0" name="テキスト ボックス 25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1" name="直線コネクタ 26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2" name="テキスト ボックス 26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3" name="直線コネクタ 26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4" name="テキスト ボックス 26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28302</xdr:rowOff>
    </xdr:from>
    <xdr:to>
      <xdr:col>15</xdr:col>
      <xdr:colOff>180340</xdr:colOff>
      <xdr:row>85</xdr:row>
      <xdr:rowOff>126274</xdr:rowOff>
    </xdr:to>
    <xdr:cxnSp macro="">
      <xdr:nvCxnSpPr>
        <xdr:cNvPr id="268" name="直線コネクタ 267"/>
        <xdr:cNvCxnSpPr/>
      </xdr:nvCxnSpPr>
      <xdr:spPr>
        <a:xfrm flipV="1">
          <a:off x="10475595" y="13401402"/>
          <a:ext cx="1270" cy="129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85</xdr:row>
      <xdr:rowOff>130101</xdr:rowOff>
    </xdr:from>
    <xdr:ext cx="469744" cy="259045"/>
    <xdr:sp macro="" textlink="">
      <xdr:nvSpPr>
        <xdr:cNvPr id="269" name="【公営住宅】&#10;一人当たり面積最小値テキスト"/>
        <xdr:cNvSpPr txBox="1"/>
      </xdr:nvSpPr>
      <xdr:spPr>
        <a:xfrm>
          <a:off x="10528300" y="1470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126274</xdr:rowOff>
    </xdr:from>
    <xdr:to>
      <xdr:col>15</xdr:col>
      <xdr:colOff>269875</xdr:colOff>
      <xdr:row>85</xdr:row>
      <xdr:rowOff>126274</xdr:rowOff>
    </xdr:to>
    <xdr:cxnSp macro="">
      <xdr:nvCxnSpPr>
        <xdr:cNvPr id="270" name="直線コネクタ 269"/>
        <xdr:cNvCxnSpPr/>
      </xdr:nvCxnSpPr>
      <xdr:spPr>
        <a:xfrm>
          <a:off x="10388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146429</xdr:rowOff>
    </xdr:from>
    <xdr:ext cx="469744" cy="259045"/>
    <xdr:sp macro="" textlink="">
      <xdr:nvSpPr>
        <xdr:cNvPr id="271" name="【公営住宅】&#10;一人当たり面積最大値テキスト"/>
        <xdr:cNvSpPr txBox="1"/>
      </xdr:nvSpPr>
      <xdr:spPr>
        <a:xfrm>
          <a:off x="105283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15</xdr:col>
      <xdr:colOff>92075</xdr:colOff>
      <xdr:row>78</xdr:row>
      <xdr:rowOff>28302</xdr:rowOff>
    </xdr:from>
    <xdr:to>
      <xdr:col>15</xdr:col>
      <xdr:colOff>269875</xdr:colOff>
      <xdr:row>78</xdr:row>
      <xdr:rowOff>28302</xdr:rowOff>
    </xdr:to>
    <xdr:cxnSp macro="">
      <xdr:nvCxnSpPr>
        <xdr:cNvPr id="272" name="直線コネクタ 271"/>
        <xdr:cNvCxnSpPr/>
      </xdr:nvCxnSpPr>
      <xdr:spPr>
        <a:xfrm>
          <a:off x="10388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121211</xdr:rowOff>
    </xdr:from>
    <xdr:ext cx="469744" cy="259045"/>
    <xdr:sp macro="" textlink="">
      <xdr:nvSpPr>
        <xdr:cNvPr id="273" name="【公営住宅】&#10;一人当たり面積平均値テキスト"/>
        <xdr:cNvSpPr txBox="1"/>
      </xdr:nvSpPr>
      <xdr:spPr>
        <a:xfrm>
          <a:off x="10528300" y="13665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0.642</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98334</xdr:rowOff>
    </xdr:from>
    <xdr:to>
      <xdr:col>15</xdr:col>
      <xdr:colOff>231775</xdr:colOff>
      <xdr:row>81</xdr:row>
      <xdr:rowOff>28484</xdr:rowOff>
    </xdr:to>
    <xdr:sp macro="" textlink="">
      <xdr:nvSpPr>
        <xdr:cNvPr id="274" name="フローチャート : 判断 273"/>
        <xdr:cNvSpPr/>
      </xdr:nvSpPr>
      <xdr:spPr>
        <a:xfrm>
          <a:off x="104267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126093</xdr:rowOff>
    </xdr:from>
    <xdr:to>
      <xdr:col>14</xdr:col>
      <xdr:colOff>79375</xdr:colOff>
      <xdr:row>81</xdr:row>
      <xdr:rowOff>56243</xdr:rowOff>
    </xdr:to>
    <xdr:sp macro="" textlink="">
      <xdr:nvSpPr>
        <xdr:cNvPr id="275" name="フローチャート : 判断 274"/>
        <xdr:cNvSpPr/>
      </xdr:nvSpPr>
      <xdr:spPr>
        <a:xfrm>
          <a:off x="95885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75474</xdr:rowOff>
    </xdr:from>
    <xdr:to>
      <xdr:col>15</xdr:col>
      <xdr:colOff>231775</xdr:colOff>
      <xdr:row>86</xdr:row>
      <xdr:rowOff>5624</xdr:rowOff>
    </xdr:to>
    <xdr:sp macro="" textlink="">
      <xdr:nvSpPr>
        <xdr:cNvPr id="281" name="円/楕円 280"/>
        <xdr:cNvSpPr/>
      </xdr:nvSpPr>
      <xdr:spPr>
        <a:xfrm>
          <a:off x="104267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84</xdr:row>
      <xdr:rowOff>161851</xdr:rowOff>
    </xdr:from>
    <xdr:ext cx="469744" cy="259045"/>
    <xdr:sp macro="" textlink="">
      <xdr:nvSpPr>
        <xdr:cNvPr id="282" name="【公営住宅】&#10;一人当たり面積該当値テキスト"/>
        <xdr:cNvSpPr txBox="1"/>
      </xdr:nvSpPr>
      <xdr:spPr>
        <a:xfrm>
          <a:off x="10528300" y="1456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77107</xdr:rowOff>
    </xdr:from>
    <xdr:to>
      <xdr:col>14</xdr:col>
      <xdr:colOff>79375</xdr:colOff>
      <xdr:row>86</xdr:row>
      <xdr:rowOff>7257</xdr:rowOff>
    </xdr:to>
    <xdr:sp macro="" textlink="">
      <xdr:nvSpPr>
        <xdr:cNvPr id="283" name="円/楕円 282"/>
        <xdr:cNvSpPr/>
      </xdr:nvSpPr>
      <xdr:spPr>
        <a:xfrm>
          <a:off x="9588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126274</xdr:rowOff>
    </xdr:from>
    <xdr:to>
      <xdr:col>15</xdr:col>
      <xdr:colOff>180975</xdr:colOff>
      <xdr:row>85</xdr:row>
      <xdr:rowOff>127907</xdr:rowOff>
    </xdr:to>
    <xdr:cxnSp macro="">
      <xdr:nvCxnSpPr>
        <xdr:cNvPr id="284" name="直線コネクタ 283"/>
        <xdr:cNvCxnSpPr/>
      </xdr:nvCxnSpPr>
      <xdr:spPr>
        <a:xfrm flipV="1">
          <a:off x="9639300" y="146995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72770</xdr:rowOff>
    </xdr:from>
    <xdr:ext cx="469744" cy="259045"/>
    <xdr:sp macro="" textlink="">
      <xdr:nvSpPr>
        <xdr:cNvPr id="285" name="n_1aveValue【公営住宅】&#10;一人当たり面積"/>
        <xdr:cNvSpPr txBox="1"/>
      </xdr:nvSpPr>
      <xdr:spPr>
        <a:xfrm>
          <a:off x="93917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169834</xdr:rowOff>
    </xdr:from>
    <xdr:ext cx="469744" cy="259045"/>
    <xdr:sp macro="" textlink="">
      <xdr:nvSpPr>
        <xdr:cNvPr id="286" name="n_1mainValue【公営住宅】&#10;一人当たり面積"/>
        <xdr:cNvSpPr txBox="1"/>
      </xdr:nvSpPr>
      <xdr:spPr>
        <a:xfrm>
          <a:off x="9391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288" name="正方形/長方形 28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289" name="正方形/長方形 28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4</xdr:col>
      <xdr:colOff>168275</xdr:colOff>
      <xdr:row>94</xdr:row>
      <xdr:rowOff>165100</xdr:rowOff>
    </xdr:from>
    <xdr:to>
      <xdr:col>6</xdr:col>
      <xdr:colOff>320675</xdr:colOff>
      <xdr:row>96</xdr:row>
      <xdr:rowOff>76200</xdr:rowOff>
    </xdr:to>
    <xdr:sp macro="" textlink="">
      <xdr:nvSpPr>
        <xdr:cNvPr id="290" name="正方形/長方形 28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96</xdr:row>
      <xdr:rowOff>25400</xdr:rowOff>
    </xdr:from>
    <xdr:to>
      <xdr:col>6</xdr:col>
      <xdr:colOff>320675</xdr:colOff>
      <xdr:row>97</xdr:row>
      <xdr:rowOff>107950</xdr:rowOff>
    </xdr:to>
    <xdr:sp macro="" textlink="">
      <xdr:nvSpPr>
        <xdr:cNvPr id="291" name="正方形/長方形 29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94" name="正方形/長方形 293"/>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95" name="正方形/長方形 294"/>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523875</xdr:colOff>
      <xdr:row>94</xdr:row>
      <xdr:rowOff>165100</xdr:rowOff>
    </xdr:from>
    <xdr:to>
      <xdr:col>14</xdr:col>
      <xdr:colOff>676275</xdr:colOff>
      <xdr:row>96</xdr:row>
      <xdr:rowOff>76200</xdr:rowOff>
    </xdr:to>
    <xdr:sp macro="" textlink="">
      <xdr:nvSpPr>
        <xdr:cNvPr id="296" name="正方形/長方形 295"/>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96</xdr:row>
      <xdr:rowOff>25400</xdr:rowOff>
    </xdr:from>
    <xdr:to>
      <xdr:col>14</xdr:col>
      <xdr:colOff>676275</xdr:colOff>
      <xdr:row>97</xdr:row>
      <xdr:rowOff>107950</xdr:rowOff>
    </xdr:to>
    <xdr:sp macro="" textlink="">
      <xdr:nvSpPr>
        <xdr:cNvPr id="297" name="正方形/長方形 296"/>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300" name="正方形/長方形 29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301" name="正方形/長方形 30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21</xdr:col>
      <xdr:colOff>174625</xdr:colOff>
      <xdr:row>28</xdr:row>
      <xdr:rowOff>50800</xdr:rowOff>
    </xdr:from>
    <xdr:to>
      <xdr:col>23</xdr:col>
      <xdr:colOff>327025</xdr:colOff>
      <xdr:row>29</xdr:row>
      <xdr:rowOff>133350</xdr:rowOff>
    </xdr:to>
    <xdr:sp macro="" textlink="">
      <xdr:nvSpPr>
        <xdr:cNvPr id="302" name="正方形/長方形 301"/>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29</xdr:row>
      <xdr:rowOff>82550</xdr:rowOff>
    </xdr:from>
    <xdr:to>
      <xdr:col>23</xdr:col>
      <xdr:colOff>327025</xdr:colOff>
      <xdr:row>30</xdr:row>
      <xdr:rowOff>165100</xdr:rowOff>
    </xdr:to>
    <xdr:sp macro="" textlink="">
      <xdr:nvSpPr>
        <xdr:cNvPr id="303" name="正方形/長方形 302"/>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80010</xdr:rowOff>
    </xdr:from>
    <xdr:to>
      <xdr:col>23</xdr:col>
      <xdr:colOff>516889</xdr:colOff>
      <xdr:row>40</xdr:row>
      <xdr:rowOff>22860</xdr:rowOff>
    </xdr:to>
    <xdr:cxnSp macro="">
      <xdr:nvCxnSpPr>
        <xdr:cNvPr id="321" name="直線コネクタ 320"/>
        <xdr:cNvCxnSpPr/>
      </xdr:nvCxnSpPr>
      <xdr:spPr>
        <a:xfrm flipV="1">
          <a:off x="16317595" y="659511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26687</xdr:rowOff>
    </xdr:from>
    <xdr:ext cx="405111" cy="259045"/>
    <xdr:sp macro="" textlink="">
      <xdr:nvSpPr>
        <xdr:cNvPr id="322" name="【空港】&#10;有形固定資産減価償却率最小値テキスト"/>
        <xdr:cNvSpPr txBox="1"/>
      </xdr:nvSpPr>
      <xdr:spPr>
        <a:xfrm>
          <a:off x="163703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23</xdr:col>
      <xdr:colOff>428625</xdr:colOff>
      <xdr:row>40</xdr:row>
      <xdr:rowOff>22860</xdr:rowOff>
    </xdr:from>
    <xdr:to>
      <xdr:col>23</xdr:col>
      <xdr:colOff>606425</xdr:colOff>
      <xdr:row>40</xdr:row>
      <xdr:rowOff>22860</xdr:rowOff>
    </xdr:to>
    <xdr:cxnSp macro="">
      <xdr:nvCxnSpPr>
        <xdr:cNvPr id="323" name="直線コネクタ 322"/>
        <xdr:cNvCxnSpPr/>
      </xdr:nvCxnSpPr>
      <xdr:spPr>
        <a:xfrm>
          <a:off x="16230600" y="688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26687</xdr:rowOff>
    </xdr:from>
    <xdr:ext cx="405111" cy="259045"/>
    <xdr:sp macro="" textlink="">
      <xdr:nvSpPr>
        <xdr:cNvPr id="324" name="【空港】&#10;有形固定資産減価償却率最大値テキスト"/>
        <xdr:cNvSpPr txBox="1"/>
      </xdr:nvSpPr>
      <xdr:spPr>
        <a:xfrm>
          <a:off x="16370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38</xdr:row>
      <xdr:rowOff>80010</xdr:rowOff>
    </xdr:from>
    <xdr:to>
      <xdr:col>23</xdr:col>
      <xdr:colOff>606425</xdr:colOff>
      <xdr:row>38</xdr:row>
      <xdr:rowOff>80010</xdr:rowOff>
    </xdr:to>
    <xdr:cxnSp macro="">
      <xdr:nvCxnSpPr>
        <xdr:cNvPr id="325" name="直線コネクタ 324"/>
        <xdr:cNvCxnSpPr/>
      </xdr:nvCxnSpPr>
      <xdr:spPr>
        <a:xfrm>
          <a:off x="16230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153687</xdr:rowOff>
    </xdr:from>
    <xdr:ext cx="405111" cy="259045"/>
    <xdr:sp macro="" textlink="">
      <xdr:nvSpPr>
        <xdr:cNvPr id="326" name="【空港】&#10;有形固定資産減価償却率平均値テキスト"/>
        <xdr:cNvSpPr txBox="1"/>
      </xdr:nvSpPr>
      <xdr:spPr>
        <a:xfrm>
          <a:off x="16370300" y="6497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48260</xdr:rowOff>
    </xdr:from>
    <xdr:to>
      <xdr:col>23</xdr:col>
      <xdr:colOff>568325</xdr:colOff>
      <xdr:row>38</xdr:row>
      <xdr:rowOff>149860</xdr:rowOff>
    </xdr:to>
    <xdr:sp macro="" textlink="">
      <xdr:nvSpPr>
        <xdr:cNvPr id="327" name="フローチャート : 判断 326"/>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63500</xdr:rowOff>
    </xdr:from>
    <xdr:to>
      <xdr:col>22</xdr:col>
      <xdr:colOff>415925</xdr:colOff>
      <xdr:row>33</xdr:row>
      <xdr:rowOff>165100</xdr:rowOff>
    </xdr:to>
    <xdr:sp macro="" textlink="">
      <xdr:nvSpPr>
        <xdr:cNvPr id="328" name="フローチャート : 判断 327"/>
        <xdr:cNvSpPr/>
      </xdr:nvSpPr>
      <xdr:spPr>
        <a:xfrm>
          <a:off x="15430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143510</xdr:rowOff>
    </xdr:from>
    <xdr:to>
      <xdr:col>23</xdr:col>
      <xdr:colOff>568325</xdr:colOff>
      <xdr:row>40</xdr:row>
      <xdr:rowOff>73660</xdr:rowOff>
    </xdr:to>
    <xdr:sp macro="" textlink="">
      <xdr:nvSpPr>
        <xdr:cNvPr id="334" name="円/楕円 333"/>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58437</xdr:rowOff>
    </xdr:from>
    <xdr:ext cx="405111" cy="259045"/>
    <xdr:sp macro="" textlink="">
      <xdr:nvSpPr>
        <xdr:cNvPr id="335" name="【空港】&#10;有形固定資産減価償却率該当値テキスト"/>
        <xdr:cNvSpPr txBox="1"/>
      </xdr:nvSpPr>
      <xdr:spPr>
        <a:xfrm>
          <a:off x="16370300"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143510</xdr:rowOff>
    </xdr:from>
    <xdr:to>
      <xdr:col>22</xdr:col>
      <xdr:colOff>415925</xdr:colOff>
      <xdr:row>41</xdr:row>
      <xdr:rowOff>73660</xdr:rowOff>
    </xdr:to>
    <xdr:sp macro="" textlink="">
      <xdr:nvSpPr>
        <xdr:cNvPr id="336" name="円/楕円 335"/>
        <xdr:cNvSpPr/>
      </xdr:nvSpPr>
      <xdr:spPr>
        <a:xfrm>
          <a:off x="1543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22860</xdr:rowOff>
    </xdr:from>
    <xdr:to>
      <xdr:col>23</xdr:col>
      <xdr:colOff>517525</xdr:colOff>
      <xdr:row>41</xdr:row>
      <xdr:rowOff>22860</xdr:rowOff>
    </xdr:to>
    <xdr:cxnSp macro="">
      <xdr:nvCxnSpPr>
        <xdr:cNvPr id="337" name="直線コネクタ 336"/>
        <xdr:cNvCxnSpPr/>
      </xdr:nvCxnSpPr>
      <xdr:spPr>
        <a:xfrm flipV="1">
          <a:off x="15481300" y="688086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10177</xdr:rowOff>
    </xdr:from>
    <xdr:ext cx="405111" cy="259045"/>
    <xdr:sp macro="" textlink="">
      <xdr:nvSpPr>
        <xdr:cNvPr id="338" name="n_1aveValue【空港】&#10;有形固定資産減価償却率"/>
        <xdr:cNvSpPr txBox="1"/>
      </xdr:nvSpPr>
      <xdr:spPr>
        <a:xfrm>
          <a:off x="15266043"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64787</xdr:rowOff>
    </xdr:from>
    <xdr:ext cx="405111" cy="259045"/>
    <xdr:sp macro="" textlink="">
      <xdr:nvSpPr>
        <xdr:cNvPr id="339" name="n_1mainValue【空港】&#10;有形固定資産減価償却率"/>
        <xdr:cNvSpPr txBox="1"/>
      </xdr:nvSpPr>
      <xdr:spPr>
        <a:xfrm>
          <a:off x="15266043"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341" name="正方形/長方形 34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342" name="正方形/長方形 34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29</xdr:col>
      <xdr:colOff>530225</xdr:colOff>
      <xdr:row>28</xdr:row>
      <xdr:rowOff>50800</xdr:rowOff>
    </xdr:from>
    <xdr:to>
      <xdr:col>31</xdr:col>
      <xdr:colOff>682625</xdr:colOff>
      <xdr:row>29</xdr:row>
      <xdr:rowOff>133350</xdr:rowOff>
    </xdr:to>
    <xdr:sp macro="" textlink="">
      <xdr:nvSpPr>
        <xdr:cNvPr id="343" name="正方形/長方形 342"/>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29</xdr:row>
      <xdr:rowOff>82550</xdr:rowOff>
    </xdr:from>
    <xdr:to>
      <xdr:col>31</xdr:col>
      <xdr:colOff>682625</xdr:colOff>
      <xdr:row>30</xdr:row>
      <xdr:rowOff>165100</xdr:rowOff>
    </xdr:to>
    <xdr:sp macro="" textlink="">
      <xdr:nvSpPr>
        <xdr:cNvPr id="344" name="正方形/長方形 343"/>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48" name="テキスト ボックス 34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41</xdr:row>
      <xdr:rowOff>121755</xdr:rowOff>
    </xdr:from>
    <xdr:ext cx="377026" cy="259045"/>
    <xdr:sp macro="" textlink="">
      <xdr:nvSpPr>
        <xdr:cNvPr id="350" name="テキスト ボックス 349"/>
        <xdr:cNvSpPr txBox="1"/>
      </xdr:nvSpPr>
      <xdr:spPr>
        <a:xfrm>
          <a:off x="17910974" y="7151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39</xdr:row>
      <xdr:rowOff>138084</xdr:rowOff>
    </xdr:from>
    <xdr:ext cx="377026" cy="259045"/>
    <xdr:sp macro="" textlink="">
      <xdr:nvSpPr>
        <xdr:cNvPr id="352" name="テキスト ボックス 351"/>
        <xdr:cNvSpPr txBox="1"/>
      </xdr:nvSpPr>
      <xdr:spPr>
        <a:xfrm>
          <a:off x="17910974" y="682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37</xdr:row>
      <xdr:rowOff>154412</xdr:rowOff>
    </xdr:from>
    <xdr:ext cx="377026" cy="259045"/>
    <xdr:sp macro="" textlink="">
      <xdr:nvSpPr>
        <xdr:cNvPr id="354" name="テキスト ボックス 353"/>
        <xdr:cNvSpPr txBox="1"/>
      </xdr:nvSpPr>
      <xdr:spPr>
        <a:xfrm>
          <a:off x="17910974" y="649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3"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122464</xdr:rowOff>
    </xdr:from>
    <xdr:to>
      <xdr:col>32</xdr:col>
      <xdr:colOff>186689</xdr:colOff>
      <xdr:row>42</xdr:row>
      <xdr:rowOff>14151</xdr:rowOff>
    </xdr:to>
    <xdr:cxnSp macro="">
      <xdr:nvCxnSpPr>
        <xdr:cNvPr id="364" name="直線コネクタ 363"/>
        <xdr:cNvCxnSpPr/>
      </xdr:nvCxnSpPr>
      <xdr:spPr>
        <a:xfrm flipV="1">
          <a:off x="22159595" y="5780314"/>
          <a:ext cx="1269"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42</xdr:row>
      <xdr:rowOff>17978</xdr:rowOff>
    </xdr:from>
    <xdr:ext cx="378565" cy="259045"/>
    <xdr:sp macro="" textlink="">
      <xdr:nvSpPr>
        <xdr:cNvPr id="365" name="【空港】&#10;一人当たり有形固定資産（償却資産）額最小値テキスト"/>
        <xdr:cNvSpPr txBox="1"/>
      </xdr:nvSpPr>
      <xdr:spPr>
        <a:xfrm>
          <a:off x="22212300" y="721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32</xdr:col>
      <xdr:colOff>98425</xdr:colOff>
      <xdr:row>42</xdr:row>
      <xdr:rowOff>14151</xdr:rowOff>
    </xdr:from>
    <xdr:to>
      <xdr:col>32</xdr:col>
      <xdr:colOff>276225</xdr:colOff>
      <xdr:row>42</xdr:row>
      <xdr:rowOff>14151</xdr:rowOff>
    </xdr:to>
    <xdr:cxnSp macro="">
      <xdr:nvCxnSpPr>
        <xdr:cNvPr id="366" name="直線コネクタ 365"/>
        <xdr:cNvCxnSpPr/>
      </xdr:nvCxnSpPr>
      <xdr:spPr>
        <a:xfrm>
          <a:off x="22072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69141</xdr:rowOff>
    </xdr:from>
    <xdr:ext cx="469744" cy="259045"/>
    <xdr:sp macro="" textlink="">
      <xdr:nvSpPr>
        <xdr:cNvPr id="367" name="【空港】&#10;一人当たり有形固定資産（償却資産）額最大値テキスト"/>
        <xdr:cNvSpPr txBox="1"/>
      </xdr:nvSpPr>
      <xdr:spPr>
        <a:xfrm>
          <a:off x="22212300" y="55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a:t>
          </a:r>
          <a:endParaRPr kumimoji="1" lang="ja-JP" altLang="en-US" sz="1000" b="1">
            <a:latin typeface="ＭＳ Ｐゴシック"/>
          </a:endParaRPr>
        </a:p>
      </xdr:txBody>
    </xdr:sp>
    <xdr:clientData/>
  </xdr:oneCellAnchor>
  <xdr:twoCellAnchor>
    <xdr:from>
      <xdr:col>32</xdr:col>
      <xdr:colOff>98425</xdr:colOff>
      <xdr:row>33</xdr:row>
      <xdr:rowOff>122464</xdr:rowOff>
    </xdr:from>
    <xdr:to>
      <xdr:col>32</xdr:col>
      <xdr:colOff>276225</xdr:colOff>
      <xdr:row>33</xdr:row>
      <xdr:rowOff>122464</xdr:rowOff>
    </xdr:to>
    <xdr:cxnSp macro="">
      <xdr:nvCxnSpPr>
        <xdr:cNvPr id="368" name="直線コネクタ 367"/>
        <xdr:cNvCxnSpPr/>
      </xdr:nvCxnSpPr>
      <xdr:spPr>
        <a:xfrm>
          <a:off x="22072600" y="578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60796</xdr:rowOff>
    </xdr:from>
    <xdr:ext cx="469744" cy="259045"/>
    <xdr:sp macro="" textlink="">
      <xdr:nvSpPr>
        <xdr:cNvPr id="369" name="【空港】&#10;一人当たり有形固定資産（償却資産）額平均値テキスト"/>
        <xdr:cNvSpPr txBox="1"/>
      </xdr:nvSpPr>
      <xdr:spPr>
        <a:xfrm>
          <a:off x="22212300" y="5890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1,406</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37919</xdr:rowOff>
    </xdr:from>
    <xdr:to>
      <xdr:col>32</xdr:col>
      <xdr:colOff>238125</xdr:colOff>
      <xdr:row>35</xdr:row>
      <xdr:rowOff>139519</xdr:rowOff>
    </xdr:to>
    <xdr:sp macro="" textlink="">
      <xdr:nvSpPr>
        <xdr:cNvPr id="370" name="フローチャート : 判断 369"/>
        <xdr:cNvSpPr/>
      </xdr:nvSpPr>
      <xdr:spPr>
        <a:xfrm>
          <a:off x="22110700" y="60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52614</xdr:rowOff>
    </xdr:from>
    <xdr:to>
      <xdr:col>31</xdr:col>
      <xdr:colOff>85725</xdr:colOff>
      <xdr:row>32</xdr:row>
      <xdr:rowOff>154214</xdr:rowOff>
    </xdr:to>
    <xdr:sp macro="" textlink="">
      <xdr:nvSpPr>
        <xdr:cNvPr id="371" name="フローチャート : 判断 370"/>
        <xdr:cNvSpPr/>
      </xdr:nvSpPr>
      <xdr:spPr>
        <a:xfrm>
          <a:off x="21272500" y="55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134801</xdr:rowOff>
    </xdr:from>
    <xdr:to>
      <xdr:col>32</xdr:col>
      <xdr:colOff>238125</xdr:colOff>
      <xdr:row>42</xdr:row>
      <xdr:rowOff>64951</xdr:rowOff>
    </xdr:to>
    <xdr:sp macro="" textlink="">
      <xdr:nvSpPr>
        <xdr:cNvPr id="377" name="円/楕円 376"/>
        <xdr:cNvSpPr/>
      </xdr:nvSpPr>
      <xdr:spPr>
        <a:xfrm>
          <a:off x="22110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41</xdr:row>
      <xdr:rowOff>49728</xdr:rowOff>
    </xdr:from>
    <xdr:ext cx="378565" cy="259045"/>
    <xdr:sp macro="" textlink="">
      <xdr:nvSpPr>
        <xdr:cNvPr id="378" name="【空港】&#10;一人当たり有形固定資産（償却資産）額該当値テキスト"/>
        <xdr:cNvSpPr txBox="1"/>
      </xdr:nvSpPr>
      <xdr:spPr>
        <a:xfrm>
          <a:off x="22212300" y="707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136978</xdr:rowOff>
    </xdr:from>
    <xdr:to>
      <xdr:col>31</xdr:col>
      <xdr:colOff>85725</xdr:colOff>
      <xdr:row>42</xdr:row>
      <xdr:rowOff>67128</xdr:rowOff>
    </xdr:to>
    <xdr:sp macro="" textlink="">
      <xdr:nvSpPr>
        <xdr:cNvPr id="379" name="円/楕円 378"/>
        <xdr:cNvSpPr/>
      </xdr:nvSpPr>
      <xdr:spPr>
        <a:xfrm>
          <a:off x="212725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14151</xdr:rowOff>
    </xdr:from>
    <xdr:to>
      <xdr:col>32</xdr:col>
      <xdr:colOff>187325</xdr:colOff>
      <xdr:row>42</xdr:row>
      <xdr:rowOff>16328</xdr:rowOff>
    </xdr:to>
    <xdr:cxnSp macro="">
      <xdr:nvCxnSpPr>
        <xdr:cNvPr id="380" name="直線コネクタ 379"/>
        <xdr:cNvCxnSpPr/>
      </xdr:nvCxnSpPr>
      <xdr:spPr>
        <a:xfrm flipV="1">
          <a:off x="21323300" y="7215051"/>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30</xdr:row>
      <xdr:rowOff>170741</xdr:rowOff>
    </xdr:from>
    <xdr:ext cx="469744" cy="259045"/>
    <xdr:sp macro="" textlink="">
      <xdr:nvSpPr>
        <xdr:cNvPr id="381" name="n_1aveValue【空港】&#10;一人当たり有形固定資産（償却資産）額"/>
        <xdr:cNvSpPr txBox="1"/>
      </xdr:nvSpPr>
      <xdr:spPr>
        <a:xfrm>
          <a:off x="21075727" y="53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1,865</a:t>
          </a:r>
          <a:endParaRPr kumimoji="1" lang="ja-JP" altLang="en-US" sz="1000" b="1">
            <a:solidFill>
              <a:srgbClr val="000080"/>
            </a:solidFill>
            <a:latin typeface="ＭＳ Ｐゴシック"/>
          </a:endParaRPr>
        </a:p>
      </xdr:txBody>
    </xdr:sp>
    <xdr:clientData/>
  </xdr:oneCellAnchor>
  <xdr:oneCellAnchor>
    <xdr:from>
      <xdr:col>30</xdr:col>
      <xdr:colOff>518742</xdr:colOff>
      <xdr:row>42</xdr:row>
      <xdr:rowOff>58255</xdr:rowOff>
    </xdr:from>
    <xdr:ext cx="378565" cy="259045"/>
    <xdr:sp macro="" textlink="">
      <xdr:nvSpPr>
        <xdr:cNvPr id="382" name="n_1mainValue【空港】&#10;一人当たり有形固定資産（償却資産）額"/>
        <xdr:cNvSpPr txBox="1"/>
      </xdr:nvSpPr>
      <xdr:spPr>
        <a:xfrm>
          <a:off x="21121317" y="725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384" name="正方形/長方形 383"/>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385" name="正方形/長方形 384"/>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386" name="正方形/長方形 385"/>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387" name="正方形/長方形 386"/>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32657</xdr:rowOff>
    </xdr:from>
    <xdr:to>
      <xdr:col>23</xdr:col>
      <xdr:colOff>516889</xdr:colOff>
      <xdr:row>63</xdr:row>
      <xdr:rowOff>57150</xdr:rowOff>
    </xdr:to>
    <xdr:cxnSp macro="">
      <xdr:nvCxnSpPr>
        <xdr:cNvPr id="407" name="直線コネクタ 406"/>
        <xdr:cNvCxnSpPr/>
      </xdr:nvCxnSpPr>
      <xdr:spPr>
        <a:xfrm flipV="1">
          <a:off x="16317595" y="9633857"/>
          <a:ext cx="1269"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63</xdr:row>
      <xdr:rowOff>60977</xdr:rowOff>
    </xdr:from>
    <xdr:ext cx="405111" cy="259045"/>
    <xdr:sp macro="" textlink="">
      <xdr:nvSpPr>
        <xdr:cNvPr id="408" name="【学校施設】&#10;有形固定資産減価償却率最小値テキスト"/>
        <xdr:cNvSpPr txBox="1"/>
      </xdr:nvSpPr>
      <xdr:spPr>
        <a:xfrm>
          <a:off x="163703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63</xdr:row>
      <xdr:rowOff>57150</xdr:rowOff>
    </xdr:from>
    <xdr:to>
      <xdr:col>23</xdr:col>
      <xdr:colOff>606425</xdr:colOff>
      <xdr:row>63</xdr:row>
      <xdr:rowOff>57150</xdr:rowOff>
    </xdr:to>
    <xdr:cxnSp macro="">
      <xdr:nvCxnSpPr>
        <xdr:cNvPr id="409" name="直線コネクタ 408"/>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150784</xdr:rowOff>
    </xdr:from>
    <xdr:ext cx="405111" cy="259045"/>
    <xdr:sp macro="" textlink="">
      <xdr:nvSpPr>
        <xdr:cNvPr id="410" name="【学校施設】&#10;有形固定資産減価償却率最大値テキスト"/>
        <xdr:cNvSpPr txBox="1"/>
      </xdr:nvSpPr>
      <xdr:spPr>
        <a:xfrm>
          <a:off x="163703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56</xdr:row>
      <xdr:rowOff>32657</xdr:rowOff>
    </xdr:from>
    <xdr:to>
      <xdr:col>23</xdr:col>
      <xdr:colOff>606425</xdr:colOff>
      <xdr:row>56</xdr:row>
      <xdr:rowOff>32657</xdr:rowOff>
    </xdr:to>
    <xdr:cxnSp macro="">
      <xdr:nvCxnSpPr>
        <xdr:cNvPr id="411" name="直線コネクタ 410"/>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102705</xdr:rowOff>
    </xdr:from>
    <xdr:ext cx="405111" cy="259045"/>
    <xdr:sp macro="" textlink="">
      <xdr:nvSpPr>
        <xdr:cNvPr id="412" name="【学校施設】&#10;有形固定資産減価償却率平均値テキスト"/>
        <xdr:cNvSpPr txBox="1"/>
      </xdr:nvSpPr>
      <xdr:spPr>
        <a:xfrm>
          <a:off x="163703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79828</xdr:rowOff>
    </xdr:from>
    <xdr:to>
      <xdr:col>23</xdr:col>
      <xdr:colOff>568325</xdr:colOff>
      <xdr:row>59</xdr:row>
      <xdr:rowOff>9978</xdr:rowOff>
    </xdr:to>
    <xdr:sp macro="" textlink="">
      <xdr:nvSpPr>
        <xdr:cNvPr id="413" name="フローチャート : 判断 412"/>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87993</xdr:rowOff>
    </xdr:from>
    <xdr:to>
      <xdr:col>22</xdr:col>
      <xdr:colOff>415925</xdr:colOff>
      <xdr:row>60</xdr:row>
      <xdr:rowOff>18143</xdr:rowOff>
    </xdr:to>
    <xdr:sp macro="" textlink="">
      <xdr:nvSpPr>
        <xdr:cNvPr id="414" name="フローチャート : 判断 413"/>
        <xdr:cNvSpPr/>
      </xdr:nvSpPr>
      <xdr:spPr>
        <a:xfrm>
          <a:off x="15430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6350</xdr:rowOff>
    </xdr:from>
    <xdr:to>
      <xdr:col>23</xdr:col>
      <xdr:colOff>568325</xdr:colOff>
      <xdr:row>63</xdr:row>
      <xdr:rowOff>107950</xdr:rowOff>
    </xdr:to>
    <xdr:sp macro="" textlink="">
      <xdr:nvSpPr>
        <xdr:cNvPr id="420" name="円/楕円 419"/>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62</xdr:row>
      <xdr:rowOff>92727</xdr:rowOff>
    </xdr:from>
    <xdr:ext cx="405111" cy="259045"/>
    <xdr:sp macro="" textlink="">
      <xdr:nvSpPr>
        <xdr:cNvPr id="421" name="【学校施設】&#10;有形固定資産減価償却率該当値テキスト"/>
        <xdr:cNvSpPr txBox="1"/>
      </xdr:nvSpPr>
      <xdr:spPr>
        <a:xfrm>
          <a:off x="163703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104322</xdr:rowOff>
    </xdr:from>
    <xdr:to>
      <xdr:col>22</xdr:col>
      <xdr:colOff>415925</xdr:colOff>
      <xdr:row>64</xdr:row>
      <xdr:rowOff>34472</xdr:rowOff>
    </xdr:to>
    <xdr:sp macro="" textlink="">
      <xdr:nvSpPr>
        <xdr:cNvPr id="422" name="円/楕円 421"/>
        <xdr:cNvSpPr/>
      </xdr:nvSpPr>
      <xdr:spPr>
        <a:xfrm>
          <a:off x="15430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57150</xdr:rowOff>
    </xdr:from>
    <xdr:to>
      <xdr:col>23</xdr:col>
      <xdr:colOff>517525</xdr:colOff>
      <xdr:row>63</xdr:row>
      <xdr:rowOff>155122</xdr:rowOff>
    </xdr:to>
    <xdr:cxnSp macro="">
      <xdr:nvCxnSpPr>
        <xdr:cNvPr id="423" name="直線コネクタ 422"/>
        <xdr:cNvCxnSpPr/>
      </xdr:nvCxnSpPr>
      <xdr:spPr>
        <a:xfrm flipV="1">
          <a:off x="15481300" y="10858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34670</xdr:rowOff>
    </xdr:from>
    <xdr:ext cx="405111" cy="259045"/>
    <xdr:sp macro="" textlink="">
      <xdr:nvSpPr>
        <xdr:cNvPr id="424" name="n_1aveValue【学校施設】&#10;有形固定資産減価償却率"/>
        <xdr:cNvSpPr txBox="1"/>
      </xdr:nvSpPr>
      <xdr:spPr>
        <a:xfrm>
          <a:off x="15266043"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25599</xdr:rowOff>
    </xdr:from>
    <xdr:ext cx="405111" cy="259045"/>
    <xdr:sp macro="" textlink="">
      <xdr:nvSpPr>
        <xdr:cNvPr id="425" name="n_1mainValue【学校施設】&#10;有形固定資産減価償却率"/>
        <xdr:cNvSpPr txBox="1"/>
      </xdr:nvSpPr>
      <xdr:spPr>
        <a:xfrm>
          <a:off x="15266043"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427" name="正方形/長方形 426"/>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428" name="正方形/長方形 427"/>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429" name="正方形/長方形 428"/>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430" name="正方形/長方形 429"/>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35" name="直線コネクタ 4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36" name="テキスト ボックス 4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39" name="直線コネクタ 43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40" name="テキスト ボックス 43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56</xdr:row>
      <xdr:rowOff>80010</xdr:rowOff>
    </xdr:from>
    <xdr:to>
      <xdr:col>32</xdr:col>
      <xdr:colOff>186689</xdr:colOff>
      <xdr:row>63</xdr:row>
      <xdr:rowOff>80010</xdr:rowOff>
    </xdr:to>
    <xdr:cxnSp macro="">
      <xdr:nvCxnSpPr>
        <xdr:cNvPr id="444" name="直線コネクタ 443"/>
        <xdr:cNvCxnSpPr/>
      </xdr:nvCxnSpPr>
      <xdr:spPr>
        <a:xfrm flipV="1">
          <a:off x="22159595" y="968121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63</xdr:row>
      <xdr:rowOff>83837</xdr:rowOff>
    </xdr:from>
    <xdr:ext cx="469744" cy="259045"/>
    <xdr:sp macro="" textlink="">
      <xdr:nvSpPr>
        <xdr:cNvPr id="445" name="【学校施設】&#10;一人当たり面積最小値テキスト"/>
        <xdr:cNvSpPr txBox="1"/>
      </xdr:nvSpPr>
      <xdr:spPr>
        <a:xfrm>
          <a:off x="222123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0.296</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46" name="直線コネクタ 445"/>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26687</xdr:rowOff>
    </xdr:from>
    <xdr:ext cx="469744" cy="259045"/>
    <xdr:sp macro="" textlink="">
      <xdr:nvSpPr>
        <xdr:cNvPr id="447" name="【学校施設】&#10;一人当たり面積最大値テキスト"/>
        <xdr:cNvSpPr txBox="1"/>
      </xdr:nvSpPr>
      <xdr:spPr>
        <a:xfrm>
          <a:off x="222123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0.506</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448" name="直線コネクタ 447"/>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60</xdr:row>
      <xdr:rowOff>150512</xdr:rowOff>
    </xdr:from>
    <xdr:ext cx="469744" cy="259045"/>
    <xdr:sp macro="" textlink="">
      <xdr:nvSpPr>
        <xdr:cNvPr id="449" name="【学校施設】&#10;一人当たり面積平均値テキスト"/>
        <xdr:cNvSpPr txBox="1"/>
      </xdr:nvSpPr>
      <xdr:spPr>
        <a:xfrm>
          <a:off x="22212300" y="104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xdr:rowOff>
    </xdr:from>
    <xdr:to>
      <xdr:col>32</xdr:col>
      <xdr:colOff>238125</xdr:colOff>
      <xdr:row>61</xdr:row>
      <xdr:rowOff>102235</xdr:rowOff>
    </xdr:to>
    <xdr:sp macro="" textlink="">
      <xdr:nvSpPr>
        <xdr:cNvPr id="450" name="フローチャート : 判断 449"/>
        <xdr:cNvSpPr/>
      </xdr:nvSpPr>
      <xdr:spPr>
        <a:xfrm>
          <a:off x="221107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29210</xdr:rowOff>
    </xdr:from>
    <xdr:to>
      <xdr:col>31</xdr:col>
      <xdr:colOff>85725</xdr:colOff>
      <xdr:row>60</xdr:row>
      <xdr:rowOff>130810</xdr:rowOff>
    </xdr:to>
    <xdr:sp macro="" textlink="">
      <xdr:nvSpPr>
        <xdr:cNvPr id="451" name="フローチャート : 判断 450"/>
        <xdr:cNvSpPr/>
      </xdr:nvSpPr>
      <xdr:spPr>
        <a:xfrm>
          <a:off x="2127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63500</xdr:rowOff>
    </xdr:from>
    <xdr:to>
      <xdr:col>32</xdr:col>
      <xdr:colOff>238125</xdr:colOff>
      <xdr:row>56</xdr:row>
      <xdr:rowOff>165100</xdr:rowOff>
    </xdr:to>
    <xdr:sp macro="" textlink="">
      <xdr:nvSpPr>
        <xdr:cNvPr id="457" name="円/楕円 456"/>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153687</xdr:rowOff>
    </xdr:from>
    <xdr:ext cx="469744" cy="259045"/>
    <xdr:sp macro="" textlink="">
      <xdr:nvSpPr>
        <xdr:cNvPr id="458" name="【学校施設】&#10;一人当たり面積該当値テキスト"/>
        <xdr:cNvSpPr txBox="1"/>
      </xdr:nvSpPr>
      <xdr:spPr>
        <a:xfrm>
          <a:off x="22212300" y="95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52070</xdr:rowOff>
    </xdr:from>
    <xdr:to>
      <xdr:col>31</xdr:col>
      <xdr:colOff>85725</xdr:colOff>
      <xdr:row>56</xdr:row>
      <xdr:rowOff>153670</xdr:rowOff>
    </xdr:to>
    <xdr:sp macro="" textlink="">
      <xdr:nvSpPr>
        <xdr:cNvPr id="459" name="円/楕円 458"/>
        <xdr:cNvSpPr/>
      </xdr:nvSpPr>
      <xdr:spPr>
        <a:xfrm>
          <a:off x="2127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102870</xdr:rowOff>
    </xdr:from>
    <xdr:to>
      <xdr:col>32</xdr:col>
      <xdr:colOff>187325</xdr:colOff>
      <xdr:row>56</xdr:row>
      <xdr:rowOff>114300</xdr:rowOff>
    </xdr:to>
    <xdr:cxnSp macro="">
      <xdr:nvCxnSpPr>
        <xdr:cNvPr id="460" name="直線コネクタ 459"/>
        <xdr:cNvCxnSpPr/>
      </xdr:nvCxnSpPr>
      <xdr:spPr>
        <a:xfrm>
          <a:off x="21323300" y="9704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121937</xdr:rowOff>
    </xdr:from>
    <xdr:ext cx="469744" cy="259045"/>
    <xdr:sp macro="" textlink="">
      <xdr:nvSpPr>
        <xdr:cNvPr id="461" name="n_1aveValue【学校施設】&#10;一人当たり面積"/>
        <xdr:cNvSpPr txBox="1"/>
      </xdr:nvSpPr>
      <xdr:spPr>
        <a:xfrm>
          <a:off x="210757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170197</xdr:rowOff>
    </xdr:from>
    <xdr:ext cx="469744" cy="259045"/>
    <xdr:sp macro="" textlink="">
      <xdr:nvSpPr>
        <xdr:cNvPr id="462" name="n_1mainValue【学校施設】&#10;一人当たり面積"/>
        <xdr:cNvSpPr txBox="1"/>
      </xdr:nvSpPr>
      <xdr:spPr>
        <a:xfrm>
          <a:off x="210757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464" name="正方形/長方形 463"/>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465" name="正方形/長方形 464"/>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466" name="正方形/長方形 465"/>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467" name="正方形/長方形 466"/>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1" name="テキスト ボックス 47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72" name="直線コネクタ 4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73" name="テキスト ボックス 4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74" name="直線コネクタ 4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75" name="テキスト ボックス 4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76" name="直線コネクタ 4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77" name="テキスト ボックス 4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8" name="直線コネクタ 4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9" name="テキスト ボックス 4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1" name="テキスト ボックス 48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2"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79</xdr:row>
      <xdr:rowOff>122682</xdr:rowOff>
    </xdr:from>
    <xdr:to>
      <xdr:col>23</xdr:col>
      <xdr:colOff>516889</xdr:colOff>
      <xdr:row>85</xdr:row>
      <xdr:rowOff>17526</xdr:rowOff>
    </xdr:to>
    <xdr:cxnSp macro="">
      <xdr:nvCxnSpPr>
        <xdr:cNvPr id="483" name="直線コネクタ 482"/>
        <xdr:cNvCxnSpPr/>
      </xdr:nvCxnSpPr>
      <xdr:spPr>
        <a:xfrm flipV="1">
          <a:off x="16317595" y="13667232"/>
          <a:ext cx="1269"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85</xdr:row>
      <xdr:rowOff>21353</xdr:rowOff>
    </xdr:from>
    <xdr:ext cx="405111" cy="259045"/>
    <xdr:sp macro="" textlink="">
      <xdr:nvSpPr>
        <xdr:cNvPr id="484" name="【図書館】&#10;有形固定資産減価償却率最小値テキスト"/>
        <xdr:cNvSpPr txBox="1"/>
      </xdr:nvSpPr>
      <xdr:spPr>
        <a:xfrm>
          <a:off x="163703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85</xdr:row>
      <xdr:rowOff>17526</xdr:rowOff>
    </xdr:from>
    <xdr:to>
      <xdr:col>23</xdr:col>
      <xdr:colOff>606425</xdr:colOff>
      <xdr:row>85</xdr:row>
      <xdr:rowOff>17526</xdr:rowOff>
    </xdr:to>
    <xdr:cxnSp macro="">
      <xdr:nvCxnSpPr>
        <xdr:cNvPr id="485" name="直線コネクタ 484"/>
        <xdr:cNvCxnSpPr/>
      </xdr:nvCxnSpPr>
      <xdr:spPr>
        <a:xfrm>
          <a:off x="16230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69359</xdr:rowOff>
    </xdr:from>
    <xdr:ext cx="405111" cy="259045"/>
    <xdr:sp macro="" textlink="">
      <xdr:nvSpPr>
        <xdr:cNvPr id="486" name="【図書館】&#10;有形固定資産減価償却率最大値テキスト"/>
        <xdr:cNvSpPr txBox="1"/>
      </xdr:nvSpPr>
      <xdr:spPr>
        <a:xfrm>
          <a:off x="16370300" y="1344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428625</xdr:colOff>
      <xdr:row>79</xdr:row>
      <xdr:rowOff>122682</xdr:rowOff>
    </xdr:from>
    <xdr:to>
      <xdr:col>23</xdr:col>
      <xdr:colOff>606425</xdr:colOff>
      <xdr:row>79</xdr:row>
      <xdr:rowOff>122682</xdr:rowOff>
    </xdr:to>
    <xdr:cxnSp macro="">
      <xdr:nvCxnSpPr>
        <xdr:cNvPr id="487" name="直線コネクタ 486"/>
        <xdr:cNvCxnSpPr/>
      </xdr:nvCxnSpPr>
      <xdr:spPr>
        <a:xfrm>
          <a:off x="16230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80</xdr:row>
      <xdr:rowOff>103903</xdr:rowOff>
    </xdr:from>
    <xdr:ext cx="405111" cy="259045"/>
    <xdr:sp macro="" textlink="">
      <xdr:nvSpPr>
        <xdr:cNvPr id="488" name="【図書館】&#10;有形固定資産減価償却率平均値テキスト"/>
        <xdr:cNvSpPr txBox="1"/>
      </xdr:nvSpPr>
      <xdr:spPr>
        <a:xfrm>
          <a:off x="163703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81026</xdr:rowOff>
    </xdr:from>
    <xdr:to>
      <xdr:col>23</xdr:col>
      <xdr:colOff>568325</xdr:colOff>
      <xdr:row>82</xdr:row>
      <xdr:rowOff>11176</xdr:rowOff>
    </xdr:to>
    <xdr:sp macro="" textlink="">
      <xdr:nvSpPr>
        <xdr:cNvPr id="489" name="フローチャート : 判断 488"/>
        <xdr:cNvSpPr/>
      </xdr:nvSpPr>
      <xdr:spPr>
        <a:xfrm>
          <a:off x="16268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81026</xdr:rowOff>
    </xdr:from>
    <xdr:to>
      <xdr:col>22</xdr:col>
      <xdr:colOff>415925</xdr:colOff>
      <xdr:row>82</xdr:row>
      <xdr:rowOff>11176</xdr:rowOff>
    </xdr:to>
    <xdr:sp macro="" textlink="">
      <xdr:nvSpPr>
        <xdr:cNvPr id="490" name="フローチャート : 判断 489"/>
        <xdr:cNvSpPr/>
      </xdr:nvSpPr>
      <xdr:spPr>
        <a:xfrm>
          <a:off x="154305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138176</xdr:rowOff>
    </xdr:from>
    <xdr:to>
      <xdr:col>23</xdr:col>
      <xdr:colOff>568325</xdr:colOff>
      <xdr:row>85</xdr:row>
      <xdr:rowOff>68326</xdr:rowOff>
    </xdr:to>
    <xdr:sp macro="" textlink="">
      <xdr:nvSpPr>
        <xdr:cNvPr id="496" name="円/楕円 495"/>
        <xdr:cNvSpPr/>
      </xdr:nvSpPr>
      <xdr:spPr>
        <a:xfrm>
          <a:off x="16268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84</xdr:row>
      <xdr:rowOff>53103</xdr:rowOff>
    </xdr:from>
    <xdr:ext cx="405111" cy="259045"/>
    <xdr:sp macro="" textlink="">
      <xdr:nvSpPr>
        <xdr:cNvPr id="497" name="【図書館】&#10;有形固定資産減価償却率該当値テキスト"/>
        <xdr:cNvSpPr txBox="1"/>
      </xdr:nvSpPr>
      <xdr:spPr>
        <a:xfrm>
          <a:off x="16370300" y="1445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62737</xdr:rowOff>
    </xdr:from>
    <xdr:to>
      <xdr:col>22</xdr:col>
      <xdr:colOff>415925</xdr:colOff>
      <xdr:row>85</xdr:row>
      <xdr:rowOff>164337</xdr:rowOff>
    </xdr:to>
    <xdr:sp macro="" textlink="">
      <xdr:nvSpPr>
        <xdr:cNvPr id="498" name="円/楕円 497"/>
        <xdr:cNvSpPr/>
      </xdr:nvSpPr>
      <xdr:spPr>
        <a:xfrm>
          <a:off x="1543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17526</xdr:rowOff>
    </xdr:from>
    <xdr:to>
      <xdr:col>23</xdr:col>
      <xdr:colOff>517525</xdr:colOff>
      <xdr:row>85</xdr:row>
      <xdr:rowOff>113537</xdr:rowOff>
    </xdr:to>
    <xdr:cxnSp macro="">
      <xdr:nvCxnSpPr>
        <xdr:cNvPr id="499" name="直線コネクタ 498"/>
        <xdr:cNvCxnSpPr/>
      </xdr:nvCxnSpPr>
      <xdr:spPr>
        <a:xfrm flipV="1">
          <a:off x="15481300" y="145907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27703</xdr:rowOff>
    </xdr:from>
    <xdr:ext cx="405111" cy="259045"/>
    <xdr:sp macro="" textlink="">
      <xdr:nvSpPr>
        <xdr:cNvPr id="500" name="n_1aveValue【図書館】&#10;有形固定資産減価償却率"/>
        <xdr:cNvSpPr txBox="1"/>
      </xdr:nvSpPr>
      <xdr:spPr>
        <a:xfrm>
          <a:off x="15266043" y="1374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155464</xdr:rowOff>
    </xdr:from>
    <xdr:ext cx="405111" cy="259045"/>
    <xdr:sp macro="" textlink="">
      <xdr:nvSpPr>
        <xdr:cNvPr id="501" name="n_1mainValue【図書館】&#10;有形固定資産減価償却率"/>
        <xdr:cNvSpPr txBox="1"/>
      </xdr:nvSpPr>
      <xdr:spPr>
        <a:xfrm>
          <a:off x="15266043" y="1472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503" name="正方形/長方形 5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504" name="正方形/長方形 5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505" name="正方形/長方形 5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506" name="正方形/長方形 5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10" name="テキスト ボックス 50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11" name="直線コネクタ 51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2" name="テキスト ボックス 51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13" name="直線コネクタ 51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14" name="テキスト ボックス 51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15" name="直線コネクタ 51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16" name="テキスト ボックス 51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17" name="直線コネクタ 51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18" name="テキスト ボックス 51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19" name="直線コネクタ 51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0" name="テキスト ボックス 51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1" name="直線コネクタ 52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2" name="テキスト ボックス 52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77</xdr:row>
      <xdr:rowOff>78921</xdr:rowOff>
    </xdr:from>
    <xdr:to>
      <xdr:col>32</xdr:col>
      <xdr:colOff>186689</xdr:colOff>
      <xdr:row>86</xdr:row>
      <xdr:rowOff>5443</xdr:rowOff>
    </xdr:to>
    <xdr:cxnSp macro="">
      <xdr:nvCxnSpPr>
        <xdr:cNvPr id="526" name="直線コネクタ 525"/>
        <xdr:cNvCxnSpPr/>
      </xdr:nvCxnSpPr>
      <xdr:spPr>
        <a:xfrm flipV="1">
          <a:off x="22159595" y="13280571"/>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86</xdr:row>
      <xdr:rowOff>9270</xdr:rowOff>
    </xdr:from>
    <xdr:ext cx="469744" cy="259045"/>
    <xdr:sp macro="" textlink="">
      <xdr:nvSpPr>
        <xdr:cNvPr id="527" name="【図書館】&#10;一人当たり面積最小値テキスト"/>
        <xdr:cNvSpPr txBox="1"/>
      </xdr:nvSpPr>
      <xdr:spPr>
        <a:xfrm>
          <a:off x="222123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28" name="直線コネクタ 52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25598</xdr:rowOff>
    </xdr:from>
    <xdr:ext cx="469744" cy="259045"/>
    <xdr:sp macro="" textlink="">
      <xdr:nvSpPr>
        <xdr:cNvPr id="529" name="【図書館】&#10;一人当たり面積最大値テキスト"/>
        <xdr:cNvSpPr txBox="1"/>
      </xdr:nvSpPr>
      <xdr:spPr>
        <a:xfrm>
          <a:off x="222123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77</xdr:row>
      <xdr:rowOff>78921</xdr:rowOff>
    </xdr:from>
    <xdr:to>
      <xdr:col>32</xdr:col>
      <xdr:colOff>276225</xdr:colOff>
      <xdr:row>77</xdr:row>
      <xdr:rowOff>78921</xdr:rowOff>
    </xdr:to>
    <xdr:cxnSp macro="">
      <xdr:nvCxnSpPr>
        <xdr:cNvPr id="530" name="直線コネクタ 529"/>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83</xdr:row>
      <xdr:rowOff>120848</xdr:rowOff>
    </xdr:from>
    <xdr:ext cx="469744" cy="259045"/>
    <xdr:sp macro="" textlink="">
      <xdr:nvSpPr>
        <xdr:cNvPr id="531" name="【図書館】&#10;一人当たり面積平均値テキスト"/>
        <xdr:cNvSpPr txBox="1"/>
      </xdr:nvSpPr>
      <xdr:spPr>
        <a:xfrm>
          <a:off x="222123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532" name="フローチャート : 判断 531"/>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142421</xdr:rowOff>
    </xdr:from>
    <xdr:to>
      <xdr:col>31</xdr:col>
      <xdr:colOff>85725</xdr:colOff>
      <xdr:row>84</xdr:row>
      <xdr:rowOff>72571</xdr:rowOff>
    </xdr:to>
    <xdr:sp macro="" textlink="">
      <xdr:nvSpPr>
        <xdr:cNvPr id="533" name="フローチャート : 判断 532"/>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28121</xdr:rowOff>
    </xdr:from>
    <xdr:to>
      <xdr:col>32</xdr:col>
      <xdr:colOff>238125</xdr:colOff>
      <xdr:row>77</xdr:row>
      <xdr:rowOff>129721</xdr:rowOff>
    </xdr:to>
    <xdr:sp macro="" textlink="">
      <xdr:nvSpPr>
        <xdr:cNvPr id="539" name="円/楕円 538"/>
        <xdr:cNvSpPr/>
      </xdr:nvSpPr>
      <xdr:spPr>
        <a:xfrm>
          <a:off x="22110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152598</xdr:rowOff>
    </xdr:from>
    <xdr:ext cx="469744" cy="259045"/>
    <xdr:sp macro="" textlink="">
      <xdr:nvSpPr>
        <xdr:cNvPr id="540" name="【図書館】&#10;一人当たり面積該当値テキスト"/>
        <xdr:cNvSpPr txBox="1"/>
      </xdr:nvSpPr>
      <xdr:spPr>
        <a:xfrm>
          <a:off x="222123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28121</xdr:rowOff>
    </xdr:from>
    <xdr:to>
      <xdr:col>31</xdr:col>
      <xdr:colOff>85725</xdr:colOff>
      <xdr:row>77</xdr:row>
      <xdr:rowOff>129721</xdr:rowOff>
    </xdr:to>
    <xdr:sp macro="" textlink="">
      <xdr:nvSpPr>
        <xdr:cNvPr id="541" name="円/楕円 540"/>
        <xdr:cNvSpPr/>
      </xdr:nvSpPr>
      <xdr:spPr>
        <a:xfrm>
          <a:off x="2127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78921</xdr:rowOff>
    </xdr:from>
    <xdr:to>
      <xdr:col>32</xdr:col>
      <xdr:colOff>187325</xdr:colOff>
      <xdr:row>77</xdr:row>
      <xdr:rowOff>78921</xdr:rowOff>
    </xdr:to>
    <xdr:cxnSp macro="">
      <xdr:nvCxnSpPr>
        <xdr:cNvPr id="542" name="直線コネクタ 541"/>
        <xdr:cNvCxnSpPr/>
      </xdr:nvCxnSpPr>
      <xdr:spPr>
        <a:xfrm>
          <a:off x="21323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63698</xdr:rowOff>
    </xdr:from>
    <xdr:ext cx="469744" cy="259045"/>
    <xdr:sp macro="" textlink="">
      <xdr:nvSpPr>
        <xdr:cNvPr id="543" name="n_1aveValue【図書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oneCellAnchor>
    <xdr:from>
      <xdr:col>30</xdr:col>
      <xdr:colOff>473152</xdr:colOff>
      <xdr:row>75</xdr:row>
      <xdr:rowOff>146248</xdr:rowOff>
    </xdr:from>
    <xdr:ext cx="469744" cy="259045"/>
    <xdr:sp macro="" textlink="">
      <xdr:nvSpPr>
        <xdr:cNvPr id="544" name="n_1mainValue【図書館】&#10;一人当たり面積"/>
        <xdr:cNvSpPr txBox="1"/>
      </xdr:nvSpPr>
      <xdr:spPr>
        <a:xfrm>
          <a:off x="21075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546" name="正方形/長方形 545"/>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547" name="正方形/長方形 546"/>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21</xdr:col>
      <xdr:colOff>174625</xdr:colOff>
      <xdr:row>94</xdr:row>
      <xdr:rowOff>165100</xdr:rowOff>
    </xdr:from>
    <xdr:to>
      <xdr:col>23</xdr:col>
      <xdr:colOff>327025</xdr:colOff>
      <xdr:row>96</xdr:row>
      <xdr:rowOff>76200</xdr:rowOff>
    </xdr:to>
    <xdr:sp macro="" textlink="">
      <xdr:nvSpPr>
        <xdr:cNvPr id="548" name="正方形/長方形 547"/>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96</xdr:row>
      <xdr:rowOff>25400</xdr:rowOff>
    </xdr:from>
    <xdr:to>
      <xdr:col>23</xdr:col>
      <xdr:colOff>327025</xdr:colOff>
      <xdr:row>97</xdr:row>
      <xdr:rowOff>107950</xdr:rowOff>
    </xdr:to>
    <xdr:sp macro="" textlink="">
      <xdr:nvSpPr>
        <xdr:cNvPr id="549" name="正方形/長方形 548"/>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3" name="テキスト ボックス 5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54" name="直線コネクタ 55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55" name="テキスト ボックス 55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56" name="直線コネクタ 55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57" name="テキスト ボックス 55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58" name="直線コネクタ 55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59" name="テキスト ボックス 55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62" name="直線コネクタ 56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63" name="テキスト ボックス 56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64" name="直線コネクタ 56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65" name="テキスト ボックス 56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66" name="直線コネクタ 56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67" name="テキスト ボックス 56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69" name="テキスト ボックス 5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0"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100</xdr:row>
      <xdr:rowOff>19050</xdr:rowOff>
    </xdr:from>
    <xdr:to>
      <xdr:col>23</xdr:col>
      <xdr:colOff>516889</xdr:colOff>
      <xdr:row>108</xdr:row>
      <xdr:rowOff>66675</xdr:rowOff>
    </xdr:to>
    <xdr:cxnSp macro="">
      <xdr:nvCxnSpPr>
        <xdr:cNvPr id="571" name="直線コネクタ 570"/>
        <xdr:cNvCxnSpPr/>
      </xdr:nvCxnSpPr>
      <xdr:spPr>
        <a:xfrm flipV="1">
          <a:off x="16317595" y="17164050"/>
          <a:ext cx="1269"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108</xdr:row>
      <xdr:rowOff>70502</xdr:rowOff>
    </xdr:from>
    <xdr:ext cx="405111" cy="259045"/>
    <xdr:sp macro="" textlink="">
      <xdr:nvSpPr>
        <xdr:cNvPr id="572" name="【博物館】&#10;有形固定資産減価償却率最小値テキスト"/>
        <xdr:cNvSpPr txBox="1"/>
      </xdr:nvSpPr>
      <xdr:spPr>
        <a:xfrm>
          <a:off x="16370300"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108</xdr:row>
      <xdr:rowOff>66675</xdr:rowOff>
    </xdr:from>
    <xdr:to>
      <xdr:col>23</xdr:col>
      <xdr:colOff>606425</xdr:colOff>
      <xdr:row>108</xdr:row>
      <xdr:rowOff>66675</xdr:rowOff>
    </xdr:to>
    <xdr:cxnSp macro="">
      <xdr:nvCxnSpPr>
        <xdr:cNvPr id="573" name="直線コネクタ 572"/>
        <xdr:cNvCxnSpPr/>
      </xdr:nvCxnSpPr>
      <xdr:spPr>
        <a:xfrm>
          <a:off x="16230600" y="185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137177</xdr:rowOff>
    </xdr:from>
    <xdr:ext cx="405111" cy="259045"/>
    <xdr:sp macro="" textlink="">
      <xdr:nvSpPr>
        <xdr:cNvPr id="574" name="【博物館】&#10;有形固定資産減価償却率最大値テキスト"/>
        <xdr:cNvSpPr txBox="1"/>
      </xdr:nvSpPr>
      <xdr:spPr>
        <a:xfrm>
          <a:off x="163703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606425</xdr:colOff>
      <xdr:row>100</xdr:row>
      <xdr:rowOff>19050</xdr:rowOff>
    </xdr:to>
    <xdr:cxnSp macro="">
      <xdr:nvCxnSpPr>
        <xdr:cNvPr id="575" name="直線コネクタ 57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106</xdr:row>
      <xdr:rowOff>32402</xdr:rowOff>
    </xdr:from>
    <xdr:ext cx="405111" cy="259045"/>
    <xdr:sp macro="" textlink="">
      <xdr:nvSpPr>
        <xdr:cNvPr id="576" name="【博物館】&#10;有形固定資産減価償却率平均値テキスト"/>
        <xdr:cNvSpPr txBox="1"/>
      </xdr:nvSpPr>
      <xdr:spPr>
        <a:xfrm>
          <a:off x="16370300" y="18206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53975</xdr:rowOff>
    </xdr:from>
    <xdr:to>
      <xdr:col>23</xdr:col>
      <xdr:colOff>568325</xdr:colOff>
      <xdr:row>106</xdr:row>
      <xdr:rowOff>155575</xdr:rowOff>
    </xdr:to>
    <xdr:sp macro="" textlink="">
      <xdr:nvSpPr>
        <xdr:cNvPr id="577" name="フローチャート : 判断 576"/>
        <xdr:cNvSpPr/>
      </xdr:nvSpPr>
      <xdr:spPr>
        <a:xfrm>
          <a:off x="16268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139700</xdr:rowOff>
    </xdr:from>
    <xdr:to>
      <xdr:col>22</xdr:col>
      <xdr:colOff>415925</xdr:colOff>
      <xdr:row>106</xdr:row>
      <xdr:rowOff>69850</xdr:rowOff>
    </xdr:to>
    <xdr:sp macro="" textlink="">
      <xdr:nvSpPr>
        <xdr:cNvPr id="578" name="フローチャート : 判断 577"/>
        <xdr:cNvSpPr/>
      </xdr:nvSpPr>
      <xdr:spPr>
        <a:xfrm>
          <a:off x="15430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139700</xdr:rowOff>
    </xdr:from>
    <xdr:to>
      <xdr:col>23</xdr:col>
      <xdr:colOff>568325</xdr:colOff>
      <xdr:row>100</xdr:row>
      <xdr:rowOff>69850</xdr:rowOff>
    </xdr:to>
    <xdr:sp macro="" textlink="">
      <xdr:nvSpPr>
        <xdr:cNvPr id="584" name="円/楕円 583"/>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99</xdr:row>
      <xdr:rowOff>92727</xdr:rowOff>
    </xdr:from>
    <xdr:ext cx="405111" cy="259045"/>
    <xdr:sp macro="" textlink="">
      <xdr:nvSpPr>
        <xdr:cNvPr id="585" name="【博物館】&#10;有形固定資産減価償却率該当値テキスト"/>
        <xdr:cNvSpPr txBox="1"/>
      </xdr:nvSpPr>
      <xdr:spPr>
        <a:xfrm>
          <a:off x="16370300"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158750</xdr:rowOff>
    </xdr:from>
    <xdr:to>
      <xdr:col>22</xdr:col>
      <xdr:colOff>415925</xdr:colOff>
      <xdr:row>101</xdr:row>
      <xdr:rowOff>88900</xdr:rowOff>
    </xdr:to>
    <xdr:sp macro="" textlink="">
      <xdr:nvSpPr>
        <xdr:cNvPr id="586" name="円/楕円 585"/>
        <xdr:cNvSpPr/>
      </xdr:nvSpPr>
      <xdr:spPr>
        <a:xfrm>
          <a:off x="1543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19050</xdr:rowOff>
    </xdr:from>
    <xdr:to>
      <xdr:col>23</xdr:col>
      <xdr:colOff>517525</xdr:colOff>
      <xdr:row>101</xdr:row>
      <xdr:rowOff>38100</xdr:rowOff>
    </xdr:to>
    <xdr:cxnSp macro="">
      <xdr:nvCxnSpPr>
        <xdr:cNvPr id="587" name="直線コネクタ 586"/>
        <xdr:cNvCxnSpPr/>
      </xdr:nvCxnSpPr>
      <xdr:spPr>
        <a:xfrm flipV="1">
          <a:off x="15481300" y="17164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60977</xdr:rowOff>
    </xdr:from>
    <xdr:ext cx="405111" cy="259045"/>
    <xdr:sp macro="" textlink="">
      <xdr:nvSpPr>
        <xdr:cNvPr id="588" name="n_1aveValue【博物館】&#10;有形固定資産減価償却率"/>
        <xdr:cNvSpPr txBox="1"/>
      </xdr:nvSpPr>
      <xdr:spPr>
        <a:xfrm>
          <a:off x="15266043"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105427</xdr:rowOff>
    </xdr:from>
    <xdr:ext cx="405111" cy="259045"/>
    <xdr:sp macro="" textlink="">
      <xdr:nvSpPr>
        <xdr:cNvPr id="589" name="n_1mainValue【博物館】&#10;有形固定資産減価償却率"/>
        <xdr:cNvSpPr txBox="1"/>
      </xdr:nvSpPr>
      <xdr:spPr>
        <a:xfrm>
          <a:off x="15266043"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591" name="正方形/長方形 590"/>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592" name="正方形/長方形 591"/>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94</xdr:row>
      <xdr:rowOff>165100</xdr:rowOff>
    </xdr:from>
    <xdr:to>
      <xdr:col>31</xdr:col>
      <xdr:colOff>682625</xdr:colOff>
      <xdr:row>96</xdr:row>
      <xdr:rowOff>76200</xdr:rowOff>
    </xdr:to>
    <xdr:sp macro="" textlink="">
      <xdr:nvSpPr>
        <xdr:cNvPr id="593" name="正方形/長方形 592"/>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96</xdr:row>
      <xdr:rowOff>25400</xdr:rowOff>
    </xdr:from>
    <xdr:to>
      <xdr:col>31</xdr:col>
      <xdr:colOff>682625</xdr:colOff>
      <xdr:row>97</xdr:row>
      <xdr:rowOff>107950</xdr:rowOff>
    </xdr:to>
    <xdr:sp macro="" textlink="">
      <xdr:nvSpPr>
        <xdr:cNvPr id="594" name="正方形/長方形 593"/>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101</xdr:row>
      <xdr:rowOff>41911</xdr:rowOff>
    </xdr:from>
    <xdr:to>
      <xdr:col>32</xdr:col>
      <xdr:colOff>186689</xdr:colOff>
      <xdr:row>108</xdr:row>
      <xdr:rowOff>30480</xdr:rowOff>
    </xdr:to>
    <xdr:cxnSp macro="">
      <xdr:nvCxnSpPr>
        <xdr:cNvPr id="609" name="直線コネクタ 608"/>
        <xdr:cNvCxnSpPr/>
      </xdr:nvCxnSpPr>
      <xdr:spPr>
        <a:xfrm flipV="1">
          <a:off x="22159595" y="17358361"/>
          <a:ext cx="1269"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108</xdr:row>
      <xdr:rowOff>34307</xdr:rowOff>
    </xdr:from>
    <xdr:ext cx="469744" cy="259045"/>
    <xdr:sp macro="" textlink="">
      <xdr:nvSpPr>
        <xdr:cNvPr id="610"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11" name="直線コネクタ 610"/>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160038</xdr:rowOff>
    </xdr:from>
    <xdr:ext cx="469744" cy="259045"/>
    <xdr:sp macro="" textlink="">
      <xdr:nvSpPr>
        <xdr:cNvPr id="612" name="【博物館】&#10;一人当たり面積最大値テキスト"/>
        <xdr:cNvSpPr txBox="1"/>
      </xdr:nvSpPr>
      <xdr:spPr>
        <a:xfrm>
          <a:off x="222123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101</xdr:row>
      <xdr:rowOff>41911</xdr:rowOff>
    </xdr:from>
    <xdr:to>
      <xdr:col>32</xdr:col>
      <xdr:colOff>276225</xdr:colOff>
      <xdr:row>101</xdr:row>
      <xdr:rowOff>41911</xdr:rowOff>
    </xdr:to>
    <xdr:cxnSp macro="">
      <xdr:nvCxnSpPr>
        <xdr:cNvPr id="613" name="直線コネクタ 612"/>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106</xdr:row>
      <xdr:rowOff>72407</xdr:rowOff>
    </xdr:from>
    <xdr:ext cx="469744" cy="259045"/>
    <xdr:sp macro="" textlink="">
      <xdr:nvSpPr>
        <xdr:cNvPr id="614" name="【博物館】&#10;一人当たり面積平均値テキスト"/>
        <xdr:cNvSpPr txBox="1"/>
      </xdr:nvSpPr>
      <xdr:spPr>
        <a:xfrm>
          <a:off x="222123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93980</xdr:rowOff>
    </xdr:from>
    <xdr:to>
      <xdr:col>32</xdr:col>
      <xdr:colOff>238125</xdr:colOff>
      <xdr:row>107</xdr:row>
      <xdr:rowOff>24130</xdr:rowOff>
    </xdr:to>
    <xdr:sp macro="" textlink="">
      <xdr:nvSpPr>
        <xdr:cNvPr id="615" name="フローチャート : 判断 61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48261</xdr:rowOff>
    </xdr:from>
    <xdr:to>
      <xdr:col>31</xdr:col>
      <xdr:colOff>85725</xdr:colOff>
      <xdr:row>106</xdr:row>
      <xdr:rowOff>149861</xdr:rowOff>
    </xdr:to>
    <xdr:sp macro="" textlink="">
      <xdr:nvSpPr>
        <xdr:cNvPr id="616" name="フローチャート : 判断 61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162561</xdr:rowOff>
    </xdr:from>
    <xdr:to>
      <xdr:col>32</xdr:col>
      <xdr:colOff>238125</xdr:colOff>
      <xdr:row>105</xdr:row>
      <xdr:rowOff>92711</xdr:rowOff>
    </xdr:to>
    <xdr:sp macro="" textlink="">
      <xdr:nvSpPr>
        <xdr:cNvPr id="622" name="円/楕円 621"/>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104</xdr:row>
      <xdr:rowOff>13988</xdr:rowOff>
    </xdr:from>
    <xdr:ext cx="469744" cy="259045"/>
    <xdr:sp macro="" textlink="">
      <xdr:nvSpPr>
        <xdr:cNvPr id="623" name="【博物館】&#10;一人当たり面積該当値テキスト"/>
        <xdr:cNvSpPr txBox="1"/>
      </xdr:nvSpPr>
      <xdr:spPr>
        <a:xfrm>
          <a:off x="222123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624" name="円/楕円 623"/>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41911</xdr:rowOff>
    </xdr:from>
    <xdr:to>
      <xdr:col>32</xdr:col>
      <xdr:colOff>187325</xdr:colOff>
      <xdr:row>105</xdr:row>
      <xdr:rowOff>41911</xdr:rowOff>
    </xdr:to>
    <xdr:cxnSp macro="">
      <xdr:nvCxnSpPr>
        <xdr:cNvPr id="625" name="直線コネクタ 624"/>
        <xdr:cNvCxnSpPr/>
      </xdr:nvCxnSpPr>
      <xdr:spPr>
        <a:xfrm>
          <a:off x="21323300" y="18044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140988</xdr:rowOff>
    </xdr:from>
    <xdr:ext cx="469744" cy="259045"/>
    <xdr:sp macro="" textlink="">
      <xdr:nvSpPr>
        <xdr:cNvPr id="626" name="n_1aveValue【博物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109238</xdr:rowOff>
    </xdr:from>
    <xdr:ext cx="469744" cy="259045"/>
    <xdr:sp macro="" textlink="">
      <xdr:nvSpPr>
        <xdr:cNvPr id="627" name="n_1mainValue【博物館】&#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類似団体と比較して有形固定資産減価償却率が特に高くなっている施設は、公営住宅、博物館である一方、特に低くなっている施設は道路、学校施設、図書館である。</a:t>
          </a:r>
          <a:br>
            <a:rPr kumimoji="1" lang="ja-JP" altLang="en-US" sz="1300">
              <a:latin typeface="ＭＳ Ｐゴシック"/>
            </a:rPr>
          </a:br>
          <a:r>
            <a:rPr kumimoji="1" lang="ja-JP" altLang="en-US" sz="1300">
              <a:latin typeface="ＭＳ Ｐゴシック"/>
            </a:rPr>
            <a:t>　公営住宅については、昭和</a:t>
          </a:r>
          <a:r>
            <a:rPr kumimoji="1" lang="en-US" altLang="ja-JP" sz="1300">
              <a:latin typeface="ＭＳ Ｐゴシック"/>
            </a:rPr>
            <a:t>30</a:t>
          </a:r>
          <a:r>
            <a:rPr kumimoji="1" lang="ja-JP" altLang="en-US" sz="1300">
              <a:latin typeface="ＭＳ Ｐゴシック"/>
            </a:rPr>
            <a:t>年代～</a:t>
          </a:r>
          <a:r>
            <a:rPr kumimoji="1" lang="en-US" altLang="ja-JP" sz="1300">
              <a:latin typeface="ＭＳ Ｐゴシック"/>
            </a:rPr>
            <a:t>50</a:t>
          </a:r>
          <a:r>
            <a:rPr kumimoji="1" lang="ja-JP" altLang="en-US" sz="1300">
              <a:latin typeface="ＭＳ Ｐゴシック"/>
            </a:rPr>
            <a:t>年代中頃に供給されたストックが耐用年限の半分を超え、更新時期を迎えていることを背景に、十分な安全性や居住性を備え長期活用を図るべき住棟について、予防保全の観点からの中長期的な維持管理を行うため、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月に「岐阜県公営住宅等長寿命化計画」を策定し、施設の老朽化対策に取り組んでいるところである。</a:t>
          </a:r>
          <a:br>
            <a:rPr kumimoji="1" lang="ja-JP" altLang="en-US" sz="1300">
              <a:latin typeface="ＭＳ Ｐゴシック"/>
            </a:rPr>
          </a:br>
          <a:r>
            <a:rPr kumimoji="1" lang="ja-JP" altLang="en-US" sz="1300">
              <a:latin typeface="ＭＳ Ｐゴシック"/>
            </a:rPr>
            <a:t>　博物館については、平成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月に策定した「岐阜県県有建物長寿命化計画（個別施設計画）」の中で具体的な維持管理計画を定めたところであり、今後同計画に基づき施設の長寿命化に取り組んでいく。 </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30" name="テキスト ボックス 29"/>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31" name="大かっこ 30"/>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32" name="テキスト ボックス 31"/>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33" name="テキスト ボックス 32"/>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34" name="テキスト ボックス 33"/>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28</xdr:row>
      <xdr:rowOff>50800</xdr:rowOff>
    </xdr:from>
    <xdr:to>
      <xdr:col>6</xdr:col>
      <xdr:colOff>320675</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29</xdr:row>
      <xdr:rowOff>82550</xdr:rowOff>
    </xdr:from>
    <xdr:to>
      <xdr:col>6</xdr:col>
      <xdr:colOff>320675</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0</xdr:rowOff>
    </xdr:from>
    <xdr:to>
      <xdr:col>6</xdr:col>
      <xdr:colOff>510540</xdr:colOff>
      <xdr:row>41</xdr:row>
      <xdr:rowOff>41910</xdr:rowOff>
    </xdr:to>
    <xdr:cxnSp macro="">
      <xdr:nvCxnSpPr>
        <xdr:cNvPr id="57" name="直線コネクタ 56"/>
        <xdr:cNvCxnSpPr/>
      </xdr:nvCxnSpPr>
      <xdr:spPr>
        <a:xfrm flipV="1">
          <a:off x="4633595" y="5829300"/>
          <a:ext cx="127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41</xdr:row>
      <xdr:rowOff>45737</xdr:rowOff>
    </xdr:from>
    <xdr:ext cx="405111" cy="259045"/>
    <xdr:sp macro="" textlink="">
      <xdr:nvSpPr>
        <xdr:cNvPr id="58" name="【体育館・プール】&#10;有形固定資産減価償却率最小値テキスト"/>
        <xdr:cNvSpPr txBox="1"/>
      </xdr:nvSpPr>
      <xdr:spPr>
        <a:xfrm>
          <a:off x="46863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59" name="直線コネクタ 58"/>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118127</xdr:rowOff>
    </xdr:from>
    <xdr:ext cx="405111" cy="259045"/>
    <xdr:sp macro="" textlink="">
      <xdr:nvSpPr>
        <xdr:cNvPr id="60" name="【体育館・プール】&#10;有形固定資産減価償却率最大値テキスト"/>
        <xdr:cNvSpPr txBox="1"/>
      </xdr:nvSpPr>
      <xdr:spPr>
        <a:xfrm>
          <a:off x="46863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48277</xdr:rowOff>
    </xdr:from>
    <xdr:ext cx="405111" cy="259045"/>
    <xdr:sp macro="" textlink="">
      <xdr:nvSpPr>
        <xdr:cNvPr id="62" name="【体育館・プール】&#10;有形固定資産減価償却率平均値テキスト"/>
        <xdr:cNvSpPr txBox="1"/>
      </xdr:nvSpPr>
      <xdr:spPr>
        <a:xfrm>
          <a:off x="468630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25400</xdr:rowOff>
    </xdr:from>
    <xdr:to>
      <xdr:col>6</xdr:col>
      <xdr:colOff>561975</xdr:colOff>
      <xdr:row>36</xdr:row>
      <xdr:rowOff>127000</xdr:rowOff>
    </xdr:to>
    <xdr:sp macro="" textlink="">
      <xdr:nvSpPr>
        <xdr:cNvPr id="63" name="フローチャート : 判断 62"/>
        <xdr:cNvSpPr/>
      </xdr:nvSpPr>
      <xdr:spPr>
        <a:xfrm>
          <a:off x="458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17780</xdr:rowOff>
    </xdr:from>
    <xdr:to>
      <xdr:col>5</xdr:col>
      <xdr:colOff>409575</xdr:colOff>
      <xdr:row>36</xdr:row>
      <xdr:rowOff>119380</xdr:rowOff>
    </xdr:to>
    <xdr:sp macro="" textlink="">
      <xdr:nvSpPr>
        <xdr:cNvPr id="64" name="フローチャート : 判断 63"/>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162560</xdr:rowOff>
    </xdr:from>
    <xdr:to>
      <xdr:col>6</xdr:col>
      <xdr:colOff>561975</xdr:colOff>
      <xdr:row>41</xdr:row>
      <xdr:rowOff>92710</xdr:rowOff>
    </xdr:to>
    <xdr:sp macro="" textlink="">
      <xdr:nvSpPr>
        <xdr:cNvPr id="70" name="円/楕円 69"/>
        <xdr:cNvSpPr/>
      </xdr:nvSpPr>
      <xdr:spPr>
        <a:xfrm>
          <a:off x="4584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40</xdr:row>
      <xdr:rowOff>77487</xdr:rowOff>
    </xdr:from>
    <xdr:ext cx="405111" cy="259045"/>
    <xdr:sp macro="" textlink="">
      <xdr:nvSpPr>
        <xdr:cNvPr id="71" name="【体育館・プール】&#10;有形固定資産減価償却率該当値テキスト"/>
        <xdr:cNvSpPr txBox="1"/>
      </xdr:nvSpPr>
      <xdr:spPr>
        <a:xfrm>
          <a:off x="46863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90170</xdr:rowOff>
    </xdr:from>
    <xdr:to>
      <xdr:col>5</xdr:col>
      <xdr:colOff>409575</xdr:colOff>
      <xdr:row>34</xdr:row>
      <xdr:rowOff>20320</xdr:rowOff>
    </xdr:to>
    <xdr:sp macro="" textlink="">
      <xdr:nvSpPr>
        <xdr:cNvPr id="72" name="円/楕円 71"/>
        <xdr:cNvSpPr/>
      </xdr:nvSpPr>
      <xdr:spPr>
        <a:xfrm>
          <a:off x="3746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140970</xdr:rowOff>
    </xdr:from>
    <xdr:to>
      <xdr:col>6</xdr:col>
      <xdr:colOff>511175</xdr:colOff>
      <xdr:row>41</xdr:row>
      <xdr:rowOff>41910</xdr:rowOff>
    </xdr:to>
    <xdr:cxnSp macro="">
      <xdr:nvCxnSpPr>
        <xdr:cNvPr id="73" name="直線コネクタ 72"/>
        <xdr:cNvCxnSpPr/>
      </xdr:nvCxnSpPr>
      <xdr:spPr>
        <a:xfrm>
          <a:off x="3797300" y="5798820"/>
          <a:ext cx="838200" cy="12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110507</xdr:rowOff>
    </xdr:from>
    <xdr:ext cx="405111" cy="259045"/>
    <xdr:sp macro="" textlink="">
      <xdr:nvSpPr>
        <xdr:cNvPr id="74" name="n_1aveValue【体育館・プール】&#10;有形固定資産減価償却率"/>
        <xdr:cNvSpPr txBox="1"/>
      </xdr:nvSpPr>
      <xdr:spPr>
        <a:xfrm>
          <a:off x="3582043"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36847</xdr:rowOff>
    </xdr:from>
    <xdr:ext cx="405111" cy="259045"/>
    <xdr:sp macro="" textlink="">
      <xdr:nvSpPr>
        <xdr:cNvPr id="75" name="n_1mainValue【体育館・プール】&#10;有形固定資産減価償却率"/>
        <xdr:cNvSpPr txBox="1"/>
      </xdr:nvSpPr>
      <xdr:spPr>
        <a:xfrm>
          <a:off x="3582043"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77" name="正方形/長方形 7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78" name="正方形/長方形 7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28</xdr:row>
      <xdr:rowOff>50800</xdr:rowOff>
    </xdr:from>
    <xdr:to>
      <xdr:col>14</xdr:col>
      <xdr:colOff>676275</xdr:colOff>
      <xdr:row>29</xdr:row>
      <xdr:rowOff>133350</xdr:rowOff>
    </xdr:to>
    <xdr:sp macro="" textlink="">
      <xdr:nvSpPr>
        <xdr:cNvPr id="79" name="正方形/長方形 78"/>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29</xdr:row>
      <xdr:rowOff>82550</xdr:rowOff>
    </xdr:from>
    <xdr:to>
      <xdr:col>14</xdr:col>
      <xdr:colOff>676275</xdr:colOff>
      <xdr:row>30</xdr:row>
      <xdr:rowOff>165100</xdr:rowOff>
    </xdr:to>
    <xdr:sp macro="" textlink="">
      <xdr:nvSpPr>
        <xdr:cNvPr id="80" name="正方形/長方形 79"/>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64770</xdr:rowOff>
    </xdr:from>
    <xdr:to>
      <xdr:col>15</xdr:col>
      <xdr:colOff>180340</xdr:colOff>
      <xdr:row>40</xdr:row>
      <xdr:rowOff>167640</xdr:rowOff>
    </xdr:to>
    <xdr:cxnSp macro="">
      <xdr:nvCxnSpPr>
        <xdr:cNvPr id="95" name="直線コネクタ 94"/>
        <xdr:cNvCxnSpPr/>
      </xdr:nvCxnSpPr>
      <xdr:spPr>
        <a:xfrm flipV="1">
          <a:off x="10475595" y="6065520"/>
          <a:ext cx="127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41</xdr:row>
      <xdr:rowOff>17</xdr:rowOff>
    </xdr:from>
    <xdr:ext cx="469744" cy="259045"/>
    <xdr:sp macro="" textlink="">
      <xdr:nvSpPr>
        <xdr:cNvPr id="96" name="【体育館・プール】&#10;一人当たり面積最小値テキスト"/>
        <xdr:cNvSpPr txBox="1"/>
      </xdr:nvSpPr>
      <xdr:spPr>
        <a:xfrm>
          <a:off x="105283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40</xdr:row>
      <xdr:rowOff>167640</xdr:rowOff>
    </xdr:from>
    <xdr:to>
      <xdr:col>15</xdr:col>
      <xdr:colOff>269875</xdr:colOff>
      <xdr:row>40</xdr:row>
      <xdr:rowOff>167640</xdr:rowOff>
    </xdr:to>
    <xdr:cxnSp macro="">
      <xdr:nvCxnSpPr>
        <xdr:cNvPr id="97" name="直線コネクタ 96"/>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11447</xdr:rowOff>
    </xdr:from>
    <xdr:ext cx="469744" cy="259045"/>
    <xdr:sp macro="" textlink="">
      <xdr:nvSpPr>
        <xdr:cNvPr id="98" name="【体育館・プール】&#10;一人当たり面積最大値テキスト"/>
        <xdr:cNvSpPr txBox="1"/>
      </xdr:nvSpPr>
      <xdr:spPr>
        <a:xfrm>
          <a:off x="105283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35</xdr:row>
      <xdr:rowOff>64770</xdr:rowOff>
    </xdr:from>
    <xdr:to>
      <xdr:col>15</xdr:col>
      <xdr:colOff>269875</xdr:colOff>
      <xdr:row>35</xdr:row>
      <xdr:rowOff>64770</xdr:rowOff>
    </xdr:to>
    <xdr:cxnSp macro="">
      <xdr:nvCxnSpPr>
        <xdr:cNvPr id="99" name="直線コネクタ 98"/>
        <xdr:cNvCxnSpPr/>
      </xdr:nvCxnSpPr>
      <xdr:spPr>
        <a:xfrm>
          <a:off x="10388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38117</xdr:rowOff>
    </xdr:from>
    <xdr:ext cx="469744" cy="259045"/>
    <xdr:sp macro="" textlink="">
      <xdr:nvSpPr>
        <xdr:cNvPr id="100" name="【体育館・プール】&#10;一人当たり面積平均値テキスト"/>
        <xdr:cNvSpPr txBox="1"/>
      </xdr:nvSpPr>
      <xdr:spPr>
        <a:xfrm>
          <a:off x="105283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59690</xdr:rowOff>
    </xdr:from>
    <xdr:to>
      <xdr:col>15</xdr:col>
      <xdr:colOff>231775</xdr:colOff>
      <xdr:row>39</xdr:row>
      <xdr:rowOff>161290</xdr:rowOff>
    </xdr:to>
    <xdr:sp macro="" textlink="">
      <xdr:nvSpPr>
        <xdr:cNvPr id="101" name="フローチャート : 判断 100"/>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13970</xdr:rowOff>
    </xdr:from>
    <xdr:to>
      <xdr:col>14</xdr:col>
      <xdr:colOff>79375</xdr:colOff>
      <xdr:row>39</xdr:row>
      <xdr:rowOff>115570</xdr:rowOff>
    </xdr:to>
    <xdr:sp macro="" textlink="">
      <xdr:nvSpPr>
        <xdr:cNvPr id="102" name="フローチャート : 判断 101"/>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8" name="円/楕円 10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105427</xdr:rowOff>
    </xdr:from>
    <xdr:ext cx="469744" cy="259045"/>
    <xdr:sp macro="" textlink="">
      <xdr:nvSpPr>
        <xdr:cNvPr id="109" name="【体育館・プール】&#10;一人当たり面積該当値テキスト"/>
        <xdr:cNvSpPr txBox="1"/>
      </xdr:nvSpPr>
      <xdr:spPr>
        <a:xfrm>
          <a:off x="105283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2540</xdr:rowOff>
    </xdr:from>
    <xdr:to>
      <xdr:col>14</xdr:col>
      <xdr:colOff>79375</xdr:colOff>
      <xdr:row>38</xdr:row>
      <xdr:rowOff>104140</xdr:rowOff>
    </xdr:to>
    <xdr:sp macro="" textlink="">
      <xdr:nvSpPr>
        <xdr:cNvPr id="110" name="円/楕円 109"/>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133350</xdr:rowOff>
    </xdr:from>
    <xdr:to>
      <xdr:col>15</xdr:col>
      <xdr:colOff>180975</xdr:colOff>
      <xdr:row>38</xdr:row>
      <xdr:rowOff>53340</xdr:rowOff>
    </xdr:to>
    <xdr:cxnSp macro="">
      <xdr:nvCxnSpPr>
        <xdr:cNvPr id="111" name="直線コネクタ 110"/>
        <xdr:cNvCxnSpPr/>
      </xdr:nvCxnSpPr>
      <xdr:spPr>
        <a:xfrm flipV="1">
          <a:off x="9639300" y="6477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106697</xdr:rowOff>
    </xdr:from>
    <xdr:ext cx="469744" cy="259045"/>
    <xdr:sp macro="" textlink="">
      <xdr:nvSpPr>
        <xdr:cNvPr id="112" name="n_1aveValue【体育館・プール】&#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0.009</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120667</xdr:rowOff>
    </xdr:from>
    <xdr:ext cx="469744" cy="259045"/>
    <xdr:sp macro="" textlink="">
      <xdr:nvSpPr>
        <xdr:cNvPr id="113" name="n_1mainValue【体育館・プール】&#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115" name="正方形/長方形 114"/>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116" name="正方形/長方形 115"/>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50</xdr:row>
      <xdr:rowOff>88900</xdr:rowOff>
    </xdr:from>
    <xdr:to>
      <xdr:col>6</xdr:col>
      <xdr:colOff>320675</xdr:colOff>
      <xdr:row>52</xdr:row>
      <xdr:rowOff>0</xdr:rowOff>
    </xdr:to>
    <xdr:sp macro="" textlink="">
      <xdr:nvSpPr>
        <xdr:cNvPr id="117" name="正方形/長方形 116"/>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51</xdr:row>
      <xdr:rowOff>120650</xdr:rowOff>
    </xdr:from>
    <xdr:to>
      <xdr:col>6</xdr:col>
      <xdr:colOff>320675</xdr:colOff>
      <xdr:row>53</xdr:row>
      <xdr:rowOff>31750</xdr:rowOff>
    </xdr:to>
    <xdr:sp macro="" textlink="">
      <xdr:nvSpPr>
        <xdr:cNvPr id="118" name="正方形/長方形 117"/>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0</xdr:rowOff>
    </xdr:from>
    <xdr:to>
      <xdr:col>6</xdr:col>
      <xdr:colOff>510540</xdr:colOff>
      <xdr:row>63</xdr:row>
      <xdr:rowOff>162306</xdr:rowOff>
    </xdr:to>
    <xdr:cxnSp macro="">
      <xdr:nvCxnSpPr>
        <xdr:cNvPr id="134" name="直線コネクタ 133"/>
        <xdr:cNvCxnSpPr/>
      </xdr:nvCxnSpPr>
      <xdr:spPr>
        <a:xfrm flipV="1">
          <a:off x="4633595" y="9601200"/>
          <a:ext cx="127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63</xdr:row>
      <xdr:rowOff>166133</xdr:rowOff>
    </xdr:from>
    <xdr:ext cx="405111" cy="259045"/>
    <xdr:sp macro="" textlink="">
      <xdr:nvSpPr>
        <xdr:cNvPr id="135" name="【陸上競技場・野球場・球技場】&#10;有形固定資産減価償却率最小値テキスト"/>
        <xdr:cNvSpPr txBox="1"/>
      </xdr:nvSpPr>
      <xdr:spPr>
        <a:xfrm>
          <a:off x="46863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63</xdr:row>
      <xdr:rowOff>162306</xdr:rowOff>
    </xdr:from>
    <xdr:to>
      <xdr:col>6</xdr:col>
      <xdr:colOff>600075</xdr:colOff>
      <xdr:row>63</xdr:row>
      <xdr:rowOff>162306</xdr:rowOff>
    </xdr:to>
    <xdr:cxnSp macro="">
      <xdr:nvCxnSpPr>
        <xdr:cNvPr id="136" name="直線コネクタ 135"/>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118127</xdr:rowOff>
    </xdr:from>
    <xdr:ext cx="405111" cy="259045"/>
    <xdr:sp macro="" textlink="">
      <xdr:nvSpPr>
        <xdr:cNvPr id="137" name="【陸上競技場・野球場・球技場】&#10;有形固定資産減価償却率最大値テキスト"/>
        <xdr:cNvSpPr txBox="1"/>
      </xdr:nvSpPr>
      <xdr:spPr>
        <a:xfrm>
          <a:off x="46863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8" name="直線コネクタ 13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132097</xdr:rowOff>
    </xdr:from>
    <xdr:ext cx="405111" cy="259045"/>
    <xdr:sp macro="" textlink="">
      <xdr:nvSpPr>
        <xdr:cNvPr id="139" name="【陸上競技場・野球場・球技場】&#10;有形固定資産減価償却率平均値テキスト"/>
        <xdr:cNvSpPr txBox="1"/>
      </xdr:nvSpPr>
      <xdr:spPr>
        <a:xfrm>
          <a:off x="46863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40" name="フローチャート : 判断 13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31496</xdr:rowOff>
    </xdr:from>
    <xdr:to>
      <xdr:col>5</xdr:col>
      <xdr:colOff>409575</xdr:colOff>
      <xdr:row>60</xdr:row>
      <xdr:rowOff>133096</xdr:rowOff>
    </xdr:to>
    <xdr:sp macro="" textlink="">
      <xdr:nvSpPr>
        <xdr:cNvPr id="141" name="フローチャート : 判断 140"/>
        <xdr:cNvSpPr/>
      </xdr:nvSpPr>
      <xdr:spPr>
        <a:xfrm>
          <a:off x="3746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111506</xdr:rowOff>
    </xdr:from>
    <xdr:to>
      <xdr:col>6</xdr:col>
      <xdr:colOff>561975</xdr:colOff>
      <xdr:row>64</xdr:row>
      <xdr:rowOff>41656</xdr:rowOff>
    </xdr:to>
    <xdr:sp macro="" textlink="">
      <xdr:nvSpPr>
        <xdr:cNvPr id="147" name="円/楕円 146"/>
        <xdr:cNvSpPr/>
      </xdr:nvSpPr>
      <xdr:spPr>
        <a:xfrm>
          <a:off x="4584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63</xdr:row>
      <xdr:rowOff>26433</xdr:rowOff>
    </xdr:from>
    <xdr:ext cx="405111" cy="259045"/>
    <xdr:sp macro="" textlink="">
      <xdr:nvSpPr>
        <xdr:cNvPr id="148" name="【陸上競技場・野球場・球技場】&#10;有形固定資産減価償却率該当値テキスト"/>
        <xdr:cNvSpPr txBox="1"/>
      </xdr:nvSpPr>
      <xdr:spPr>
        <a:xfrm>
          <a:off x="4686300" y="108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26924</xdr:rowOff>
    </xdr:from>
    <xdr:to>
      <xdr:col>5</xdr:col>
      <xdr:colOff>409575</xdr:colOff>
      <xdr:row>64</xdr:row>
      <xdr:rowOff>128524</xdr:rowOff>
    </xdr:to>
    <xdr:sp macro="" textlink="">
      <xdr:nvSpPr>
        <xdr:cNvPr id="149" name="円/楕円 148"/>
        <xdr:cNvSpPr/>
      </xdr:nvSpPr>
      <xdr:spPr>
        <a:xfrm>
          <a:off x="3746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162306</xdr:rowOff>
    </xdr:from>
    <xdr:to>
      <xdr:col>6</xdr:col>
      <xdr:colOff>511175</xdr:colOff>
      <xdr:row>64</xdr:row>
      <xdr:rowOff>77724</xdr:rowOff>
    </xdr:to>
    <xdr:cxnSp macro="">
      <xdr:nvCxnSpPr>
        <xdr:cNvPr id="150" name="直線コネクタ 149"/>
        <xdr:cNvCxnSpPr/>
      </xdr:nvCxnSpPr>
      <xdr:spPr>
        <a:xfrm flipV="1">
          <a:off x="3797300" y="109636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149623</xdr:rowOff>
    </xdr:from>
    <xdr:ext cx="405111" cy="259045"/>
    <xdr:sp macro="" textlink="">
      <xdr:nvSpPr>
        <xdr:cNvPr id="151" name="n_1aveValue【陸上競技場・野球場・球技場】&#10;有形固定資産減価償却率"/>
        <xdr:cNvSpPr txBox="1"/>
      </xdr:nvSpPr>
      <xdr:spPr>
        <a:xfrm>
          <a:off x="3582043" y="1009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119651</xdr:rowOff>
    </xdr:from>
    <xdr:ext cx="405111" cy="259045"/>
    <xdr:sp macro="" textlink="">
      <xdr:nvSpPr>
        <xdr:cNvPr id="152" name="n_1mainValue【陸上競技場・野球場・球技場】&#10;有形固定資産減価償却率"/>
        <xdr:cNvSpPr txBox="1"/>
      </xdr:nvSpPr>
      <xdr:spPr>
        <a:xfrm>
          <a:off x="3582043" y="1109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54" name="正方形/長方形 153"/>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55" name="正方形/長方形 154"/>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50</xdr:row>
      <xdr:rowOff>88900</xdr:rowOff>
    </xdr:from>
    <xdr:to>
      <xdr:col>14</xdr:col>
      <xdr:colOff>676275</xdr:colOff>
      <xdr:row>52</xdr:row>
      <xdr:rowOff>0</xdr:rowOff>
    </xdr:to>
    <xdr:sp macro="" textlink="">
      <xdr:nvSpPr>
        <xdr:cNvPr id="156" name="正方形/長方形 155"/>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51</xdr:row>
      <xdr:rowOff>120650</xdr:rowOff>
    </xdr:from>
    <xdr:to>
      <xdr:col>14</xdr:col>
      <xdr:colOff>676275</xdr:colOff>
      <xdr:row>53</xdr:row>
      <xdr:rowOff>31750</xdr:rowOff>
    </xdr:to>
    <xdr:sp macro="" textlink="">
      <xdr:nvSpPr>
        <xdr:cNvPr id="157" name="正方形/長方形 156"/>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102870</xdr:rowOff>
    </xdr:from>
    <xdr:to>
      <xdr:col>15</xdr:col>
      <xdr:colOff>180340</xdr:colOff>
      <xdr:row>62</xdr:row>
      <xdr:rowOff>91440</xdr:rowOff>
    </xdr:to>
    <xdr:cxnSp macro="">
      <xdr:nvCxnSpPr>
        <xdr:cNvPr id="172" name="直線コネクタ 171"/>
        <xdr:cNvCxnSpPr/>
      </xdr:nvCxnSpPr>
      <xdr:spPr>
        <a:xfrm flipV="1">
          <a:off x="10475595" y="9532620"/>
          <a:ext cx="127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62</xdr:row>
      <xdr:rowOff>95267</xdr:rowOff>
    </xdr:from>
    <xdr:ext cx="469744" cy="259045"/>
    <xdr:sp macro="" textlink="">
      <xdr:nvSpPr>
        <xdr:cNvPr id="173" name="【陸上競技場・野球場・球技場】&#10;一人当たり面積最小値テキスト"/>
        <xdr:cNvSpPr txBox="1"/>
      </xdr:nvSpPr>
      <xdr:spPr>
        <a:xfrm>
          <a:off x="105283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62</xdr:row>
      <xdr:rowOff>91440</xdr:rowOff>
    </xdr:from>
    <xdr:to>
      <xdr:col>15</xdr:col>
      <xdr:colOff>269875</xdr:colOff>
      <xdr:row>62</xdr:row>
      <xdr:rowOff>91440</xdr:rowOff>
    </xdr:to>
    <xdr:cxnSp macro="">
      <xdr:nvCxnSpPr>
        <xdr:cNvPr id="174" name="直線コネクタ 173"/>
        <xdr:cNvCxnSpPr/>
      </xdr:nvCxnSpPr>
      <xdr:spPr>
        <a:xfrm>
          <a:off x="10388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49547</xdr:rowOff>
    </xdr:from>
    <xdr:ext cx="469744" cy="259045"/>
    <xdr:sp macro="" textlink="">
      <xdr:nvSpPr>
        <xdr:cNvPr id="175" name="【陸上競技場・野球場・球技場】&#10;一人当たり面積最大値テキスト"/>
        <xdr:cNvSpPr txBox="1"/>
      </xdr:nvSpPr>
      <xdr:spPr>
        <a:xfrm>
          <a:off x="105283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55</xdr:row>
      <xdr:rowOff>102870</xdr:rowOff>
    </xdr:from>
    <xdr:to>
      <xdr:col>15</xdr:col>
      <xdr:colOff>269875</xdr:colOff>
      <xdr:row>55</xdr:row>
      <xdr:rowOff>102870</xdr:rowOff>
    </xdr:to>
    <xdr:cxnSp macro="">
      <xdr:nvCxnSpPr>
        <xdr:cNvPr id="176" name="直線コネクタ 175"/>
        <xdr:cNvCxnSpPr/>
      </xdr:nvCxnSpPr>
      <xdr:spPr>
        <a:xfrm>
          <a:off x="10388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60</xdr:row>
      <xdr:rowOff>110507</xdr:rowOff>
    </xdr:from>
    <xdr:ext cx="469744" cy="259045"/>
    <xdr:sp macro="" textlink="">
      <xdr:nvSpPr>
        <xdr:cNvPr id="177" name="【陸上競技場・野球場・球技場】&#10;一人当たり面積平均値テキスト"/>
        <xdr:cNvSpPr txBox="1"/>
      </xdr:nvSpPr>
      <xdr:spPr>
        <a:xfrm>
          <a:off x="105283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132080</xdr:rowOff>
    </xdr:from>
    <xdr:to>
      <xdr:col>15</xdr:col>
      <xdr:colOff>231775</xdr:colOff>
      <xdr:row>61</xdr:row>
      <xdr:rowOff>62230</xdr:rowOff>
    </xdr:to>
    <xdr:sp macro="" textlink="">
      <xdr:nvSpPr>
        <xdr:cNvPr id="178" name="フローチャート : 判断 177"/>
        <xdr:cNvSpPr/>
      </xdr:nvSpPr>
      <xdr:spPr>
        <a:xfrm>
          <a:off x="10426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6350</xdr:rowOff>
    </xdr:from>
    <xdr:to>
      <xdr:col>14</xdr:col>
      <xdr:colOff>79375</xdr:colOff>
      <xdr:row>61</xdr:row>
      <xdr:rowOff>107950</xdr:rowOff>
    </xdr:to>
    <xdr:sp macro="" textlink="">
      <xdr:nvSpPr>
        <xdr:cNvPr id="179" name="フローチャート : 判断 178"/>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52070</xdr:rowOff>
    </xdr:from>
    <xdr:to>
      <xdr:col>15</xdr:col>
      <xdr:colOff>231775</xdr:colOff>
      <xdr:row>55</xdr:row>
      <xdr:rowOff>153670</xdr:rowOff>
    </xdr:to>
    <xdr:sp macro="" textlink="">
      <xdr:nvSpPr>
        <xdr:cNvPr id="185" name="円/楕円 184"/>
        <xdr:cNvSpPr/>
      </xdr:nvSpPr>
      <xdr:spPr>
        <a:xfrm>
          <a:off x="10426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5097</xdr:rowOff>
    </xdr:from>
    <xdr:ext cx="469744" cy="259045"/>
    <xdr:sp macro="" textlink="">
      <xdr:nvSpPr>
        <xdr:cNvPr id="186" name="【陸上競技場・野球場・球技場】&#10;一人当たり面積該当値テキスト"/>
        <xdr:cNvSpPr txBox="1"/>
      </xdr:nvSpPr>
      <xdr:spPr>
        <a:xfrm>
          <a:off x="10528300"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52070</xdr:rowOff>
    </xdr:from>
    <xdr:to>
      <xdr:col>14</xdr:col>
      <xdr:colOff>79375</xdr:colOff>
      <xdr:row>55</xdr:row>
      <xdr:rowOff>153670</xdr:rowOff>
    </xdr:to>
    <xdr:sp macro="" textlink="">
      <xdr:nvSpPr>
        <xdr:cNvPr id="187" name="円/楕円 186"/>
        <xdr:cNvSpPr/>
      </xdr:nvSpPr>
      <xdr:spPr>
        <a:xfrm>
          <a:off x="9588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102870</xdr:rowOff>
    </xdr:from>
    <xdr:to>
      <xdr:col>15</xdr:col>
      <xdr:colOff>180975</xdr:colOff>
      <xdr:row>55</xdr:row>
      <xdr:rowOff>102870</xdr:rowOff>
    </xdr:to>
    <xdr:cxnSp macro="">
      <xdr:nvCxnSpPr>
        <xdr:cNvPr id="188" name="直線コネクタ 187"/>
        <xdr:cNvCxnSpPr/>
      </xdr:nvCxnSpPr>
      <xdr:spPr>
        <a:xfrm>
          <a:off x="9639300" y="9532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99077</xdr:rowOff>
    </xdr:from>
    <xdr:ext cx="469744" cy="259045"/>
    <xdr:sp macro="" textlink="">
      <xdr:nvSpPr>
        <xdr:cNvPr id="189" name="n_1aveValue【陸上競技場・野球場・球技場】&#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53</xdr:row>
      <xdr:rowOff>170197</xdr:rowOff>
    </xdr:from>
    <xdr:ext cx="469744" cy="259045"/>
    <xdr:sp macro="" textlink="">
      <xdr:nvSpPr>
        <xdr:cNvPr id="190" name="n_1mainValue【陸上競技場・野球場・球技場】&#10;一人当たり面積"/>
        <xdr:cNvSpPr txBox="1"/>
      </xdr:nvSpPr>
      <xdr:spPr>
        <a:xfrm>
          <a:off x="9391727" y="92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92" name="正方形/長方形 19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93" name="正方形/長方形 19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72</xdr:row>
      <xdr:rowOff>127000</xdr:rowOff>
    </xdr:from>
    <xdr:to>
      <xdr:col>6</xdr:col>
      <xdr:colOff>320675</xdr:colOff>
      <xdr:row>74</xdr:row>
      <xdr:rowOff>38100</xdr:rowOff>
    </xdr:to>
    <xdr:sp macro="" textlink="">
      <xdr:nvSpPr>
        <xdr:cNvPr id="194" name="正方形/長方形 193"/>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73</xdr:row>
      <xdr:rowOff>158750</xdr:rowOff>
    </xdr:from>
    <xdr:to>
      <xdr:col>6</xdr:col>
      <xdr:colOff>320675</xdr:colOff>
      <xdr:row>75</xdr:row>
      <xdr:rowOff>69850</xdr:rowOff>
    </xdr:to>
    <xdr:sp macro="" textlink="">
      <xdr:nvSpPr>
        <xdr:cNvPr id="195" name="正方形/長方形 194"/>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78</xdr:row>
      <xdr:rowOff>106680</xdr:rowOff>
    </xdr:from>
    <xdr:to>
      <xdr:col>6</xdr:col>
      <xdr:colOff>510540</xdr:colOff>
      <xdr:row>85</xdr:row>
      <xdr:rowOff>118111</xdr:rowOff>
    </xdr:to>
    <xdr:cxnSp macro="">
      <xdr:nvCxnSpPr>
        <xdr:cNvPr id="213" name="直線コネクタ 212"/>
        <xdr:cNvCxnSpPr/>
      </xdr:nvCxnSpPr>
      <xdr:spPr>
        <a:xfrm flipV="1">
          <a:off x="4633595" y="13479780"/>
          <a:ext cx="127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85</xdr:row>
      <xdr:rowOff>121938</xdr:rowOff>
    </xdr:from>
    <xdr:ext cx="405111" cy="259045"/>
    <xdr:sp macro="" textlink="">
      <xdr:nvSpPr>
        <xdr:cNvPr id="214" name="【県民会館】&#10;有形固定資産減価償却率最小値テキスト"/>
        <xdr:cNvSpPr txBox="1"/>
      </xdr:nvSpPr>
      <xdr:spPr>
        <a:xfrm>
          <a:off x="46863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118111</xdr:rowOff>
    </xdr:from>
    <xdr:to>
      <xdr:col>6</xdr:col>
      <xdr:colOff>600075</xdr:colOff>
      <xdr:row>85</xdr:row>
      <xdr:rowOff>118111</xdr:rowOff>
    </xdr:to>
    <xdr:cxnSp macro="">
      <xdr:nvCxnSpPr>
        <xdr:cNvPr id="215" name="直線コネクタ 21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53357</xdr:rowOff>
    </xdr:from>
    <xdr:ext cx="405111" cy="259045"/>
    <xdr:sp macro="" textlink="">
      <xdr:nvSpPr>
        <xdr:cNvPr id="216" name="【県民会館】&#10;有形固定資産減価償却率最大値テキスト"/>
        <xdr:cNvSpPr txBox="1"/>
      </xdr:nvSpPr>
      <xdr:spPr>
        <a:xfrm>
          <a:off x="46863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17" name="直線コネクタ 216"/>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80</xdr:row>
      <xdr:rowOff>36847</xdr:rowOff>
    </xdr:from>
    <xdr:ext cx="405111" cy="259045"/>
    <xdr:sp macro="" textlink="">
      <xdr:nvSpPr>
        <xdr:cNvPr id="218" name="【県民会館】&#10;有形固定資産減価償却率平均値テキスト"/>
        <xdr:cNvSpPr txBox="1"/>
      </xdr:nvSpPr>
      <xdr:spPr>
        <a:xfrm>
          <a:off x="46863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13970</xdr:rowOff>
    </xdr:from>
    <xdr:to>
      <xdr:col>6</xdr:col>
      <xdr:colOff>561975</xdr:colOff>
      <xdr:row>81</xdr:row>
      <xdr:rowOff>115570</xdr:rowOff>
    </xdr:to>
    <xdr:sp macro="" textlink="">
      <xdr:nvSpPr>
        <xdr:cNvPr id="219" name="フローチャート : 判断 21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166370</xdr:rowOff>
    </xdr:from>
    <xdr:to>
      <xdr:col>5</xdr:col>
      <xdr:colOff>409575</xdr:colOff>
      <xdr:row>82</xdr:row>
      <xdr:rowOff>96520</xdr:rowOff>
    </xdr:to>
    <xdr:sp macro="" textlink="">
      <xdr:nvSpPr>
        <xdr:cNvPr id="220" name="フローチャート : 判断 219"/>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67311</xdr:rowOff>
    </xdr:from>
    <xdr:to>
      <xdr:col>6</xdr:col>
      <xdr:colOff>561975</xdr:colOff>
      <xdr:row>85</xdr:row>
      <xdr:rowOff>168911</xdr:rowOff>
    </xdr:to>
    <xdr:sp macro="" textlink="">
      <xdr:nvSpPr>
        <xdr:cNvPr id="226" name="円/楕円 225"/>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84</xdr:row>
      <xdr:rowOff>153688</xdr:rowOff>
    </xdr:from>
    <xdr:ext cx="405111" cy="259045"/>
    <xdr:sp macro="" textlink="">
      <xdr:nvSpPr>
        <xdr:cNvPr id="227" name="【県民会館】&#10;有形固定資産減価償却率該当値テキスト"/>
        <xdr:cNvSpPr txBox="1"/>
      </xdr:nvSpPr>
      <xdr:spPr>
        <a:xfrm>
          <a:off x="46863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48261</xdr:rowOff>
    </xdr:from>
    <xdr:to>
      <xdr:col>5</xdr:col>
      <xdr:colOff>409575</xdr:colOff>
      <xdr:row>86</xdr:row>
      <xdr:rowOff>149861</xdr:rowOff>
    </xdr:to>
    <xdr:sp macro="" textlink="">
      <xdr:nvSpPr>
        <xdr:cNvPr id="228" name="円/楕円 227"/>
        <xdr:cNvSpPr/>
      </xdr:nvSpPr>
      <xdr:spPr>
        <a:xfrm>
          <a:off x="3746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118111</xdr:rowOff>
    </xdr:from>
    <xdr:to>
      <xdr:col>6</xdr:col>
      <xdr:colOff>511175</xdr:colOff>
      <xdr:row>86</xdr:row>
      <xdr:rowOff>99061</xdr:rowOff>
    </xdr:to>
    <xdr:cxnSp macro="">
      <xdr:nvCxnSpPr>
        <xdr:cNvPr id="229" name="直線コネクタ 228"/>
        <xdr:cNvCxnSpPr/>
      </xdr:nvCxnSpPr>
      <xdr:spPr>
        <a:xfrm flipV="1">
          <a:off x="3797300" y="146913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113047</xdr:rowOff>
    </xdr:from>
    <xdr:ext cx="405111" cy="259045"/>
    <xdr:sp macro="" textlink="">
      <xdr:nvSpPr>
        <xdr:cNvPr id="230" name="n_1aveValue【県民会館】&#10;有形固定資産減価償却率"/>
        <xdr:cNvSpPr txBox="1"/>
      </xdr:nvSpPr>
      <xdr:spPr>
        <a:xfrm>
          <a:off x="3582043"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140988</xdr:rowOff>
    </xdr:from>
    <xdr:ext cx="405111" cy="259045"/>
    <xdr:sp macro="" textlink="">
      <xdr:nvSpPr>
        <xdr:cNvPr id="231" name="n_1mainValue【県民会館】&#10;有形固定資産減価償却率"/>
        <xdr:cNvSpPr txBox="1"/>
      </xdr:nvSpPr>
      <xdr:spPr>
        <a:xfrm>
          <a:off x="3582043"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233" name="正方形/長方形 23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234" name="正方形/長方形 23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72</xdr:row>
      <xdr:rowOff>127000</xdr:rowOff>
    </xdr:from>
    <xdr:to>
      <xdr:col>14</xdr:col>
      <xdr:colOff>676275</xdr:colOff>
      <xdr:row>74</xdr:row>
      <xdr:rowOff>38100</xdr:rowOff>
    </xdr:to>
    <xdr:sp macro="" textlink="">
      <xdr:nvSpPr>
        <xdr:cNvPr id="235" name="正方形/長方形 23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73</xdr:row>
      <xdr:rowOff>158750</xdr:rowOff>
    </xdr:from>
    <xdr:to>
      <xdr:col>14</xdr:col>
      <xdr:colOff>676275</xdr:colOff>
      <xdr:row>75</xdr:row>
      <xdr:rowOff>69850</xdr:rowOff>
    </xdr:to>
    <xdr:sp macro="" textlink="">
      <xdr:nvSpPr>
        <xdr:cNvPr id="236" name="正方形/長方形 23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78</xdr:row>
      <xdr:rowOff>19050</xdr:rowOff>
    </xdr:from>
    <xdr:to>
      <xdr:col>15</xdr:col>
      <xdr:colOff>180340</xdr:colOff>
      <xdr:row>85</xdr:row>
      <xdr:rowOff>57150</xdr:rowOff>
    </xdr:to>
    <xdr:cxnSp macro="">
      <xdr:nvCxnSpPr>
        <xdr:cNvPr id="253" name="直線コネクタ 252"/>
        <xdr:cNvCxnSpPr/>
      </xdr:nvCxnSpPr>
      <xdr:spPr>
        <a:xfrm flipV="1">
          <a:off x="10475595" y="13392150"/>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85</xdr:row>
      <xdr:rowOff>60977</xdr:rowOff>
    </xdr:from>
    <xdr:ext cx="469744" cy="259045"/>
    <xdr:sp macro="" textlink="">
      <xdr:nvSpPr>
        <xdr:cNvPr id="254" name="【県民会館】&#10;一人当たり面積最小値テキスト"/>
        <xdr:cNvSpPr txBox="1"/>
      </xdr:nvSpPr>
      <xdr:spPr>
        <a:xfrm>
          <a:off x="105283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137177</xdr:rowOff>
    </xdr:from>
    <xdr:ext cx="469744" cy="259045"/>
    <xdr:sp macro="" textlink="">
      <xdr:nvSpPr>
        <xdr:cNvPr id="256" name="【県民会館】&#10;一人当たり面積最大値テキスト"/>
        <xdr:cNvSpPr txBox="1"/>
      </xdr:nvSpPr>
      <xdr:spPr>
        <a:xfrm>
          <a:off x="105283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78</xdr:row>
      <xdr:rowOff>19050</xdr:rowOff>
    </xdr:from>
    <xdr:to>
      <xdr:col>15</xdr:col>
      <xdr:colOff>269875</xdr:colOff>
      <xdr:row>78</xdr:row>
      <xdr:rowOff>19050</xdr:rowOff>
    </xdr:to>
    <xdr:cxnSp macro="">
      <xdr:nvCxnSpPr>
        <xdr:cNvPr id="257" name="直線コネクタ 256"/>
        <xdr:cNvCxnSpPr/>
      </xdr:nvCxnSpPr>
      <xdr:spPr>
        <a:xfrm>
          <a:off x="10388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83</xdr:row>
      <xdr:rowOff>60977</xdr:rowOff>
    </xdr:from>
    <xdr:ext cx="469744" cy="259045"/>
    <xdr:sp macro="" textlink="">
      <xdr:nvSpPr>
        <xdr:cNvPr id="258" name="【県民会館】&#10;一人当たり面積平均値テキスト"/>
        <xdr:cNvSpPr txBox="1"/>
      </xdr:nvSpPr>
      <xdr:spPr>
        <a:xfrm>
          <a:off x="105283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82550</xdr:rowOff>
    </xdr:from>
    <xdr:to>
      <xdr:col>15</xdr:col>
      <xdr:colOff>231775</xdr:colOff>
      <xdr:row>84</xdr:row>
      <xdr:rowOff>12700</xdr:rowOff>
    </xdr:to>
    <xdr:sp macro="" textlink="">
      <xdr:nvSpPr>
        <xdr:cNvPr id="259" name="フローチャート : 判断 258"/>
        <xdr:cNvSpPr/>
      </xdr:nvSpPr>
      <xdr:spPr>
        <a:xfrm>
          <a:off x="10426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120650</xdr:rowOff>
    </xdr:from>
    <xdr:to>
      <xdr:col>14</xdr:col>
      <xdr:colOff>79375</xdr:colOff>
      <xdr:row>84</xdr:row>
      <xdr:rowOff>50800</xdr:rowOff>
    </xdr:to>
    <xdr:sp macro="" textlink="">
      <xdr:nvSpPr>
        <xdr:cNvPr id="260" name="フローチャート : 判断 259"/>
        <xdr:cNvSpPr/>
      </xdr:nvSpPr>
      <xdr:spPr>
        <a:xfrm>
          <a:off x="9588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139700</xdr:rowOff>
    </xdr:from>
    <xdr:to>
      <xdr:col>15</xdr:col>
      <xdr:colOff>231775</xdr:colOff>
      <xdr:row>78</xdr:row>
      <xdr:rowOff>69850</xdr:rowOff>
    </xdr:to>
    <xdr:sp macro="" textlink="">
      <xdr:nvSpPr>
        <xdr:cNvPr id="266" name="円/楕円 265"/>
        <xdr:cNvSpPr/>
      </xdr:nvSpPr>
      <xdr:spPr>
        <a:xfrm>
          <a:off x="10426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92727</xdr:rowOff>
    </xdr:from>
    <xdr:ext cx="469744" cy="259045"/>
    <xdr:sp macro="" textlink="">
      <xdr:nvSpPr>
        <xdr:cNvPr id="267" name="【県民会館】&#10;一人当たり面積該当値テキスト"/>
        <xdr:cNvSpPr txBox="1"/>
      </xdr:nvSpPr>
      <xdr:spPr>
        <a:xfrm>
          <a:off x="10528300"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158750</xdr:rowOff>
    </xdr:from>
    <xdr:to>
      <xdr:col>14</xdr:col>
      <xdr:colOff>79375</xdr:colOff>
      <xdr:row>78</xdr:row>
      <xdr:rowOff>88900</xdr:rowOff>
    </xdr:to>
    <xdr:sp macro="" textlink="">
      <xdr:nvSpPr>
        <xdr:cNvPr id="268" name="円/楕円 267"/>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19050</xdr:rowOff>
    </xdr:from>
    <xdr:to>
      <xdr:col>15</xdr:col>
      <xdr:colOff>180975</xdr:colOff>
      <xdr:row>78</xdr:row>
      <xdr:rowOff>38100</xdr:rowOff>
    </xdr:to>
    <xdr:cxnSp macro="">
      <xdr:nvCxnSpPr>
        <xdr:cNvPr id="269" name="直線コネクタ 268"/>
        <xdr:cNvCxnSpPr/>
      </xdr:nvCxnSpPr>
      <xdr:spPr>
        <a:xfrm flipV="1">
          <a:off x="9639300" y="1339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41927</xdr:rowOff>
    </xdr:from>
    <xdr:ext cx="469744" cy="259045"/>
    <xdr:sp macro="" textlink="">
      <xdr:nvSpPr>
        <xdr:cNvPr id="270" name="n_1aveValue【県民会館】&#10;一人当たり面積"/>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105427</xdr:rowOff>
    </xdr:from>
    <xdr:ext cx="469744" cy="259045"/>
    <xdr:sp macro="" textlink="">
      <xdr:nvSpPr>
        <xdr:cNvPr id="271" name="n_1mainValue【県民会館】&#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273" name="正方形/長方形 272"/>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274" name="正方形/長方形 273"/>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94</xdr:row>
      <xdr:rowOff>165100</xdr:rowOff>
    </xdr:from>
    <xdr:to>
      <xdr:col>6</xdr:col>
      <xdr:colOff>320675</xdr:colOff>
      <xdr:row>96</xdr:row>
      <xdr:rowOff>76200</xdr:rowOff>
    </xdr:to>
    <xdr:sp macro="" textlink="">
      <xdr:nvSpPr>
        <xdr:cNvPr id="275" name="正方形/長方形 274"/>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96</xdr:row>
      <xdr:rowOff>25400</xdr:rowOff>
    </xdr:from>
    <xdr:to>
      <xdr:col>6</xdr:col>
      <xdr:colOff>320675</xdr:colOff>
      <xdr:row>97</xdr:row>
      <xdr:rowOff>107950</xdr:rowOff>
    </xdr:to>
    <xdr:sp macro="" textlink="">
      <xdr:nvSpPr>
        <xdr:cNvPr id="276" name="正方形/長方形 275"/>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0" name="テキスト ボックス 28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100</xdr:row>
      <xdr:rowOff>0</xdr:rowOff>
    </xdr:from>
    <xdr:to>
      <xdr:col>6</xdr:col>
      <xdr:colOff>510540</xdr:colOff>
      <xdr:row>106</xdr:row>
      <xdr:rowOff>125730</xdr:rowOff>
    </xdr:to>
    <xdr:cxnSp macro="">
      <xdr:nvCxnSpPr>
        <xdr:cNvPr id="294" name="直線コネクタ 293"/>
        <xdr:cNvCxnSpPr/>
      </xdr:nvCxnSpPr>
      <xdr:spPr>
        <a:xfrm flipV="1">
          <a:off x="4633595" y="1714500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106</xdr:row>
      <xdr:rowOff>129557</xdr:rowOff>
    </xdr:from>
    <xdr:ext cx="405111" cy="259045"/>
    <xdr:sp macro="" textlink="">
      <xdr:nvSpPr>
        <xdr:cNvPr id="295" name="【保健所】&#10;有形固定資産減価償却率最小値テキスト"/>
        <xdr:cNvSpPr txBox="1"/>
      </xdr:nvSpPr>
      <xdr:spPr>
        <a:xfrm>
          <a:off x="46863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6</xdr:col>
      <xdr:colOff>422275</xdr:colOff>
      <xdr:row>106</xdr:row>
      <xdr:rowOff>125730</xdr:rowOff>
    </xdr:from>
    <xdr:to>
      <xdr:col>6</xdr:col>
      <xdr:colOff>600075</xdr:colOff>
      <xdr:row>106</xdr:row>
      <xdr:rowOff>125730</xdr:rowOff>
    </xdr:to>
    <xdr:cxnSp macro="">
      <xdr:nvCxnSpPr>
        <xdr:cNvPr id="296" name="直線コネクタ 295"/>
        <xdr:cNvCxnSpPr/>
      </xdr:nvCxnSpPr>
      <xdr:spPr>
        <a:xfrm>
          <a:off x="4546600" y="1829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118127</xdr:rowOff>
    </xdr:from>
    <xdr:ext cx="469744" cy="259045"/>
    <xdr:sp macro="" textlink="">
      <xdr:nvSpPr>
        <xdr:cNvPr id="297" name="【保健所】&#10;有形固定資産減価償却率最大値テキスト"/>
        <xdr:cNvSpPr txBox="1"/>
      </xdr:nvSpPr>
      <xdr:spPr>
        <a:xfrm>
          <a:off x="4686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100</xdr:row>
      <xdr:rowOff>0</xdr:rowOff>
    </xdr:from>
    <xdr:to>
      <xdr:col>6</xdr:col>
      <xdr:colOff>600075</xdr:colOff>
      <xdr:row>100</xdr:row>
      <xdr:rowOff>0</xdr:rowOff>
    </xdr:to>
    <xdr:cxnSp macro="">
      <xdr:nvCxnSpPr>
        <xdr:cNvPr id="298" name="直線コネクタ 29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105</xdr:row>
      <xdr:rowOff>156227</xdr:rowOff>
    </xdr:from>
    <xdr:ext cx="405111" cy="259045"/>
    <xdr:sp macro="" textlink="">
      <xdr:nvSpPr>
        <xdr:cNvPr id="299" name="【保健所】&#10;有形固定資産減価償却率平均値テキスト"/>
        <xdr:cNvSpPr txBox="1"/>
      </xdr:nvSpPr>
      <xdr:spPr>
        <a:xfrm>
          <a:off x="4686300" y="1815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6350</xdr:rowOff>
    </xdr:from>
    <xdr:to>
      <xdr:col>6</xdr:col>
      <xdr:colOff>561975</xdr:colOff>
      <xdr:row>106</xdr:row>
      <xdr:rowOff>107950</xdr:rowOff>
    </xdr:to>
    <xdr:sp macro="" textlink="">
      <xdr:nvSpPr>
        <xdr:cNvPr id="300" name="フローチャート : 判断 299"/>
        <xdr:cNvSpPr/>
      </xdr:nvSpPr>
      <xdr:spPr>
        <a:xfrm>
          <a:off x="45847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44450</xdr:rowOff>
    </xdr:from>
    <xdr:to>
      <xdr:col>5</xdr:col>
      <xdr:colOff>409575</xdr:colOff>
      <xdr:row>107</xdr:row>
      <xdr:rowOff>146050</xdr:rowOff>
    </xdr:to>
    <xdr:sp macro="" textlink="">
      <xdr:nvSpPr>
        <xdr:cNvPr id="301" name="フローチャート : 判断 300"/>
        <xdr:cNvSpPr/>
      </xdr:nvSpPr>
      <xdr:spPr>
        <a:xfrm>
          <a:off x="3746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120650</xdr:rowOff>
    </xdr:from>
    <xdr:to>
      <xdr:col>6</xdr:col>
      <xdr:colOff>561975</xdr:colOff>
      <xdr:row>100</xdr:row>
      <xdr:rowOff>50800</xdr:rowOff>
    </xdr:to>
    <xdr:sp macro="" textlink="">
      <xdr:nvSpPr>
        <xdr:cNvPr id="307" name="円/楕円 306"/>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99</xdr:row>
      <xdr:rowOff>73677</xdr:rowOff>
    </xdr:from>
    <xdr:ext cx="469744" cy="259045"/>
    <xdr:sp macro="" textlink="">
      <xdr:nvSpPr>
        <xdr:cNvPr id="308" name="【保健所】&#10;有形固定資産減価償却率該当値テキスト"/>
        <xdr:cNvSpPr txBox="1"/>
      </xdr:nvSpPr>
      <xdr:spPr>
        <a:xfrm>
          <a:off x="46863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09" name="円/楕円 308"/>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0</xdr:rowOff>
    </xdr:from>
    <xdr:to>
      <xdr:col>6</xdr:col>
      <xdr:colOff>511175</xdr:colOff>
      <xdr:row>100</xdr:row>
      <xdr:rowOff>0</xdr:rowOff>
    </xdr:to>
    <xdr:cxnSp macro="">
      <xdr:nvCxnSpPr>
        <xdr:cNvPr id="310" name="直線コネクタ 309"/>
        <xdr:cNvCxnSpPr/>
      </xdr:nvCxnSpPr>
      <xdr:spPr>
        <a:xfrm>
          <a:off x="3797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137177</xdr:rowOff>
    </xdr:from>
    <xdr:ext cx="405111" cy="259045"/>
    <xdr:sp macro="" textlink="">
      <xdr:nvSpPr>
        <xdr:cNvPr id="311" name="n_1aveValue【保健所】&#10;有形固定資産減価償却率"/>
        <xdr:cNvSpPr txBox="1"/>
      </xdr:nvSpPr>
      <xdr:spPr>
        <a:xfrm>
          <a:off x="3582043"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5</xdr:col>
      <xdr:colOff>111202</xdr:colOff>
      <xdr:row>98</xdr:row>
      <xdr:rowOff>67327</xdr:rowOff>
    </xdr:from>
    <xdr:ext cx="469744" cy="259045"/>
    <xdr:sp macro="" textlink="">
      <xdr:nvSpPr>
        <xdr:cNvPr id="312" name="n_1mainValue【保健所】&#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314" name="正方形/長方形 313"/>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315" name="正方形/長方形 314"/>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523875</xdr:colOff>
      <xdr:row>94</xdr:row>
      <xdr:rowOff>165100</xdr:rowOff>
    </xdr:from>
    <xdr:to>
      <xdr:col>14</xdr:col>
      <xdr:colOff>676275</xdr:colOff>
      <xdr:row>96</xdr:row>
      <xdr:rowOff>76200</xdr:rowOff>
    </xdr:to>
    <xdr:sp macro="" textlink="">
      <xdr:nvSpPr>
        <xdr:cNvPr id="316" name="正方形/長方形 315"/>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96</xdr:row>
      <xdr:rowOff>25400</xdr:rowOff>
    </xdr:from>
    <xdr:to>
      <xdr:col>14</xdr:col>
      <xdr:colOff>676275</xdr:colOff>
      <xdr:row>97</xdr:row>
      <xdr:rowOff>107950</xdr:rowOff>
    </xdr:to>
    <xdr:sp macro="" textlink="">
      <xdr:nvSpPr>
        <xdr:cNvPr id="317" name="正方形/長方形 316"/>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100</xdr:row>
      <xdr:rowOff>76200</xdr:rowOff>
    </xdr:from>
    <xdr:to>
      <xdr:col>15</xdr:col>
      <xdr:colOff>180340</xdr:colOff>
      <xdr:row>108</xdr:row>
      <xdr:rowOff>76200</xdr:rowOff>
    </xdr:to>
    <xdr:cxnSp macro="">
      <xdr:nvCxnSpPr>
        <xdr:cNvPr id="332" name="直線コネクタ 331"/>
        <xdr:cNvCxnSpPr/>
      </xdr:nvCxnSpPr>
      <xdr:spPr>
        <a:xfrm flipV="1">
          <a:off x="10475595" y="17221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108</xdr:row>
      <xdr:rowOff>80027</xdr:rowOff>
    </xdr:from>
    <xdr:ext cx="469744" cy="259045"/>
    <xdr:sp macro="" textlink="">
      <xdr:nvSpPr>
        <xdr:cNvPr id="333" name="【保健所】&#10;一人当たり面積最小値テキスト"/>
        <xdr:cNvSpPr txBox="1"/>
      </xdr:nvSpPr>
      <xdr:spPr>
        <a:xfrm>
          <a:off x="10528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34" name="直線コネクタ 333"/>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22877</xdr:rowOff>
    </xdr:from>
    <xdr:ext cx="469744" cy="259045"/>
    <xdr:sp macro="" textlink="">
      <xdr:nvSpPr>
        <xdr:cNvPr id="335" name="【保健所】&#10;一人当たり面積最大値テキスト"/>
        <xdr:cNvSpPr txBox="1"/>
      </xdr:nvSpPr>
      <xdr:spPr>
        <a:xfrm>
          <a:off x="105283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100</xdr:row>
      <xdr:rowOff>76200</xdr:rowOff>
    </xdr:from>
    <xdr:to>
      <xdr:col>15</xdr:col>
      <xdr:colOff>269875</xdr:colOff>
      <xdr:row>100</xdr:row>
      <xdr:rowOff>76200</xdr:rowOff>
    </xdr:to>
    <xdr:cxnSp macro="">
      <xdr:nvCxnSpPr>
        <xdr:cNvPr id="336" name="直線コネクタ 335"/>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103</xdr:row>
      <xdr:rowOff>48277</xdr:rowOff>
    </xdr:from>
    <xdr:ext cx="469744" cy="259045"/>
    <xdr:sp macro="" textlink="">
      <xdr:nvSpPr>
        <xdr:cNvPr id="337" name="【保健所】&#10;一人当たり面積平均値テキスト"/>
        <xdr:cNvSpPr txBox="1"/>
      </xdr:nvSpPr>
      <xdr:spPr>
        <a:xfrm>
          <a:off x="10528300" y="1770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38" name="フローチャート : 判断 337"/>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339" name="フローチャート : 判断 338"/>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25400</xdr:rowOff>
    </xdr:from>
    <xdr:to>
      <xdr:col>15</xdr:col>
      <xdr:colOff>231775</xdr:colOff>
      <xdr:row>108</xdr:row>
      <xdr:rowOff>127000</xdr:rowOff>
    </xdr:to>
    <xdr:sp macro="" textlink="">
      <xdr:nvSpPr>
        <xdr:cNvPr id="345" name="円/楕円 344"/>
        <xdr:cNvSpPr/>
      </xdr:nvSpPr>
      <xdr:spPr>
        <a:xfrm>
          <a:off x="10426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107</xdr:row>
      <xdr:rowOff>111777</xdr:rowOff>
    </xdr:from>
    <xdr:ext cx="469744" cy="259045"/>
    <xdr:sp macro="" textlink="">
      <xdr:nvSpPr>
        <xdr:cNvPr id="346" name="【保健所】&#10;一人当たり面積該当値テキスト"/>
        <xdr:cNvSpPr txBox="1"/>
      </xdr:nvSpPr>
      <xdr:spPr>
        <a:xfrm>
          <a:off x="105283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0.000</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25400</xdr:rowOff>
    </xdr:from>
    <xdr:to>
      <xdr:col>14</xdr:col>
      <xdr:colOff>79375</xdr:colOff>
      <xdr:row>108</xdr:row>
      <xdr:rowOff>127000</xdr:rowOff>
    </xdr:to>
    <xdr:sp macro="" textlink="">
      <xdr:nvSpPr>
        <xdr:cNvPr id="347" name="円/楕円 346"/>
        <xdr:cNvSpPr/>
      </xdr:nvSpPr>
      <xdr:spPr>
        <a:xfrm>
          <a:off x="958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76200</xdr:rowOff>
    </xdr:from>
    <xdr:to>
      <xdr:col>15</xdr:col>
      <xdr:colOff>180975</xdr:colOff>
      <xdr:row>108</xdr:row>
      <xdr:rowOff>76200</xdr:rowOff>
    </xdr:to>
    <xdr:cxnSp macro="">
      <xdr:nvCxnSpPr>
        <xdr:cNvPr id="348" name="直線コネクタ 347"/>
        <xdr:cNvCxnSpPr/>
      </xdr:nvCxnSpPr>
      <xdr:spPr>
        <a:xfrm>
          <a:off x="9639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143527</xdr:rowOff>
    </xdr:from>
    <xdr:ext cx="469744" cy="259045"/>
    <xdr:sp macro="" textlink="">
      <xdr:nvSpPr>
        <xdr:cNvPr id="349" name="n_1aveValue【保健所】&#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0.003</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118127</xdr:rowOff>
    </xdr:from>
    <xdr:ext cx="469744" cy="259045"/>
    <xdr:sp macro="" textlink="">
      <xdr:nvSpPr>
        <xdr:cNvPr id="350" name="n_1mainValue【保健所】&#10;一人当たり面積"/>
        <xdr:cNvSpPr txBox="1"/>
      </xdr:nvSpPr>
      <xdr:spPr>
        <a:xfrm>
          <a:off x="9391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352" name="正方形/長方形 351"/>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353" name="正方形/長方形 352"/>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21</xdr:col>
      <xdr:colOff>174625</xdr:colOff>
      <xdr:row>28</xdr:row>
      <xdr:rowOff>50800</xdr:rowOff>
    </xdr:from>
    <xdr:to>
      <xdr:col>23</xdr:col>
      <xdr:colOff>327025</xdr:colOff>
      <xdr:row>29</xdr:row>
      <xdr:rowOff>133350</xdr:rowOff>
    </xdr:to>
    <xdr:sp macro="" textlink="">
      <xdr:nvSpPr>
        <xdr:cNvPr id="354" name="正方形/長方形 353"/>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29</xdr:row>
      <xdr:rowOff>82550</xdr:rowOff>
    </xdr:from>
    <xdr:to>
      <xdr:col>23</xdr:col>
      <xdr:colOff>327025</xdr:colOff>
      <xdr:row>30</xdr:row>
      <xdr:rowOff>165100</xdr:rowOff>
    </xdr:to>
    <xdr:sp macro="" textlink="">
      <xdr:nvSpPr>
        <xdr:cNvPr id="355" name="正方形/長方形 354"/>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9" name="テキスト ボックス 36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1" name="テキスト ボックス 3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121920</xdr:rowOff>
    </xdr:from>
    <xdr:to>
      <xdr:col>23</xdr:col>
      <xdr:colOff>516889</xdr:colOff>
      <xdr:row>41</xdr:row>
      <xdr:rowOff>64770</xdr:rowOff>
    </xdr:to>
    <xdr:cxnSp macro="">
      <xdr:nvCxnSpPr>
        <xdr:cNvPr id="373" name="直線コネクタ 372"/>
        <xdr:cNvCxnSpPr/>
      </xdr:nvCxnSpPr>
      <xdr:spPr>
        <a:xfrm flipV="1">
          <a:off x="16317595" y="595122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41</xdr:row>
      <xdr:rowOff>68597</xdr:rowOff>
    </xdr:from>
    <xdr:ext cx="405111" cy="259045"/>
    <xdr:sp macro="" textlink="">
      <xdr:nvSpPr>
        <xdr:cNvPr id="374" name="【試験研究機関】&#10;有形固定資産減価償却率最小値テキスト"/>
        <xdr:cNvSpPr txBox="1"/>
      </xdr:nvSpPr>
      <xdr:spPr>
        <a:xfrm>
          <a:off x="163703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23</xdr:col>
      <xdr:colOff>428625</xdr:colOff>
      <xdr:row>41</xdr:row>
      <xdr:rowOff>64770</xdr:rowOff>
    </xdr:from>
    <xdr:to>
      <xdr:col>23</xdr:col>
      <xdr:colOff>606425</xdr:colOff>
      <xdr:row>41</xdr:row>
      <xdr:rowOff>64770</xdr:rowOff>
    </xdr:to>
    <xdr:cxnSp macro="">
      <xdr:nvCxnSpPr>
        <xdr:cNvPr id="375" name="直線コネクタ 374"/>
        <xdr:cNvCxnSpPr/>
      </xdr:nvCxnSpPr>
      <xdr:spPr>
        <a:xfrm>
          <a:off x="16230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68597</xdr:rowOff>
    </xdr:from>
    <xdr:ext cx="405111" cy="259045"/>
    <xdr:sp macro="" textlink="">
      <xdr:nvSpPr>
        <xdr:cNvPr id="376" name="【試験研究機関】&#10;有形固定資産減価償却率最大値テキスト"/>
        <xdr:cNvSpPr txBox="1"/>
      </xdr:nvSpPr>
      <xdr:spPr>
        <a:xfrm>
          <a:off x="163703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77" name="直線コネクタ 376"/>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55897</xdr:rowOff>
    </xdr:from>
    <xdr:ext cx="405111" cy="259045"/>
    <xdr:sp macro="" textlink="">
      <xdr:nvSpPr>
        <xdr:cNvPr id="378" name="【試験研究機関】&#10;有形固定資産減価償却率平均値テキスト"/>
        <xdr:cNvSpPr txBox="1"/>
      </xdr:nvSpPr>
      <xdr:spPr>
        <a:xfrm>
          <a:off x="16370300" y="605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33020</xdr:rowOff>
    </xdr:from>
    <xdr:to>
      <xdr:col>23</xdr:col>
      <xdr:colOff>568325</xdr:colOff>
      <xdr:row>36</xdr:row>
      <xdr:rowOff>134620</xdr:rowOff>
    </xdr:to>
    <xdr:sp macro="" textlink="">
      <xdr:nvSpPr>
        <xdr:cNvPr id="379" name="フローチャート : 判断 378"/>
        <xdr:cNvSpPr/>
      </xdr:nvSpPr>
      <xdr:spPr>
        <a:xfrm>
          <a:off x="16268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63500</xdr:rowOff>
    </xdr:from>
    <xdr:to>
      <xdr:col>22</xdr:col>
      <xdr:colOff>415925</xdr:colOff>
      <xdr:row>40</xdr:row>
      <xdr:rowOff>165100</xdr:rowOff>
    </xdr:to>
    <xdr:sp macro="" textlink="">
      <xdr:nvSpPr>
        <xdr:cNvPr id="380" name="フローチャート : 判断 379"/>
        <xdr:cNvSpPr/>
      </xdr:nvSpPr>
      <xdr:spPr>
        <a:xfrm>
          <a:off x="15430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90170</xdr:rowOff>
    </xdr:from>
    <xdr:to>
      <xdr:col>23</xdr:col>
      <xdr:colOff>568325</xdr:colOff>
      <xdr:row>38</xdr:row>
      <xdr:rowOff>20320</xdr:rowOff>
    </xdr:to>
    <xdr:sp macro="" textlink="">
      <xdr:nvSpPr>
        <xdr:cNvPr id="386" name="円/楕円 385"/>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68597</xdr:rowOff>
    </xdr:from>
    <xdr:ext cx="405111" cy="259045"/>
    <xdr:sp macro="" textlink="">
      <xdr:nvSpPr>
        <xdr:cNvPr id="387" name="【試験研究機関】&#10;有形固定資産減価償却率該当値テキスト"/>
        <xdr:cNvSpPr txBox="1"/>
      </xdr:nvSpPr>
      <xdr:spPr>
        <a:xfrm>
          <a:off x="163703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74930</xdr:rowOff>
    </xdr:from>
    <xdr:to>
      <xdr:col>22</xdr:col>
      <xdr:colOff>415925</xdr:colOff>
      <xdr:row>38</xdr:row>
      <xdr:rowOff>5080</xdr:rowOff>
    </xdr:to>
    <xdr:sp macro="" textlink="">
      <xdr:nvSpPr>
        <xdr:cNvPr id="388" name="円/楕円 387"/>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125730</xdr:rowOff>
    </xdr:from>
    <xdr:to>
      <xdr:col>23</xdr:col>
      <xdr:colOff>517525</xdr:colOff>
      <xdr:row>37</xdr:row>
      <xdr:rowOff>140970</xdr:rowOff>
    </xdr:to>
    <xdr:cxnSp macro="">
      <xdr:nvCxnSpPr>
        <xdr:cNvPr id="389" name="直線コネクタ 388"/>
        <xdr:cNvCxnSpPr/>
      </xdr:nvCxnSpPr>
      <xdr:spPr>
        <a:xfrm>
          <a:off x="15481300" y="6469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156227</xdr:rowOff>
    </xdr:from>
    <xdr:ext cx="405111" cy="259045"/>
    <xdr:sp macro="" textlink="">
      <xdr:nvSpPr>
        <xdr:cNvPr id="390" name="n_1aveValue【試験研究機関】&#10;有形固定資産減価償却率"/>
        <xdr:cNvSpPr txBox="1"/>
      </xdr:nvSpPr>
      <xdr:spPr>
        <a:xfrm>
          <a:off x="15266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21607</xdr:rowOff>
    </xdr:from>
    <xdr:ext cx="405111" cy="259045"/>
    <xdr:sp macro="" textlink="">
      <xdr:nvSpPr>
        <xdr:cNvPr id="391" name="n_1mainValue【試験研究機関】&#10;有形固定資産減価償却率"/>
        <xdr:cNvSpPr txBox="1"/>
      </xdr:nvSpPr>
      <xdr:spPr>
        <a:xfrm>
          <a:off x="15266043"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393" name="正方形/長方形 39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394" name="正方形/長方形 39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28</xdr:row>
      <xdr:rowOff>50800</xdr:rowOff>
    </xdr:from>
    <xdr:to>
      <xdr:col>31</xdr:col>
      <xdr:colOff>682625</xdr:colOff>
      <xdr:row>29</xdr:row>
      <xdr:rowOff>133350</xdr:rowOff>
    </xdr:to>
    <xdr:sp macro="" textlink="">
      <xdr:nvSpPr>
        <xdr:cNvPr id="395" name="正方形/長方形 394"/>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29</xdr:row>
      <xdr:rowOff>82550</xdr:rowOff>
    </xdr:from>
    <xdr:to>
      <xdr:col>31</xdr:col>
      <xdr:colOff>682625</xdr:colOff>
      <xdr:row>30</xdr:row>
      <xdr:rowOff>165100</xdr:rowOff>
    </xdr:to>
    <xdr:sp macro="" textlink="">
      <xdr:nvSpPr>
        <xdr:cNvPr id="396" name="正方形/長方形 395"/>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00" name="テキスト ボックス 39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01" name="直線コネクタ 4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2" name="テキスト ボックス 4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3" name="直線コネクタ 4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4" name="テキスト ボックス 40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5" name="直線コネクタ 4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6" name="テキスト ボックス 40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7" name="直線コネクタ 4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08" name="テキスト ボックス 40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41910</xdr:rowOff>
    </xdr:from>
    <xdr:to>
      <xdr:col>32</xdr:col>
      <xdr:colOff>186689</xdr:colOff>
      <xdr:row>39</xdr:row>
      <xdr:rowOff>156210</xdr:rowOff>
    </xdr:to>
    <xdr:cxnSp macro="">
      <xdr:nvCxnSpPr>
        <xdr:cNvPr id="412" name="直線コネクタ 411"/>
        <xdr:cNvCxnSpPr/>
      </xdr:nvCxnSpPr>
      <xdr:spPr>
        <a:xfrm flipV="1">
          <a:off x="22159595" y="569976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160037</xdr:rowOff>
    </xdr:from>
    <xdr:ext cx="469744" cy="259045"/>
    <xdr:sp macro="" textlink="">
      <xdr:nvSpPr>
        <xdr:cNvPr id="413" name="【試験研究機関】&#10;一人当たり面積最小値テキスト"/>
        <xdr:cNvSpPr txBox="1"/>
      </xdr:nvSpPr>
      <xdr:spPr>
        <a:xfrm>
          <a:off x="222123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39</xdr:row>
      <xdr:rowOff>156210</xdr:rowOff>
    </xdr:from>
    <xdr:to>
      <xdr:col>32</xdr:col>
      <xdr:colOff>276225</xdr:colOff>
      <xdr:row>39</xdr:row>
      <xdr:rowOff>156210</xdr:rowOff>
    </xdr:to>
    <xdr:cxnSp macro="">
      <xdr:nvCxnSpPr>
        <xdr:cNvPr id="414" name="直線コネクタ 413"/>
        <xdr:cNvCxnSpPr/>
      </xdr:nvCxnSpPr>
      <xdr:spPr>
        <a:xfrm>
          <a:off x="22072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160037</xdr:rowOff>
    </xdr:from>
    <xdr:ext cx="469744" cy="259045"/>
    <xdr:sp macro="" textlink="">
      <xdr:nvSpPr>
        <xdr:cNvPr id="415" name="【試験研究機関】&#10;一人当たり面積最大値テキスト"/>
        <xdr:cNvSpPr txBox="1"/>
      </xdr:nvSpPr>
      <xdr:spPr>
        <a:xfrm>
          <a:off x="222123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33</xdr:row>
      <xdr:rowOff>41910</xdr:rowOff>
    </xdr:from>
    <xdr:to>
      <xdr:col>32</xdr:col>
      <xdr:colOff>276225</xdr:colOff>
      <xdr:row>33</xdr:row>
      <xdr:rowOff>41910</xdr:rowOff>
    </xdr:to>
    <xdr:cxnSp macro="">
      <xdr:nvCxnSpPr>
        <xdr:cNvPr id="416" name="直線コネクタ 415"/>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469744" cy="259045"/>
    <xdr:sp macro="" textlink="">
      <xdr:nvSpPr>
        <xdr:cNvPr id="417" name="【試験研究機関】&#10;一人当たり面積平均値テキスト"/>
        <xdr:cNvSpPr txBox="1"/>
      </xdr:nvSpPr>
      <xdr:spPr>
        <a:xfrm>
          <a:off x="222123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2540</xdr:rowOff>
    </xdr:from>
    <xdr:to>
      <xdr:col>32</xdr:col>
      <xdr:colOff>238125</xdr:colOff>
      <xdr:row>38</xdr:row>
      <xdr:rowOff>104140</xdr:rowOff>
    </xdr:to>
    <xdr:sp macro="" textlink="">
      <xdr:nvSpPr>
        <xdr:cNvPr id="418" name="フローチャート : 判断 417"/>
        <xdr:cNvSpPr/>
      </xdr:nvSpPr>
      <xdr:spPr>
        <a:xfrm>
          <a:off x="22110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116840</xdr:rowOff>
    </xdr:from>
    <xdr:to>
      <xdr:col>31</xdr:col>
      <xdr:colOff>85725</xdr:colOff>
      <xdr:row>37</xdr:row>
      <xdr:rowOff>46990</xdr:rowOff>
    </xdr:to>
    <xdr:sp macro="" textlink="">
      <xdr:nvSpPr>
        <xdr:cNvPr id="419" name="フローチャート : 判断 418"/>
        <xdr:cNvSpPr/>
      </xdr:nvSpPr>
      <xdr:spPr>
        <a:xfrm>
          <a:off x="2127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13970</xdr:rowOff>
    </xdr:from>
    <xdr:to>
      <xdr:col>32</xdr:col>
      <xdr:colOff>238125</xdr:colOff>
      <xdr:row>35</xdr:row>
      <xdr:rowOff>115570</xdr:rowOff>
    </xdr:to>
    <xdr:sp macro="" textlink="">
      <xdr:nvSpPr>
        <xdr:cNvPr id="425" name="円/楕円 424"/>
        <xdr:cNvSpPr/>
      </xdr:nvSpPr>
      <xdr:spPr>
        <a:xfrm>
          <a:off x="22110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36847</xdr:rowOff>
    </xdr:from>
    <xdr:ext cx="469744" cy="259045"/>
    <xdr:sp macro="" textlink="">
      <xdr:nvSpPr>
        <xdr:cNvPr id="426" name="【試験研究機関】&#10;一人当たり面積該当値テキスト"/>
        <xdr:cNvSpPr txBox="1"/>
      </xdr:nvSpPr>
      <xdr:spPr>
        <a:xfrm>
          <a:off x="222123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13970</xdr:rowOff>
    </xdr:from>
    <xdr:to>
      <xdr:col>31</xdr:col>
      <xdr:colOff>85725</xdr:colOff>
      <xdr:row>35</xdr:row>
      <xdr:rowOff>115570</xdr:rowOff>
    </xdr:to>
    <xdr:sp macro="" textlink="">
      <xdr:nvSpPr>
        <xdr:cNvPr id="427" name="円/楕円 426"/>
        <xdr:cNvSpPr/>
      </xdr:nvSpPr>
      <xdr:spPr>
        <a:xfrm>
          <a:off x="2127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64770</xdr:rowOff>
    </xdr:from>
    <xdr:to>
      <xdr:col>32</xdr:col>
      <xdr:colOff>187325</xdr:colOff>
      <xdr:row>35</xdr:row>
      <xdr:rowOff>64770</xdr:rowOff>
    </xdr:to>
    <xdr:cxnSp macro="">
      <xdr:nvCxnSpPr>
        <xdr:cNvPr id="428" name="直線コネクタ 427"/>
        <xdr:cNvCxnSpPr/>
      </xdr:nvCxnSpPr>
      <xdr:spPr>
        <a:xfrm>
          <a:off x="21323300" y="606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38117</xdr:rowOff>
    </xdr:from>
    <xdr:ext cx="469744" cy="259045"/>
    <xdr:sp macro="" textlink="">
      <xdr:nvSpPr>
        <xdr:cNvPr id="429" name="n_1aveValue【試験研究機関】&#10;一人当たり面積"/>
        <xdr:cNvSpPr txBox="1"/>
      </xdr:nvSpPr>
      <xdr:spPr>
        <a:xfrm>
          <a:off x="21075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132097</xdr:rowOff>
    </xdr:from>
    <xdr:ext cx="469744" cy="259045"/>
    <xdr:sp macro="" textlink="">
      <xdr:nvSpPr>
        <xdr:cNvPr id="430" name="n_1mainValue【試験研究機関】&#10;一人当たり面積"/>
        <xdr:cNvSpPr txBox="1"/>
      </xdr:nvSpPr>
      <xdr:spPr>
        <a:xfrm>
          <a:off x="21075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432" name="正方形/長方形 43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433" name="正方形/長方形 43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21</xdr:col>
      <xdr:colOff>174625</xdr:colOff>
      <xdr:row>50</xdr:row>
      <xdr:rowOff>88900</xdr:rowOff>
    </xdr:from>
    <xdr:to>
      <xdr:col>23</xdr:col>
      <xdr:colOff>327025</xdr:colOff>
      <xdr:row>52</xdr:row>
      <xdr:rowOff>0</xdr:rowOff>
    </xdr:to>
    <xdr:sp macro="" textlink="">
      <xdr:nvSpPr>
        <xdr:cNvPr id="434" name="正方形/長方形 43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51</xdr:row>
      <xdr:rowOff>120650</xdr:rowOff>
    </xdr:from>
    <xdr:to>
      <xdr:col>23</xdr:col>
      <xdr:colOff>327025</xdr:colOff>
      <xdr:row>53</xdr:row>
      <xdr:rowOff>31750</xdr:rowOff>
    </xdr:to>
    <xdr:sp macro="" textlink="">
      <xdr:nvSpPr>
        <xdr:cNvPr id="435" name="正方形/長方形 43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57</xdr:row>
      <xdr:rowOff>3810</xdr:rowOff>
    </xdr:from>
    <xdr:to>
      <xdr:col>23</xdr:col>
      <xdr:colOff>516889</xdr:colOff>
      <xdr:row>62</xdr:row>
      <xdr:rowOff>144780</xdr:rowOff>
    </xdr:to>
    <xdr:cxnSp macro="">
      <xdr:nvCxnSpPr>
        <xdr:cNvPr id="453" name="直線コネクタ 452"/>
        <xdr:cNvCxnSpPr/>
      </xdr:nvCxnSpPr>
      <xdr:spPr>
        <a:xfrm flipV="1">
          <a:off x="16317595" y="9776460"/>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62</xdr:row>
      <xdr:rowOff>148607</xdr:rowOff>
    </xdr:from>
    <xdr:ext cx="405111" cy="259045"/>
    <xdr:sp macro="" textlink="">
      <xdr:nvSpPr>
        <xdr:cNvPr id="454" name="【警察施設】&#10;有形固定資産減価償却率最小値テキスト"/>
        <xdr:cNvSpPr txBox="1"/>
      </xdr:nvSpPr>
      <xdr:spPr>
        <a:xfrm>
          <a:off x="163703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62</xdr:row>
      <xdr:rowOff>144780</xdr:rowOff>
    </xdr:from>
    <xdr:to>
      <xdr:col>23</xdr:col>
      <xdr:colOff>606425</xdr:colOff>
      <xdr:row>62</xdr:row>
      <xdr:rowOff>144780</xdr:rowOff>
    </xdr:to>
    <xdr:cxnSp macro="">
      <xdr:nvCxnSpPr>
        <xdr:cNvPr id="455" name="直線コネクタ 454"/>
        <xdr:cNvCxnSpPr/>
      </xdr:nvCxnSpPr>
      <xdr:spPr>
        <a:xfrm>
          <a:off x="16230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121937</xdr:rowOff>
    </xdr:from>
    <xdr:ext cx="405111" cy="259045"/>
    <xdr:sp macro="" textlink="">
      <xdr:nvSpPr>
        <xdr:cNvPr id="456" name="【警察施設】&#10;有形固定資産減価償却率最大値テキスト"/>
        <xdr:cNvSpPr txBox="1"/>
      </xdr:nvSpPr>
      <xdr:spPr>
        <a:xfrm>
          <a:off x="163703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57" name="直線コネクタ 456"/>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158767</xdr:rowOff>
    </xdr:from>
    <xdr:ext cx="405111" cy="259045"/>
    <xdr:sp macro="" textlink="">
      <xdr:nvSpPr>
        <xdr:cNvPr id="458" name="【警察施設】&#10;有形固定資産減価償却率平均値テキスト"/>
        <xdr:cNvSpPr txBox="1"/>
      </xdr:nvSpPr>
      <xdr:spPr>
        <a:xfrm>
          <a:off x="16370300" y="975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59" name="フローチャート : 判断 458"/>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63500</xdr:rowOff>
    </xdr:from>
    <xdr:to>
      <xdr:col>22</xdr:col>
      <xdr:colOff>415925</xdr:colOff>
      <xdr:row>57</xdr:row>
      <xdr:rowOff>165100</xdr:rowOff>
    </xdr:to>
    <xdr:sp macro="" textlink="">
      <xdr:nvSpPr>
        <xdr:cNvPr id="460" name="フローチャート : 判断 459"/>
        <xdr:cNvSpPr/>
      </xdr:nvSpPr>
      <xdr:spPr>
        <a:xfrm>
          <a:off x="15430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67310</xdr:rowOff>
    </xdr:from>
    <xdr:to>
      <xdr:col>23</xdr:col>
      <xdr:colOff>568325</xdr:colOff>
      <xdr:row>59</xdr:row>
      <xdr:rowOff>168910</xdr:rowOff>
    </xdr:to>
    <xdr:sp macro="" textlink="">
      <xdr:nvSpPr>
        <xdr:cNvPr id="466" name="円/楕円 465"/>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45737</xdr:rowOff>
    </xdr:from>
    <xdr:ext cx="405111" cy="259045"/>
    <xdr:sp macro="" textlink="">
      <xdr:nvSpPr>
        <xdr:cNvPr id="467" name="【警察施設】&#10;有形固定資産減価償却率該当値テキスト"/>
        <xdr:cNvSpPr txBox="1"/>
      </xdr:nvSpPr>
      <xdr:spPr>
        <a:xfrm>
          <a:off x="1637030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105410</xdr:rowOff>
    </xdr:from>
    <xdr:to>
      <xdr:col>22</xdr:col>
      <xdr:colOff>415925</xdr:colOff>
      <xdr:row>59</xdr:row>
      <xdr:rowOff>35560</xdr:rowOff>
    </xdr:to>
    <xdr:sp macro="" textlink="">
      <xdr:nvSpPr>
        <xdr:cNvPr id="468" name="円/楕円 467"/>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156210</xdr:rowOff>
    </xdr:from>
    <xdr:to>
      <xdr:col>23</xdr:col>
      <xdr:colOff>517525</xdr:colOff>
      <xdr:row>59</xdr:row>
      <xdr:rowOff>118110</xdr:rowOff>
    </xdr:to>
    <xdr:cxnSp macro="">
      <xdr:nvCxnSpPr>
        <xdr:cNvPr id="469" name="直線コネクタ 468"/>
        <xdr:cNvCxnSpPr/>
      </xdr:nvCxnSpPr>
      <xdr:spPr>
        <a:xfrm>
          <a:off x="15481300" y="1010031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10177</xdr:rowOff>
    </xdr:from>
    <xdr:ext cx="405111" cy="259045"/>
    <xdr:sp macro="" textlink="">
      <xdr:nvSpPr>
        <xdr:cNvPr id="470" name="n_1aveValue【警察施設】&#10;有形固定資産減価償却率"/>
        <xdr:cNvSpPr txBox="1"/>
      </xdr:nvSpPr>
      <xdr:spPr>
        <a:xfrm>
          <a:off x="15266043"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26687</xdr:rowOff>
    </xdr:from>
    <xdr:ext cx="405111" cy="259045"/>
    <xdr:sp macro="" textlink="">
      <xdr:nvSpPr>
        <xdr:cNvPr id="471" name="n_1mainValue【警察施設】&#10;有形固定資産減価償却率"/>
        <xdr:cNvSpPr txBox="1"/>
      </xdr:nvSpPr>
      <xdr:spPr>
        <a:xfrm>
          <a:off x="15266043"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473" name="正方形/長方形 47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474" name="正方形/長方形 47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50</xdr:row>
      <xdr:rowOff>88900</xdr:rowOff>
    </xdr:from>
    <xdr:to>
      <xdr:col>31</xdr:col>
      <xdr:colOff>682625</xdr:colOff>
      <xdr:row>52</xdr:row>
      <xdr:rowOff>0</xdr:rowOff>
    </xdr:to>
    <xdr:sp macro="" textlink="">
      <xdr:nvSpPr>
        <xdr:cNvPr id="475" name="正方形/長方形 47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51</xdr:row>
      <xdr:rowOff>120650</xdr:rowOff>
    </xdr:from>
    <xdr:to>
      <xdr:col>31</xdr:col>
      <xdr:colOff>682625</xdr:colOff>
      <xdr:row>53</xdr:row>
      <xdr:rowOff>31750</xdr:rowOff>
    </xdr:to>
    <xdr:sp macro="" textlink="">
      <xdr:nvSpPr>
        <xdr:cNvPr id="476" name="正方形/長方形 47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34290</xdr:rowOff>
    </xdr:from>
    <xdr:to>
      <xdr:col>32</xdr:col>
      <xdr:colOff>186689</xdr:colOff>
      <xdr:row>63</xdr:row>
      <xdr:rowOff>125730</xdr:rowOff>
    </xdr:to>
    <xdr:cxnSp macro="">
      <xdr:nvCxnSpPr>
        <xdr:cNvPr id="492" name="直線コネクタ 491"/>
        <xdr:cNvCxnSpPr/>
      </xdr:nvCxnSpPr>
      <xdr:spPr>
        <a:xfrm flipV="1">
          <a:off x="22159595" y="946404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63</xdr:row>
      <xdr:rowOff>129557</xdr:rowOff>
    </xdr:from>
    <xdr:ext cx="469744" cy="259045"/>
    <xdr:sp macro="" textlink="">
      <xdr:nvSpPr>
        <xdr:cNvPr id="493" name="【警察施設】&#10;一人当たり面積最小値テキスト"/>
        <xdr:cNvSpPr txBox="1"/>
      </xdr:nvSpPr>
      <xdr:spPr>
        <a:xfrm>
          <a:off x="222123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94" name="直線コネクタ 49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152417</xdr:rowOff>
    </xdr:from>
    <xdr:ext cx="469744" cy="259045"/>
    <xdr:sp macro="" textlink="">
      <xdr:nvSpPr>
        <xdr:cNvPr id="495" name="【警察施設】&#10;一人当たり面積最大値テキスト"/>
        <xdr:cNvSpPr txBox="1"/>
      </xdr:nvSpPr>
      <xdr:spPr>
        <a:xfrm>
          <a:off x="222123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96" name="直線コネクタ 49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61</xdr:row>
      <xdr:rowOff>30497</xdr:rowOff>
    </xdr:from>
    <xdr:ext cx="469744" cy="259045"/>
    <xdr:sp macro="" textlink="">
      <xdr:nvSpPr>
        <xdr:cNvPr id="497" name="【警察施設】&#10;一人当たり面積平均値テキスト"/>
        <xdr:cNvSpPr txBox="1"/>
      </xdr:nvSpPr>
      <xdr:spPr>
        <a:xfrm>
          <a:off x="222123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498" name="フローチャート : 判断 497"/>
        <xdr:cNvSpPr/>
      </xdr:nvSpPr>
      <xdr:spPr>
        <a:xfrm>
          <a:off x="22110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86360</xdr:rowOff>
    </xdr:from>
    <xdr:to>
      <xdr:col>31</xdr:col>
      <xdr:colOff>85725</xdr:colOff>
      <xdr:row>61</xdr:row>
      <xdr:rowOff>16510</xdr:rowOff>
    </xdr:to>
    <xdr:sp macro="" textlink="">
      <xdr:nvSpPr>
        <xdr:cNvPr id="499" name="フローチャート : 判断 498"/>
        <xdr:cNvSpPr/>
      </xdr:nvSpPr>
      <xdr:spPr>
        <a:xfrm>
          <a:off x="2127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97790</xdr:rowOff>
    </xdr:from>
    <xdr:to>
      <xdr:col>32</xdr:col>
      <xdr:colOff>238125</xdr:colOff>
      <xdr:row>58</xdr:row>
      <xdr:rowOff>27940</xdr:rowOff>
    </xdr:to>
    <xdr:sp macro="" textlink="">
      <xdr:nvSpPr>
        <xdr:cNvPr id="505" name="円/楕円 504"/>
        <xdr:cNvSpPr/>
      </xdr:nvSpPr>
      <xdr:spPr>
        <a:xfrm>
          <a:off x="22110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120667</xdr:rowOff>
    </xdr:from>
    <xdr:ext cx="469744" cy="259045"/>
    <xdr:sp macro="" textlink="">
      <xdr:nvSpPr>
        <xdr:cNvPr id="506" name="【警察施設】&#10;一人当たり面積該当値テキスト"/>
        <xdr:cNvSpPr txBox="1"/>
      </xdr:nvSpPr>
      <xdr:spPr>
        <a:xfrm>
          <a:off x="22212300"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143510</xdr:rowOff>
    </xdr:from>
    <xdr:to>
      <xdr:col>31</xdr:col>
      <xdr:colOff>85725</xdr:colOff>
      <xdr:row>58</xdr:row>
      <xdr:rowOff>73660</xdr:rowOff>
    </xdr:to>
    <xdr:sp macro="" textlink="">
      <xdr:nvSpPr>
        <xdr:cNvPr id="507" name="円/楕円 506"/>
        <xdr:cNvSpPr/>
      </xdr:nvSpPr>
      <xdr:spPr>
        <a:xfrm>
          <a:off x="2127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148590</xdr:rowOff>
    </xdr:from>
    <xdr:to>
      <xdr:col>32</xdr:col>
      <xdr:colOff>187325</xdr:colOff>
      <xdr:row>58</xdr:row>
      <xdr:rowOff>22860</xdr:rowOff>
    </xdr:to>
    <xdr:cxnSp macro="">
      <xdr:nvCxnSpPr>
        <xdr:cNvPr id="508" name="直線コネクタ 507"/>
        <xdr:cNvCxnSpPr/>
      </xdr:nvCxnSpPr>
      <xdr:spPr>
        <a:xfrm flipV="1">
          <a:off x="21323300" y="9921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7637</xdr:rowOff>
    </xdr:from>
    <xdr:ext cx="469744" cy="259045"/>
    <xdr:sp macro="" textlink="">
      <xdr:nvSpPr>
        <xdr:cNvPr id="509" name="n_1aveValue【警察施設】&#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90187</xdr:rowOff>
    </xdr:from>
    <xdr:ext cx="469744" cy="259045"/>
    <xdr:sp macro="" textlink="">
      <xdr:nvSpPr>
        <xdr:cNvPr id="510" name="n_1mainValue【警察施設】&#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512" name="正方形/長方形 511"/>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513" name="正方形/長方形 512"/>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174625</xdr:colOff>
      <xdr:row>72</xdr:row>
      <xdr:rowOff>127000</xdr:rowOff>
    </xdr:from>
    <xdr:to>
      <xdr:col>23</xdr:col>
      <xdr:colOff>327025</xdr:colOff>
      <xdr:row>74</xdr:row>
      <xdr:rowOff>38100</xdr:rowOff>
    </xdr:to>
    <xdr:sp macro="" textlink="">
      <xdr:nvSpPr>
        <xdr:cNvPr id="514" name="正方形/長方形 513"/>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73</xdr:row>
      <xdr:rowOff>158750</xdr:rowOff>
    </xdr:from>
    <xdr:to>
      <xdr:col>23</xdr:col>
      <xdr:colOff>327025</xdr:colOff>
      <xdr:row>75</xdr:row>
      <xdr:rowOff>69850</xdr:rowOff>
    </xdr:to>
    <xdr:sp macro="" textlink="">
      <xdr:nvSpPr>
        <xdr:cNvPr id="515" name="正方形/長方形 514"/>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9" name="テキスト ボックス 51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1" name="テキスト ボックス 52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79</xdr:row>
      <xdr:rowOff>95250</xdr:rowOff>
    </xdr:from>
    <xdr:to>
      <xdr:col>23</xdr:col>
      <xdr:colOff>516889</xdr:colOff>
      <xdr:row>85</xdr:row>
      <xdr:rowOff>26670</xdr:rowOff>
    </xdr:to>
    <xdr:cxnSp macro="">
      <xdr:nvCxnSpPr>
        <xdr:cNvPr id="533" name="直線コネクタ 532"/>
        <xdr:cNvCxnSpPr/>
      </xdr:nvCxnSpPr>
      <xdr:spPr>
        <a:xfrm flipV="1">
          <a:off x="16317595" y="13639800"/>
          <a:ext cx="1269"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85</xdr:row>
      <xdr:rowOff>30497</xdr:rowOff>
    </xdr:from>
    <xdr:ext cx="405111" cy="259045"/>
    <xdr:sp macro="" textlink="">
      <xdr:nvSpPr>
        <xdr:cNvPr id="534" name="【庁舎】&#10;有形固定資産減価償却率最小値テキスト"/>
        <xdr:cNvSpPr txBox="1"/>
      </xdr:nvSpPr>
      <xdr:spPr>
        <a:xfrm>
          <a:off x="163703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85</xdr:row>
      <xdr:rowOff>26670</xdr:rowOff>
    </xdr:from>
    <xdr:to>
      <xdr:col>23</xdr:col>
      <xdr:colOff>606425</xdr:colOff>
      <xdr:row>85</xdr:row>
      <xdr:rowOff>26670</xdr:rowOff>
    </xdr:to>
    <xdr:cxnSp macro="">
      <xdr:nvCxnSpPr>
        <xdr:cNvPr id="535" name="直線コネクタ 534"/>
        <xdr:cNvCxnSpPr/>
      </xdr:nvCxnSpPr>
      <xdr:spPr>
        <a:xfrm>
          <a:off x="16230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41927</xdr:rowOff>
    </xdr:from>
    <xdr:ext cx="405111" cy="259045"/>
    <xdr:sp macro="" textlink="">
      <xdr:nvSpPr>
        <xdr:cNvPr id="536" name="【庁舎】&#10;有形固定資産減価償却率最大値テキスト"/>
        <xdr:cNvSpPr txBox="1"/>
      </xdr:nvSpPr>
      <xdr:spPr>
        <a:xfrm>
          <a:off x="16370300"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428625</xdr:colOff>
      <xdr:row>79</xdr:row>
      <xdr:rowOff>95250</xdr:rowOff>
    </xdr:from>
    <xdr:to>
      <xdr:col>23</xdr:col>
      <xdr:colOff>606425</xdr:colOff>
      <xdr:row>79</xdr:row>
      <xdr:rowOff>95250</xdr:rowOff>
    </xdr:to>
    <xdr:cxnSp macro="">
      <xdr:nvCxnSpPr>
        <xdr:cNvPr id="537" name="直線コネクタ 536"/>
        <xdr:cNvCxnSpPr/>
      </xdr:nvCxnSpPr>
      <xdr:spPr>
        <a:xfrm>
          <a:off x="16230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82</xdr:row>
      <xdr:rowOff>3827</xdr:rowOff>
    </xdr:from>
    <xdr:ext cx="405111" cy="259045"/>
    <xdr:sp macro="" textlink="">
      <xdr:nvSpPr>
        <xdr:cNvPr id="538" name="【庁舎】&#10;有形固定資産減価償却率平均値テキスト"/>
        <xdr:cNvSpPr txBox="1"/>
      </xdr:nvSpPr>
      <xdr:spPr>
        <a:xfrm>
          <a:off x="163703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25400</xdr:rowOff>
    </xdr:from>
    <xdr:to>
      <xdr:col>23</xdr:col>
      <xdr:colOff>568325</xdr:colOff>
      <xdr:row>82</xdr:row>
      <xdr:rowOff>127000</xdr:rowOff>
    </xdr:to>
    <xdr:sp macro="" textlink="">
      <xdr:nvSpPr>
        <xdr:cNvPr id="539" name="フローチャート : 判断 538"/>
        <xdr:cNvSpPr/>
      </xdr:nvSpPr>
      <xdr:spPr>
        <a:xfrm>
          <a:off x="16268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151130</xdr:rowOff>
    </xdr:from>
    <xdr:to>
      <xdr:col>22</xdr:col>
      <xdr:colOff>415925</xdr:colOff>
      <xdr:row>82</xdr:row>
      <xdr:rowOff>81280</xdr:rowOff>
    </xdr:to>
    <xdr:sp macro="" textlink="">
      <xdr:nvSpPr>
        <xdr:cNvPr id="540" name="フローチャート : 判断 539"/>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44450</xdr:rowOff>
    </xdr:from>
    <xdr:to>
      <xdr:col>23</xdr:col>
      <xdr:colOff>568325</xdr:colOff>
      <xdr:row>79</xdr:row>
      <xdr:rowOff>146050</xdr:rowOff>
    </xdr:to>
    <xdr:sp macro="" textlink="">
      <xdr:nvSpPr>
        <xdr:cNvPr id="546" name="円/楕円 545"/>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168927</xdr:rowOff>
    </xdr:from>
    <xdr:ext cx="405111" cy="259045"/>
    <xdr:sp macro="" textlink="">
      <xdr:nvSpPr>
        <xdr:cNvPr id="547" name="【庁舎】&#10;有形固定資産減価償却率該当値テキスト"/>
        <xdr:cNvSpPr txBox="1"/>
      </xdr:nvSpPr>
      <xdr:spPr>
        <a:xfrm>
          <a:off x="16370300"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59689</xdr:rowOff>
    </xdr:from>
    <xdr:to>
      <xdr:col>22</xdr:col>
      <xdr:colOff>415925</xdr:colOff>
      <xdr:row>78</xdr:row>
      <xdr:rowOff>161289</xdr:rowOff>
    </xdr:to>
    <xdr:sp macro="" textlink="">
      <xdr:nvSpPr>
        <xdr:cNvPr id="548" name="円/楕円 547"/>
        <xdr:cNvSpPr/>
      </xdr:nvSpPr>
      <xdr:spPr>
        <a:xfrm>
          <a:off x="15430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110489</xdr:rowOff>
    </xdr:from>
    <xdr:to>
      <xdr:col>23</xdr:col>
      <xdr:colOff>517525</xdr:colOff>
      <xdr:row>79</xdr:row>
      <xdr:rowOff>95250</xdr:rowOff>
    </xdr:to>
    <xdr:cxnSp macro="">
      <xdr:nvCxnSpPr>
        <xdr:cNvPr id="549" name="直線コネクタ 548"/>
        <xdr:cNvCxnSpPr/>
      </xdr:nvCxnSpPr>
      <xdr:spPr>
        <a:xfrm>
          <a:off x="15481300" y="1348358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72407</xdr:rowOff>
    </xdr:from>
    <xdr:ext cx="405111" cy="259045"/>
    <xdr:sp macro="" textlink="">
      <xdr:nvSpPr>
        <xdr:cNvPr id="550" name="n_1aveValue【庁舎】&#10;有形固定資産減価償却率"/>
        <xdr:cNvSpPr txBox="1"/>
      </xdr:nvSpPr>
      <xdr:spPr>
        <a:xfrm>
          <a:off x="15266043"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6366</xdr:rowOff>
    </xdr:from>
    <xdr:ext cx="405111" cy="259045"/>
    <xdr:sp macro="" textlink="">
      <xdr:nvSpPr>
        <xdr:cNvPr id="551" name="n_1mainValue【庁舎】&#10;有形固定資産減価償却率"/>
        <xdr:cNvSpPr txBox="1"/>
      </xdr:nvSpPr>
      <xdr:spPr>
        <a:xfrm>
          <a:off x="15266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553" name="正方形/長方形 55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554" name="正方形/長方形 55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29</xdr:col>
      <xdr:colOff>530225</xdr:colOff>
      <xdr:row>72</xdr:row>
      <xdr:rowOff>127000</xdr:rowOff>
    </xdr:from>
    <xdr:to>
      <xdr:col>31</xdr:col>
      <xdr:colOff>682625</xdr:colOff>
      <xdr:row>74</xdr:row>
      <xdr:rowOff>38100</xdr:rowOff>
    </xdr:to>
    <xdr:sp macro="" textlink="">
      <xdr:nvSpPr>
        <xdr:cNvPr id="555" name="正方形/長方形 55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73</xdr:row>
      <xdr:rowOff>158750</xdr:rowOff>
    </xdr:from>
    <xdr:to>
      <xdr:col>31</xdr:col>
      <xdr:colOff>682625</xdr:colOff>
      <xdr:row>75</xdr:row>
      <xdr:rowOff>69850</xdr:rowOff>
    </xdr:to>
    <xdr:sp macro="" textlink="">
      <xdr:nvSpPr>
        <xdr:cNvPr id="556" name="正方形/長方形 55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0" name="テキスト ボックス 55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78</xdr:row>
      <xdr:rowOff>5443</xdr:rowOff>
    </xdr:from>
    <xdr:to>
      <xdr:col>32</xdr:col>
      <xdr:colOff>186689</xdr:colOff>
      <xdr:row>86</xdr:row>
      <xdr:rowOff>103414</xdr:rowOff>
    </xdr:to>
    <xdr:cxnSp macro="">
      <xdr:nvCxnSpPr>
        <xdr:cNvPr id="576" name="直線コネクタ 575"/>
        <xdr:cNvCxnSpPr/>
      </xdr:nvCxnSpPr>
      <xdr:spPr>
        <a:xfrm flipV="1">
          <a:off x="22159595" y="13378543"/>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86</xdr:row>
      <xdr:rowOff>107241</xdr:rowOff>
    </xdr:from>
    <xdr:ext cx="469744" cy="259045"/>
    <xdr:sp macro="" textlink="">
      <xdr:nvSpPr>
        <xdr:cNvPr id="577" name="【庁舎】&#10;一人当たり面積最小値テキスト"/>
        <xdr:cNvSpPr txBox="1"/>
      </xdr:nvSpPr>
      <xdr:spPr>
        <a:xfrm>
          <a:off x="222123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78" name="直線コネクタ 577"/>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123570</xdr:rowOff>
    </xdr:from>
    <xdr:ext cx="469744" cy="259045"/>
    <xdr:sp macro="" textlink="">
      <xdr:nvSpPr>
        <xdr:cNvPr id="579" name="【庁舎】&#10;一人当たり面積最大値テキスト"/>
        <xdr:cNvSpPr txBox="1"/>
      </xdr:nvSpPr>
      <xdr:spPr>
        <a:xfrm>
          <a:off x="222123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80" name="直線コネクタ 57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83</xdr:row>
      <xdr:rowOff>153506</xdr:rowOff>
    </xdr:from>
    <xdr:ext cx="469744" cy="259045"/>
    <xdr:sp macro="" textlink="">
      <xdr:nvSpPr>
        <xdr:cNvPr id="581" name="【庁舎】&#10;一人当たり面積平均値テキスト"/>
        <xdr:cNvSpPr txBox="1"/>
      </xdr:nvSpPr>
      <xdr:spPr>
        <a:xfrm>
          <a:off x="222123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82" name="フローチャート : 判断 581"/>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77107</xdr:rowOff>
    </xdr:from>
    <xdr:to>
      <xdr:col>31</xdr:col>
      <xdr:colOff>85725</xdr:colOff>
      <xdr:row>84</xdr:row>
      <xdr:rowOff>7257</xdr:rowOff>
    </xdr:to>
    <xdr:sp macro="" textlink="">
      <xdr:nvSpPr>
        <xdr:cNvPr id="583" name="フローチャート : 判断 582"/>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142421</xdr:rowOff>
    </xdr:from>
    <xdr:to>
      <xdr:col>32</xdr:col>
      <xdr:colOff>238125</xdr:colOff>
      <xdr:row>80</xdr:row>
      <xdr:rowOff>72571</xdr:rowOff>
    </xdr:to>
    <xdr:sp macro="" textlink="">
      <xdr:nvSpPr>
        <xdr:cNvPr id="589" name="円/楕円 588"/>
        <xdr:cNvSpPr/>
      </xdr:nvSpPr>
      <xdr:spPr>
        <a:xfrm>
          <a:off x="22110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165298</xdr:rowOff>
    </xdr:from>
    <xdr:ext cx="469744" cy="259045"/>
    <xdr:sp macro="" textlink="">
      <xdr:nvSpPr>
        <xdr:cNvPr id="590" name="【庁舎】&#10;一人当たり面積該当値テキスト"/>
        <xdr:cNvSpPr txBox="1"/>
      </xdr:nvSpPr>
      <xdr:spPr>
        <a:xfrm>
          <a:off x="222123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36286</xdr:rowOff>
    </xdr:from>
    <xdr:to>
      <xdr:col>31</xdr:col>
      <xdr:colOff>85725</xdr:colOff>
      <xdr:row>80</xdr:row>
      <xdr:rowOff>137886</xdr:rowOff>
    </xdr:to>
    <xdr:sp macro="" textlink="">
      <xdr:nvSpPr>
        <xdr:cNvPr id="591" name="円/楕円 590"/>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21771</xdr:rowOff>
    </xdr:from>
    <xdr:to>
      <xdr:col>32</xdr:col>
      <xdr:colOff>187325</xdr:colOff>
      <xdr:row>80</xdr:row>
      <xdr:rowOff>87086</xdr:rowOff>
    </xdr:to>
    <xdr:cxnSp macro="">
      <xdr:nvCxnSpPr>
        <xdr:cNvPr id="592" name="直線コネクタ 591"/>
        <xdr:cNvCxnSpPr/>
      </xdr:nvCxnSpPr>
      <xdr:spPr>
        <a:xfrm flipV="1">
          <a:off x="21323300" y="137377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169834</xdr:rowOff>
    </xdr:from>
    <xdr:ext cx="469744" cy="259045"/>
    <xdr:sp macro="" textlink="">
      <xdr:nvSpPr>
        <xdr:cNvPr id="593" name="n_1aveValue【庁舎】&#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154413</xdr:rowOff>
    </xdr:from>
    <xdr:ext cx="469744" cy="259045"/>
    <xdr:sp macro="" textlink="">
      <xdr:nvSpPr>
        <xdr:cNvPr id="594" name="n_1mainValue【庁舎】&#10;一人当たり面積"/>
        <xdr:cNvSpPr txBox="1"/>
      </xdr:nvSpPr>
      <xdr:spPr>
        <a:xfrm>
          <a:off x="210757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類似団体と比較して有形固定資産減価償却率が特に高くなっている施設は、庁舎、保健所である一方、特に低くなっている施設は体育館・プール、陸上競技場・野球場・球場、県民会館である。</a:t>
          </a:r>
          <a:br>
            <a:rPr kumimoji="1" lang="ja-JP" altLang="en-US" sz="1300">
              <a:latin typeface="ＭＳ Ｐゴシック"/>
            </a:rPr>
          </a:br>
          <a:r>
            <a:rPr kumimoji="1" lang="ja-JP" altLang="en-US" sz="1300">
              <a:latin typeface="ＭＳ Ｐゴシック"/>
            </a:rPr>
            <a:t>　保健所については、該当する建物は西濃保健所揖斐センターのみであるが、昭和</a:t>
          </a:r>
          <a:r>
            <a:rPr kumimoji="1" lang="en-US" altLang="ja-JP" sz="1300">
              <a:latin typeface="ＭＳ Ｐゴシック"/>
            </a:rPr>
            <a:t>51</a:t>
          </a:r>
          <a:r>
            <a:rPr kumimoji="1" lang="ja-JP" altLang="en-US" sz="1300">
              <a:latin typeface="ＭＳ Ｐゴシック"/>
            </a:rPr>
            <a:t>年に取得した建物の耐用年数が</a:t>
          </a:r>
          <a:r>
            <a:rPr kumimoji="1" lang="en-US" altLang="ja-JP" sz="1300">
              <a:latin typeface="ＭＳ Ｐゴシック"/>
            </a:rPr>
            <a:t>34</a:t>
          </a:r>
          <a:r>
            <a:rPr kumimoji="1" lang="ja-JP" altLang="en-US" sz="1300">
              <a:latin typeface="ＭＳ Ｐゴシック"/>
            </a:rPr>
            <a:t>年経過していることにより有形固定資産減価償却率が</a:t>
          </a:r>
          <a:r>
            <a:rPr kumimoji="1" lang="en-US" altLang="ja-JP" sz="1300">
              <a:latin typeface="ＭＳ Ｐゴシック"/>
            </a:rPr>
            <a:t>100</a:t>
          </a:r>
          <a:r>
            <a:rPr kumimoji="1" lang="ja-JP" altLang="en-US" sz="1300">
              <a:latin typeface="ＭＳ Ｐゴシック"/>
            </a:rPr>
            <a:t>％となっている。また、体育館・プールについては、平成</a:t>
          </a:r>
          <a:r>
            <a:rPr kumimoji="1" lang="en-US" altLang="ja-JP" sz="1300">
              <a:latin typeface="ＭＳ Ｐゴシック"/>
            </a:rPr>
            <a:t>28</a:t>
          </a:r>
          <a:r>
            <a:rPr kumimoji="1" lang="ja-JP" altLang="en-US" sz="1300">
              <a:latin typeface="ＭＳ Ｐゴシック"/>
            </a:rPr>
            <a:t>年度に福祉友愛プールを新設したこと等により昨年度と比べ、有形固定資産減価償却率が</a:t>
          </a:r>
          <a:r>
            <a:rPr kumimoji="1" lang="en-US" altLang="ja-JP" sz="1300">
              <a:latin typeface="ＭＳ Ｐゴシック"/>
            </a:rPr>
            <a:t>16.7</a:t>
          </a:r>
          <a:r>
            <a:rPr kumimoji="1" lang="ja-JP" altLang="en-US" sz="1300">
              <a:latin typeface="ＭＳ Ｐゴシック"/>
            </a:rPr>
            <a:t>ポイントの減となっている。</a:t>
          </a:r>
          <a:br>
            <a:rPr kumimoji="1" lang="ja-JP" altLang="en-US" sz="1300">
              <a:latin typeface="ＭＳ Ｐゴシック"/>
            </a:rPr>
          </a:br>
          <a:r>
            <a:rPr kumimoji="1" lang="ja-JP" altLang="en-US" sz="1300">
              <a:latin typeface="ＭＳ Ｐゴシック"/>
            </a:rPr>
            <a:t>　各施設について、平成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月に策定した「岐阜県県有建物長寿命化計画（個別施設計画）」の中で具体的な維持管理計画を定めたところであり、今後同計画に基づき施設の再整備、長寿命化に取り組んでいく。 </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企業業績の悪化による法人事業税の減（平成</a:t>
          </a:r>
          <a:r>
            <a:rPr kumimoji="1" lang="en-US" altLang="ja-JP" sz="1300">
              <a:latin typeface="ＭＳ Ｐゴシック"/>
            </a:rPr>
            <a:t>22</a:t>
          </a:r>
          <a:r>
            <a:rPr kumimoji="1" lang="ja-JP" altLang="en-US" sz="1300">
              <a:latin typeface="ＭＳ Ｐゴシック"/>
            </a:rPr>
            <a:t>年度）などから、基準財政収入額が大きく落ち込んだ影響により、平成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年度の財政力指数は低下した。平成</a:t>
          </a:r>
          <a:r>
            <a:rPr kumimoji="1" lang="en-US" altLang="ja-JP" sz="1300">
              <a:latin typeface="ＭＳ Ｐゴシック"/>
            </a:rPr>
            <a:t>28</a:t>
          </a:r>
          <a:r>
            <a:rPr kumimoji="1" lang="ja-JP" altLang="en-US" sz="1300">
              <a:latin typeface="ＭＳ Ｐゴシック"/>
            </a:rPr>
            <a:t>年度は、法人事業税の増による基準財政収入額の増加などから、前年度より</a:t>
          </a:r>
          <a:r>
            <a:rPr kumimoji="1" lang="en-US" altLang="ja-JP" sz="1300">
              <a:latin typeface="ＭＳ Ｐゴシック"/>
            </a:rPr>
            <a:t>0.01</a:t>
          </a:r>
          <a:r>
            <a:rPr kumimoji="1" lang="ja-JP" altLang="en-US" sz="1300">
              <a:latin typeface="ＭＳ Ｐゴシック"/>
            </a:rPr>
            <a:t>ポイント増となり、全国平均を上回る</a:t>
          </a:r>
          <a:r>
            <a:rPr kumimoji="1" lang="en-US" altLang="ja-JP" sz="1300">
              <a:latin typeface="ＭＳ Ｐゴシック"/>
            </a:rPr>
            <a:t>0.53</a:t>
          </a:r>
          <a:r>
            <a:rPr kumimoji="1" lang="ja-JP" altLang="en-US" sz="1300">
              <a:latin typeface="ＭＳ Ｐゴシック"/>
            </a:rPr>
            <a:t>となっている。政策の自由度を確保するためには自主財源を一層増やしていくことが不可欠であり、個人住民税の直接徴収や外部資金の積極的な導入など、自主財源の確保対策に積極的に取り組む。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53522</xdr:rowOff>
    </xdr:from>
    <xdr:to>
      <xdr:col>7</xdr:col>
      <xdr:colOff>152400</xdr:colOff>
      <xdr:row>43</xdr:row>
      <xdr:rowOff>60778</xdr:rowOff>
    </xdr:to>
    <xdr:cxnSp macro="">
      <xdr:nvCxnSpPr>
        <xdr:cNvPr id="63" name="直線コネクタ 62"/>
        <xdr:cNvCxnSpPr/>
      </xdr:nvCxnSpPr>
      <xdr:spPr>
        <a:xfrm flipV="1">
          <a:off x="4953000" y="60542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32855</xdr:rowOff>
    </xdr:from>
    <xdr:ext cx="762000" cy="259045"/>
    <xdr:sp macro="" textlink="">
      <xdr:nvSpPr>
        <xdr:cNvPr id="64" name="財政力最小値テキスト"/>
        <xdr:cNvSpPr txBox="1"/>
      </xdr:nvSpPr>
      <xdr:spPr>
        <a:xfrm>
          <a:off x="5041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43</xdr:row>
      <xdr:rowOff>60778</xdr:rowOff>
    </xdr:from>
    <xdr:to>
      <xdr:col>7</xdr:col>
      <xdr:colOff>241300</xdr:colOff>
      <xdr:row>43</xdr:row>
      <xdr:rowOff>60778</xdr:rowOff>
    </xdr:to>
    <xdr:cxnSp macro="">
      <xdr:nvCxnSpPr>
        <xdr:cNvPr id="65" name="直線コネクタ 64"/>
        <xdr:cNvCxnSpPr/>
      </xdr:nvCxnSpPr>
      <xdr:spPr>
        <a:xfrm>
          <a:off x="4864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139899</xdr:rowOff>
    </xdr:from>
    <xdr:ext cx="762000" cy="259045"/>
    <xdr:sp macro="" textlink="">
      <xdr:nvSpPr>
        <xdr:cNvPr id="66"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53522</xdr:rowOff>
    </xdr:from>
    <xdr:to>
      <xdr:col>7</xdr:col>
      <xdr:colOff>241300</xdr:colOff>
      <xdr:row>35</xdr:row>
      <xdr:rowOff>53522</xdr:rowOff>
    </xdr:to>
    <xdr:cxnSp macro="">
      <xdr:nvCxnSpPr>
        <xdr:cNvPr id="67" name="直線コネクタ 66"/>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60778</xdr:rowOff>
    </xdr:to>
    <xdr:cxnSp macro="">
      <xdr:nvCxnSpPr>
        <xdr:cNvPr id="68" name="直線コネクタ 67"/>
        <xdr:cNvCxnSpPr/>
      </xdr:nvCxnSpPr>
      <xdr:spPr>
        <a:xfrm flipV="1">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58255</xdr:rowOff>
    </xdr:from>
    <xdr:ext cx="762000" cy="259045"/>
    <xdr:sp macro="" textlink="">
      <xdr:nvSpPr>
        <xdr:cNvPr id="69" name="財政力平均値テキスト"/>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70" name="フローチャート : 判断 69"/>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95250</xdr:rowOff>
    </xdr:to>
    <xdr:cxnSp macro="">
      <xdr:nvCxnSpPr>
        <xdr:cNvPr id="71" name="直線コネクタ 70"/>
        <xdr:cNvCxnSpPr/>
      </xdr:nvCxnSpPr>
      <xdr:spPr>
        <a:xfrm flipV="1">
          <a:off x="3225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2" name="フローチャート : 判断 71"/>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3" name="テキスト ボックス 7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129722</xdr:rowOff>
    </xdr:to>
    <xdr:cxnSp macro="">
      <xdr:nvCxnSpPr>
        <xdr:cNvPr id="74" name="直線コネクタ 73"/>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5" name="フローチャート : 判断 74"/>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6" name="テキスト ボックス 75"/>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44</xdr:row>
      <xdr:rowOff>27215</xdr:rowOff>
    </xdr:to>
    <xdr:cxnSp macro="">
      <xdr:nvCxnSpPr>
        <xdr:cNvPr id="77" name="直線コネクタ 76"/>
        <xdr:cNvCxnSpPr/>
      </xdr:nvCxnSpPr>
      <xdr:spPr>
        <a:xfrm flipV="1">
          <a:off x="1447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79828</xdr:rowOff>
    </xdr:from>
    <xdr:to>
      <xdr:col>3</xdr:col>
      <xdr:colOff>330200</xdr:colOff>
      <xdr:row>45</xdr:row>
      <xdr:rowOff>9978</xdr:rowOff>
    </xdr:to>
    <xdr:sp macro="" textlink="">
      <xdr:nvSpPr>
        <xdr:cNvPr id="78" name="フローチャート : 判断 77"/>
        <xdr:cNvSpPr/>
      </xdr:nvSpPr>
      <xdr:spPr>
        <a:xfrm>
          <a:off x="2286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79" name="テキスト ボックス 78"/>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81" name="テキスト ボックス 80"/>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42834</xdr:rowOff>
    </xdr:from>
    <xdr:ext cx="762000" cy="259045"/>
    <xdr:sp macro="" textlink="">
      <xdr:nvSpPr>
        <xdr:cNvPr id="88" name="財政力該当値テキスト"/>
        <xdr:cNvSpPr txBox="1"/>
      </xdr:nvSpPr>
      <xdr:spPr>
        <a:xfrm>
          <a:off x="50419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89" name="円/楕円 88"/>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0" name="テキスト ボックス 89"/>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3" name="円/楕円 92"/>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4" name="テキスト ボックス 93"/>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96" name="テキスト ボックス 95"/>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がピークであった公債費の減などの経常収支比率を改善させる要因がある一方で、社会保障関係経費の増加、臨時財政対策債や地方譲与税の減など経常収支比率を悪化させる要因もあり、結果的に前年度より</a:t>
          </a:r>
          <a:r>
            <a:rPr kumimoji="1" lang="en-US" altLang="ja-JP" sz="1300">
              <a:latin typeface="ＭＳ Ｐゴシック"/>
            </a:rPr>
            <a:t>2.0</a:t>
          </a:r>
          <a:r>
            <a:rPr kumimoji="1" lang="ja-JP" altLang="en-US" sz="1300">
              <a:latin typeface="ＭＳ Ｐゴシック"/>
            </a:rPr>
            <a:t>ポイント悪化し</a:t>
          </a:r>
          <a:r>
            <a:rPr kumimoji="1" lang="en-US" altLang="ja-JP" sz="1300">
              <a:latin typeface="ＭＳ Ｐゴシック"/>
            </a:rPr>
            <a:t>94.2</a:t>
          </a:r>
          <a:r>
            <a:rPr kumimoji="1" lang="ja-JP" altLang="en-US" sz="1300">
              <a:latin typeface="ＭＳ Ｐゴシック"/>
            </a:rPr>
            <a:t>ポイントとなった。全国平均を</a:t>
          </a:r>
          <a:r>
            <a:rPr kumimoji="1" lang="en-US" altLang="ja-JP" sz="1300">
              <a:latin typeface="ＭＳ Ｐゴシック"/>
            </a:rPr>
            <a:t>0.1</a:t>
          </a:r>
          <a:r>
            <a:rPr kumimoji="1" lang="ja-JP" altLang="en-US" sz="1300">
              <a:latin typeface="ＭＳ Ｐゴシック"/>
            </a:rPr>
            <a:t>ポイント下回っている状況ではあるが、社会保障関係経費の増加等が予想され財政の硬直化が続くものと予想されることから、引き続き歳入・歳出両面にわたる行財政改革に取り組み、節度とメリハリの利いた財政運営に努める。 </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14515</xdr:rowOff>
    </xdr:to>
    <xdr:cxnSp macro="">
      <xdr:nvCxnSpPr>
        <xdr:cNvPr id="126" name="直線コネクタ 125"/>
        <xdr:cNvCxnSpPr/>
      </xdr:nvCxnSpPr>
      <xdr:spPr>
        <a:xfrm flipV="1">
          <a:off x="4953000" y="10312400"/>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158042</xdr:rowOff>
    </xdr:from>
    <xdr:ext cx="762000" cy="259045"/>
    <xdr:sp macro="" textlink="">
      <xdr:nvSpPr>
        <xdr:cNvPr id="127"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14515</xdr:rowOff>
    </xdr:from>
    <xdr:to>
      <xdr:col>7</xdr:col>
      <xdr:colOff>241300</xdr:colOff>
      <xdr:row>67</xdr:row>
      <xdr:rowOff>14515</xdr:rowOff>
    </xdr:to>
    <xdr:cxnSp macro="">
      <xdr:nvCxnSpPr>
        <xdr:cNvPr id="128" name="直線コネクタ 127"/>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9"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30" name="直線コネクタ 129"/>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23585</xdr:rowOff>
    </xdr:from>
    <xdr:to>
      <xdr:col>7</xdr:col>
      <xdr:colOff>152400</xdr:colOff>
      <xdr:row>60</xdr:row>
      <xdr:rowOff>25400</xdr:rowOff>
    </xdr:to>
    <xdr:cxnSp macro="">
      <xdr:nvCxnSpPr>
        <xdr:cNvPr id="131" name="直線コネクタ 130"/>
        <xdr:cNvCxnSpPr/>
      </xdr:nvCxnSpPr>
      <xdr:spPr>
        <a:xfrm>
          <a:off x="4114800" y="9967685"/>
          <a:ext cx="8382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3" name="フローチャート :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23585</xdr:rowOff>
    </xdr:from>
    <xdr:to>
      <xdr:col>6</xdr:col>
      <xdr:colOff>0</xdr:colOff>
      <xdr:row>58</xdr:row>
      <xdr:rowOff>75293</xdr:rowOff>
    </xdr:to>
    <xdr:cxnSp macro="">
      <xdr:nvCxnSpPr>
        <xdr:cNvPr id="134" name="直線コネクタ 133"/>
        <xdr:cNvCxnSpPr/>
      </xdr:nvCxnSpPr>
      <xdr:spPr>
        <a:xfrm flipV="1">
          <a:off x="3225800" y="99676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5" name="フローチャート : 判断 134"/>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36" name="テキスト ボックス 135"/>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75293</xdr:rowOff>
    </xdr:from>
    <xdr:to>
      <xdr:col>4</xdr:col>
      <xdr:colOff>482600</xdr:colOff>
      <xdr:row>59</xdr:row>
      <xdr:rowOff>93435</xdr:rowOff>
    </xdr:to>
    <xdr:cxnSp macro="">
      <xdr:nvCxnSpPr>
        <xdr:cNvPr id="137" name="直線コネクタ 136"/>
        <xdr:cNvCxnSpPr/>
      </xdr:nvCxnSpPr>
      <xdr:spPr>
        <a:xfrm flipV="1">
          <a:off x="2336800" y="1001939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9072</xdr:rowOff>
    </xdr:from>
    <xdr:to>
      <xdr:col>4</xdr:col>
      <xdr:colOff>533400</xdr:colOff>
      <xdr:row>60</xdr:row>
      <xdr:rowOff>110672</xdr:rowOff>
    </xdr:to>
    <xdr:sp macro="" textlink="">
      <xdr:nvSpPr>
        <xdr:cNvPr id="138" name="フローチャート : 判断 137"/>
        <xdr:cNvSpPr/>
      </xdr:nvSpPr>
      <xdr:spPr>
        <a:xfrm>
          <a:off x="3175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95449</xdr:rowOff>
    </xdr:from>
    <xdr:ext cx="762000" cy="259045"/>
    <xdr:sp macro="" textlink="">
      <xdr:nvSpPr>
        <xdr:cNvPr id="139" name="テキスト ボックス 138"/>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93435</xdr:rowOff>
    </xdr:from>
    <xdr:to>
      <xdr:col>3</xdr:col>
      <xdr:colOff>279400</xdr:colOff>
      <xdr:row>59</xdr:row>
      <xdr:rowOff>110672</xdr:rowOff>
    </xdr:to>
    <xdr:cxnSp macro="">
      <xdr:nvCxnSpPr>
        <xdr:cNvPr id="140" name="直線コネクタ 139"/>
        <xdr:cNvCxnSpPr/>
      </xdr:nvCxnSpPr>
      <xdr:spPr>
        <a:xfrm flipV="1">
          <a:off x="1447800" y="102089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145143</xdr:rowOff>
    </xdr:from>
    <xdr:to>
      <xdr:col>3</xdr:col>
      <xdr:colOff>330200</xdr:colOff>
      <xdr:row>59</xdr:row>
      <xdr:rowOff>75293</xdr:rowOff>
    </xdr:to>
    <xdr:sp macro="" textlink="">
      <xdr:nvSpPr>
        <xdr:cNvPr id="141" name="フローチャート : 判断 140"/>
        <xdr:cNvSpPr/>
      </xdr:nvSpPr>
      <xdr:spPr>
        <a:xfrm>
          <a:off x="22860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85470</xdr:rowOff>
    </xdr:from>
    <xdr:ext cx="762000" cy="259045"/>
    <xdr:sp macro="" textlink="">
      <xdr:nvSpPr>
        <xdr:cNvPr id="142" name="テキスト ボックス 141"/>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128815</xdr:rowOff>
    </xdr:from>
    <xdr:to>
      <xdr:col>2</xdr:col>
      <xdr:colOff>127000</xdr:colOff>
      <xdr:row>60</xdr:row>
      <xdr:rowOff>58965</xdr:rowOff>
    </xdr:to>
    <xdr:sp macro="" textlink="">
      <xdr:nvSpPr>
        <xdr:cNvPr id="143" name="フローチャート : 判断 142"/>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43742</xdr:rowOff>
    </xdr:from>
    <xdr:ext cx="762000" cy="259045"/>
    <xdr:sp macro="" textlink="">
      <xdr:nvSpPr>
        <xdr:cNvPr id="144" name="テキスト ボックス 143"/>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50" name="円/楕円 149"/>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67327</xdr:rowOff>
    </xdr:from>
    <xdr:ext cx="762000" cy="259045"/>
    <xdr:sp macro="" textlink="">
      <xdr:nvSpPr>
        <xdr:cNvPr id="151"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144235</xdr:rowOff>
    </xdr:from>
    <xdr:to>
      <xdr:col>6</xdr:col>
      <xdr:colOff>50800</xdr:colOff>
      <xdr:row>58</xdr:row>
      <xdr:rowOff>74385</xdr:rowOff>
    </xdr:to>
    <xdr:sp macro="" textlink="">
      <xdr:nvSpPr>
        <xdr:cNvPr id="152" name="円/楕円 151"/>
        <xdr:cNvSpPr/>
      </xdr:nvSpPr>
      <xdr:spPr>
        <a:xfrm>
          <a:off x="4064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84562</xdr:rowOff>
    </xdr:from>
    <xdr:ext cx="736600" cy="259045"/>
    <xdr:sp macro="" textlink="">
      <xdr:nvSpPr>
        <xdr:cNvPr id="153" name="テキスト ボックス 152"/>
        <xdr:cNvSpPr txBox="1"/>
      </xdr:nvSpPr>
      <xdr:spPr>
        <a:xfrm>
          <a:off x="3733800" y="96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24493</xdr:rowOff>
    </xdr:from>
    <xdr:to>
      <xdr:col>4</xdr:col>
      <xdr:colOff>533400</xdr:colOff>
      <xdr:row>58</xdr:row>
      <xdr:rowOff>126093</xdr:rowOff>
    </xdr:to>
    <xdr:sp macro="" textlink="">
      <xdr:nvSpPr>
        <xdr:cNvPr id="154" name="円/楕円 153"/>
        <xdr:cNvSpPr/>
      </xdr:nvSpPr>
      <xdr:spPr>
        <a:xfrm>
          <a:off x="3175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136270</xdr:rowOff>
    </xdr:from>
    <xdr:ext cx="762000" cy="259045"/>
    <xdr:sp macro="" textlink="">
      <xdr:nvSpPr>
        <xdr:cNvPr id="155" name="テキスト ボックス 154"/>
        <xdr:cNvSpPr txBox="1"/>
      </xdr:nvSpPr>
      <xdr:spPr>
        <a:xfrm>
          <a:off x="2844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42635</xdr:rowOff>
    </xdr:from>
    <xdr:to>
      <xdr:col>3</xdr:col>
      <xdr:colOff>330200</xdr:colOff>
      <xdr:row>59</xdr:row>
      <xdr:rowOff>144235</xdr:rowOff>
    </xdr:to>
    <xdr:sp macro="" textlink="">
      <xdr:nvSpPr>
        <xdr:cNvPr id="156" name="円/楕円 155"/>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129012</xdr:rowOff>
    </xdr:from>
    <xdr:ext cx="762000" cy="259045"/>
    <xdr:sp macro="" textlink="">
      <xdr:nvSpPr>
        <xdr:cNvPr id="157" name="テキスト ボックス 156"/>
        <xdr:cNvSpPr txBox="1"/>
      </xdr:nvSpPr>
      <xdr:spPr>
        <a:xfrm>
          <a:off x="1955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59872</xdr:rowOff>
    </xdr:from>
    <xdr:to>
      <xdr:col>2</xdr:col>
      <xdr:colOff>127000</xdr:colOff>
      <xdr:row>59</xdr:row>
      <xdr:rowOff>161472</xdr:rowOff>
    </xdr:to>
    <xdr:sp macro="" textlink="">
      <xdr:nvSpPr>
        <xdr:cNvPr id="158" name="円/楕円 157"/>
        <xdr:cNvSpPr/>
      </xdr:nvSpPr>
      <xdr:spPr>
        <a:xfrm>
          <a:off x="1397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199</xdr:rowOff>
    </xdr:from>
    <xdr:ext cx="762000" cy="259045"/>
    <xdr:sp macro="" textlink="">
      <xdr:nvSpPr>
        <xdr:cNvPr id="159" name="テキスト ボックス 158"/>
        <xdr:cNvSpPr txBox="1"/>
      </xdr:nvSpPr>
      <xdr:spPr>
        <a:xfrm>
          <a:off x="1066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1" name="テキスト ボックス 160"/>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2" name="テキスト ボックス 161"/>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「行財政改革アクションプラン」等による臨時的給与抑制（平成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年度）の終了や平成</a:t>
          </a:r>
          <a:r>
            <a:rPr kumimoji="1" lang="en-US" altLang="ja-JP" sz="1300">
              <a:latin typeface="ＭＳ Ｐゴシック"/>
            </a:rPr>
            <a:t>28</a:t>
          </a:r>
          <a:r>
            <a:rPr kumimoji="1" lang="ja-JP" altLang="en-US" sz="1300">
              <a:latin typeface="ＭＳ Ｐゴシック"/>
            </a:rPr>
            <a:t>年度給与勧告による月例給・特別給等の引き上げにより、全国平均とほぼ同水準となっている。今後も引き続き行政コストの削減に努める。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9" name="直線コネクタ 188"/>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90"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91" name="直線コネクタ 190"/>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92"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93" name="直線コネクタ 192"/>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6507</xdr:rowOff>
    </xdr:from>
    <xdr:to>
      <xdr:col>7</xdr:col>
      <xdr:colOff>152400</xdr:colOff>
      <xdr:row>84</xdr:row>
      <xdr:rowOff>29051</xdr:rowOff>
    </xdr:to>
    <xdr:cxnSp macro="">
      <xdr:nvCxnSpPr>
        <xdr:cNvPr id="194" name="直線コネクタ 193"/>
        <xdr:cNvCxnSpPr/>
      </xdr:nvCxnSpPr>
      <xdr:spPr>
        <a:xfrm>
          <a:off x="4114800" y="14408307"/>
          <a:ext cx="8382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12974</xdr:rowOff>
    </xdr:from>
    <xdr:ext cx="762000" cy="259045"/>
    <xdr:sp macro="" textlink="">
      <xdr:nvSpPr>
        <xdr:cNvPr id="195" name="人件費・物件費等の状況平均値テキスト"/>
        <xdr:cNvSpPr txBox="1"/>
      </xdr:nvSpPr>
      <xdr:spPr>
        <a:xfrm>
          <a:off x="5041900" y="13900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6" name="フローチャート : 判断 195"/>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127214</xdr:rowOff>
    </xdr:from>
    <xdr:to>
      <xdr:col>6</xdr:col>
      <xdr:colOff>0</xdr:colOff>
      <xdr:row>84</xdr:row>
      <xdr:rowOff>6507</xdr:rowOff>
    </xdr:to>
    <xdr:cxnSp macro="">
      <xdr:nvCxnSpPr>
        <xdr:cNvPr id="197" name="直線コネクタ 196"/>
        <xdr:cNvCxnSpPr/>
      </xdr:nvCxnSpPr>
      <xdr:spPr>
        <a:xfrm>
          <a:off x="3225800" y="14357564"/>
          <a:ext cx="889000" cy="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8" name="フローチャート : 判断 197"/>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106207</xdr:rowOff>
    </xdr:from>
    <xdr:ext cx="736600" cy="259045"/>
    <xdr:sp macro="" textlink="">
      <xdr:nvSpPr>
        <xdr:cNvPr id="199" name="テキスト ボックス 198"/>
        <xdr:cNvSpPr txBox="1"/>
      </xdr:nvSpPr>
      <xdr:spPr>
        <a:xfrm>
          <a:off x="3733800" y="13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76403</xdr:rowOff>
    </xdr:from>
    <xdr:to>
      <xdr:col>4</xdr:col>
      <xdr:colOff>482600</xdr:colOff>
      <xdr:row>83</xdr:row>
      <xdr:rowOff>127214</xdr:rowOff>
    </xdr:to>
    <xdr:cxnSp macro="">
      <xdr:nvCxnSpPr>
        <xdr:cNvPr id="200" name="直線コネクタ 199"/>
        <xdr:cNvCxnSpPr/>
      </xdr:nvCxnSpPr>
      <xdr:spPr>
        <a:xfrm>
          <a:off x="2336800" y="14306753"/>
          <a:ext cx="889000" cy="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201" name="フローチャート : 判断 200"/>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61016</xdr:rowOff>
    </xdr:from>
    <xdr:ext cx="762000" cy="259045"/>
    <xdr:sp macro="" textlink="">
      <xdr:nvSpPr>
        <xdr:cNvPr id="202" name="テキスト ボックス 201"/>
        <xdr:cNvSpPr txBox="1"/>
      </xdr:nvSpPr>
      <xdr:spPr>
        <a:xfrm>
          <a:off x="2844800" y="1377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76265</xdr:rowOff>
    </xdr:from>
    <xdr:to>
      <xdr:col>3</xdr:col>
      <xdr:colOff>279400</xdr:colOff>
      <xdr:row>83</xdr:row>
      <xdr:rowOff>76403</xdr:rowOff>
    </xdr:to>
    <xdr:cxnSp macro="">
      <xdr:nvCxnSpPr>
        <xdr:cNvPr id="203" name="直線コネクタ 202"/>
        <xdr:cNvCxnSpPr/>
      </xdr:nvCxnSpPr>
      <xdr:spPr>
        <a:xfrm>
          <a:off x="1447800" y="14306615"/>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139680</xdr:rowOff>
    </xdr:from>
    <xdr:to>
      <xdr:col>3</xdr:col>
      <xdr:colOff>330200</xdr:colOff>
      <xdr:row>85</xdr:row>
      <xdr:rowOff>69830</xdr:rowOff>
    </xdr:to>
    <xdr:sp macro="" textlink="">
      <xdr:nvSpPr>
        <xdr:cNvPr id="204" name="フローチャート : 判断 203"/>
        <xdr:cNvSpPr/>
      </xdr:nvSpPr>
      <xdr:spPr>
        <a:xfrm>
          <a:off x="2286000" y="145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54607</xdr:rowOff>
    </xdr:from>
    <xdr:ext cx="762000" cy="259045"/>
    <xdr:sp macro="" textlink="">
      <xdr:nvSpPr>
        <xdr:cNvPr id="205" name="テキスト ボックス 204"/>
        <xdr:cNvSpPr txBox="1"/>
      </xdr:nvSpPr>
      <xdr:spPr>
        <a:xfrm>
          <a:off x="1955800" y="1462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20782</xdr:rowOff>
    </xdr:from>
    <xdr:to>
      <xdr:col>2</xdr:col>
      <xdr:colOff>127000</xdr:colOff>
      <xdr:row>85</xdr:row>
      <xdr:rowOff>122382</xdr:rowOff>
    </xdr:to>
    <xdr:sp macro="" textlink="">
      <xdr:nvSpPr>
        <xdr:cNvPr id="206" name="フローチャート : 判断 205"/>
        <xdr:cNvSpPr/>
      </xdr:nvSpPr>
      <xdr:spPr>
        <a:xfrm>
          <a:off x="1397000" y="1459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107159</xdr:rowOff>
    </xdr:from>
    <xdr:ext cx="762000" cy="259045"/>
    <xdr:sp macro="" textlink="">
      <xdr:nvSpPr>
        <xdr:cNvPr id="207" name="テキスト ボックス 206"/>
        <xdr:cNvSpPr txBox="1"/>
      </xdr:nvSpPr>
      <xdr:spPr>
        <a:xfrm>
          <a:off x="1066800" y="1468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149701</xdr:rowOff>
    </xdr:from>
    <xdr:to>
      <xdr:col>7</xdr:col>
      <xdr:colOff>203200</xdr:colOff>
      <xdr:row>84</xdr:row>
      <xdr:rowOff>79851</xdr:rowOff>
    </xdr:to>
    <xdr:sp macro="" textlink="">
      <xdr:nvSpPr>
        <xdr:cNvPr id="213" name="円/楕円 212"/>
        <xdr:cNvSpPr/>
      </xdr:nvSpPr>
      <xdr:spPr>
        <a:xfrm>
          <a:off x="4902200" y="143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121778</xdr:rowOff>
    </xdr:from>
    <xdr:ext cx="762000" cy="259045"/>
    <xdr:sp macro="" textlink="">
      <xdr:nvSpPr>
        <xdr:cNvPr id="214" name="人件費・物件費等の状況該当値テキスト"/>
        <xdr:cNvSpPr txBox="1"/>
      </xdr:nvSpPr>
      <xdr:spPr>
        <a:xfrm>
          <a:off x="5041900" y="1435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127157</xdr:rowOff>
    </xdr:from>
    <xdr:to>
      <xdr:col>6</xdr:col>
      <xdr:colOff>50800</xdr:colOff>
      <xdr:row>84</xdr:row>
      <xdr:rowOff>57307</xdr:rowOff>
    </xdr:to>
    <xdr:sp macro="" textlink="">
      <xdr:nvSpPr>
        <xdr:cNvPr id="215" name="円/楕円 214"/>
        <xdr:cNvSpPr/>
      </xdr:nvSpPr>
      <xdr:spPr>
        <a:xfrm>
          <a:off x="4064000" y="14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42084</xdr:rowOff>
    </xdr:from>
    <xdr:ext cx="736600" cy="259045"/>
    <xdr:sp macro="" textlink="">
      <xdr:nvSpPr>
        <xdr:cNvPr id="216" name="テキスト ボックス 215"/>
        <xdr:cNvSpPr txBox="1"/>
      </xdr:nvSpPr>
      <xdr:spPr>
        <a:xfrm>
          <a:off x="3733800" y="1444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76414</xdr:rowOff>
    </xdr:from>
    <xdr:to>
      <xdr:col>4</xdr:col>
      <xdr:colOff>533400</xdr:colOff>
      <xdr:row>84</xdr:row>
      <xdr:rowOff>6564</xdr:rowOff>
    </xdr:to>
    <xdr:sp macro="" textlink="">
      <xdr:nvSpPr>
        <xdr:cNvPr id="217" name="円/楕円 216"/>
        <xdr:cNvSpPr/>
      </xdr:nvSpPr>
      <xdr:spPr>
        <a:xfrm>
          <a:off x="3175000" y="143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162791</xdr:rowOff>
    </xdr:from>
    <xdr:ext cx="762000" cy="259045"/>
    <xdr:sp macro="" textlink="">
      <xdr:nvSpPr>
        <xdr:cNvPr id="218" name="テキスト ボックス 217"/>
        <xdr:cNvSpPr txBox="1"/>
      </xdr:nvSpPr>
      <xdr:spPr>
        <a:xfrm>
          <a:off x="2844800" y="143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25603</xdr:rowOff>
    </xdr:from>
    <xdr:to>
      <xdr:col>3</xdr:col>
      <xdr:colOff>330200</xdr:colOff>
      <xdr:row>83</xdr:row>
      <xdr:rowOff>127203</xdr:rowOff>
    </xdr:to>
    <xdr:sp macro="" textlink="">
      <xdr:nvSpPr>
        <xdr:cNvPr id="219" name="円/楕円 218"/>
        <xdr:cNvSpPr/>
      </xdr:nvSpPr>
      <xdr:spPr>
        <a:xfrm>
          <a:off x="2286000" y="142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137380</xdr:rowOff>
    </xdr:from>
    <xdr:ext cx="762000" cy="259045"/>
    <xdr:sp macro="" textlink="">
      <xdr:nvSpPr>
        <xdr:cNvPr id="220" name="テキスト ボックス 219"/>
        <xdr:cNvSpPr txBox="1"/>
      </xdr:nvSpPr>
      <xdr:spPr>
        <a:xfrm>
          <a:off x="1955800" y="140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112,696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25465</xdr:rowOff>
    </xdr:from>
    <xdr:to>
      <xdr:col>2</xdr:col>
      <xdr:colOff>127000</xdr:colOff>
      <xdr:row>83</xdr:row>
      <xdr:rowOff>127065</xdr:rowOff>
    </xdr:to>
    <xdr:sp macro="" textlink="">
      <xdr:nvSpPr>
        <xdr:cNvPr id="221" name="円/楕円 220"/>
        <xdr:cNvSpPr/>
      </xdr:nvSpPr>
      <xdr:spPr>
        <a:xfrm>
          <a:off x="1397000" y="142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137242</xdr:rowOff>
    </xdr:from>
    <xdr:ext cx="762000" cy="259045"/>
    <xdr:sp macro="" textlink="">
      <xdr:nvSpPr>
        <xdr:cNvPr id="222" name="テキスト ボックス 221"/>
        <xdr:cNvSpPr txBox="1"/>
      </xdr:nvSpPr>
      <xdr:spPr>
        <a:xfrm>
          <a:off x="1066800" y="140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4" name="テキスト ボックス 223"/>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5" name="テキスト ボックス 224"/>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臨時的給与抑制（平成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年度）後も適正な定員管理、昇給等の実施により、全国平均並びに類似団体平均を下回って推移しており、今後も引き続き適正な給与水準の維持に努めていく。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85</xdr:row>
      <xdr:rowOff>48986</xdr:rowOff>
    </xdr:to>
    <xdr:cxnSp macro="">
      <xdr:nvCxnSpPr>
        <xdr:cNvPr id="251" name="直線コネクタ 250"/>
        <xdr:cNvCxnSpPr/>
      </xdr:nvCxnSpPr>
      <xdr:spPr>
        <a:xfrm flipV="1">
          <a:off x="17018000" y="14001750"/>
          <a:ext cx="0" cy="620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21063</xdr:rowOff>
    </xdr:from>
    <xdr:ext cx="762000" cy="259045"/>
    <xdr:sp macro="" textlink="">
      <xdr:nvSpPr>
        <xdr:cNvPr id="252" name="給与水準   （国との比較）最小値テキスト"/>
        <xdr:cNvSpPr txBox="1"/>
      </xdr:nvSpPr>
      <xdr:spPr>
        <a:xfrm>
          <a:off x="17106900" y="145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48986</xdr:rowOff>
    </xdr:from>
    <xdr:to>
      <xdr:col>24</xdr:col>
      <xdr:colOff>647700</xdr:colOff>
      <xdr:row>85</xdr:row>
      <xdr:rowOff>48986</xdr:rowOff>
    </xdr:to>
    <xdr:cxnSp macro="">
      <xdr:nvCxnSpPr>
        <xdr:cNvPr id="253" name="直線コネクタ 252"/>
        <xdr:cNvCxnSpPr/>
      </xdr:nvCxnSpPr>
      <xdr:spPr>
        <a:xfrm>
          <a:off x="16929100" y="146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4"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5" name="直線コネクタ 254"/>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114300</xdr:rowOff>
    </xdr:to>
    <xdr:cxnSp macro="">
      <xdr:nvCxnSpPr>
        <xdr:cNvPr id="256" name="直線コネクタ 255"/>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7"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8" name="フローチャート : 判断 257"/>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147864</xdr:rowOff>
    </xdr:from>
    <xdr:to>
      <xdr:col>23</xdr:col>
      <xdr:colOff>406400</xdr:colOff>
      <xdr:row>81</xdr:row>
      <xdr:rowOff>114300</xdr:rowOff>
    </xdr:to>
    <xdr:cxnSp macro="">
      <xdr:nvCxnSpPr>
        <xdr:cNvPr id="259" name="直線コネクタ 258"/>
        <xdr:cNvCxnSpPr/>
      </xdr:nvCxnSpPr>
      <xdr:spPr>
        <a:xfrm>
          <a:off x="15290800" y="138638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150586</xdr:rowOff>
    </xdr:from>
    <xdr:to>
      <xdr:col>23</xdr:col>
      <xdr:colOff>457200</xdr:colOff>
      <xdr:row>83</xdr:row>
      <xdr:rowOff>80736</xdr:rowOff>
    </xdr:to>
    <xdr:sp macro="" textlink="">
      <xdr:nvSpPr>
        <xdr:cNvPr id="260" name="フローチャート : 判断 259"/>
        <xdr:cNvSpPr/>
      </xdr:nvSpPr>
      <xdr:spPr>
        <a:xfrm>
          <a:off x="161290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61" name="テキスト ボックス 260"/>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113393</xdr:rowOff>
    </xdr:from>
    <xdr:to>
      <xdr:col>22</xdr:col>
      <xdr:colOff>203200</xdr:colOff>
      <xdr:row>80</xdr:row>
      <xdr:rowOff>147864</xdr:rowOff>
    </xdr:to>
    <xdr:cxnSp macro="">
      <xdr:nvCxnSpPr>
        <xdr:cNvPr id="262" name="直線コネクタ 261"/>
        <xdr:cNvCxnSpPr/>
      </xdr:nvCxnSpPr>
      <xdr:spPr>
        <a:xfrm>
          <a:off x="14401800" y="138293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4" name="テキスト ボックス 263"/>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113393</xdr:rowOff>
    </xdr:from>
    <xdr:to>
      <xdr:col>21</xdr:col>
      <xdr:colOff>0</xdr:colOff>
      <xdr:row>88</xdr:row>
      <xdr:rowOff>103414</xdr:rowOff>
    </xdr:to>
    <xdr:cxnSp macro="">
      <xdr:nvCxnSpPr>
        <xdr:cNvPr id="265" name="直線コネクタ 264"/>
        <xdr:cNvCxnSpPr/>
      </xdr:nvCxnSpPr>
      <xdr:spPr>
        <a:xfrm flipV="1">
          <a:off x="13512800" y="13829393"/>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11793</xdr:rowOff>
    </xdr:from>
    <xdr:to>
      <xdr:col>21</xdr:col>
      <xdr:colOff>50800</xdr:colOff>
      <xdr:row>81</xdr:row>
      <xdr:rowOff>113393</xdr:rowOff>
    </xdr:to>
    <xdr:sp macro="" textlink="">
      <xdr:nvSpPr>
        <xdr:cNvPr id="266" name="フローチャート : 判断 265"/>
        <xdr:cNvSpPr/>
      </xdr:nvSpPr>
      <xdr:spPr>
        <a:xfrm>
          <a:off x="14351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98170</xdr:rowOff>
    </xdr:from>
    <xdr:ext cx="762000" cy="259045"/>
    <xdr:sp macro="" textlink="">
      <xdr:nvSpPr>
        <xdr:cNvPr id="267" name="テキスト ボックス 266"/>
        <xdr:cNvSpPr txBox="1"/>
      </xdr:nvSpPr>
      <xdr:spPr>
        <a:xfrm>
          <a:off x="14020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36286</xdr:rowOff>
    </xdr:from>
    <xdr:to>
      <xdr:col>19</xdr:col>
      <xdr:colOff>533400</xdr:colOff>
      <xdr:row>89</xdr:row>
      <xdr:rowOff>137886</xdr:rowOff>
    </xdr:to>
    <xdr:sp macro="" textlink="">
      <xdr:nvSpPr>
        <xdr:cNvPr id="268" name="フローチャート : 判断 267"/>
        <xdr:cNvSpPr/>
      </xdr:nvSpPr>
      <xdr:spPr>
        <a:xfrm>
          <a:off x="13462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122663</xdr:rowOff>
    </xdr:from>
    <xdr:ext cx="762000" cy="259045"/>
    <xdr:sp macro="" textlink="">
      <xdr:nvSpPr>
        <xdr:cNvPr id="269" name="テキスト ボックス 268"/>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5" name="円/楕円 274"/>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156227</xdr:rowOff>
    </xdr:from>
    <xdr:ext cx="762000" cy="259045"/>
    <xdr:sp macro="" textlink="">
      <xdr:nvSpPr>
        <xdr:cNvPr id="276"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7" name="円/楕円 276"/>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8" name="テキスト ボックス 277"/>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97064</xdr:rowOff>
    </xdr:from>
    <xdr:to>
      <xdr:col>22</xdr:col>
      <xdr:colOff>254000</xdr:colOff>
      <xdr:row>81</xdr:row>
      <xdr:rowOff>27214</xdr:rowOff>
    </xdr:to>
    <xdr:sp macro="" textlink="">
      <xdr:nvSpPr>
        <xdr:cNvPr id="279" name="円/楕円 278"/>
        <xdr:cNvSpPr/>
      </xdr:nvSpPr>
      <xdr:spPr>
        <a:xfrm>
          <a:off x="15240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37391</xdr:rowOff>
    </xdr:from>
    <xdr:ext cx="762000" cy="259045"/>
    <xdr:sp macro="" textlink="">
      <xdr:nvSpPr>
        <xdr:cNvPr id="280" name="テキスト ボックス 279"/>
        <xdr:cNvSpPr txBox="1"/>
      </xdr:nvSpPr>
      <xdr:spPr>
        <a:xfrm>
          <a:off x="14909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62593</xdr:rowOff>
    </xdr:from>
    <xdr:to>
      <xdr:col>21</xdr:col>
      <xdr:colOff>50800</xdr:colOff>
      <xdr:row>80</xdr:row>
      <xdr:rowOff>164193</xdr:rowOff>
    </xdr:to>
    <xdr:sp macro="" textlink="">
      <xdr:nvSpPr>
        <xdr:cNvPr id="281" name="円/楕円 280"/>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2920</xdr:rowOff>
    </xdr:from>
    <xdr:ext cx="762000" cy="259045"/>
    <xdr:sp macro="" textlink="">
      <xdr:nvSpPr>
        <xdr:cNvPr id="282" name="テキスト ボックス 281"/>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3" name="円/楕円 282"/>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4" name="テキスト ボックス 283"/>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6" name="テキスト ボックス 285"/>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7" name="テキスト ボックス 286"/>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[1,169.79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行財政改革指針（</a:t>
          </a:r>
          <a:r>
            <a:rPr kumimoji="1" lang="en-US" altLang="ja-JP" sz="1300">
              <a:latin typeface="ＭＳ Ｐゴシック"/>
            </a:rPr>
            <a:t>H20</a:t>
          </a:r>
          <a:r>
            <a:rPr kumimoji="1" lang="ja-JP" altLang="en-US" sz="1300">
              <a:latin typeface="ＭＳ Ｐゴシック"/>
            </a:rPr>
            <a:t>年度～</a:t>
          </a:r>
          <a:r>
            <a:rPr kumimoji="1" lang="en-US" altLang="ja-JP" sz="1300">
              <a:latin typeface="ＭＳ Ｐゴシック"/>
            </a:rPr>
            <a:t>H24</a:t>
          </a:r>
          <a:r>
            <a:rPr kumimoji="1" lang="ja-JP" altLang="en-US" sz="1300">
              <a:latin typeface="ＭＳ Ｐゴシック"/>
            </a:rPr>
            <a:t>年度）及び行財政改革アクションプラン（</a:t>
          </a:r>
          <a:r>
            <a:rPr kumimoji="1" lang="en-US" altLang="ja-JP" sz="1300">
              <a:latin typeface="ＭＳ Ｐゴシック"/>
            </a:rPr>
            <a:t>H22</a:t>
          </a:r>
          <a:r>
            <a:rPr kumimoji="1" lang="ja-JP" altLang="en-US" sz="1300">
              <a:latin typeface="ＭＳ Ｐゴシック"/>
            </a:rPr>
            <a:t>年度～</a:t>
          </a:r>
          <a:r>
            <a:rPr kumimoji="1" lang="en-US" altLang="ja-JP" sz="1300">
              <a:latin typeface="ＭＳ Ｐゴシック"/>
            </a:rPr>
            <a:t>H24</a:t>
          </a:r>
          <a:r>
            <a:rPr kumimoji="1" lang="ja-JP" altLang="en-US" sz="1300">
              <a:latin typeface="ＭＳ Ｐゴシック"/>
            </a:rPr>
            <a:t>年度）に基づいて新規採用を抑制し約１割（</a:t>
          </a:r>
          <a:r>
            <a:rPr kumimoji="1" lang="en-US" altLang="ja-JP" sz="1300">
              <a:latin typeface="ＭＳ Ｐゴシック"/>
            </a:rPr>
            <a:t>2,757</a:t>
          </a:r>
          <a:r>
            <a:rPr kumimoji="1" lang="ja-JP" altLang="en-US" sz="1300">
              <a:latin typeface="ＭＳ Ｐゴシック"/>
            </a:rPr>
            <a:t>人）の定員削減を進めてきたことにより、当県は相当に効率的な行政組織となっており、今後も基本的には現在の職員規模により適正な定員の管理を図っていく。 </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12" name="直線コネクタ 311"/>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13"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4" name="直線コネクタ 313"/>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5"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6" name="直線コネクタ 315"/>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151112</xdr:rowOff>
    </xdr:from>
    <xdr:to>
      <xdr:col>24</xdr:col>
      <xdr:colOff>558800</xdr:colOff>
      <xdr:row>64</xdr:row>
      <xdr:rowOff>163619</xdr:rowOff>
    </xdr:to>
    <xdr:cxnSp macro="">
      <xdr:nvCxnSpPr>
        <xdr:cNvPr id="317" name="直線コネクタ 316"/>
        <xdr:cNvCxnSpPr/>
      </xdr:nvCxnSpPr>
      <xdr:spPr>
        <a:xfrm>
          <a:off x="16179800" y="11123912"/>
          <a:ext cx="8382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18387</xdr:rowOff>
    </xdr:from>
    <xdr:ext cx="762000" cy="259045"/>
    <xdr:sp macro="" textlink="">
      <xdr:nvSpPr>
        <xdr:cNvPr id="318" name="定員管理の状況平均値テキスト"/>
        <xdr:cNvSpPr txBox="1"/>
      </xdr:nvSpPr>
      <xdr:spPr>
        <a:xfrm>
          <a:off x="17106900" y="1030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9" name="フローチャート : 判断 318"/>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141038</xdr:rowOff>
    </xdr:from>
    <xdr:to>
      <xdr:col>23</xdr:col>
      <xdr:colOff>406400</xdr:colOff>
      <xdr:row>64</xdr:row>
      <xdr:rowOff>151112</xdr:rowOff>
    </xdr:to>
    <xdr:cxnSp macro="">
      <xdr:nvCxnSpPr>
        <xdr:cNvPr id="320" name="直線コネクタ 319"/>
        <xdr:cNvCxnSpPr/>
      </xdr:nvCxnSpPr>
      <xdr:spPr>
        <a:xfrm>
          <a:off x="15290800" y="11113838"/>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21" name="フローチャート : 判断 320"/>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22" name="テキスト ボックス 321"/>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122478</xdr:rowOff>
    </xdr:from>
    <xdr:to>
      <xdr:col>22</xdr:col>
      <xdr:colOff>203200</xdr:colOff>
      <xdr:row>64</xdr:row>
      <xdr:rowOff>141038</xdr:rowOff>
    </xdr:to>
    <xdr:cxnSp macro="">
      <xdr:nvCxnSpPr>
        <xdr:cNvPr id="323" name="直線コネクタ 322"/>
        <xdr:cNvCxnSpPr/>
      </xdr:nvCxnSpPr>
      <xdr:spPr>
        <a:xfrm>
          <a:off x="14401800" y="11095278"/>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24" name="フローチャート : 判断 323"/>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25" name="テキスト ボックス 324"/>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114535</xdr:rowOff>
    </xdr:from>
    <xdr:to>
      <xdr:col>21</xdr:col>
      <xdr:colOff>0</xdr:colOff>
      <xdr:row>64</xdr:row>
      <xdr:rowOff>122478</xdr:rowOff>
    </xdr:to>
    <xdr:cxnSp macro="">
      <xdr:nvCxnSpPr>
        <xdr:cNvPr id="326" name="直線コネクタ 325"/>
        <xdr:cNvCxnSpPr/>
      </xdr:nvCxnSpPr>
      <xdr:spPr>
        <a:xfrm>
          <a:off x="13512800" y="11087335"/>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99120</xdr:rowOff>
    </xdr:from>
    <xdr:to>
      <xdr:col>21</xdr:col>
      <xdr:colOff>50800</xdr:colOff>
      <xdr:row>66</xdr:row>
      <xdr:rowOff>29270</xdr:rowOff>
    </xdr:to>
    <xdr:sp macro="" textlink="">
      <xdr:nvSpPr>
        <xdr:cNvPr id="327" name="フローチャート : 判断 326"/>
        <xdr:cNvSpPr/>
      </xdr:nvSpPr>
      <xdr:spPr>
        <a:xfrm>
          <a:off x="14351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14047</xdr:rowOff>
    </xdr:from>
    <xdr:ext cx="762000" cy="259045"/>
    <xdr:sp macro="" textlink="">
      <xdr:nvSpPr>
        <xdr:cNvPr id="328" name="テキスト ボックス 327"/>
        <xdr:cNvSpPr txBox="1"/>
      </xdr:nvSpPr>
      <xdr:spPr>
        <a:xfrm>
          <a:off x="14020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100265</xdr:rowOff>
    </xdr:from>
    <xdr:to>
      <xdr:col>19</xdr:col>
      <xdr:colOff>533400</xdr:colOff>
      <xdr:row>66</xdr:row>
      <xdr:rowOff>30415</xdr:rowOff>
    </xdr:to>
    <xdr:sp macro="" textlink="">
      <xdr:nvSpPr>
        <xdr:cNvPr id="329" name="フローチャート : 判断 328"/>
        <xdr:cNvSpPr/>
      </xdr:nvSpPr>
      <xdr:spPr>
        <a:xfrm>
          <a:off x="13462000" y="112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15192</xdr:rowOff>
    </xdr:from>
    <xdr:ext cx="762000" cy="259045"/>
    <xdr:sp macro="" textlink="">
      <xdr:nvSpPr>
        <xdr:cNvPr id="330" name="テキスト ボックス 329"/>
        <xdr:cNvSpPr txBox="1"/>
      </xdr:nvSpPr>
      <xdr:spPr>
        <a:xfrm>
          <a:off x="13131800" y="1133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112819</xdr:rowOff>
    </xdr:from>
    <xdr:to>
      <xdr:col>24</xdr:col>
      <xdr:colOff>609600</xdr:colOff>
      <xdr:row>65</xdr:row>
      <xdr:rowOff>42969</xdr:rowOff>
    </xdr:to>
    <xdr:sp macro="" textlink="">
      <xdr:nvSpPr>
        <xdr:cNvPr id="336" name="円/楕円 335"/>
        <xdr:cNvSpPr/>
      </xdr:nvSpPr>
      <xdr:spPr>
        <a:xfrm>
          <a:off x="16967200" y="110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84896</xdr:rowOff>
    </xdr:from>
    <xdr:ext cx="762000" cy="259045"/>
    <xdr:sp macro="" textlink="">
      <xdr:nvSpPr>
        <xdr:cNvPr id="337" name="定員管理の状況該当値テキスト"/>
        <xdr:cNvSpPr txBox="1"/>
      </xdr:nvSpPr>
      <xdr:spPr>
        <a:xfrm>
          <a:off x="17106900" y="1105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1,169.79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100312</xdr:rowOff>
    </xdr:from>
    <xdr:to>
      <xdr:col>23</xdr:col>
      <xdr:colOff>457200</xdr:colOff>
      <xdr:row>65</xdr:row>
      <xdr:rowOff>30462</xdr:rowOff>
    </xdr:to>
    <xdr:sp macro="" textlink="">
      <xdr:nvSpPr>
        <xdr:cNvPr id="338" name="円/楕円 337"/>
        <xdr:cNvSpPr/>
      </xdr:nvSpPr>
      <xdr:spPr>
        <a:xfrm>
          <a:off x="16129000" y="11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15239</xdr:rowOff>
    </xdr:from>
    <xdr:ext cx="736600" cy="259045"/>
    <xdr:sp macro="" textlink="">
      <xdr:nvSpPr>
        <xdr:cNvPr id="339" name="テキスト ボックス 338"/>
        <xdr:cNvSpPr txBox="1"/>
      </xdr:nvSpPr>
      <xdr:spPr>
        <a:xfrm>
          <a:off x="15798800" y="1115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1,163.57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90238</xdr:rowOff>
    </xdr:from>
    <xdr:to>
      <xdr:col>22</xdr:col>
      <xdr:colOff>254000</xdr:colOff>
      <xdr:row>65</xdr:row>
      <xdr:rowOff>20388</xdr:rowOff>
    </xdr:to>
    <xdr:sp macro="" textlink="">
      <xdr:nvSpPr>
        <xdr:cNvPr id="340" name="円/楕円 339"/>
        <xdr:cNvSpPr/>
      </xdr:nvSpPr>
      <xdr:spPr>
        <a:xfrm>
          <a:off x="15240000" y="11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5165</xdr:rowOff>
    </xdr:from>
    <xdr:ext cx="762000" cy="259045"/>
    <xdr:sp macro="" textlink="">
      <xdr:nvSpPr>
        <xdr:cNvPr id="341" name="テキスト ボックス 340"/>
        <xdr:cNvSpPr txBox="1"/>
      </xdr:nvSpPr>
      <xdr:spPr>
        <a:xfrm>
          <a:off x="14909800" y="11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1,158.56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71678</xdr:rowOff>
    </xdr:from>
    <xdr:to>
      <xdr:col>21</xdr:col>
      <xdr:colOff>50800</xdr:colOff>
      <xdr:row>65</xdr:row>
      <xdr:rowOff>1828</xdr:rowOff>
    </xdr:to>
    <xdr:sp macro="" textlink="">
      <xdr:nvSpPr>
        <xdr:cNvPr id="342" name="円/楕円 341"/>
        <xdr:cNvSpPr/>
      </xdr:nvSpPr>
      <xdr:spPr>
        <a:xfrm>
          <a:off x="14351000" y="110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12005</xdr:rowOff>
    </xdr:from>
    <xdr:ext cx="762000" cy="259045"/>
    <xdr:sp macro="" textlink="">
      <xdr:nvSpPr>
        <xdr:cNvPr id="343" name="テキスト ボックス 342"/>
        <xdr:cNvSpPr txBox="1"/>
      </xdr:nvSpPr>
      <xdr:spPr>
        <a:xfrm>
          <a:off x="14020800" y="108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63735</xdr:rowOff>
    </xdr:from>
    <xdr:to>
      <xdr:col>19</xdr:col>
      <xdr:colOff>533400</xdr:colOff>
      <xdr:row>64</xdr:row>
      <xdr:rowOff>165335</xdr:rowOff>
    </xdr:to>
    <xdr:sp macro="" textlink="">
      <xdr:nvSpPr>
        <xdr:cNvPr id="344" name="円/楕円 343"/>
        <xdr:cNvSpPr/>
      </xdr:nvSpPr>
      <xdr:spPr>
        <a:xfrm>
          <a:off x="13462000" y="110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4062</xdr:rowOff>
    </xdr:from>
    <xdr:ext cx="762000" cy="259045"/>
    <xdr:sp macro="" textlink="">
      <xdr:nvSpPr>
        <xdr:cNvPr id="345" name="テキスト ボックス 344"/>
        <xdr:cNvSpPr txBox="1"/>
      </xdr:nvSpPr>
      <xdr:spPr>
        <a:xfrm>
          <a:off x="13131800" y="1080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7" name="テキスト ボックス 34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8" name="テキスト ボックス 34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全国平均は前年度より</a:t>
          </a:r>
          <a:r>
            <a:rPr kumimoji="1" lang="en-US" altLang="ja-JP" sz="1300">
              <a:latin typeface="ＭＳ Ｐゴシック"/>
            </a:rPr>
            <a:t>0.8</a:t>
          </a:r>
          <a:r>
            <a:rPr kumimoji="1" lang="ja-JP" altLang="en-US" sz="1300">
              <a:latin typeface="ＭＳ Ｐゴシック"/>
            </a:rPr>
            <a:t>ポイントの減（</a:t>
          </a:r>
          <a:r>
            <a:rPr kumimoji="1" lang="en-US" altLang="ja-JP" sz="1300">
              <a:latin typeface="ＭＳ Ｐゴシック"/>
            </a:rPr>
            <a:t>12.7</a:t>
          </a:r>
          <a:r>
            <a:rPr kumimoji="1" lang="ja-JP" altLang="en-US" sz="1300">
              <a:latin typeface="ＭＳ Ｐゴシック"/>
            </a:rPr>
            <a:t>％→</a:t>
          </a:r>
          <a:r>
            <a:rPr kumimoji="1" lang="en-US" altLang="ja-JP" sz="1300">
              <a:latin typeface="ＭＳ Ｐゴシック"/>
            </a:rPr>
            <a:t>11.9</a:t>
          </a:r>
          <a:r>
            <a:rPr kumimoji="1" lang="ja-JP" altLang="en-US" sz="1300">
              <a:latin typeface="ＭＳ Ｐゴシック"/>
            </a:rPr>
            <a:t>％）であり、本県においても</a:t>
          </a:r>
          <a:r>
            <a:rPr kumimoji="1" lang="en-US" altLang="ja-JP" sz="1300">
              <a:latin typeface="ＭＳ Ｐゴシック"/>
            </a:rPr>
            <a:t>1.8</a:t>
          </a:r>
          <a:r>
            <a:rPr kumimoji="1" lang="ja-JP" altLang="en-US" sz="1300">
              <a:latin typeface="ＭＳ Ｐゴシック"/>
            </a:rPr>
            <a:t>ポイントの減（</a:t>
          </a:r>
          <a:r>
            <a:rPr kumimoji="1" lang="en-US" altLang="ja-JP" sz="1300">
              <a:latin typeface="ＭＳ Ｐゴシック"/>
            </a:rPr>
            <a:t>13.6</a:t>
          </a:r>
          <a:r>
            <a:rPr kumimoji="1" lang="ja-JP" altLang="en-US" sz="1300">
              <a:latin typeface="ＭＳ Ｐゴシック"/>
            </a:rPr>
            <a:t>％→</a:t>
          </a:r>
          <a:r>
            <a:rPr kumimoji="1" lang="en-US" altLang="ja-JP" sz="1300">
              <a:latin typeface="ＭＳ Ｐゴシック"/>
            </a:rPr>
            <a:t>11.8</a:t>
          </a:r>
          <a:r>
            <a:rPr kumimoji="1" lang="ja-JP" altLang="en-US" sz="1300">
              <a:latin typeface="ＭＳ Ｐゴシック"/>
            </a:rPr>
            <a:t>％）となった。一般会計の公債費のピークである平成</a:t>
          </a:r>
          <a:r>
            <a:rPr kumimoji="1" lang="en-US" altLang="ja-JP" sz="1300">
              <a:latin typeface="ＭＳ Ｐゴシック"/>
            </a:rPr>
            <a:t>21</a:t>
          </a:r>
          <a:r>
            <a:rPr kumimoji="1" lang="ja-JP" altLang="en-US" sz="1300">
              <a:latin typeface="ＭＳ Ｐゴシック"/>
            </a:rPr>
            <a:t>年度を過ぎ、元利償還金の額が減少していることが主な要因である。景気による税収の増減など不確定要素も多いが、中期的には改善に向かう見通しであり、持続可能な財政運営を実現するため、引き続き公債費減少に向けた取組を進めていく。 </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73" name="直線コネクタ 372"/>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5" name="直線コネクタ 37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6"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7" name="直線コネクタ 376"/>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27517</xdr:rowOff>
    </xdr:from>
    <xdr:to>
      <xdr:col>24</xdr:col>
      <xdr:colOff>558800</xdr:colOff>
      <xdr:row>40</xdr:row>
      <xdr:rowOff>46567</xdr:rowOff>
    </xdr:to>
    <xdr:cxnSp macro="">
      <xdr:nvCxnSpPr>
        <xdr:cNvPr id="378" name="直線コネクタ 377"/>
        <xdr:cNvCxnSpPr/>
      </xdr:nvCxnSpPr>
      <xdr:spPr>
        <a:xfrm flipV="1">
          <a:off x="16179800" y="654261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9"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80" name="フローチャート : 判断 379"/>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42</xdr:row>
      <xdr:rowOff>45508</xdr:rowOff>
    </xdr:to>
    <xdr:cxnSp macro="">
      <xdr:nvCxnSpPr>
        <xdr:cNvPr id="381" name="直線コネクタ 380"/>
        <xdr:cNvCxnSpPr/>
      </xdr:nvCxnSpPr>
      <xdr:spPr>
        <a:xfrm flipV="1">
          <a:off x="15290800" y="6904567"/>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2" name="フローチャート : 判断 381"/>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83" name="テキスト ボックス 38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45508</xdr:rowOff>
    </xdr:from>
    <xdr:to>
      <xdr:col>22</xdr:col>
      <xdr:colOff>203200</xdr:colOff>
      <xdr:row>44</xdr:row>
      <xdr:rowOff>44450</xdr:rowOff>
    </xdr:to>
    <xdr:cxnSp macro="">
      <xdr:nvCxnSpPr>
        <xdr:cNvPr id="384" name="直線コネクタ 383"/>
        <xdr:cNvCxnSpPr/>
      </xdr:nvCxnSpPr>
      <xdr:spPr>
        <a:xfrm flipV="1">
          <a:off x="14401800" y="7246408"/>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85" name="フローチャート : 判断 384"/>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386" name="テキスト ボックス 385"/>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45</xdr:row>
      <xdr:rowOff>154517</xdr:rowOff>
    </xdr:to>
    <xdr:cxnSp macro="">
      <xdr:nvCxnSpPr>
        <xdr:cNvPr id="387" name="直線コネクタ 386"/>
        <xdr:cNvCxnSpPr/>
      </xdr:nvCxnSpPr>
      <xdr:spPr>
        <a:xfrm flipV="1">
          <a:off x="13512800" y="758825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85725</xdr:rowOff>
    </xdr:from>
    <xdr:to>
      <xdr:col>21</xdr:col>
      <xdr:colOff>50800</xdr:colOff>
      <xdr:row>42</xdr:row>
      <xdr:rowOff>15875</xdr:rowOff>
    </xdr:to>
    <xdr:sp macro="" textlink="">
      <xdr:nvSpPr>
        <xdr:cNvPr id="388" name="フローチャート : 判断 387"/>
        <xdr:cNvSpPr/>
      </xdr:nvSpPr>
      <xdr:spPr>
        <a:xfrm>
          <a:off x="14351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26052</xdr:rowOff>
    </xdr:from>
    <xdr:ext cx="762000" cy="259045"/>
    <xdr:sp macro="" textlink="">
      <xdr:nvSpPr>
        <xdr:cNvPr id="389" name="テキスト ボックス 388"/>
        <xdr:cNvSpPr txBox="1"/>
      </xdr:nvSpPr>
      <xdr:spPr>
        <a:xfrm>
          <a:off x="14020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75142</xdr:rowOff>
    </xdr:from>
    <xdr:to>
      <xdr:col>19</xdr:col>
      <xdr:colOff>533400</xdr:colOff>
      <xdr:row>43</xdr:row>
      <xdr:rowOff>5292</xdr:rowOff>
    </xdr:to>
    <xdr:sp macro="" textlink="">
      <xdr:nvSpPr>
        <xdr:cNvPr id="390" name="フローチャート : 判断 389"/>
        <xdr:cNvSpPr/>
      </xdr:nvSpPr>
      <xdr:spPr>
        <a:xfrm>
          <a:off x="13462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15469</xdr:rowOff>
    </xdr:from>
    <xdr:ext cx="762000" cy="259045"/>
    <xdr:sp macro="" textlink="">
      <xdr:nvSpPr>
        <xdr:cNvPr id="391" name="テキスト ボックス 390"/>
        <xdr:cNvSpPr txBox="1"/>
      </xdr:nvSpPr>
      <xdr:spPr>
        <a:xfrm>
          <a:off x="13131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148167</xdr:rowOff>
    </xdr:from>
    <xdr:to>
      <xdr:col>24</xdr:col>
      <xdr:colOff>609600</xdr:colOff>
      <xdr:row>38</xdr:row>
      <xdr:rowOff>78316</xdr:rowOff>
    </xdr:to>
    <xdr:sp macro="" textlink="">
      <xdr:nvSpPr>
        <xdr:cNvPr id="397" name="円/楕円 396"/>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164694</xdr:rowOff>
    </xdr:from>
    <xdr:ext cx="762000" cy="259045"/>
    <xdr:sp macro="" textlink="">
      <xdr:nvSpPr>
        <xdr:cNvPr id="398"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399" name="円/楕円 398"/>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0" name="テキスト ボックス 399"/>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166158</xdr:rowOff>
    </xdr:from>
    <xdr:to>
      <xdr:col>22</xdr:col>
      <xdr:colOff>254000</xdr:colOff>
      <xdr:row>42</xdr:row>
      <xdr:rowOff>96308</xdr:rowOff>
    </xdr:to>
    <xdr:sp macro="" textlink="">
      <xdr:nvSpPr>
        <xdr:cNvPr id="401" name="円/楕円 400"/>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81085</xdr:rowOff>
    </xdr:from>
    <xdr:ext cx="762000" cy="259045"/>
    <xdr:sp macro="" textlink="">
      <xdr:nvSpPr>
        <xdr:cNvPr id="402" name="テキスト ボックス 401"/>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3" name="円/楕円 402"/>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4" name="テキスト ボックス 403"/>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405" name="円/楕円 404"/>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406" name="テキスト ボックス 405"/>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8" name="テキスト ボックス 40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9" name="テキスト ボックス 40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a:t>
          </a:r>
          <a:r>
            <a:rPr kumimoji="1" lang="en-US" altLang="ja-JP" sz="1300">
              <a:latin typeface="ＭＳ Ｐゴシック"/>
            </a:rPr>
            <a:t>2.2</a:t>
          </a:r>
          <a:r>
            <a:rPr kumimoji="1" lang="ja-JP" altLang="en-US" sz="1300">
              <a:latin typeface="ＭＳ Ｐゴシック"/>
            </a:rPr>
            <a:t>ポイントの減（</a:t>
          </a:r>
          <a:r>
            <a:rPr kumimoji="1" lang="en-US" altLang="ja-JP" sz="1300">
              <a:latin typeface="ＭＳ Ｐゴシック"/>
            </a:rPr>
            <a:t>175.6</a:t>
          </a:r>
          <a:r>
            <a:rPr kumimoji="1" lang="ja-JP" altLang="en-US" sz="1300">
              <a:latin typeface="ＭＳ Ｐゴシック"/>
            </a:rPr>
            <a:t>％→</a:t>
          </a:r>
          <a:r>
            <a:rPr kumimoji="1" lang="en-US" altLang="ja-JP" sz="1300">
              <a:latin typeface="ＭＳ Ｐゴシック"/>
            </a:rPr>
            <a:t>173.4</a:t>
          </a:r>
          <a:r>
            <a:rPr kumimoji="1" lang="ja-JP" altLang="en-US" sz="1300">
              <a:latin typeface="ＭＳ Ｐゴシック"/>
            </a:rPr>
            <a:t>％）に対し、本県は標準財政規模が前年度とほぼ同じであるのに対して退職手当債をはじめとする地方債残高が増加したこと等の要因により、</a:t>
          </a:r>
          <a:r>
            <a:rPr kumimoji="1" lang="en-US" altLang="ja-JP" sz="1300">
              <a:latin typeface="ＭＳ Ｐゴシック"/>
            </a:rPr>
            <a:t>6.1</a:t>
          </a:r>
          <a:r>
            <a:rPr kumimoji="1" lang="ja-JP" altLang="en-US" sz="1300">
              <a:latin typeface="ＭＳ Ｐゴシック"/>
            </a:rPr>
            <a:t>ポイント増（</a:t>
          </a:r>
          <a:r>
            <a:rPr kumimoji="1" lang="en-US" altLang="ja-JP" sz="1300">
              <a:latin typeface="ＭＳ Ｐゴシック"/>
            </a:rPr>
            <a:t>189.7</a:t>
          </a:r>
          <a:r>
            <a:rPr kumimoji="1" lang="ja-JP" altLang="en-US" sz="1300">
              <a:latin typeface="ＭＳ Ｐゴシック"/>
            </a:rPr>
            <a:t>％→</a:t>
          </a:r>
          <a:r>
            <a:rPr kumimoji="1" lang="en-US" altLang="ja-JP" sz="1300">
              <a:latin typeface="ＭＳ Ｐゴシック"/>
            </a:rPr>
            <a:t>195.8</a:t>
          </a:r>
          <a:r>
            <a:rPr kumimoji="1" lang="ja-JP" altLang="en-US" sz="1300">
              <a:latin typeface="ＭＳ Ｐゴシック"/>
            </a:rPr>
            <a:t>％）となった。持続可能な財政運営を実現するため、早期の県債残高減少を目指す。 </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30" name="直線コネクタ 429"/>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31"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32" name="直線コネクタ 431"/>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33"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4" name="直線コネクタ 433"/>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26765</xdr:rowOff>
    </xdr:from>
    <xdr:to>
      <xdr:col>24</xdr:col>
      <xdr:colOff>558800</xdr:colOff>
      <xdr:row>18</xdr:row>
      <xdr:rowOff>63564</xdr:rowOff>
    </xdr:to>
    <xdr:cxnSp macro="">
      <xdr:nvCxnSpPr>
        <xdr:cNvPr id="435" name="直線コネクタ 434"/>
        <xdr:cNvCxnSpPr/>
      </xdr:nvCxnSpPr>
      <xdr:spPr>
        <a:xfrm>
          <a:off x="16179800" y="3112865"/>
          <a:ext cx="8382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158704</xdr:rowOff>
    </xdr:from>
    <xdr:ext cx="762000" cy="259045"/>
    <xdr:sp macro="" textlink="">
      <xdr:nvSpPr>
        <xdr:cNvPr id="436" name="将来負担の状況平均値テキスト"/>
        <xdr:cNvSpPr txBox="1"/>
      </xdr:nvSpPr>
      <xdr:spPr>
        <a:xfrm>
          <a:off x="17106900" y="307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7" name="フローチャート : 判断 436"/>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26765</xdr:rowOff>
    </xdr:from>
    <xdr:to>
      <xdr:col>23</xdr:col>
      <xdr:colOff>406400</xdr:colOff>
      <xdr:row>18</xdr:row>
      <xdr:rowOff>58738</xdr:rowOff>
    </xdr:to>
    <xdr:cxnSp macro="">
      <xdr:nvCxnSpPr>
        <xdr:cNvPr id="438" name="直線コネクタ 437"/>
        <xdr:cNvCxnSpPr/>
      </xdr:nvCxnSpPr>
      <xdr:spPr>
        <a:xfrm flipV="1">
          <a:off x="15290800" y="3112865"/>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9" name="フローチャート : 判断 438"/>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102157</xdr:rowOff>
    </xdr:from>
    <xdr:ext cx="736600" cy="259045"/>
    <xdr:sp macro="" textlink="">
      <xdr:nvSpPr>
        <xdr:cNvPr id="440" name="テキスト ボックス 439"/>
        <xdr:cNvSpPr txBox="1"/>
      </xdr:nvSpPr>
      <xdr:spPr>
        <a:xfrm>
          <a:off x="15798800" y="318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58738</xdr:rowOff>
    </xdr:from>
    <xdr:to>
      <xdr:col>22</xdr:col>
      <xdr:colOff>203200</xdr:colOff>
      <xdr:row>18</xdr:row>
      <xdr:rowOff>102171</xdr:rowOff>
    </xdr:to>
    <xdr:cxnSp macro="">
      <xdr:nvCxnSpPr>
        <xdr:cNvPr id="441" name="直線コネクタ 440"/>
        <xdr:cNvCxnSpPr/>
      </xdr:nvCxnSpPr>
      <xdr:spPr>
        <a:xfrm flipV="1">
          <a:off x="14401800" y="314483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42" name="フローチャート : 判断 441"/>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10939</xdr:rowOff>
    </xdr:from>
    <xdr:ext cx="762000" cy="259045"/>
    <xdr:sp macro="" textlink="">
      <xdr:nvSpPr>
        <xdr:cNvPr id="443" name="テキスト ボックス 442"/>
        <xdr:cNvSpPr txBox="1"/>
      </xdr:nvSpPr>
      <xdr:spPr>
        <a:xfrm>
          <a:off x="14909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102171</xdr:rowOff>
    </xdr:from>
    <xdr:to>
      <xdr:col>21</xdr:col>
      <xdr:colOff>0</xdr:colOff>
      <xdr:row>18</xdr:row>
      <xdr:rowOff>148018</xdr:rowOff>
    </xdr:to>
    <xdr:cxnSp macro="">
      <xdr:nvCxnSpPr>
        <xdr:cNvPr id="444" name="直線コネクタ 443"/>
        <xdr:cNvCxnSpPr/>
      </xdr:nvCxnSpPr>
      <xdr:spPr>
        <a:xfrm flipV="1">
          <a:off x="13512800" y="318827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32671</xdr:rowOff>
    </xdr:from>
    <xdr:to>
      <xdr:col>21</xdr:col>
      <xdr:colOff>50800</xdr:colOff>
      <xdr:row>18</xdr:row>
      <xdr:rowOff>134271</xdr:rowOff>
    </xdr:to>
    <xdr:sp macro="" textlink="">
      <xdr:nvSpPr>
        <xdr:cNvPr id="445" name="フローチャート : 判断 444"/>
        <xdr:cNvSpPr/>
      </xdr:nvSpPr>
      <xdr:spPr>
        <a:xfrm>
          <a:off x="14351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144448</xdr:rowOff>
    </xdr:from>
    <xdr:ext cx="762000" cy="259045"/>
    <xdr:sp macro="" textlink="">
      <xdr:nvSpPr>
        <xdr:cNvPr id="446" name="テキスト ボックス 445"/>
        <xdr:cNvSpPr txBox="1"/>
      </xdr:nvSpPr>
      <xdr:spPr>
        <a:xfrm>
          <a:off x="14020800" y="288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74295</xdr:rowOff>
    </xdr:from>
    <xdr:to>
      <xdr:col>19</xdr:col>
      <xdr:colOff>533400</xdr:colOff>
      <xdr:row>19</xdr:row>
      <xdr:rowOff>4445</xdr:rowOff>
    </xdr:to>
    <xdr:sp macro="" textlink="">
      <xdr:nvSpPr>
        <xdr:cNvPr id="447" name="フローチャート : 判断 446"/>
        <xdr:cNvSpPr/>
      </xdr:nvSpPr>
      <xdr:spPr>
        <a:xfrm>
          <a:off x="13462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14622</xdr:rowOff>
    </xdr:from>
    <xdr:ext cx="762000" cy="259045"/>
    <xdr:sp macro="" textlink="">
      <xdr:nvSpPr>
        <xdr:cNvPr id="448" name="テキスト ボックス 447"/>
        <xdr:cNvSpPr txBox="1"/>
      </xdr:nvSpPr>
      <xdr:spPr>
        <a:xfrm>
          <a:off x="13131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12764</xdr:rowOff>
    </xdr:from>
    <xdr:to>
      <xdr:col>24</xdr:col>
      <xdr:colOff>609600</xdr:colOff>
      <xdr:row>18</xdr:row>
      <xdr:rowOff>114364</xdr:rowOff>
    </xdr:to>
    <xdr:sp macro="" textlink="">
      <xdr:nvSpPr>
        <xdr:cNvPr id="454" name="円/楕円 453"/>
        <xdr:cNvSpPr/>
      </xdr:nvSpPr>
      <xdr:spPr>
        <a:xfrm>
          <a:off x="16967200" y="30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29291</xdr:rowOff>
    </xdr:from>
    <xdr:ext cx="762000" cy="259045"/>
    <xdr:sp macro="" textlink="">
      <xdr:nvSpPr>
        <xdr:cNvPr id="455" name="将来負担の状況該当値テキスト"/>
        <xdr:cNvSpPr txBox="1"/>
      </xdr:nvSpPr>
      <xdr:spPr>
        <a:xfrm>
          <a:off x="17106900" y="29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147415</xdr:rowOff>
    </xdr:from>
    <xdr:to>
      <xdr:col>23</xdr:col>
      <xdr:colOff>457200</xdr:colOff>
      <xdr:row>18</xdr:row>
      <xdr:rowOff>77565</xdr:rowOff>
    </xdr:to>
    <xdr:sp macro="" textlink="">
      <xdr:nvSpPr>
        <xdr:cNvPr id="456" name="円/楕円 455"/>
        <xdr:cNvSpPr/>
      </xdr:nvSpPr>
      <xdr:spPr>
        <a:xfrm>
          <a:off x="16129000" y="30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87742</xdr:rowOff>
    </xdr:from>
    <xdr:ext cx="736600" cy="259045"/>
    <xdr:sp macro="" textlink="">
      <xdr:nvSpPr>
        <xdr:cNvPr id="457" name="テキスト ボックス 456"/>
        <xdr:cNvSpPr txBox="1"/>
      </xdr:nvSpPr>
      <xdr:spPr>
        <a:xfrm>
          <a:off x="15798800" y="283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7938</xdr:rowOff>
    </xdr:from>
    <xdr:to>
      <xdr:col>22</xdr:col>
      <xdr:colOff>254000</xdr:colOff>
      <xdr:row>18</xdr:row>
      <xdr:rowOff>109538</xdr:rowOff>
    </xdr:to>
    <xdr:sp macro="" textlink="">
      <xdr:nvSpPr>
        <xdr:cNvPr id="458" name="円/楕円 457"/>
        <xdr:cNvSpPr/>
      </xdr:nvSpPr>
      <xdr:spPr>
        <a:xfrm>
          <a:off x="15240000" y="3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119715</xdr:rowOff>
    </xdr:from>
    <xdr:ext cx="762000" cy="259045"/>
    <xdr:sp macro="" textlink="">
      <xdr:nvSpPr>
        <xdr:cNvPr id="459" name="テキスト ボックス 458"/>
        <xdr:cNvSpPr txBox="1"/>
      </xdr:nvSpPr>
      <xdr:spPr>
        <a:xfrm>
          <a:off x="14909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51371</xdr:rowOff>
    </xdr:from>
    <xdr:to>
      <xdr:col>21</xdr:col>
      <xdr:colOff>50800</xdr:colOff>
      <xdr:row>18</xdr:row>
      <xdr:rowOff>152971</xdr:rowOff>
    </xdr:to>
    <xdr:sp macro="" textlink="">
      <xdr:nvSpPr>
        <xdr:cNvPr id="460" name="円/楕円 459"/>
        <xdr:cNvSpPr/>
      </xdr:nvSpPr>
      <xdr:spPr>
        <a:xfrm>
          <a:off x="14351000" y="31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137749</xdr:rowOff>
    </xdr:from>
    <xdr:ext cx="762000" cy="259045"/>
    <xdr:sp macro="" textlink="">
      <xdr:nvSpPr>
        <xdr:cNvPr id="461" name="テキスト ボックス 460"/>
        <xdr:cNvSpPr txBox="1"/>
      </xdr:nvSpPr>
      <xdr:spPr>
        <a:xfrm>
          <a:off x="14020800" y="32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97218</xdr:rowOff>
    </xdr:from>
    <xdr:to>
      <xdr:col>19</xdr:col>
      <xdr:colOff>533400</xdr:colOff>
      <xdr:row>19</xdr:row>
      <xdr:rowOff>27368</xdr:rowOff>
    </xdr:to>
    <xdr:sp macro="" textlink="">
      <xdr:nvSpPr>
        <xdr:cNvPr id="462" name="円/楕円 461"/>
        <xdr:cNvSpPr/>
      </xdr:nvSpPr>
      <xdr:spPr>
        <a:xfrm>
          <a:off x="13462000" y="31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12145</xdr:rowOff>
    </xdr:from>
    <xdr:ext cx="762000" cy="259045"/>
    <xdr:sp macro="" textlink="">
      <xdr:nvSpPr>
        <xdr:cNvPr id="463" name="テキスト ボックス 462"/>
        <xdr:cNvSpPr txBox="1"/>
      </xdr:nvSpPr>
      <xdr:spPr>
        <a:xfrm>
          <a:off x="13131800" y="326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行財政改革アクションプラン等に基づき平成</a:t>
          </a:r>
          <a:r>
            <a:rPr kumimoji="1" lang="en-US" altLang="ja-JP" sz="1300">
              <a:latin typeface="ＭＳ Ｐゴシック"/>
            </a:rPr>
            <a:t>24</a:t>
          </a:r>
          <a:r>
            <a:rPr kumimoji="1" lang="ja-JP" altLang="en-US" sz="1300">
              <a:latin typeface="ＭＳ Ｐゴシック"/>
            </a:rPr>
            <a:t>年度までに</a:t>
          </a:r>
          <a:r>
            <a:rPr kumimoji="1" lang="en-US" altLang="ja-JP" sz="1300">
              <a:latin typeface="ＭＳ Ｐゴシック"/>
            </a:rPr>
            <a:t>2,757</a:t>
          </a:r>
          <a:r>
            <a:rPr kumimoji="1" lang="ja-JP" altLang="en-US" sz="1300">
              <a:latin typeface="ＭＳ Ｐゴシック"/>
            </a:rPr>
            <a:t>人の定員削減を進め、臨時的給与抑制と合わせ、毎年度</a:t>
          </a:r>
          <a:r>
            <a:rPr kumimoji="1" lang="en-US" altLang="ja-JP" sz="1300">
              <a:latin typeface="ＭＳ Ｐゴシック"/>
            </a:rPr>
            <a:t>100</a:t>
          </a:r>
          <a:r>
            <a:rPr kumimoji="1" lang="ja-JP" altLang="en-US" sz="1300">
              <a:latin typeface="ＭＳ Ｐゴシック"/>
            </a:rPr>
            <a:t>億円程度の人件費の削減を実施した。その後も適正な定員管理、昇給等の実施により、人件費は減少傾向となっており、全国平均と同率で、類似団体平均を下回っている。今後も、適正な職員規模及び給与水準の維持に努めていく。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24130</xdr:rowOff>
    </xdr:from>
    <xdr:to>
      <xdr:col>7</xdr:col>
      <xdr:colOff>15875</xdr:colOff>
      <xdr:row>34</xdr:row>
      <xdr:rowOff>81280</xdr:rowOff>
    </xdr:to>
    <xdr:cxnSp macro="">
      <xdr:nvCxnSpPr>
        <xdr:cNvPr id="63" name="直線コネクタ 62"/>
        <xdr:cNvCxnSpPr/>
      </xdr:nvCxnSpPr>
      <xdr:spPr>
        <a:xfrm>
          <a:off x="3987800" y="56819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4"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24130</xdr:rowOff>
    </xdr:from>
    <xdr:to>
      <xdr:col>5</xdr:col>
      <xdr:colOff>549275</xdr:colOff>
      <xdr:row>33</xdr:row>
      <xdr:rowOff>46990</xdr:rowOff>
    </xdr:to>
    <xdr:cxnSp macro="">
      <xdr:nvCxnSpPr>
        <xdr:cNvPr id="66" name="直線コネクタ 65"/>
        <xdr:cNvCxnSpPr/>
      </xdr:nvCxnSpPr>
      <xdr:spPr>
        <a:xfrm flipV="1">
          <a:off x="3098800" y="568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68" name="テキスト ボックス 6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46990</xdr:rowOff>
    </xdr:from>
    <xdr:to>
      <xdr:col>4</xdr:col>
      <xdr:colOff>346075</xdr:colOff>
      <xdr:row>34</xdr:row>
      <xdr:rowOff>35560</xdr:rowOff>
    </xdr:to>
    <xdr:cxnSp macro="">
      <xdr:nvCxnSpPr>
        <xdr:cNvPr id="69" name="直線コネクタ 68"/>
        <xdr:cNvCxnSpPr/>
      </xdr:nvCxnSpPr>
      <xdr:spPr>
        <a:xfrm flipV="1">
          <a:off x="2209800" y="5704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0" name="フローチャート : 判断 69"/>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1" name="テキスト ボックス 70"/>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34</xdr:row>
      <xdr:rowOff>104140</xdr:rowOff>
    </xdr:to>
    <xdr:cxnSp macro="">
      <xdr:nvCxnSpPr>
        <xdr:cNvPr id="72" name="直線コネクタ 71"/>
        <xdr:cNvCxnSpPr/>
      </xdr:nvCxnSpPr>
      <xdr:spPr>
        <a:xfrm flipV="1">
          <a:off x="1320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121920</xdr:rowOff>
    </xdr:from>
    <xdr:to>
      <xdr:col>3</xdr:col>
      <xdr:colOff>193675</xdr:colOff>
      <xdr:row>35</xdr:row>
      <xdr:rowOff>52070</xdr:rowOff>
    </xdr:to>
    <xdr:sp macro="" textlink="">
      <xdr:nvSpPr>
        <xdr:cNvPr id="73" name="フローチャート : 判断 72"/>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36847</xdr:rowOff>
    </xdr:from>
    <xdr:ext cx="762000" cy="259045"/>
    <xdr:sp macro="" textlink="">
      <xdr:nvSpPr>
        <xdr:cNvPr id="74" name="テキスト ボックス 73"/>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75" name="フローチャート : 判断 74"/>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93997</xdr:rowOff>
    </xdr:from>
    <xdr:ext cx="762000" cy="259045"/>
    <xdr:sp macro="" textlink="">
      <xdr:nvSpPr>
        <xdr:cNvPr id="76" name="テキスト ボックス 75"/>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30480</xdr:rowOff>
    </xdr:from>
    <xdr:to>
      <xdr:col>7</xdr:col>
      <xdr:colOff>66675</xdr:colOff>
      <xdr:row>34</xdr:row>
      <xdr:rowOff>132080</xdr:rowOff>
    </xdr:to>
    <xdr:sp macro="" textlink="">
      <xdr:nvSpPr>
        <xdr:cNvPr id="82" name="円/楕円 81"/>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110507</xdr:rowOff>
    </xdr:from>
    <xdr:ext cx="762000" cy="259045"/>
    <xdr:sp macro="" textlink="">
      <xdr:nvSpPr>
        <xdr:cNvPr id="83"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144780</xdr:rowOff>
    </xdr:from>
    <xdr:to>
      <xdr:col>5</xdr:col>
      <xdr:colOff>600075</xdr:colOff>
      <xdr:row>33</xdr:row>
      <xdr:rowOff>74930</xdr:rowOff>
    </xdr:to>
    <xdr:sp macro="" textlink="">
      <xdr:nvSpPr>
        <xdr:cNvPr id="84" name="円/楕円 83"/>
        <xdr:cNvSpPr/>
      </xdr:nvSpPr>
      <xdr:spPr>
        <a:xfrm>
          <a:off x="3937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85107</xdr:rowOff>
    </xdr:from>
    <xdr:ext cx="736600" cy="259045"/>
    <xdr:sp macro="" textlink="">
      <xdr:nvSpPr>
        <xdr:cNvPr id="85" name="テキスト ボックス 84"/>
        <xdr:cNvSpPr txBox="1"/>
      </xdr:nvSpPr>
      <xdr:spPr>
        <a:xfrm>
          <a:off x="3606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167640</xdr:rowOff>
    </xdr:from>
    <xdr:to>
      <xdr:col>4</xdr:col>
      <xdr:colOff>396875</xdr:colOff>
      <xdr:row>33</xdr:row>
      <xdr:rowOff>97790</xdr:rowOff>
    </xdr:to>
    <xdr:sp macro="" textlink="">
      <xdr:nvSpPr>
        <xdr:cNvPr id="86" name="円/楕円 85"/>
        <xdr:cNvSpPr/>
      </xdr:nvSpPr>
      <xdr:spPr>
        <a:xfrm>
          <a:off x="3048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107967</xdr:rowOff>
    </xdr:from>
    <xdr:ext cx="762000" cy="259045"/>
    <xdr:sp macro="" textlink="">
      <xdr:nvSpPr>
        <xdr:cNvPr id="87" name="テキスト ボックス 86"/>
        <xdr:cNvSpPr txBox="1"/>
      </xdr:nvSpPr>
      <xdr:spPr>
        <a:xfrm>
          <a:off x="2717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156210</xdr:rowOff>
    </xdr:from>
    <xdr:to>
      <xdr:col>3</xdr:col>
      <xdr:colOff>193675</xdr:colOff>
      <xdr:row>34</xdr:row>
      <xdr:rowOff>86360</xdr:rowOff>
    </xdr:to>
    <xdr:sp macro="" textlink="">
      <xdr:nvSpPr>
        <xdr:cNvPr id="88" name="円/楕円 87"/>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96537</xdr:rowOff>
    </xdr:from>
    <xdr:ext cx="762000" cy="259045"/>
    <xdr:sp macro="" textlink="">
      <xdr:nvSpPr>
        <xdr:cNvPr id="89" name="テキスト ボックス 88"/>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0" name="円/楕円 89"/>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1" name="テキスト ボックス 90"/>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航空機点検整備費の増等による支出の増加により</a:t>
          </a:r>
          <a:r>
            <a:rPr kumimoji="1" lang="en-US" altLang="ja-JP" sz="1300">
              <a:latin typeface="ＭＳ Ｐゴシック"/>
            </a:rPr>
            <a:t>0.2</a:t>
          </a:r>
          <a:r>
            <a:rPr kumimoji="1" lang="ja-JP" altLang="en-US" sz="1300">
              <a:latin typeface="ＭＳ Ｐゴシック"/>
            </a:rPr>
            <a:t>ポイントの増となり、全国平均と同率となった。今後も、これまでの行財政改革の取組みの成果を踏まえて、事務事業の見直しによる一層の事業の効率化を図るなど、歳出削減に取り組む。 </a:t>
          </a: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92710</xdr:rowOff>
    </xdr:from>
    <xdr:to>
      <xdr:col>24</xdr:col>
      <xdr:colOff>22225</xdr:colOff>
      <xdr:row>20</xdr:row>
      <xdr:rowOff>12700</xdr:rowOff>
    </xdr:to>
    <xdr:cxnSp macro="">
      <xdr:nvCxnSpPr>
        <xdr:cNvPr id="120" name="直線コネクタ 119"/>
        <xdr:cNvCxnSpPr/>
      </xdr:nvCxnSpPr>
      <xdr:spPr>
        <a:xfrm>
          <a:off x="15671800" y="3350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1"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46990</xdr:rowOff>
    </xdr:from>
    <xdr:to>
      <xdr:col>22</xdr:col>
      <xdr:colOff>555625</xdr:colOff>
      <xdr:row>19</xdr:row>
      <xdr:rowOff>92710</xdr:rowOff>
    </xdr:to>
    <xdr:cxnSp macro="">
      <xdr:nvCxnSpPr>
        <xdr:cNvPr id="123" name="直線コネクタ 122"/>
        <xdr:cNvCxnSpPr/>
      </xdr:nvCxnSpPr>
      <xdr:spPr>
        <a:xfrm>
          <a:off x="14782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16527</xdr:rowOff>
    </xdr:from>
    <xdr:ext cx="736600" cy="259045"/>
    <xdr:sp macro="" textlink="">
      <xdr:nvSpPr>
        <xdr:cNvPr id="125" name="テキスト ボックス 124"/>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46990</xdr:rowOff>
    </xdr:from>
    <xdr:to>
      <xdr:col>21</xdr:col>
      <xdr:colOff>352425</xdr:colOff>
      <xdr:row>19</xdr:row>
      <xdr:rowOff>46990</xdr:rowOff>
    </xdr:to>
    <xdr:cxnSp macro="">
      <xdr:nvCxnSpPr>
        <xdr:cNvPr id="126" name="直線コネクタ 125"/>
        <xdr:cNvCxnSpPr/>
      </xdr:nvCxnSpPr>
      <xdr:spPr>
        <a:xfrm>
          <a:off x="13893800" y="330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7" name="フローチャート : 判断 126"/>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28" name="テキスト ボックス 127"/>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81280</xdr:rowOff>
    </xdr:from>
    <xdr:to>
      <xdr:col>20</xdr:col>
      <xdr:colOff>149225</xdr:colOff>
      <xdr:row>19</xdr:row>
      <xdr:rowOff>46990</xdr:rowOff>
    </xdr:to>
    <xdr:cxnSp macro="">
      <xdr:nvCxnSpPr>
        <xdr:cNvPr id="129" name="直線コネクタ 128"/>
        <xdr:cNvCxnSpPr/>
      </xdr:nvCxnSpPr>
      <xdr:spPr>
        <a:xfrm>
          <a:off x="13004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0" name="フローチャート : 判断 129"/>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31" name="テキスト ボックス 130"/>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32" name="フローチャート : 判断 131"/>
        <xdr:cNvSpPr/>
      </xdr:nvSpPr>
      <xdr:spPr>
        <a:xfrm>
          <a:off x="12954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33" name="テキスト ボックス 132"/>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39" name="円/楕円 138"/>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105427</xdr:rowOff>
    </xdr:from>
    <xdr:ext cx="762000" cy="259045"/>
    <xdr:sp macro="" textlink="">
      <xdr:nvSpPr>
        <xdr:cNvPr id="140"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41910</xdr:rowOff>
    </xdr:from>
    <xdr:to>
      <xdr:col>22</xdr:col>
      <xdr:colOff>606425</xdr:colOff>
      <xdr:row>19</xdr:row>
      <xdr:rowOff>143510</xdr:rowOff>
    </xdr:to>
    <xdr:sp macro="" textlink="">
      <xdr:nvSpPr>
        <xdr:cNvPr id="141" name="円/楕円 140"/>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128287</xdr:rowOff>
    </xdr:from>
    <xdr:ext cx="736600" cy="259045"/>
    <xdr:sp macro="" textlink="">
      <xdr:nvSpPr>
        <xdr:cNvPr id="142" name="テキスト ボックス 141"/>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167640</xdr:rowOff>
    </xdr:from>
    <xdr:to>
      <xdr:col>21</xdr:col>
      <xdr:colOff>403225</xdr:colOff>
      <xdr:row>19</xdr:row>
      <xdr:rowOff>97790</xdr:rowOff>
    </xdr:to>
    <xdr:sp macro="" textlink="">
      <xdr:nvSpPr>
        <xdr:cNvPr id="143" name="円/楕円 142"/>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82567</xdr:rowOff>
    </xdr:from>
    <xdr:ext cx="762000" cy="259045"/>
    <xdr:sp macro="" textlink="">
      <xdr:nvSpPr>
        <xdr:cNvPr id="144" name="テキスト ボックス 143"/>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167640</xdr:rowOff>
    </xdr:from>
    <xdr:to>
      <xdr:col>20</xdr:col>
      <xdr:colOff>200025</xdr:colOff>
      <xdr:row>19</xdr:row>
      <xdr:rowOff>97790</xdr:rowOff>
    </xdr:to>
    <xdr:sp macro="" textlink="">
      <xdr:nvSpPr>
        <xdr:cNvPr id="145" name="円/楕円 144"/>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107967</xdr:rowOff>
    </xdr:from>
    <xdr:ext cx="762000" cy="259045"/>
    <xdr:sp macro="" textlink="">
      <xdr:nvSpPr>
        <xdr:cNvPr id="146" name="テキスト ボックス 145"/>
        <xdr:cNvSpPr txBox="1"/>
      </xdr:nvSpPr>
      <xdr:spPr>
        <a:xfrm>
          <a:off x="13512800" y="30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47" name="円/楕円 146"/>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142257</xdr:rowOff>
    </xdr:from>
    <xdr:ext cx="762000" cy="259045"/>
    <xdr:sp macro="" textlink="">
      <xdr:nvSpPr>
        <xdr:cNvPr id="148" name="テキスト ボックス 147"/>
        <xdr:cNvSpPr txBox="1"/>
      </xdr:nvSpPr>
      <xdr:spPr>
        <a:xfrm>
          <a:off x="12623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前年度と同率であり、全国平均並びに類似団体平均を下回っている。これは本県において過去から生活保護の扶助対象者が少ないこと</a:t>
          </a:r>
          <a:r>
            <a:rPr kumimoji="1" lang="en-US" altLang="ja-JP" sz="1300">
              <a:latin typeface="ＭＳ Ｐゴシック"/>
            </a:rPr>
            <a:t>(H28</a:t>
          </a:r>
          <a:r>
            <a:rPr kumimoji="1" lang="ja-JP" altLang="en-US" sz="1300">
              <a:latin typeface="ＭＳ Ｐゴシック"/>
            </a:rPr>
            <a:t>末全国：</a:t>
          </a:r>
          <a:r>
            <a:rPr kumimoji="1" lang="en-US" altLang="ja-JP" sz="1300">
              <a:latin typeface="ＭＳ Ｐゴシック"/>
            </a:rPr>
            <a:t>2,145,415⇔</a:t>
          </a:r>
          <a:r>
            <a:rPr kumimoji="1" lang="ja-JP" altLang="en-US" sz="1300">
              <a:latin typeface="ＭＳ Ｐゴシック"/>
            </a:rPr>
            <a:t>岐阜県：</a:t>
          </a:r>
          <a:r>
            <a:rPr kumimoji="1" lang="en-US" altLang="ja-JP" sz="1300">
              <a:latin typeface="ＭＳ Ｐゴシック"/>
            </a:rPr>
            <a:t>12,049</a:t>
          </a:r>
          <a:r>
            <a:rPr kumimoji="1" lang="ja-JP" altLang="en-US" sz="1300">
              <a:latin typeface="ＭＳ Ｐゴシック"/>
            </a:rPr>
            <a:t>名</a:t>
          </a:r>
          <a:r>
            <a:rPr kumimoji="1" lang="en-US" altLang="ja-JP" sz="1300">
              <a:latin typeface="ＭＳ Ｐゴシック"/>
            </a:rPr>
            <a:t>)</a:t>
          </a:r>
          <a:r>
            <a:rPr kumimoji="1" lang="ja-JP" altLang="en-US" sz="1300">
              <a:latin typeface="ＭＳ Ｐゴシック"/>
            </a:rPr>
            <a:t>等によるものではあるが、社会情勢の変化の中、上記対象者数の動向を注視していく必要がある。 </a:t>
          </a: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79" name="直線コネクタ 178"/>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0"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107950</xdr:rowOff>
    </xdr:to>
    <xdr:cxnSp macro="">
      <xdr:nvCxnSpPr>
        <xdr:cNvPr id="182" name="直線コネクタ 181"/>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4" name="テキスト ボックス 18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107950</xdr:rowOff>
    </xdr:to>
    <xdr:cxnSp macro="">
      <xdr:nvCxnSpPr>
        <xdr:cNvPr id="185" name="直線コネクタ 184"/>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6" name="フローチャート : 判断 185"/>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7" name="テキスト ボックス 186"/>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88" name="直線コネクタ 187"/>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89" name="フローチャート : 判断 188"/>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0" name="テキスト ボックス 189"/>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1" name="フローチャート : 判断 19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2" name="テキスト ボックス 19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198" name="円/楕円 197"/>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199"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0" name="円/楕円 199"/>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1" name="テキスト ボックス 200"/>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2" name="円/楕円 201"/>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3" name="テキスト ボックス 202"/>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4" name="円/楕円 203"/>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5" name="テキスト ボックス 204"/>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6" name="円/楕円 205"/>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7" name="テキスト ボックス 206"/>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ポイント増加し、全国平均並びに類似団体平均を上回っている。臨時財政対策債（</a:t>
          </a:r>
          <a:r>
            <a:rPr kumimoji="1" lang="en-US" altLang="ja-JP" sz="1300">
              <a:latin typeface="ＭＳ Ｐゴシック"/>
            </a:rPr>
            <a:t>H27:514</a:t>
          </a:r>
          <a:r>
            <a:rPr kumimoji="1" lang="ja-JP" altLang="en-US" sz="1300">
              <a:latin typeface="ＭＳ Ｐゴシック"/>
            </a:rPr>
            <a:t>億→</a:t>
          </a:r>
          <a:r>
            <a:rPr kumimoji="1" lang="en-US" altLang="ja-JP" sz="1300">
              <a:latin typeface="ＭＳ Ｐゴシック"/>
            </a:rPr>
            <a:t>H28:415</a:t>
          </a:r>
          <a:r>
            <a:rPr kumimoji="1" lang="ja-JP" altLang="en-US" sz="1300">
              <a:latin typeface="ＭＳ Ｐゴシック"/>
            </a:rPr>
            <a:t>億）や地方譲与税（</a:t>
          </a:r>
          <a:r>
            <a:rPr kumimoji="1" lang="en-US" altLang="ja-JP" sz="1300">
              <a:latin typeface="ＭＳ Ｐゴシック"/>
            </a:rPr>
            <a:t>H27:374</a:t>
          </a:r>
          <a:r>
            <a:rPr kumimoji="1" lang="ja-JP" altLang="en-US" sz="1300">
              <a:latin typeface="ＭＳ Ｐゴシック"/>
            </a:rPr>
            <a:t>億→</a:t>
          </a:r>
          <a:r>
            <a:rPr kumimoji="1" lang="en-US" altLang="ja-JP" sz="1300">
              <a:latin typeface="ＭＳ Ｐゴシック"/>
            </a:rPr>
            <a:t>H28:316</a:t>
          </a:r>
          <a:r>
            <a:rPr kumimoji="1" lang="ja-JP" altLang="en-US" sz="1300">
              <a:latin typeface="ＭＳ Ｐゴシック"/>
            </a:rPr>
            <a:t>億）の減などにより、分母である経常的な一般財源全体が減少したために前年より増加したものの、「その他」の主な内訳である維持補修費自体は前年より減少（</a:t>
          </a:r>
          <a:r>
            <a:rPr kumimoji="1" lang="en-US" altLang="ja-JP" sz="1300">
              <a:latin typeface="ＭＳ Ｐゴシック"/>
            </a:rPr>
            <a:t>H27:92</a:t>
          </a:r>
          <a:r>
            <a:rPr kumimoji="1" lang="ja-JP" altLang="en-US" sz="1300">
              <a:latin typeface="ＭＳ Ｐゴシック"/>
            </a:rPr>
            <a:t>億→</a:t>
          </a:r>
          <a:r>
            <a:rPr kumimoji="1" lang="en-US" altLang="ja-JP" sz="1300">
              <a:latin typeface="ＭＳ Ｐゴシック"/>
            </a:rPr>
            <a:t>H28:90</a:t>
          </a:r>
          <a:r>
            <a:rPr kumimoji="1" lang="ja-JP" altLang="en-US" sz="1300">
              <a:latin typeface="ＭＳ Ｐゴシック"/>
            </a:rPr>
            <a:t>億）しており、今後も経費節減への取り組みを進める。 </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115570</xdr:rowOff>
    </xdr:from>
    <xdr:to>
      <xdr:col>24</xdr:col>
      <xdr:colOff>22225</xdr:colOff>
      <xdr:row>57</xdr:row>
      <xdr:rowOff>161290</xdr:rowOff>
    </xdr:to>
    <xdr:cxnSp macro="">
      <xdr:nvCxnSpPr>
        <xdr:cNvPr id="235" name="直線コネクタ 234"/>
        <xdr:cNvCxnSpPr/>
      </xdr:nvCxnSpPr>
      <xdr:spPr>
        <a:xfrm>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58437</xdr:rowOff>
    </xdr:from>
    <xdr:ext cx="762000" cy="259045"/>
    <xdr:sp macro="" textlink="">
      <xdr:nvSpPr>
        <xdr:cNvPr id="236" name="その他平均値テキスト"/>
        <xdr:cNvSpPr txBox="1"/>
      </xdr:nvSpPr>
      <xdr:spPr>
        <a:xfrm>
          <a:off x="165989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115570</xdr:rowOff>
    </xdr:to>
    <xdr:cxnSp macro="">
      <xdr:nvCxnSpPr>
        <xdr:cNvPr id="238" name="直線コネクタ 237"/>
        <xdr:cNvCxnSpPr/>
      </xdr:nvCxnSpPr>
      <xdr:spPr>
        <a:xfrm>
          <a:off x="14782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40" name="テキスト ボックス 239"/>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149860</xdr:rowOff>
    </xdr:from>
    <xdr:to>
      <xdr:col>21</xdr:col>
      <xdr:colOff>352425</xdr:colOff>
      <xdr:row>57</xdr:row>
      <xdr:rowOff>69850</xdr:rowOff>
    </xdr:to>
    <xdr:cxnSp macro="">
      <xdr:nvCxnSpPr>
        <xdr:cNvPr id="241" name="直線コネクタ 240"/>
        <xdr:cNvCxnSpPr/>
      </xdr:nvCxnSpPr>
      <xdr:spPr>
        <a:xfrm>
          <a:off x="13893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2" name="フローチャート : 判断 241"/>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3" name="テキスト ボックス 242"/>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149860</xdr:rowOff>
    </xdr:from>
    <xdr:to>
      <xdr:col>20</xdr:col>
      <xdr:colOff>149225</xdr:colOff>
      <xdr:row>56</xdr:row>
      <xdr:rowOff>149860</xdr:rowOff>
    </xdr:to>
    <xdr:cxnSp macro="">
      <xdr:nvCxnSpPr>
        <xdr:cNvPr id="244" name="直線コネクタ 243"/>
        <xdr:cNvCxnSpPr/>
      </xdr:nvCxnSpPr>
      <xdr:spPr>
        <a:xfrm>
          <a:off x="13004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110490</xdr:rowOff>
    </xdr:from>
    <xdr:to>
      <xdr:col>20</xdr:col>
      <xdr:colOff>200025</xdr:colOff>
      <xdr:row>58</xdr:row>
      <xdr:rowOff>40640</xdr:rowOff>
    </xdr:to>
    <xdr:sp macro="" textlink="">
      <xdr:nvSpPr>
        <xdr:cNvPr id="245" name="フローチャート : 判断 244"/>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25417</xdr:rowOff>
    </xdr:from>
    <xdr:ext cx="762000" cy="259045"/>
    <xdr:sp macro="" textlink="">
      <xdr:nvSpPr>
        <xdr:cNvPr id="246" name="テキスト ボックス 245"/>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156210</xdr:rowOff>
    </xdr:from>
    <xdr:to>
      <xdr:col>18</xdr:col>
      <xdr:colOff>682625</xdr:colOff>
      <xdr:row>58</xdr:row>
      <xdr:rowOff>86360</xdr:rowOff>
    </xdr:to>
    <xdr:sp macro="" textlink="">
      <xdr:nvSpPr>
        <xdr:cNvPr id="247" name="フローチャート : 判断 246"/>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71137</xdr:rowOff>
    </xdr:from>
    <xdr:ext cx="762000" cy="259045"/>
    <xdr:sp macro="" textlink="">
      <xdr:nvSpPr>
        <xdr:cNvPr id="248" name="テキスト ボックス 247"/>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57</xdr:row>
      <xdr:rowOff>110490</xdr:rowOff>
    </xdr:from>
    <xdr:to>
      <xdr:col>24</xdr:col>
      <xdr:colOff>73025</xdr:colOff>
      <xdr:row>58</xdr:row>
      <xdr:rowOff>40640</xdr:rowOff>
    </xdr:to>
    <xdr:sp macro="" textlink="">
      <xdr:nvSpPr>
        <xdr:cNvPr id="254" name="円/楕円 25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82567</xdr:rowOff>
    </xdr:from>
    <xdr:ext cx="762000" cy="259045"/>
    <xdr:sp macro="" textlink="">
      <xdr:nvSpPr>
        <xdr:cNvPr id="25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64770</xdr:rowOff>
    </xdr:from>
    <xdr:to>
      <xdr:col>22</xdr:col>
      <xdr:colOff>606425</xdr:colOff>
      <xdr:row>57</xdr:row>
      <xdr:rowOff>166370</xdr:rowOff>
    </xdr:to>
    <xdr:sp macro="" textlink="">
      <xdr:nvSpPr>
        <xdr:cNvPr id="256" name="円/楕円 255"/>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57" name="テキスト ボックス 256"/>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58" name="円/楕円 25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99060</xdr:rowOff>
    </xdr:from>
    <xdr:to>
      <xdr:col>20</xdr:col>
      <xdr:colOff>200025</xdr:colOff>
      <xdr:row>57</xdr:row>
      <xdr:rowOff>29210</xdr:rowOff>
    </xdr:to>
    <xdr:sp macro="" textlink="">
      <xdr:nvSpPr>
        <xdr:cNvPr id="260" name="円/楕円 25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39387</xdr:rowOff>
    </xdr:from>
    <xdr:ext cx="762000" cy="259045"/>
    <xdr:sp macro="" textlink="">
      <xdr:nvSpPr>
        <xdr:cNvPr id="261" name="テキスト ボックス 26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62" name="円/楕円 26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39387</xdr:rowOff>
    </xdr:from>
    <xdr:ext cx="762000" cy="259045"/>
    <xdr:sp macro="" textlink="">
      <xdr:nvSpPr>
        <xdr:cNvPr id="263" name="テキスト ボックス 26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公立高等学校等就学支援金の増（</a:t>
          </a:r>
          <a:r>
            <a:rPr kumimoji="1" lang="en-US" altLang="ja-JP" sz="1300">
              <a:latin typeface="ＭＳ Ｐゴシック"/>
            </a:rPr>
            <a:t>H27:29</a:t>
          </a:r>
          <a:r>
            <a:rPr kumimoji="1" lang="ja-JP" altLang="en-US" sz="1300">
              <a:latin typeface="ＭＳ Ｐゴシック"/>
            </a:rPr>
            <a:t>億→</a:t>
          </a:r>
          <a:r>
            <a:rPr kumimoji="1" lang="en-US" altLang="ja-JP" sz="1300">
              <a:latin typeface="ＭＳ Ｐゴシック"/>
            </a:rPr>
            <a:t>H28:43</a:t>
          </a:r>
          <a:r>
            <a:rPr kumimoji="1" lang="ja-JP" altLang="en-US" sz="1300">
              <a:latin typeface="ＭＳ Ｐゴシック"/>
            </a:rPr>
            <a:t>億）や介護保険事業県負担金など社会保障関係経費の増加（</a:t>
          </a:r>
          <a:r>
            <a:rPr kumimoji="1" lang="en-US" altLang="ja-JP" sz="1300">
              <a:latin typeface="ＭＳ Ｐゴシック"/>
            </a:rPr>
            <a:t>H27:1,154</a:t>
          </a:r>
          <a:r>
            <a:rPr kumimoji="1" lang="ja-JP" altLang="en-US" sz="1300">
              <a:latin typeface="ＭＳ Ｐゴシック"/>
            </a:rPr>
            <a:t>億→</a:t>
          </a:r>
          <a:r>
            <a:rPr kumimoji="1" lang="en-US" altLang="ja-JP" sz="1300">
              <a:latin typeface="ＭＳ Ｐゴシック"/>
            </a:rPr>
            <a:t>H28:1,156</a:t>
          </a:r>
          <a:r>
            <a:rPr kumimoji="1" lang="ja-JP" altLang="en-US" sz="1300">
              <a:latin typeface="ＭＳ Ｐゴシック"/>
            </a:rPr>
            <a:t>億）等により、補助費等に係る経常収支比率は前年度より</a:t>
          </a:r>
          <a:r>
            <a:rPr kumimoji="1" lang="en-US" altLang="ja-JP" sz="1300">
              <a:latin typeface="ＭＳ Ｐゴシック"/>
            </a:rPr>
            <a:t>1.4</a:t>
          </a:r>
          <a:r>
            <a:rPr kumimoji="1" lang="ja-JP" altLang="en-US" sz="1300">
              <a:latin typeface="ＭＳ Ｐゴシック"/>
            </a:rPr>
            <a:t>ポイント増加しているが、類似団体平均を</a:t>
          </a:r>
          <a:r>
            <a:rPr kumimoji="1" lang="en-US" altLang="ja-JP" sz="1300">
              <a:latin typeface="ＭＳ Ｐゴシック"/>
            </a:rPr>
            <a:t>3.2</a:t>
          </a:r>
          <a:r>
            <a:rPr kumimoji="1" lang="ja-JP" altLang="en-US" sz="1300">
              <a:latin typeface="ＭＳ Ｐゴシック"/>
            </a:rPr>
            <a:t>ポイント下回っている。今後も高齢化の進展などにより、この傾向は続くことが見込まれるため、事業の見直し等により、経費の縮減に努めていく。 </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29028</xdr:rowOff>
    </xdr:from>
    <xdr:to>
      <xdr:col>24</xdr:col>
      <xdr:colOff>22225</xdr:colOff>
      <xdr:row>35</xdr:row>
      <xdr:rowOff>9978</xdr:rowOff>
    </xdr:to>
    <xdr:cxnSp macro="">
      <xdr:nvCxnSpPr>
        <xdr:cNvPr id="296" name="直線コネクタ 295"/>
        <xdr:cNvCxnSpPr/>
      </xdr:nvCxnSpPr>
      <xdr:spPr>
        <a:xfrm>
          <a:off x="15671800" y="58583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108149</xdr:rowOff>
    </xdr:from>
    <xdr:ext cx="762000" cy="259045"/>
    <xdr:sp macro="" textlink="">
      <xdr:nvSpPr>
        <xdr:cNvPr id="29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135164</xdr:rowOff>
    </xdr:from>
    <xdr:to>
      <xdr:col>22</xdr:col>
      <xdr:colOff>555625</xdr:colOff>
      <xdr:row>34</xdr:row>
      <xdr:rowOff>29028</xdr:rowOff>
    </xdr:to>
    <xdr:cxnSp macro="">
      <xdr:nvCxnSpPr>
        <xdr:cNvPr id="299" name="直線コネクタ 298"/>
        <xdr:cNvCxnSpPr/>
      </xdr:nvCxnSpPr>
      <xdr:spPr>
        <a:xfrm>
          <a:off x="14782800" y="5793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91622</xdr:rowOff>
    </xdr:from>
    <xdr:to>
      <xdr:col>21</xdr:col>
      <xdr:colOff>352425</xdr:colOff>
      <xdr:row>33</xdr:row>
      <xdr:rowOff>135164</xdr:rowOff>
    </xdr:to>
    <xdr:cxnSp macro="">
      <xdr:nvCxnSpPr>
        <xdr:cNvPr id="302" name="直線コネクタ 301"/>
        <xdr:cNvCxnSpPr/>
      </xdr:nvCxnSpPr>
      <xdr:spPr>
        <a:xfrm>
          <a:off x="13893800" y="5749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3" name="フローチャート : 判断 30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143527</xdr:rowOff>
    </xdr:from>
    <xdr:ext cx="762000" cy="259045"/>
    <xdr:sp macro="" textlink="">
      <xdr:nvSpPr>
        <xdr:cNvPr id="304" name="テキスト ボックス 30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26307</xdr:rowOff>
    </xdr:from>
    <xdr:to>
      <xdr:col>20</xdr:col>
      <xdr:colOff>149225</xdr:colOff>
      <xdr:row>33</xdr:row>
      <xdr:rowOff>91622</xdr:rowOff>
    </xdr:to>
    <xdr:cxnSp macro="">
      <xdr:nvCxnSpPr>
        <xdr:cNvPr id="305" name="直線コネクタ 304"/>
        <xdr:cNvCxnSpPr/>
      </xdr:nvCxnSpPr>
      <xdr:spPr>
        <a:xfrm>
          <a:off x="13004800" y="568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92528</xdr:rowOff>
    </xdr:from>
    <xdr:to>
      <xdr:col>20</xdr:col>
      <xdr:colOff>200025</xdr:colOff>
      <xdr:row>33</xdr:row>
      <xdr:rowOff>22678</xdr:rowOff>
    </xdr:to>
    <xdr:sp macro="" textlink="">
      <xdr:nvSpPr>
        <xdr:cNvPr id="306" name="フローチャート : 判断 305"/>
        <xdr:cNvSpPr/>
      </xdr:nvSpPr>
      <xdr:spPr>
        <a:xfrm>
          <a:off x="13843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32855</xdr:rowOff>
    </xdr:from>
    <xdr:ext cx="762000" cy="259045"/>
    <xdr:sp macro="" textlink="">
      <xdr:nvSpPr>
        <xdr:cNvPr id="307" name="テキスト ボックス 306"/>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48986</xdr:rowOff>
    </xdr:from>
    <xdr:to>
      <xdr:col>18</xdr:col>
      <xdr:colOff>682625</xdr:colOff>
      <xdr:row>32</xdr:row>
      <xdr:rowOff>150586</xdr:rowOff>
    </xdr:to>
    <xdr:sp macro="" textlink="">
      <xdr:nvSpPr>
        <xdr:cNvPr id="308" name="フローチャート : 判断 307"/>
        <xdr:cNvSpPr/>
      </xdr:nvSpPr>
      <xdr:spPr>
        <a:xfrm>
          <a:off x="12954000" y="553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160763</xdr:rowOff>
    </xdr:from>
    <xdr:ext cx="762000" cy="259045"/>
    <xdr:sp macro="" textlink="">
      <xdr:nvSpPr>
        <xdr:cNvPr id="309" name="テキスト ボックス 308"/>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34</xdr:row>
      <xdr:rowOff>130628</xdr:rowOff>
    </xdr:from>
    <xdr:to>
      <xdr:col>24</xdr:col>
      <xdr:colOff>73025</xdr:colOff>
      <xdr:row>35</xdr:row>
      <xdr:rowOff>60778</xdr:rowOff>
    </xdr:to>
    <xdr:sp macro="" textlink="">
      <xdr:nvSpPr>
        <xdr:cNvPr id="315" name="円/楕円 314"/>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147155</xdr:rowOff>
    </xdr:from>
    <xdr:ext cx="762000" cy="259045"/>
    <xdr:sp macro="" textlink="">
      <xdr:nvSpPr>
        <xdr:cNvPr id="316"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149678</xdr:rowOff>
    </xdr:from>
    <xdr:to>
      <xdr:col>22</xdr:col>
      <xdr:colOff>606425</xdr:colOff>
      <xdr:row>34</xdr:row>
      <xdr:rowOff>79828</xdr:rowOff>
    </xdr:to>
    <xdr:sp macro="" textlink="">
      <xdr:nvSpPr>
        <xdr:cNvPr id="317" name="円/楕円 316"/>
        <xdr:cNvSpPr/>
      </xdr:nvSpPr>
      <xdr:spPr>
        <a:xfrm>
          <a:off x="15621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90005</xdr:rowOff>
    </xdr:from>
    <xdr:ext cx="736600" cy="259045"/>
    <xdr:sp macro="" textlink="">
      <xdr:nvSpPr>
        <xdr:cNvPr id="318" name="テキスト ボックス 317"/>
        <xdr:cNvSpPr txBox="1"/>
      </xdr:nvSpPr>
      <xdr:spPr>
        <a:xfrm>
          <a:off x="15290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84364</xdr:rowOff>
    </xdr:from>
    <xdr:to>
      <xdr:col>21</xdr:col>
      <xdr:colOff>403225</xdr:colOff>
      <xdr:row>34</xdr:row>
      <xdr:rowOff>14514</xdr:rowOff>
    </xdr:to>
    <xdr:sp macro="" textlink="">
      <xdr:nvSpPr>
        <xdr:cNvPr id="319" name="円/楕円 318"/>
        <xdr:cNvSpPr/>
      </xdr:nvSpPr>
      <xdr:spPr>
        <a:xfrm>
          <a:off x="14732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24691</xdr:rowOff>
    </xdr:from>
    <xdr:ext cx="762000" cy="259045"/>
    <xdr:sp macro="" textlink="">
      <xdr:nvSpPr>
        <xdr:cNvPr id="320" name="テキスト ボックス 319"/>
        <xdr:cNvSpPr txBox="1"/>
      </xdr:nvSpPr>
      <xdr:spPr>
        <a:xfrm>
          <a:off x="14401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40822</xdr:rowOff>
    </xdr:from>
    <xdr:to>
      <xdr:col>20</xdr:col>
      <xdr:colOff>200025</xdr:colOff>
      <xdr:row>33</xdr:row>
      <xdr:rowOff>142422</xdr:rowOff>
    </xdr:to>
    <xdr:sp macro="" textlink="">
      <xdr:nvSpPr>
        <xdr:cNvPr id="321" name="円/楕円 320"/>
        <xdr:cNvSpPr/>
      </xdr:nvSpPr>
      <xdr:spPr>
        <a:xfrm>
          <a:off x="13843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127199</xdr:rowOff>
    </xdr:from>
    <xdr:ext cx="762000" cy="259045"/>
    <xdr:sp macro="" textlink="">
      <xdr:nvSpPr>
        <xdr:cNvPr id="322" name="テキスト ボックス 321"/>
        <xdr:cNvSpPr txBox="1"/>
      </xdr:nvSpPr>
      <xdr:spPr>
        <a:xfrm>
          <a:off x="13512800" y="578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146957</xdr:rowOff>
    </xdr:from>
    <xdr:to>
      <xdr:col>18</xdr:col>
      <xdr:colOff>682625</xdr:colOff>
      <xdr:row>33</xdr:row>
      <xdr:rowOff>77107</xdr:rowOff>
    </xdr:to>
    <xdr:sp macro="" textlink="">
      <xdr:nvSpPr>
        <xdr:cNvPr id="323" name="円/楕円 322"/>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61884</xdr:rowOff>
    </xdr:from>
    <xdr:ext cx="762000" cy="259045"/>
    <xdr:sp macro="" textlink="">
      <xdr:nvSpPr>
        <xdr:cNvPr id="324" name="テキスト ボックス 323"/>
        <xdr:cNvSpPr txBox="1"/>
      </xdr:nvSpPr>
      <xdr:spPr>
        <a:xfrm>
          <a:off x="12623800" y="571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低下したが、引き続き全国平均並びに類似団体平均を上回っている。当県においては、過去に積極的に公共投資を進めてきた結果、県債残高が増加したものの、近年は公共投資を縮減してきた。これにより、公債費については平成</a:t>
          </a:r>
          <a:r>
            <a:rPr kumimoji="1" lang="en-US" altLang="ja-JP" sz="1300">
              <a:latin typeface="ＭＳ Ｐゴシック"/>
            </a:rPr>
            <a:t>21</a:t>
          </a:r>
          <a:r>
            <a:rPr kumimoji="1" lang="ja-JP" altLang="en-US" sz="1300">
              <a:latin typeface="ＭＳ Ｐゴシック"/>
            </a:rPr>
            <a:t>年度をピークとして緩やかに減少しているものの、県債発行の抑制など引き続き公債費減少へ向けた取組を進めていく。 </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82550</xdr:rowOff>
    </xdr:from>
    <xdr:to>
      <xdr:col>7</xdr:col>
      <xdr:colOff>15875</xdr:colOff>
      <xdr:row>78</xdr:row>
      <xdr:rowOff>0</xdr:rowOff>
    </xdr:to>
    <xdr:cxnSp macro="">
      <xdr:nvCxnSpPr>
        <xdr:cNvPr id="355" name="直線コネクタ 354"/>
        <xdr:cNvCxnSpPr/>
      </xdr:nvCxnSpPr>
      <xdr:spPr>
        <a:xfrm flipV="1">
          <a:off x="3987800" y="13284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3827</xdr:rowOff>
    </xdr:from>
    <xdr:ext cx="762000" cy="259045"/>
    <xdr:sp macro="" textlink="">
      <xdr:nvSpPr>
        <xdr:cNvPr id="356" name="公債費平均値テキスト"/>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0</xdr:rowOff>
    </xdr:from>
    <xdr:to>
      <xdr:col>5</xdr:col>
      <xdr:colOff>549275</xdr:colOff>
      <xdr:row>78</xdr:row>
      <xdr:rowOff>127000</xdr:rowOff>
    </xdr:to>
    <xdr:cxnSp macro="">
      <xdr:nvCxnSpPr>
        <xdr:cNvPr id="358" name="直線コネクタ 357"/>
        <xdr:cNvCxnSpPr/>
      </xdr:nvCxnSpPr>
      <xdr:spPr>
        <a:xfrm flipV="1">
          <a:off x="3098800" y="13373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86377</xdr:rowOff>
    </xdr:from>
    <xdr:ext cx="736600" cy="259045"/>
    <xdr:sp macro="" textlink="">
      <xdr:nvSpPr>
        <xdr:cNvPr id="360" name="テキスト ボックス 35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82550</xdr:rowOff>
    </xdr:to>
    <xdr:cxnSp macro="">
      <xdr:nvCxnSpPr>
        <xdr:cNvPr id="361" name="直線コネクタ 360"/>
        <xdr:cNvCxnSpPr/>
      </xdr:nvCxnSpPr>
      <xdr:spPr>
        <a:xfrm flipV="1">
          <a:off x="2209800" y="1350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2" name="フローチャート : 判断 361"/>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99077</xdr:rowOff>
    </xdr:from>
    <xdr:ext cx="762000" cy="259045"/>
    <xdr:sp macro="" textlink="">
      <xdr:nvSpPr>
        <xdr:cNvPr id="363" name="テキスト ボックス 362"/>
        <xdr:cNvSpPr txBox="1"/>
      </xdr:nvSpPr>
      <xdr:spPr>
        <a:xfrm>
          <a:off x="2717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82550</xdr:rowOff>
    </xdr:from>
    <xdr:to>
      <xdr:col>3</xdr:col>
      <xdr:colOff>142875</xdr:colOff>
      <xdr:row>79</xdr:row>
      <xdr:rowOff>158750</xdr:rowOff>
    </xdr:to>
    <xdr:cxnSp macro="">
      <xdr:nvCxnSpPr>
        <xdr:cNvPr id="364" name="直線コネクタ 363"/>
        <xdr:cNvCxnSpPr/>
      </xdr:nvCxnSpPr>
      <xdr:spPr>
        <a:xfrm flipV="1">
          <a:off x="1320800" y="1362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88900</xdr:rowOff>
    </xdr:from>
    <xdr:to>
      <xdr:col>3</xdr:col>
      <xdr:colOff>193675</xdr:colOff>
      <xdr:row>79</xdr:row>
      <xdr:rowOff>19050</xdr:rowOff>
    </xdr:to>
    <xdr:sp macro="" textlink="">
      <xdr:nvSpPr>
        <xdr:cNvPr id="365" name="フローチャート : 判断 364"/>
        <xdr:cNvSpPr/>
      </xdr:nvSpPr>
      <xdr:spPr>
        <a:xfrm>
          <a:off x="2159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66" name="テキスト ボックス 365"/>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67" name="フローチャート : 判断 366"/>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68" name="テキスト ボックス 367"/>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31750</xdr:rowOff>
    </xdr:from>
    <xdr:to>
      <xdr:col>7</xdr:col>
      <xdr:colOff>66675</xdr:colOff>
      <xdr:row>77</xdr:row>
      <xdr:rowOff>133350</xdr:rowOff>
    </xdr:to>
    <xdr:sp macro="" textlink="">
      <xdr:nvSpPr>
        <xdr:cNvPr id="374" name="円/楕円 373"/>
        <xdr:cNvSpPr/>
      </xdr:nvSpPr>
      <xdr:spPr>
        <a:xfrm>
          <a:off x="47752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3827</xdr:rowOff>
    </xdr:from>
    <xdr:ext cx="762000" cy="259045"/>
    <xdr:sp macro="" textlink="">
      <xdr:nvSpPr>
        <xdr:cNvPr id="375" name="公債費該当値テキスト"/>
        <xdr:cNvSpPr txBox="1"/>
      </xdr:nvSpPr>
      <xdr:spPr>
        <a:xfrm>
          <a:off x="49149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120650</xdr:rowOff>
    </xdr:from>
    <xdr:to>
      <xdr:col>5</xdr:col>
      <xdr:colOff>600075</xdr:colOff>
      <xdr:row>78</xdr:row>
      <xdr:rowOff>50800</xdr:rowOff>
    </xdr:to>
    <xdr:sp macro="" textlink="">
      <xdr:nvSpPr>
        <xdr:cNvPr id="376" name="円/楕円 375"/>
        <xdr:cNvSpPr/>
      </xdr:nvSpPr>
      <xdr:spPr>
        <a:xfrm>
          <a:off x="3937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35577</xdr:rowOff>
    </xdr:from>
    <xdr:ext cx="736600" cy="259045"/>
    <xdr:sp macro="" textlink="">
      <xdr:nvSpPr>
        <xdr:cNvPr id="377" name="テキスト ボックス 376"/>
        <xdr:cNvSpPr txBox="1"/>
      </xdr:nvSpPr>
      <xdr:spPr>
        <a:xfrm>
          <a:off x="3606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78" name="円/楕円 37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79" name="テキスト ボックス 37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31750</xdr:rowOff>
    </xdr:from>
    <xdr:to>
      <xdr:col>3</xdr:col>
      <xdr:colOff>193675</xdr:colOff>
      <xdr:row>79</xdr:row>
      <xdr:rowOff>133350</xdr:rowOff>
    </xdr:to>
    <xdr:sp macro="" textlink="">
      <xdr:nvSpPr>
        <xdr:cNvPr id="380" name="円/楕円 379"/>
        <xdr:cNvSpPr/>
      </xdr:nvSpPr>
      <xdr:spPr>
        <a:xfrm>
          <a:off x="2159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118127</xdr:rowOff>
    </xdr:from>
    <xdr:ext cx="762000" cy="259045"/>
    <xdr:sp macro="" textlink="">
      <xdr:nvSpPr>
        <xdr:cNvPr id="381" name="テキスト ボックス 380"/>
        <xdr:cNvSpPr txBox="1"/>
      </xdr:nvSpPr>
      <xdr:spPr>
        <a:xfrm>
          <a:off x="1828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107950</xdr:rowOff>
    </xdr:from>
    <xdr:to>
      <xdr:col>1</xdr:col>
      <xdr:colOff>676275</xdr:colOff>
      <xdr:row>80</xdr:row>
      <xdr:rowOff>38100</xdr:rowOff>
    </xdr:to>
    <xdr:sp macro="" textlink="">
      <xdr:nvSpPr>
        <xdr:cNvPr id="382" name="円/楕円 381"/>
        <xdr:cNvSpPr/>
      </xdr:nvSpPr>
      <xdr:spPr>
        <a:xfrm>
          <a:off x="1270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22877</xdr:rowOff>
    </xdr:from>
    <xdr:ext cx="762000" cy="259045"/>
    <xdr:sp macro="" textlink="">
      <xdr:nvSpPr>
        <xdr:cNvPr id="383" name="テキスト ボックス 382"/>
        <xdr:cNvSpPr txBox="1"/>
      </xdr:nvSpPr>
      <xdr:spPr>
        <a:xfrm>
          <a:off x="939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2.7</a:t>
          </a:r>
          <a:r>
            <a:rPr kumimoji="1" lang="ja-JP" altLang="en-US" sz="1300">
              <a:latin typeface="ＭＳ Ｐゴシック"/>
            </a:rPr>
            <a:t>ポイント増加したが、全国平均並びに類似団体平均を下回っている。「公債費以外」の主なものは人件費（</a:t>
          </a:r>
          <a:r>
            <a:rPr kumimoji="1" lang="en-US" altLang="ja-JP" sz="1300">
              <a:latin typeface="ＭＳ Ｐゴシック"/>
            </a:rPr>
            <a:t>1.0</a:t>
          </a:r>
          <a:r>
            <a:rPr kumimoji="1" lang="ja-JP" altLang="en-US" sz="1300">
              <a:latin typeface="ＭＳ Ｐゴシック"/>
            </a:rPr>
            <a:t>ポイント増）、補助費等（</a:t>
          </a:r>
          <a:r>
            <a:rPr kumimoji="1" lang="en-US" altLang="ja-JP" sz="1300">
              <a:latin typeface="ＭＳ Ｐゴシック"/>
            </a:rPr>
            <a:t>1.4</a:t>
          </a:r>
          <a:r>
            <a:rPr kumimoji="1" lang="ja-JP" altLang="en-US" sz="1300">
              <a:latin typeface="ＭＳ Ｐゴシック"/>
            </a:rPr>
            <a:t>ポイント増）である。補助費等は前述のとおり、公立高等学校等就学支援金の増などにより増加しているが、今後も経費節減への取組を進める。 </a:t>
          </a: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42635</xdr:rowOff>
    </xdr:from>
    <xdr:to>
      <xdr:col>24</xdr:col>
      <xdr:colOff>22225</xdr:colOff>
      <xdr:row>81</xdr:row>
      <xdr:rowOff>167821</xdr:rowOff>
    </xdr:to>
    <xdr:cxnSp macro="">
      <xdr:nvCxnSpPr>
        <xdr:cNvPr id="411" name="直線コネクタ 410"/>
        <xdr:cNvCxnSpPr/>
      </xdr:nvCxnSpPr>
      <xdr:spPr>
        <a:xfrm flipV="1">
          <a:off x="16510000" y="129013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139898</xdr:rowOff>
    </xdr:from>
    <xdr:ext cx="762000" cy="259045"/>
    <xdr:sp macro="" textlink="">
      <xdr:nvSpPr>
        <xdr:cNvPr id="412"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167821</xdr:rowOff>
    </xdr:from>
    <xdr:to>
      <xdr:col>24</xdr:col>
      <xdr:colOff>111125</xdr:colOff>
      <xdr:row>81</xdr:row>
      <xdr:rowOff>167821</xdr:rowOff>
    </xdr:to>
    <xdr:cxnSp macro="">
      <xdr:nvCxnSpPr>
        <xdr:cNvPr id="413" name="直線コネクタ 412"/>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129012</xdr:rowOff>
    </xdr:from>
    <xdr:ext cx="762000" cy="259045"/>
    <xdr:sp macro="" textlink="">
      <xdr:nvSpPr>
        <xdr:cNvPr id="414" name="公債費以外最大値テキスト"/>
        <xdr:cNvSpPr txBox="1"/>
      </xdr:nvSpPr>
      <xdr:spPr>
        <a:xfrm>
          <a:off x="16598900" y="1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75</xdr:row>
      <xdr:rowOff>42635</xdr:rowOff>
    </xdr:from>
    <xdr:to>
      <xdr:col>24</xdr:col>
      <xdr:colOff>111125</xdr:colOff>
      <xdr:row>75</xdr:row>
      <xdr:rowOff>42635</xdr:rowOff>
    </xdr:to>
    <xdr:cxnSp macro="">
      <xdr:nvCxnSpPr>
        <xdr:cNvPr id="415" name="直線コネクタ 414"/>
        <xdr:cNvCxnSpPr/>
      </xdr:nvCxnSpPr>
      <xdr:spPr>
        <a:xfrm>
          <a:off x="16421100" y="1290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91622</xdr:rowOff>
    </xdr:from>
    <xdr:to>
      <xdr:col>24</xdr:col>
      <xdr:colOff>22225</xdr:colOff>
      <xdr:row>75</xdr:row>
      <xdr:rowOff>42635</xdr:rowOff>
    </xdr:to>
    <xdr:cxnSp macro="">
      <xdr:nvCxnSpPr>
        <xdr:cNvPr id="416" name="直線コネクタ 415"/>
        <xdr:cNvCxnSpPr/>
      </xdr:nvCxnSpPr>
      <xdr:spPr>
        <a:xfrm>
          <a:off x="15671800" y="126074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15620</xdr:rowOff>
    </xdr:from>
    <xdr:ext cx="762000" cy="259045"/>
    <xdr:sp macro="" textlink="">
      <xdr:nvSpPr>
        <xdr:cNvPr id="417" name="公債費以外平均値テキスト"/>
        <xdr:cNvSpPr txBox="1"/>
      </xdr:nvSpPr>
      <xdr:spPr>
        <a:xfrm>
          <a:off x="16598900" y="1338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43543</xdr:rowOff>
    </xdr:from>
    <xdr:to>
      <xdr:col>24</xdr:col>
      <xdr:colOff>73025</xdr:colOff>
      <xdr:row>78</xdr:row>
      <xdr:rowOff>145143</xdr:rowOff>
    </xdr:to>
    <xdr:sp macro="" textlink="">
      <xdr:nvSpPr>
        <xdr:cNvPr id="418" name="フローチャート : 判断 417"/>
        <xdr:cNvSpPr/>
      </xdr:nvSpPr>
      <xdr:spPr>
        <a:xfrm>
          <a:off x="16459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15422</xdr:rowOff>
    </xdr:from>
    <xdr:to>
      <xdr:col>22</xdr:col>
      <xdr:colOff>555625</xdr:colOff>
      <xdr:row>73</xdr:row>
      <xdr:rowOff>91622</xdr:rowOff>
    </xdr:to>
    <xdr:cxnSp macro="">
      <xdr:nvCxnSpPr>
        <xdr:cNvPr id="419" name="直線コネクタ 418"/>
        <xdr:cNvCxnSpPr/>
      </xdr:nvCxnSpPr>
      <xdr:spPr>
        <a:xfrm>
          <a:off x="14782800" y="12531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73479</xdr:rowOff>
    </xdr:from>
    <xdr:to>
      <xdr:col>22</xdr:col>
      <xdr:colOff>606425</xdr:colOff>
      <xdr:row>78</xdr:row>
      <xdr:rowOff>3629</xdr:rowOff>
    </xdr:to>
    <xdr:sp macro="" textlink="">
      <xdr:nvSpPr>
        <xdr:cNvPr id="420" name="フローチャート : 判断 419"/>
        <xdr:cNvSpPr/>
      </xdr:nvSpPr>
      <xdr:spPr>
        <a:xfrm>
          <a:off x="15621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159856</xdr:rowOff>
    </xdr:from>
    <xdr:ext cx="736600" cy="259045"/>
    <xdr:sp macro="" textlink="">
      <xdr:nvSpPr>
        <xdr:cNvPr id="421" name="テキスト ボックス 420"/>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15422</xdr:rowOff>
    </xdr:from>
    <xdr:to>
      <xdr:col>21</xdr:col>
      <xdr:colOff>352425</xdr:colOff>
      <xdr:row>73</xdr:row>
      <xdr:rowOff>26307</xdr:rowOff>
    </xdr:to>
    <xdr:cxnSp macro="">
      <xdr:nvCxnSpPr>
        <xdr:cNvPr id="422" name="直線コネクタ 421"/>
        <xdr:cNvCxnSpPr/>
      </xdr:nvCxnSpPr>
      <xdr:spPr>
        <a:xfrm flipV="1">
          <a:off x="13893800" y="12531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27214</xdr:rowOff>
    </xdr:from>
    <xdr:to>
      <xdr:col>21</xdr:col>
      <xdr:colOff>403225</xdr:colOff>
      <xdr:row>76</xdr:row>
      <xdr:rowOff>128814</xdr:rowOff>
    </xdr:to>
    <xdr:sp macro="" textlink="">
      <xdr:nvSpPr>
        <xdr:cNvPr id="423" name="フローチャート : 判断 422"/>
        <xdr:cNvSpPr/>
      </xdr:nvSpPr>
      <xdr:spPr>
        <a:xfrm>
          <a:off x="14732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113591</xdr:rowOff>
    </xdr:from>
    <xdr:ext cx="762000" cy="259045"/>
    <xdr:sp macro="" textlink="">
      <xdr:nvSpPr>
        <xdr:cNvPr id="424" name="テキスト ボックス 423"/>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143328</xdr:rowOff>
    </xdr:from>
    <xdr:to>
      <xdr:col>20</xdr:col>
      <xdr:colOff>149225</xdr:colOff>
      <xdr:row>73</xdr:row>
      <xdr:rowOff>26307</xdr:rowOff>
    </xdr:to>
    <xdr:cxnSp macro="">
      <xdr:nvCxnSpPr>
        <xdr:cNvPr id="425" name="直線コネクタ 424"/>
        <xdr:cNvCxnSpPr/>
      </xdr:nvCxnSpPr>
      <xdr:spPr>
        <a:xfrm>
          <a:off x="13004800" y="12487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29935</xdr:rowOff>
    </xdr:from>
    <xdr:to>
      <xdr:col>20</xdr:col>
      <xdr:colOff>200025</xdr:colOff>
      <xdr:row>73</xdr:row>
      <xdr:rowOff>131535</xdr:rowOff>
    </xdr:to>
    <xdr:sp macro="" textlink="">
      <xdr:nvSpPr>
        <xdr:cNvPr id="426" name="フローチャート : 判断 425"/>
        <xdr:cNvSpPr/>
      </xdr:nvSpPr>
      <xdr:spPr>
        <a:xfrm>
          <a:off x="13843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116312</xdr:rowOff>
    </xdr:from>
    <xdr:ext cx="762000" cy="259045"/>
    <xdr:sp macro="" textlink="">
      <xdr:nvSpPr>
        <xdr:cNvPr id="427" name="テキスト ボックス 426"/>
        <xdr:cNvSpPr txBox="1"/>
      </xdr:nvSpPr>
      <xdr:spPr>
        <a:xfrm>
          <a:off x="13512800" y="1263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8" name="フローチャート : 判断 427"/>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21062</xdr:rowOff>
    </xdr:from>
    <xdr:ext cx="762000" cy="259045"/>
    <xdr:sp macro="" textlink="">
      <xdr:nvSpPr>
        <xdr:cNvPr id="429" name="テキスト ボックス 428"/>
        <xdr:cNvSpPr txBox="1"/>
      </xdr:nvSpPr>
      <xdr:spPr>
        <a:xfrm>
          <a:off x="12623800" y="127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74</xdr:row>
      <xdr:rowOff>163285</xdr:rowOff>
    </xdr:from>
    <xdr:to>
      <xdr:col>24</xdr:col>
      <xdr:colOff>73025</xdr:colOff>
      <xdr:row>75</xdr:row>
      <xdr:rowOff>93435</xdr:rowOff>
    </xdr:to>
    <xdr:sp macro="" textlink="">
      <xdr:nvSpPr>
        <xdr:cNvPr id="435" name="円/楕円 434"/>
        <xdr:cNvSpPr/>
      </xdr:nvSpPr>
      <xdr:spPr>
        <a:xfrm>
          <a:off x="164592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71862</xdr:rowOff>
    </xdr:from>
    <xdr:ext cx="762000" cy="259045"/>
    <xdr:sp macro="" textlink="">
      <xdr:nvSpPr>
        <xdr:cNvPr id="436" name="公債費以外該当値テキスト"/>
        <xdr:cNvSpPr txBox="1"/>
      </xdr:nvSpPr>
      <xdr:spPr>
        <a:xfrm>
          <a:off x="16598900" y="127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40822</xdr:rowOff>
    </xdr:from>
    <xdr:to>
      <xdr:col>22</xdr:col>
      <xdr:colOff>606425</xdr:colOff>
      <xdr:row>73</xdr:row>
      <xdr:rowOff>142422</xdr:rowOff>
    </xdr:to>
    <xdr:sp macro="" textlink="">
      <xdr:nvSpPr>
        <xdr:cNvPr id="437" name="円/楕円 436"/>
        <xdr:cNvSpPr/>
      </xdr:nvSpPr>
      <xdr:spPr>
        <a:xfrm>
          <a:off x="15621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152599</xdr:rowOff>
    </xdr:from>
    <xdr:ext cx="736600" cy="259045"/>
    <xdr:sp macro="" textlink="">
      <xdr:nvSpPr>
        <xdr:cNvPr id="438" name="テキスト ボックス 437"/>
        <xdr:cNvSpPr txBox="1"/>
      </xdr:nvSpPr>
      <xdr:spPr>
        <a:xfrm>
          <a:off x="15290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136072</xdr:rowOff>
    </xdr:from>
    <xdr:to>
      <xdr:col>21</xdr:col>
      <xdr:colOff>403225</xdr:colOff>
      <xdr:row>73</xdr:row>
      <xdr:rowOff>66222</xdr:rowOff>
    </xdr:to>
    <xdr:sp macro="" textlink="">
      <xdr:nvSpPr>
        <xdr:cNvPr id="439" name="円/楕円 438"/>
        <xdr:cNvSpPr/>
      </xdr:nvSpPr>
      <xdr:spPr>
        <a:xfrm>
          <a:off x="14732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76399</xdr:rowOff>
    </xdr:from>
    <xdr:ext cx="762000" cy="259045"/>
    <xdr:sp macro="" textlink="">
      <xdr:nvSpPr>
        <xdr:cNvPr id="440" name="テキスト ボックス 439"/>
        <xdr:cNvSpPr txBox="1"/>
      </xdr:nvSpPr>
      <xdr:spPr>
        <a:xfrm>
          <a:off x="14401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146957</xdr:rowOff>
    </xdr:from>
    <xdr:to>
      <xdr:col>20</xdr:col>
      <xdr:colOff>200025</xdr:colOff>
      <xdr:row>73</xdr:row>
      <xdr:rowOff>77107</xdr:rowOff>
    </xdr:to>
    <xdr:sp macro="" textlink="">
      <xdr:nvSpPr>
        <xdr:cNvPr id="441" name="円/楕円 440"/>
        <xdr:cNvSpPr/>
      </xdr:nvSpPr>
      <xdr:spPr>
        <a:xfrm>
          <a:off x="13843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87284</xdr:rowOff>
    </xdr:from>
    <xdr:ext cx="762000" cy="259045"/>
    <xdr:sp macro="" textlink="">
      <xdr:nvSpPr>
        <xdr:cNvPr id="442" name="テキスト ボックス 441"/>
        <xdr:cNvSpPr txBox="1"/>
      </xdr:nvSpPr>
      <xdr:spPr>
        <a:xfrm>
          <a:off x="13512800" y="122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92528</xdr:rowOff>
    </xdr:from>
    <xdr:to>
      <xdr:col>18</xdr:col>
      <xdr:colOff>682625</xdr:colOff>
      <xdr:row>73</xdr:row>
      <xdr:rowOff>22678</xdr:rowOff>
    </xdr:to>
    <xdr:sp macro="" textlink="">
      <xdr:nvSpPr>
        <xdr:cNvPr id="443" name="円/楕円 442"/>
        <xdr:cNvSpPr/>
      </xdr:nvSpPr>
      <xdr:spPr>
        <a:xfrm>
          <a:off x="12954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32855</xdr:rowOff>
    </xdr:from>
    <xdr:ext cx="762000" cy="259045"/>
    <xdr:sp macro="" textlink="">
      <xdr:nvSpPr>
        <xdr:cNvPr id="444" name="テキスト ボックス 443"/>
        <xdr:cNvSpPr txBox="1"/>
      </xdr:nvSpPr>
      <xdr:spPr>
        <a:xfrm>
          <a:off x="12623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64074</xdr:rowOff>
    </xdr:from>
    <xdr:to>
      <xdr:col>4</xdr:col>
      <xdr:colOff>1117600</xdr:colOff>
      <xdr:row>14</xdr:row>
      <xdr:rowOff>89769</xdr:rowOff>
    </xdr:to>
    <xdr:cxnSp macro="">
      <xdr:nvCxnSpPr>
        <xdr:cNvPr id="48" name="直線コネクタ 47"/>
        <xdr:cNvCxnSpPr/>
      </xdr:nvCxnSpPr>
      <xdr:spPr bwMode="auto">
        <a:xfrm flipV="1">
          <a:off x="5003800" y="2511999"/>
          <a:ext cx="647700" cy="2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89769</xdr:rowOff>
    </xdr:from>
    <xdr:to>
      <xdr:col>4</xdr:col>
      <xdr:colOff>469900</xdr:colOff>
      <xdr:row>14</xdr:row>
      <xdr:rowOff>115578</xdr:rowOff>
    </xdr:to>
    <xdr:cxnSp macro="">
      <xdr:nvCxnSpPr>
        <xdr:cNvPr id="51" name="直線コネクタ 50"/>
        <xdr:cNvCxnSpPr/>
      </xdr:nvCxnSpPr>
      <xdr:spPr bwMode="auto">
        <a:xfrm flipV="1">
          <a:off x="4305300" y="2537694"/>
          <a:ext cx="698500" cy="25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115578</xdr:rowOff>
    </xdr:from>
    <xdr:to>
      <xdr:col>3</xdr:col>
      <xdr:colOff>904875</xdr:colOff>
      <xdr:row>15</xdr:row>
      <xdr:rowOff>11473</xdr:rowOff>
    </xdr:to>
    <xdr:cxnSp macro="">
      <xdr:nvCxnSpPr>
        <xdr:cNvPr id="54" name="直線コネクタ 53"/>
        <xdr:cNvCxnSpPr/>
      </xdr:nvCxnSpPr>
      <xdr:spPr bwMode="auto">
        <a:xfrm flipV="1">
          <a:off x="3606800" y="2563503"/>
          <a:ext cx="698500" cy="6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1118</xdr:rowOff>
    </xdr:from>
    <xdr:to>
      <xdr:col>3</xdr:col>
      <xdr:colOff>206375</xdr:colOff>
      <xdr:row>15</xdr:row>
      <xdr:rowOff>11473</xdr:rowOff>
    </xdr:to>
    <xdr:cxnSp macro="">
      <xdr:nvCxnSpPr>
        <xdr:cNvPr id="57" name="直線コネクタ 56"/>
        <xdr:cNvCxnSpPr/>
      </xdr:nvCxnSpPr>
      <xdr:spPr bwMode="auto">
        <a:xfrm>
          <a:off x="2908300" y="2620493"/>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88415</xdr:rowOff>
    </xdr:from>
    <xdr:to>
      <xdr:col>3</xdr:col>
      <xdr:colOff>257175</xdr:colOff>
      <xdr:row>14</xdr:row>
      <xdr:rowOff>18565</xdr:rowOff>
    </xdr:to>
    <xdr:sp macro="" textlink="">
      <xdr:nvSpPr>
        <xdr:cNvPr id="58" name="フローチャート : 判断 57"/>
        <xdr:cNvSpPr/>
      </xdr:nvSpPr>
      <xdr:spPr bwMode="auto">
        <a:xfrm>
          <a:off x="3556000" y="2364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28742</xdr:rowOff>
    </xdr:from>
    <xdr:ext cx="762000" cy="259045"/>
    <xdr:sp macro="" textlink="">
      <xdr:nvSpPr>
        <xdr:cNvPr id="59" name="テキスト ボックス 58"/>
        <xdr:cNvSpPr txBox="1"/>
      </xdr:nvSpPr>
      <xdr:spPr>
        <a:xfrm>
          <a:off x="3225800" y="21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38306</xdr:rowOff>
    </xdr:from>
    <xdr:to>
      <xdr:col>2</xdr:col>
      <xdr:colOff>692150</xdr:colOff>
      <xdr:row>13</xdr:row>
      <xdr:rowOff>139906</xdr:rowOff>
    </xdr:to>
    <xdr:sp macro="" textlink="">
      <xdr:nvSpPr>
        <xdr:cNvPr id="60" name="フローチャート : 判断 59"/>
        <xdr:cNvSpPr/>
      </xdr:nvSpPr>
      <xdr:spPr bwMode="auto">
        <a:xfrm>
          <a:off x="2857500" y="2314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150083</xdr:rowOff>
    </xdr:from>
    <xdr:ext cx="762000" cy="259045"/>
    <xdr:sp macro="" textlink="">
      <xdr:nvSpPr>
        <xdr:cNvPr id="61" name="テキスト ボックス 60"/>
        <xdr:cNvSpPr txBox="1"/>
      </xdr:nvSpPr>
      <xdr:spPr>
        <a:xfrm>
          <a:off x="2527300" y="20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13274</xdr:rowOff>
    </xdr:from>
    <xdr:to>
      <xdr:col>5</xdr:col>
      <xdr:colOff>34925</xdr:colOff>
      <xdr:row>14</xdr:row>
      <xdr:rowOff>114874</xdr:rowOff>
    </xdr:to>
    <xdr:sp macro="" textlink="">
      <xdr:nvSpPr>
        <xdr:cNvPr id="67" name="円/楕円 66"/>
        <xdr:cNvSpPr/>
      </xdr:nvSpPr>
      <xdr:spPr bwMode="auto">
        <a:xfrm>
          <a:off x="5600700" y="246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29801</xdr:rowOff>
    </xdr:from>
    <xdr:ext cx="762000" cy="259045"/>
    <xdr:sp macro="" textlink="">
      <xdr:nvSpPr>
        <xdr:cNvPr id="68" name="人口1人当たり決算額の推移該当値テキスト130"/>
        <xdr:cNvSpPr txBox="1"/>
      </xdr:nvSpPr>
      <xdr:spPr>
        <a:xfrm>
          <a:off x="5740400" y="23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102,336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38969</xdr:rowOff>
    </xdr:from>
    <xdr:to>
      <xdr:col>4</xdr:col>
      <xdr:colOff>520700</xdr:colOff>
      <xdr:row>14</xdr:row>
      <xdr:rowOff>140569</xdr:rowOff>
    </xdr:to>
    <xdr:sp macro="" textlink="">
      <xdr:nvSpPr>
        <xdr:cNvPr id="69" name="円/楕円 68"/>
        <xdr:cNvSpPr/>
      </xdr:nvSpPr>
      <xdr:spPr bwMode="auto">
        <a:xfrm>
          <a:off x="4953000" y="24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150746</xdr:rowOff>
    </xdr:from>
    <xdr:ext cx="736600" cy="259045"/>
    <xdr:sp macro="" textlink="">
      <xdr:nvSpPr>
        <xdr:cNvPr id="70" name="テキスト ボックス 69"/>
        <xdr:cNvSpPr txBox="1"/>
      </xdr:nvSpPr>
      <xdr:spPr>
        <a:xfrm>
          <a:off x="4622800" y="225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101,212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64778</xdr:rowOff>
    </xdr:from>
    <xdr:to>
      <xdr:col>3</xdr:col>
      <xdr:colOff>955675</xdr:colOff>
      <xdr:row>14</xdr:row>
      <xdr:rowOff>166378</xdr:rowOff>
    </xdr:to>
    <xdr:sp macro="" textlink="">
      <xdr:nvSpPr>
        <xdr:cNvPr id="71" name="円/楕円 70"/>
        <xdr:cNvSpPr/>
      </xdr:nvSpPr>
      <xdr:spPr bwMode="auto">
        <a:xfrm>
          <a:off x="4254500" y="251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5105</xdr:rowOff>
    </xdr:from>
    <xdr:ext cx="762000" cy="259045"/>
    <xdr:sp macro="" textlink="">
      <xdr:nvSpPr>
        <xdr:cNvPr id="72" name="テキスト ボックス 71"/>
        <xdr:cNvSpPr txBox="1"/>
      </xdr:nvSpPr>
      <xdr:spPr>
        <a:xfrm>
          <a:off x="3924300" y="228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100,083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132123</xdr:rowOff>
    </xdr:from>
    <xdr:to>
      <xdr:col>3</xdr:col>
      <xdr:colOff>257175</xdr:colOff>
      <xdr:row>15</xdr:row>
      <xdr:rowOff>62273</xdr:rowOff>
    </xdr:to>
    <xdr:sp macro="" textlink="">
      <xdr:nvSpPr>
        <xdr:cNvPr id="73" name="円/楕円 72"/>
        <xdr:cNvSpPr/>
      </xdr:nvSpPr>
      <xdr:spPr bwMode="auto">
        <a:xfrm>
          <a:off x="3556000" y="258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47050</xdr:rowOff>
    </xdr:from>
    <xdr:ext cx="762000" cy="259045"/>
    <xdr:sp macro="" textlink="">
      <xdr:nvSpPr>
        <xdr:cNvPr id="74" name="テキスト ボックス 73"/>
        <xdr:cNvSpPr txBox="1"/>
      </xdr:nvSpPr>
      <xdr:spPr>
        <a:xfrm>
          <a:off x="3225800" y="26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97,137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121768</xdr:rowOff>
    </xdr:from>
    <xdr:to>
      <xdr:col>2</xdr:col>
      <xdr:colOff>692150</xdr:colOff>
      <xdr:row>15</xdr:row>
      <xdr:rowOff>51918</xdr:rowOff>
    </xdr:to>
    <xdr:sp macro="" textlink="">
      <xdr:nvSpPr>
        <xdr:cNvPr id="75" name="円/楕円 74"/>
        <xdr:cNvSpPr/>
      </xdr:nvSpPr>
      <xdr:spPr bwMode="auto">
        <a:xfrm>
          <a:off x="2857500" y="256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36695</xdr:rowOff>
    </xdr:from>
    <xdr:ext cx="762000" cy="259045"/>
    <xdr:sp macro="" textlink="">
      <xdr:nvSpPr>
        <xdr:cNvPr id="76" name="テキスト ボックス 75"/>
        <xdr:cNvSpPr txBox="1"/>
      </xdr:nvSpPr>
      <xdr:spPr>
        <a:xfrm>
          <a:off x="2527300" y="265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207315</xdr:rowOff>
    </xdr:from>
    <xdr:to>
      <xdr:col>4</xdr:col>
      <xdr:colOff>1117600</xdr:colOff>
      <xdr:row>38</xdr:row>
      <xdr:rowOff>156184</xdr:rowOff>
    </xdr:to>
    <xdr:cxnSp macro="">
      <xdr:nvCxnSpPr>
        <xdr:cNvPr id="106" name="直線コネクタ 105"/>
        <xdr:cNvCxnSpPr/>
      </xdr:nvCxnSpPr>
      <xdr:spPr bwMode="auto">
        <a:xfrm flipV="1">
          <a:off x="5651500" y="6474765"/>
          <a:ext cx="0" cy="11490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128261</xdr:rowOff>
    </xdr:from>
    <xdr:ext cx="762000" cy="259045"/>
    <xdr:sp macro="" textlink="">
      <xdr:nvSpPr>
        <xdr:cNvPr id="107" name="人口1人当たり決算額の推移最小値テキスト445"/>
        <xdr:cNvSpPr txBox="1"/>
      </xdr:nvSpPr>
      <xdr:spPr>
        <a:xfrm>
          <a:off x="5740400" y="759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156184</xdr:rowOff>
    </xdr:from>
    <xdr:to>
      <xdr:col>5</xdr:col>
      <xdr:colOff>73025</xdr:colOff>
      <xdr:row>38</xdr:row>
      <xdr:rowOff>156184</xdr:rowOff>
    </xdr:to>
    <xdr:cxnSp macro="">
      <xdr:nvCxnSpPr>
        <xdr:cNvPr id="108" name="直線コネクタ 107"/>
        <xdr:cNvCxnSpPr/>
      </xdr:nvCxnSpPr>
      <xdr:spPr bwMode="auto">
        <a:xfrm>
          <a:off x="5562600" y="76237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293692</xdr:rowOff>
    </xdr:from>
    <xdr:ext cx="762000" cy="259045"/>
    <xdr:sp macro="" textlink="">
      <xdr:nvSpPr>
        <xdr:cNvPr id="109" name="人口1人当たり決算額の推移最大値テキスト445"/>
        <xdr:cNvSpPr txBox="1"/>
      </xdr:nvSpPr>
      <xdr:spPr>
        <a:xfrm>
          <a:off x="5740400" y="62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34</xdr:row>
      <xdr:rowOff>207315</xdr:rowOff>
    </xdr:from>
    <xdr:to>
      <xdr:col>5</xdr:col>
      <xdr:colOff>73025</xdr:colOff>
      <xdr:row>34</xdr:row>
      <xdr:rowOff>207315</xdr:rowOff>
    </xdr:to>
    <xdr:cxnSp macro="">
      <xdr:nvCxnSpPr>
        <xdr:cNvPr id="110" name="直線コネクタ 109"/>
        <xdr:cNvCxnSpPr/>
      </xdr:nvCxnSpPr>
      <xdr:spPr bwMode="auto">
        <a:xfrm>
          <a:off x="5562600" y="6474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7442</xdr:rowOff>
    </xdr:from>
    <xdr:to>
      <xdr:col>4</xdr:col>
      <xdr:colOff>1117600</xdr:colOff>
      <xdr:row>37</xdr:row>
      <xdr:rowOff>100635</xdr:rowOff>
    </xdr:to>
    <xdr:cxnSp macro="">
      <xdr:nvCxnSpPr>
        <xdr:cNvPr id="111" name="直線コネクタ 110"/>
        <xdr:cNvCxnSpPr/>
      </xdr:nvCxnSpPr>
      <xdr:spPr bwMode="auto">
        <a:xfrm>
          <a:off x="5003800" y="6960692"/>
          <a:ext cx="647700" cy="26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292219</xdr:rowOff>
    </xdr:from>
    <xdr:ext cx="762000" cy="259045"/>
    <xdr:sp macro="" textlink="">
      <xdr:nvSpPr>
        <xdr:cNvPr id="112" name="人口1人当たり決算額の推移平均値テキスト445"/>
        <xdr:cNvSpPr txBox="1"/>
      </xdr:nvSpPr>
      <xdr:spPr>
        <a:xfrm>
          <a:off x="5740400" y="6902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104242</xdr:rowOff>
    </xdr:from>
    <xdr:to>
      <xdr:col>5</xdr:col>
      <xdr:colOff>34925</xdr:colOff>
      <xdr:row>37</xdr:row>
      <xdr:rowOff>34392</xdr:rowOff>
    </xdr:to>
    <xdr:sp macro="" textlink="">
      <xdr:nvSpPr>
        <xdr:cNvPr id="113" name="フローチャート : 判断 112"/>
        <xdr:cNvSpPr/>
      </xdr:nvSpPr>
      <xdr:spPr bwMode="auto">
        <a:xfrm>
          <a:off x="5600700" y="7057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150393</xdr:rowOff>
    </xdr:from>
    <xdr:to>
      <xdr:col>4</xdr:col>
      <xdr:colOff>469900</xdr:colOff>
      <xdr:row>36</xdr:row>
      <xdr:rowOff>7442</xdr:rowOff>
    </xdr:to>
    <xdr:cxnSp macro="">
      <xdr:nvCxnSpPr>
        <xdr:cNvPr id="114" name="直線コネクタ 113"/>
        <xdr:cNvCxnSpPr/>
      </xdr:nvCxnSpPr>
      <xdr:spPr bwMode="auto">
        <a:xfrm>
          <a:off x="4305300" y="6760743"/>
          <a:ext cx="698500" cy="19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12421</xdr:rowOff>
    </xdr:from>
    <xdr:to>
      <xdr:col>4</xdr:col>
      <xdr:colOff>520700</xdr:colOff>
      <xdr:row>36</xdr:row>
      <xdr:rowOff>114021</xdr:rowOff>
    </xdr:to>
    <xdr:sp macro="" textlink="">
      <xdr:nvSpPr>
        <xdr:cNvPr id="115" name="フローチャート : 判断 114"/>
        <xdr:cNvSpPr/>
      </xdr:nvSpPr>
      <xdr:spPr bwMode="auto">
        <a:xfrm>
          <a:off x="4953000" y="696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98798</xdr:rowOff>
    </xdr:from>
    <xdr:ext cx="736600" cy="259045"/>
    <xdr:sp macro="" textlink="">
      <xdr:nvSpPr>
        <xdr:cNvPr id="116" name="テキスト ボックス 115"/>
        <xdr:cNvSpPr txBox="1"/>
      </xdr:nvSpPr>
      <xdr:spPr>
        <a:xfrm>
          <a:off x="4622800" y="705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252196</xdr:rowOff>
    </xdr:from>
    <xdr:to>
      <xdr:col>3</xdr:col>
      <xdr:colOff>904875</xdr:colOff>
      <xdr:row>35</xdr:row>
      <xdr:rowOff>150393</xdr:rowOff>
    </xdr:to>
    <xdr:cxnSp macro="">
      <xdr:nvCxnSpPr>
        <xdr:cNvPr id="117" name="直線コネクタ 116"/>
        <xdr:cNvCxnSpPr/>
      </xdr:nvCxnSpPr>
      <xdr:spPr bwMode="auto">
        <a:xfrm>
          <a:off x="3606800" y="6519646"/>
          <a:ext cx="698500" cy="24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322173</xdr:rowOff>
    </xdr:from>
    <xdr:to>
      <xdr:col>3</xdr:col>
      <xdr:colOff>955675</xdr:colOff>
      <xdr:row>36</xdr:row>
      <xdr:rowOff>80873</xdr:rowOff>
    </xdr:to>
    <xdr:sp macro="" textlink="">
      <xdr:nvSpPr>
        <xdr:cNvPr id="118" name="フローチャート : 判断 117"/>
        <xdr:cNvSpPr/>
      </xdr:nvSpPr>
      <xdr:spPr bwMode="auto">
        <a:xfrm>
          <a:off x="4254500" y="693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65650</xdr:rowOff>
    </xdr:from>
    <xdr:ext cx="762000" cy="259045"/>
    <xdr:sp macro="" textlink="">
      <xdr:nvSpPr>
        <xdr:cNvPr id="119" name="テキスト ボックス 118"/>
        <xdr:cNvSpPr txBox="1"/>
      </xdr:nvSpPr>
      <xdr:spPr>
        <a:xfrm>
          <a:off x="3924300" y="70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21692</xdr:rowOff>
    </xdr:from>
    <xdr:to>
      <xdr:col>3</xdr:col>
      <xdr:colOff>206375</xdr:colOff>
      <xdr:row>34</xdr:row>
      <xdr:rowOff>252196</xdr:rowOff>
    </xdr:to>
    <xdr:cxnSp macro="">
      <xdr:nvCxnSpPr>
        <xdr:cNvPr id="120" name="直線コネクタ 119"/>
        <xdr:cNvCxnSpPr/>
      </xdr:nvCxnSpPr>
      <xdr:spPr bwMode="auto">
        <a:xfrm>
          <a:off x="2908300" y="6289142"/>
          <a:ext cx="698500" cy="230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221894</xdr:rowOff>
    </xdr:from>
    <xdr:to>
      <xdr:col>3</xdr:col>
      <xdr:colOff>257175</xdr:colOff>
      <xdr:row>34</xdr:row>
      <xdr:rowOff>323494</xdr:rowOff>
    </xdr:to>
    <xdr:sp macro="" textlink="">
      <xdr:nvSpPr>
        <xdr:cNvPr id="121" name="フローチャート : 判断 120"/>
        <xdr:cNvSpPr/>
      </xdr:nvSpPr>
      <xdr:spPr bwMode="auto">
        <a:xfrm>
          <a:off x="3556000" y="648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308271</xdr:rowOff>
    </xdr:from>
    <xdr:ext cx="762000" cy="259045"/>
    <xdr:sp macro="" textlink="">
      <xdr:nvSpPr>
        <xdr:cNvPr id="122" name="テキスト ボックス 121"/>
        <xdr:cNvSpPr txBox="1"/>
      </xdr:nvSpPr>
      <xdr:spPr>
        <a:xfrm>
          <a:off x="3225800" y="657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71628</xdr:rowOff>
    </xdr:from>
    <xdr:to>
      <xdr:col>2</xdr:col>
      <xdr:colOff>692150</xdr:colOff>
      <xdr:row>34</xdr:row>
      <xdr:rowOff>173228</xdr:rowOff>
    </xdr:to>
    <xdr:sp macro="" textlink="">
      <xdr:nvSpPr>
        <xdr:cNvPr id="123" name="フローチャート : 判断 122"/>
        <xdr:cNvSpPr/>
      </xdr:nvSpPr>
      <xdr:spPr bwMode="auto">
        <a:xfrm>
          <a:off x="2857500" y="6339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158005</xdr:rowOff>
    </xdr:from>
    <xdr:ext cx="762000" cy="259045"/>
    <xdr:sp macro="" textlink="">
      <xdr:nvSpPr>
        <xdr:cNvPr id="124" name="テキスト ボックス 123"/>
        <xdr:cNvSpPr txBox="1"/>
      </xdr:nvSpPr>
      <xdr:spPr>
        <a:xfrm>
          <a:off x="2527300" y="642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49835</xdr:rowOff>
    </xdr:from>
    <xdr:to>
      <xdr:col>5</xdr:col>
      <xdr:colOff>34925</xdr:colOff>
      <xdr:row>37</xdr:row>
      <xdr:rowOff>151435</xdr:rowOff>
    </xdr:to>
    <xdr:sp macro="" textlink="">
      <xdr:nvSpPr>
        <xdr:cNvPr id="130" name="円/楕円 129"/>
        <xdr:cNvSpPr/>
      </xdr:nvSpPr>
      <xdr:spPr bwMode="auto">
        <a:xfrm>
          <a:off x="5600700" y="7174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21912</xdr:rowOff>
    </xdr:from>
    <xdr:ext cx="762000" cy="259045"/>
    <xdr:sp macro="" textlink="">
      <xdr:nvSpPr>
        <xdr:cNvPr id="131" name="人口1人当たり決算額の推移該当値テキスト445"/>
        <xdr:cNvSpPr txBox="1"/>
      </xdr:nvSpPr>
      <xdr:spPr>
        <a:xfrm>
          <a:off x="5740400" y="71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299542</xdr:rowOff>
    </xdr:from>
    <xdr:to>
      <xdr:col>4</xdr:col>
      <xdr:colOff>520700</xdr:colOff>
      <xdr:row>36</xdr:row>
      <xdr:rowOff>58242</xdr:rowOff>
    </xdr:to>
    <xdr:sp macro="" textlink="">
      <xdr:nvSpPr>
        <xdr:cNvPr id="132" name="円/楕円 131"/>
        <xdr:cNvSpPr/>
      </xdr:nvSpPr>
      <xdr:spPr bwMode="auto">
        <a:xfrm>
          <a:off x="49530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68419</xdr:rowOff>
    </xdr:from>
    <xdr:ext cx="736600" cy="259045"/>
    <xdr:sp macro="" textlink="">
      <xdr:nvSpPr>
        <xdr:cNvPr id="133" name="テキスト ボックス 132"/>
        <xdr:cNvSpPr txBox="1"/>
      </xdr:nvSpPr>
      <xdr:spPr>
        <a:xfrm>
          <a:off x="4622800" y="667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99593</xdr:rowOff>
    </xdr:from>
    <xdr:to>
      <xdr:col>3</xdr:col>
      <xdr:colOff>955675</xdr:colOff>
      <xdr:row>35</xdr:row>
      <xdr:rowOff>201193</xdr:rowOff>
    </xdr:to>
    <xdr:sp macro="" textlink="">
      <xdr:nvSpPr>
        <xdr:cNvPr id="134" name="円/楕円 133"/>
        <xdr:cNvSpPr/>
      </xdr:nvSpPr>
      <xdr:spPr bwMode="auto">
        <a:xfrm>
          <a:off x="4254500" y="670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211370</xdr:rowOff>
    </xdr:from>
    <xdr:ext cx="762000" cy="259045"/>
    <xdr:sp macro="" textlink="">
      <xdr:nvSpPr>
        <xdr:cNvPr id="135" name="テキスト ボックス 134"/>
        <xdr:cNvSpPr txBox="1"/>
      </xdr:nvSpPr>
      <xdr:spPr>
        <a:xfrm>
          <a:off x="3924300" y="64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201397</xdr:rowOff>
    </xdr:from>
    <xdr:to>
      <xdr:col>3</xdr:col>
      <xdr:colOff>257175</xdr:colOff>
      <xdr:row>34</xdr:row>
      <xdr:rowOff>302997</xdr:rowOff>
    </xdr:to>
    <xdr:sp macro="" textlink="">
      <xdr:nvSpPr>
        <xdr:cNvPr id="136" name="円/楕円 135"/>
        <xdr:cNvSpPr/>
      </xdr:nvSpPr>
      <xdr:spPr bwMode="auto">
        <a:xfrm>
          <a:off x="3556000" y="646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313174</xdr:rowOff>
    </xdr:from>
    <xdr:ext cx="762000" cy="259045"/>
    <xdr:sp macro="" textlink="">
      <xdr:nvSpPr>
        <xdr:cNvPr id="137" name="テキスト ボックス 136"/>
        <xdr:cNvSpPr txBox="1"/>
      </xdr:nvSpPr>
      <xdr:spPr>
        <a:xfrm>
          <a:off x="3225800" y="62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28,607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313792</xdr:rowOff>
    </xdr:from>
    <xdr:to>
      <xdr:col>2</xdr:col>
      <xdr:colOff>692150</xdr:colOff>
      <xdr:row>34</xdr:row>
      <xdr:rowOff>72492</xdr:rowOff>
    </xdr:to>
    <xdr:sp macro="" textlink="">
      <xdr:nvSpPr>
        <xdr:cNvPr id="138" name="円/楕円 137"/>
        <xdr:cNvSpPr/>
      </xdr:nvSpPr>
      <xdr:spPr bwMode="auto">
        <a:xfrm>
          <a:off x="2857500" y="62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82669</xdr:rowOff>
    </xdr:from>
    <xdr:ext cx="762000" cy="259045"/>
    <xdr:sp macro="" textlink="">
      <xdr:nvSpPr>
        <xdr:cNvPr id="139" name="テキスト ボックス 138"/>
        <xdr:cNvSpPr txBox="1"/>
      </xdr:nvSpPr>
      <xdr:spPr>
        <a:xfrm>
          <a:off x="2527300" y="60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143815</xdr:rowOff>
    </xdr:from>
    <xdr:to>
      <xdr:col>6</xdr:col>
      <xdr:colOff>511175</xdr:colOff>
      <xdr:row>34</xdr:row>
      <xdr:rowOff>162446</xdr:rowOff>
    </xdr:to>
    <xdr:cxnSp macro="">
      <xdr:nvCxnSpPr>
        <xdr:cNvPr id="59" name="直線コネクタ 58"/>
        <xdr:cNvCxnSpPr/>
      </xdr:nvCxnSpPr>
      <xdr:spPr>
        <a:xfrm flipV="1">
          <a:off x="3797300" y="5973115"/>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162446</xdr:rowOff>
    </xdr:from>
    <xdr:to>
      <xdr:col>5</xdr:col>
      <xdr:colOff>358775</xdr:colOff>
      <xdr:row>35</xdr:row>
      <xdr:rowOff>38865</xdr:rowOff>
    </xdr:to>
    <xdr:cxnSp macro="">
      <xdr:nvCxnSpPr>
        <xdr:cNvPr id="62" name="直線コネクタ 61"/>
        <xdr:cNvCxnSpPr/>
      </xdr:nvCxnSpPr>
      <xdr:spPr>
        <a:xfrm flipV="1">
          <a:off x="2908300" y="5991746"/>
          <a:ext cx="8890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38865</xdr:rowOff>
    </xdr:from>
    <xdr:to>
      <xdr:col>4</xdr:col>
      <xdr:colOff>155575</xdr:colOff>
      <xdr:row>35</xdr:row>
      <xdr:rowOff>64742</xdr:rowOff>
    </xdr:to>
    <xdr:cxnSp macro="">
      <xdr:nvCxnSpPr>
        <xdr:cNvPr id="65" name="直線コネクタ 64"/>
        <xdr:cNvCxnSpPr/>
      </xdr:nvCxnSpPr>
      <xdr:spPr>
        <a:xfrm flipV="1">
          <a:off x="2019300" y="6039615"/>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37104</xdr:rowOff>
    </xdr:from>
    <xdr:to>
      <xdr:col>2</xdr:col>
      <xdr:colOff>638175</xdr:colOff>
      <xdr:row>35</xdr:row>
      <xdr:rowOff>64742</xdr:rowOff>
    </xdr:to>
    <xdr:cxnSp macro="">
      <xdr:nvCxnSpPr>
        <xdr:cNvPr id="68" name="直線コネクタ 67"/>
        <xdr:cNvCxnSpPr/>
      </xdr:nvCxnSpPr>
      <xdr:spPr>
        <a:xfrm>
          <a:off x="1130300" y="6037854"/>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130940</xdr:rowOff>
    </xdr:from>
    <xdr:to>
      <xdr:col>3</xdr:col>
      <xdr:colOff>3175</xdr:colOff>
      <xdr:row>34</xdr:row>
      <xdr:rowOff>61090</xdr:rowOff>
    </xdr:to>
    <xdr:sp macro="" textlink="">
      <xdr:nvSpPr>
        <xdr:cNvPr id="69" name="フローチャート : 判断 68"/>
        <xdr:cNvSpPr/>
      </xdr:nvSpPr>
      <xdr:spPr>
        <a:xfrm>
          <a:off x="1968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77617</xdr:rowOff>
    </xdr:from>
    <xdr:ext cx="599010" cy="259045"/>
    <xdr:sp macro="" textlink="">
      <xdr:nvSpPr>
        <xdr:cNvPr id="70" name="テキスト ボックス 69"/>
        <xdr:cNvSpPr txBox="1"/>
      </xdr:nvSpPr>
      <xdr:spPr>
        <a:xfrm>
          <a:off x="1719794" y="556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72258</xdr:rowOff>
    </xdr:from>
    <xdr:to>
      <xdr:col>1</xdr:col>
      <xdr:colOff>485775</xdr:colOff>
      <xdr:row>34</xdr:row>
      <xdr:rowOff>2408</xdr:rowOff>
    </xdr:to>
    <xdr:sp macro="" textlink="">
      <xdr:nvSpPr>
        <xdr:cNvPr id="71" name="フローチャート : 判断 70"/>
        <xdr:cNvSpPr/>
      </xdr:nvSpPr>
      <xdr:spPr>
        <a:xfrm>
          <a:off x="1079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18935</xdr:rowOff>
    </xdr:from>
    <xdr:ext cx="599010" cy="259045"/>
    <xdr:sp macro="" textlink="">
      <xdr:nvSpPr>
        <xdr:cNvPr id="72" name="テキスト ボックス 71"/>
        <xdr:cNvSpPr txBox="1"/>
      </xdr:nvSpPr>
      <xdr:spPr>
        <a:xfrm>
          <a:off x="830794" y="550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93015</xdr:rowOff>
    </xdr:from>
    <xdr:to>
      <xdr:col>6</xdr:col>
      <xdr:colOff>561975</xdr:colOff>
      <xdr:row>35</xdr:row>
      <xdr:rowOff>23165</xdr:rowOff>
    </xdr:to>
    <xdr:sp macro="" textlink="">
      <xdr:nvSpPr>
        <xdr:cNvPr id="78" name="円/楕円 77"/>
        <xdr:cNvSpPr/>
      </xdr:nvSpPr>
      <xdr:spPr>
        <a:xfrm>
          <a:off x="4584700" y="59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115892</xdr:rowOff>
    </xdr:from>
    <xdr:ext cx="599010" cy="259045"/>
    <xdr:sp macro="" textlink="">
      <xdr:nvSpPr>
        <xdr:cNvPr id="79" name="人件費該当値テキスト"/>
        <xdr:cNvSpPr txBox="1"/>
      </xdr:nvSpPr>
      <xdr:spPr>
        <a:xfrm>
          <a:off x="4686300" y="577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111646</xdr:rowOff>
    </xdr:from>
    <xdr:to>
      <xdr:col>5</xdr:col>
      <xdr:colOff>409575</xdr:colOff>
      <xdr:row>35</xdr:row>
      <xdr:rowOff>41796</xdr:rowOff>
    </xdr:to>
    <xdr:sp macro="" textlink="">
      <xdr:nvSpPr>
        <xdr:cNvPr id="80" name="円/楕円 79"/>
        <xdr:cNvSpPr/>
      </xdr:nvSpPr>
      <xdr:spPr>
        <a:xfrm>
          <a:off x="3746500" y="5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58323</xdr:rowOff>
    </xdr:from>
    <xdr:ext cx="599010" cy="259045"/>
    <xdr:sp macro="" textlink="">
      <xdr:nvSpPr>
        <xdr:cNvPr id="81" name="テキスト ボックス 80"/>
        <xdr:cNvSpPr txBox="1"/>
      </xdr:nvSpPr>
      <xdr:spPr>
        <a:xfrm>
          <a:off x="3485094" y="57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159515</xdr:rowOff>
    </xdr:from>
    <xdr:to>
      <xdr:col>4</xdr:col>
      <xdr:colOff>206375</xdr:colOff>
      <xdr:row>35</xdr:row>
      <xdr:rowOff>89665</xdr:rowOff>
    </xdr:to>
    <xdr:sp macro="" textlink="">
      <xdr:nvSpPr>
        <xdr:cNvPr id="82" name="円/楕円 81"/>
        <xdr:cNvSpPr/>
      </xdr:nvSpPr>
      <xdr:spPr>
        <a:xfrm>
          <a:off x="2857500" y="5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106192</xdr:rowOff>
    </xdr:from>
    <xdr:ext cx="599010" cy="259045"/>
    <xdr:sp macro="" textlink="">
      <xdr:nvSpPr>
        <xdr:cNvPr id="83" name="テキスト ボックス 82"/>
        <xdr:cNvSpPr txBox="1"/>
      </xdr:nvSpPr>
      <xdr:spPr>
        <a:xfrm>
          <a:off x="2608794" y="576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13942</xdr:rowOff>
    </xdr:from>
    <xdr:to>
      <xdr:col>3</xdr:col>
      <xdr:colOff>3175</xdr:colOff>
      <xdr:row>35</xdr:row>
      <xdr:rowOff>115542</xdr:rowOff>
    </xdr:to>
    <xdr:sp macro="" textlink="">
      <xdr:nvSpPr>
        <xdr:cNvPr id="84" name="円/楕円 83"/>
        <xdr:cNvSpPr/>
      </xdr:nvSpPr>
      <xdr:spPr>
        <a:xfrm>
          <a:off x="1968500" y="60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106669</xdr:rowOff>
    </xdr:from>
    <xdr:ext cx="599010" cy="259045"/>
    <xdr:sp macro="" textlink="">
      <xdr:nvSpPr>
        <xdr:cNvPr id="85" name="テキスト ボックス 84"/>
        <xdr:cNvSpPr txBox="1"/>
      </xdr:nvSpPr>
      <xdr:spPr>
        <a:xfrm>
          <a:off x="1719794" y="61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157754</xdr:rowOff>
    </xdr:from>
    <xdr:to>
      <xdr:col>1</xdr:col>
      <xdr:colOff>485775</xdr:colOff>
      <xdr:row>35</xdr:row>
      <xdr:rowOff>87904</xdr:rowOff>
    </xdr:to>
    <xdr:sp macro="" textlink="">
      <xdr:nvSpPr>
        <xdr:cNvPr id="86" name="円/楕円 85"/>
        <xdr:cNvSpPr/>
      </xdr:nvSpPr>
      <xdr:spPr>
        <a:xfrm>
          <a:off x="1079500" y="59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79031</xdr:rowOff>
    </xdr:from>
    <xdr:ext cx="599010" cy="259045"/>
    <xdr:sp macro="" textlink="">
      <xdr:nvSpPr>
        <xdr:cNvPr id="87" name="テキスト ボックス 86"/>
        <xdr:cNvSpPr txBox="1"/>
      </xdr:nvSpPr>
      <xdr:spPr>
        <a:xfrm>
          <a:off x="830794" y="60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40487</xdr:rowOff>
    </xdr:from>
    <xdr:to>
      <xdr:col>6</xdr:col>
      <xdr:colOff>511175</xdr:colOff>
      <xdr:row>55</xdr:row>
      <xdr:rowOff>49723</xdr:rowOff>
    </xdr:to>
    <xdr:cxnSp macro="">
      <xdr:nvCxnSpPr>
        <xdr:cNvPr id="112" name="直線コネクタ 111"/>
        <xdr:cNvCxnSpPr/>
      </xdr:nvCxnSpPr>
      <xdr:spPr>
        <a:xfrm flipV="1">
          <a:off x="3797300" y="9470237"/>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129323</xdr:rowOff>
    </xdr:from>
    <xdr:ext cx="469744" cy="259045"/>
    <xdr:sp macro="" textlink="">
      <xdr:nvSpPr>
        <xdr:cNvPr id="113" name="物件費平均値テキスト"/>
        <xdr:cNvSpPr txBox="1"/>
      </xdr:nvSpPr>
      <xdr:spPr>
        <a:xfrm>
          <a:off x="4686300" y="9559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49723</xdr:rowOff>
    </xdr:from>
    <xdr:to>
      <xdr:col>5</xdr:col>
      <xdr:colOff>358775</xdr:colOff>
      <xdr:row>55</xdr:row>
      <xdr:rowOff>107787</xdr:rowOff>
    </xdr:to>
    <xdr:cxnSp macro="">
      <xdr:nvCxnSpPr>
        <xdr:cNvPr id="115" name="直線コネクタ 114"/>
        <xdr:cNvCxnSpPr/>
      </xdr:nvCxnSpPr>
      <xdr:spPr>
        <a:xfrm flipV="1">
          <a:off x="2908300" y="947947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57086</xdr:rowOff>
    </xdr:from>
    <xdr:ext cx="534377" cy="259045"/>
    <xdr:sp macro="" textlink="">
      <xdr:nvSpPr>
        <xdr:cNvPr id="117" name="テキスト ボックス 116"/>
        <xdr:cNvSpPr txBox="1"/>
      </xdr:nvSpPr>
      <xdr:spPr>
        <a:xfrm>
          <a:off x="35174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102895</xdr:rowOff>
    </xdr:from>
    <xdr:to>
      <xdr:col>4</xdr:col>
      <xdr:colOff>155575</xdr:colOff>
      <xdr:row>55</xdr:row>
      <xdr:rowOff>107787</xdr:rowOff>
    </xdr:to>
    <xdr:cxnSp macro="">
      <xdr:nvCxnSpPr>
        <xdr:cNvPr id="118" name="直線コネクタ 117"/>
        <xdr:cNvCxnSpPr/>
      </xdr:nvCxnSpPr>
      <xdr:spPr>
        <a:xfrm>
          <a:off x="2019300" y="953264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86758</xdr:rowOff>
    </xdr:from>
    <xdr:ext cx="469744" cy="259045"/>
    <xdr:sp macro="" textlink="">
      <xdr:nvSpPr>
        <xdr:cNvPr id="120" name="テキスト ボックス 119"/>
        <xdr:cNvSpPr txBox="1"/>
      </xdr:nvSpPr>
      <xdr:spPr>
        <a:xfrm>
          <a:off x="26734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100106</xdr:rowOff>
    </xdr:from>
    <xdr:to>
      <xdr:col>2</xdr:col>
      <xdr:colOff>638175</xdr:colOff>
      <xdr:row>55</xdr:row>
      <xdr:rowOff>102895</xdr:rowOff>
    </xdr:to>
    <xdr:cxnSp macro="">
      <xdr:nvCxnSpPr>
        <xdr:cNvPr id="121" name="直線コネクタ 120"/>
        <xdr:cNvCxnSpPr/>
      </xdr:nvCxnSpPr>
      <xdr:spPr>
        <a:xfrm>
          <a:off x="1130300" y="95298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134391</xdr:rowOff>
    </xdr:from>
    <xdr:to>
      <xdr:col>3</xdr:col>
      <xdr:colOff>3175</xdr:colOff>
      <xdr:row>54</xdr:row>
      <xdr:rowOff>64541</xdr:rowOff>
    </xdr:to>
    <xdr:sp macro="" textlink="">
      <xdr:nvSpPr>
        <xdr:cNvPr id="122" name="フローチャート : 判断 121"/>
        <xdr:cNvSpPr/>
      </xdr:nvSpPr>
      <xdr:spPr>
        <a:xfrm>
          <a:off x="1968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81068</xdr:rowOff>
    </xdr:from>
    <xdr:ext cx="534377" cy="259045"/>
    <xdr:sp macro="" textlink="">
      <xdr:nvSpPr>
        <xdr:cNvPr id="123" name="テキスト ボックス 122"/>
        <xdr:cNvSpPr txBox="1"/>
      </xdr:nvSpPr>
      <xdr:spPr>
        <a:xfrm>
          <a:off x="1752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73492</xdr:rowOff>
    </xdr:from>
    <xdr:to>
      <xdr:col>1</xdr:col>
      <xdr:colOff>485775</xdr:colOff>
      <xdr:row>54</xdr:row>
      <xdr:rowOff>3642</xdr:rowOff>
    </xdr:to>
    <xdr:sp macro="" textlink="">
      <xdr:nvSpPr>
        <xdr:cNvPr id="124" name="フローチャート : 判断 123"/>
        <xdr:cNvSpPr/>
      </xdr:nvSpPr>
      <xdr:spPr>
        <a:xfrm>
          <a:off x="1079500" y="91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20169</xdr:rowOff>
    </xdr:from>
    <xdr:ext cx="534377" cy="259045"/>
    <xdr:sp macro="" textlink="">
      <xdr:nvSpPr>
        <xdr:cNvPr id="125" name="テキスト ボックス 124"/>
        <xdr:cNvSpPr txBox="1"/>
      </xdr:nvSpPr>
      <xdr:spPr>
        <a:xfrm>
          <a:off x="863111" y="8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161137</xdr:rowOff>
    </xdr:from>
    <xdr:to>
      <xdr:col>6</xdr:col>
      <xdr:colOff>561975</xdr:colOff>
      <xdr:row>55</xdr:row>
      <xdr:rowOff>91287</xdr:rowOff>
    </xdr:to>
    <xdr:sp macro="" textlink="">
      <xdr:nvSpPr>
        <xdr:cNvPr id="131" name="円/楕円 130"/>
        <xdr:cNvSpPr/>
      </xdr:nvSpPr>
      <xdr:spPr>
        <a:xfrm>
          <a:off x="45847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12564</xdr:rowOff>
    </xdr:from>
    <xdr:ext cx="534377" cy="259045"/>
    <xdr:sp macro="" textlink="">
      <xdr:nvSpPr>
        <xdr:cNvPr id="132" name="物件費該当値テキスト"/>
        <xdr:cNvSpPr txBox="1"/>
      </xdr:nvSpPr>
      <xdr:spPr>
        <a:xfrm>
          <a:off x="4686300" y="9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170373</xdr:rowOff>
    </xdr:from>
    <xdr:to>
      <xdr:col>5</xdr:col>
      <xdr:colOff>409575</xdr:colOff>
      <xdr:row>55</xdr:row>
      <xdr:rowOff>100523</xdr:rowOff>
    </xdr:to>
    <xdr:sp macro="" textlink="">
      <xdr:nvSpPr>
        <xdr:cNvPr id="133" name="円/楕円 132"/>
        <xdr:cNvSpPr/>
      </xdr:nvSpPr>
      <xdr:spPr>
        <a:xfrm>
          <a:off x="37465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117050</xdr:rowOff>
    </xdr:from>
    <xdr:ext cx="534377" cy="259045"/>
    <xdr:sp macro="" textlink="">
      <xdr:nvSpPr>
        <xdr:cNvPr id="134" name="テキスト ボックス 133"/>
        <xdr:cNvSpPr txBox="1"/>
      </xdr:nvSpPr>
      <xdr:spPr>
        <a:xfrm>
          <a:off x="3517411" y="9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56987</xdr:rowOff>
    </xdr:from>
    <xdr:to>
      <xdr:col>4</xdr:col>
      <xdr:colOff>206375</xdr:colOff>
      <xdr:row>55</xdr:row>
      <xdr:rowOff>158587</xdr:rowOff>
    </xdr:to>
    <xdr:sp macro="" textlink="">
      <xdr:nvSpPr>
        <xdr:cNvPr id="135" name="円/楕円 134"/>
        <xdr:cNvSpPr/>
      </xdr:nvSpPr>
      <xdr:spPr>
        <a:xfrm>
          <a:off x="2857500" y="94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3664</xdr:rowOff>
    </xdr:from>
    <xdr:ext cx="534377" cy="259045"/>
    <xdr:sp macro="" textlink="">
      <xdr:nvSpPr>
        <xdr:cNvPr id="136" name="テキスト ボックス 135"/>
        <xdr:cNvSpPr txBox="1"/>
      </xdr:nvSpPr>
      <xdr:spPr>
        <a:xfrm>
          <a:off x="2641111" y="92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52095</xdr:rowOff>
    </xdr:from>
    <xdr:to>
      <xdr:col>3</xdr:col>
      <xdr:colOff>3175</xdr:colOff>
      <xdr:row>55</xdr:row>
      <xdr:rowOff>153695</xdr:rowOff>
    </xdr:to>
    <xdr:sp macro="" textlink="">
      <xdr:nvSpPr>
        <xdr:cNvPr id="137" name="円/楕円 136"/>
        <xdr:cNvSpPr/>
      </xdr:nvSpPr>
      <xdr:spPr>
        <a:xfrm>
          <a:off x="1968500" y="94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144822</xdr:rowOff>
    </xdr:from>
    <xdr:ext cx="534377" cy="259045"/>
    <xdr:sp macro="" textlink="">
      <xdr:nvSpPr>
        <xdr:cNvPr id="138" name="テキスト ボックス 137"/>
        <xdr:cNvSpPr txBox="1"/>
      </xdr:nvSpPr>
      <xdr:spPr>
        <a:xfrm>
          <a:off x="1752111" y="95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49306</xdr:rowOff>
    </xdr:from>
    <xdr:to>
      <xdr:col>1</xdr:col>
      <xdr:colOff>485775</xdr:colOff>
      <xdr:row>55</xdr:row>
      <xdr:rowOff>150906</xdr:rowOff>
    </xdr:to>
    <xdr:sp macro="" textlink="">
      <xdr:nvSpPr>
        <xdr:cNvPr id="139" name="円/楕円 138"/>
        <xdr:cNvSpPr/>
      </xdr:nvSpPr>
      <xdr:spPr>
        <a:xfrm>
          <a:off x="1079500" y="94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142033</xdr:rowOff>
    </xdr:from>
    <xdr:ext cx="534377" cy="259045"/>
    <xdr:sp macro="" textlink="">
      <xdr:nvSpPr>
        <xdr:cNvPr id="140" name="テキスト ボックス 139"/>
        <xdr:cNvSpPr txBox="1"/>
      </xdr:nvSpPr>
      <xdr:spPr>
        <a:xfrm>
          <a:off x="863111" y="95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163703</xdr:rowOff>
    </xdr:from>
    <xdr:to>
      <xdr:col>6</xdr:col>
      <xdr:colOff>511175</xdr:colOff>
      <xdr:row>75</xdr:row>
      <xdr:rowOff>164846</xdr:rowOff>
    </xdr:to>
    <xdr:cxnSp macro="">
      <xdr:nvCxnSpPr>
        <xdr:cNvPr id="167" name="直線コネクタ 166"/>
        <xdr:cNvCxnSpPr/>
      </xdr:nvCxnSpPr>
      <xdr:spPr>
        <a:xfrm flipV="1">
          <a:off x="3797300" y="1302245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26940</xdr:rowOff>
    </xdr:from>
    <xdr:ext cx="469744" cy="259045"/>
    <xdr:sp macro="" textlink="">
      <xdr:nvSpPr>
        <xdr:cNvPr id="168" name="維持補修費平均値テキスト"/>
        <xdr:cNvSpPr txBox="1"/>
      </xdr:nvSpPr>
      <xdr:spPr>
        <a:xfrm>
          <a:off x="4686300" y="1322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164846</xdr:rowOff>
    </xdr:from>
    <xdr:to>
      <xdr:col>5</xdr:col>
      <xdr:colOff>358775</xdr:colOff>
      <xdr:row>76</xdr:row>
      <xdr:rowOff>64515</xdr:rowOff>
    </xdr:to>
    <xdr:cxnSp macro="">
      <xdr:nvCxnSpPr>
        <xdr:cNvPr id="170" name="直線コネクタ 169"/>
        <xdr:cNvCxnSpPr/>
      </xdr:nvCxnSpPr>
      <xdr:spPr>
        <a:xfrm flipV="1">
          <a:off x="2908300" y="13023596"/>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150004</xdr:rowOff>
    </xdr:from>
    <xdr:ext cx="469744" cy="259045"/>
    <xdr:sp macro="" textlink="">
      <xdr:nvSpPr>
        <xdr:cNvPr id="172" name="テキスト ボックス 171"/>
        <xdr:cNvSpPr txBox="1"/>
      </xdr:nvSpPr>
      <xdr:spPr>
        <a:xfrm>
          <a:off x="3549727"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64515</xdr:rowOff>
    </xdr:from>
    <xdr:to>
      <xdr:col>4</xdr:col>
      <xdr:colOff>155575</xdr:colOff>
      <xdr:row>76</xdr:row>
      <xdr:rowOff>81280</xdr:rowOff>
    </xdr:to>
    <xdr:cxnSp macro="">
      <xdr:nvCxnSpPr>
        <xdr:cNvPr id="173" name="直線コネクタ 172"/>
        <xdr:cNvCxnSpPr/>
      </xdr:nvCxnSpPr>
      <xdr:spPr>
        <a:xfrm flipV="1">
          <a:off x="2019300" y="1309471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13225</xdr:rowOff>
    </xdr:from>
    <xdr:ext cx="469744" cy="259045"/>
    <xdr:sp macro="" textlink="">
      <xdr:nvSpPr>
        <xdr:cNvPr id="175" name="テキスト ボックス 174"/>
        <xdr:cNvSpPr txBox="1"/>
      </xdr:nvSpPr>
      <xdr:spPr>
        <a:xfrm>
          <a:off x="2673427"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81280</xdr:rowOff>
    </xdr:from>
    <xdr:to>
      <xdr:col>2</xdr:col>
      <xdr:colOff>638175</xdr:colOff>
      <xdr:row>76</xdr:row>
      <xdr:rowOff>145542</xdr:rowOff>
    </xdr:to>
    <xdr:cxnSp macro="">
      <xdr:nvCxnSpPr>
        <xdr:cNvPr id="176" name="直線コネクタ 175"/>
        <xdr:cNvCxnSpPr/>
      </xdr:nvCxnSpPr>
      <xdr:spPr>
        <a:xfrm flipV="1">
          <a:off x="1130300" y="13111480"/>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127508</xdr:rowOff>
    </xdr:from>
    <xdr:to>
      <xdr:col>3</xdr:col>
      <xdr:colOff>3175</xdr:colOff>
      <xdr:row>75</xdr:row>
      <xdr:rowOff>57658</xdr:rowOff>
    </xdr:to>
    <xdr:sp macro="" textlink="">
      <xdr:nvSpPr>
        <xdr:cNvPr id="177" name="フローチャート : 判断 176"/>
        <xdr:cNvSpPr/>
      </xdr:nvSpPr>
      <xdr:spPr>
        <a:xfrm>
          <a:off x="1968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74185</xdr:rowOff>
    </xdr:from>
    <xdr:ext cx="469744" cy="259045"/>
    <xdr:sp macro="" textlink="">
      <xdr:nvSpPr>
        <xdr:cNvPr id="178" name="テキスト ボックス 177"/>
        <xdr:cNvSpPr txBox="1"/>
      </xdr:nvSpPr>
      <xdr:spPr>
        <a:xfrm>
          <a:off x="1784427"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4064</xdr:rowOff>
    </xdr:from>
    <xdr:to>
      <xdr:col>1</xdr:col>
      <xdr:colOff>485775</xdr:colOff>
      <xdr:row>75</xdr:row>
      <xdr:rowOff>105664</xdr:rowOff>
    </xdr:to>
    <xdr:sp macro="" textlink="">
      <xdr:nvSpPr>
        <xdr:cNvPr id="179" name="フローチャート : 判断 178"/>
        <xdr:cNvSpPr/>
      </xdr:nvSpPr>
      <xdr:spPr>
        <a:xfrm>
          <a:off x="1079500" y="1286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122191</xdr:rowOff>
    </xdr:from>
    <xdr:ext cx="469744" cy="259045"/>
    <xdr:sp macro="" textlink="">
      <xdr:nvSpPr>
        <xdr:cNvPr id="180" name="テキスト ボックス 179"/>
        <xdr:cNvSpPr txBox="1"/>
      </xdr:nvSpPr>
      <xdr:spPr>
        <a:xfrm>
          <a:off x="895427" y="126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112903</xdr:rowOff>
    </xdr:from>
    <xdr:to>
      <xdr:col>6</xdr:col>
      <xdr:colOff>561975</xdr:colOff>
      <xdr:row>76</xdr:row>
      <xdr:rowOff>43053</xdr:rowOff>
    </xdr:to>
    <xdr:sp macro="" textlink="">
      <xdr:nvSpPr>
        <xdr:cNvPr id="186" name="円/楕円 185"/>
        <xdr:cNvSpPr/>
      </xdr:nvSpPr>
      <xdr:spPr>
        <a:xfrm>
          <a:off x="45847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135780</xdr:rowOff>
    </xdr:from>
    <xdr:ext cx="469744" cy="259045"/>
    <xdr:sp macro="" textlink="">
      <xdr:nvSpPr>
        <xdr:cNvPr id="187" name="維持補修費該当値テキスト"/>
        <xdr:cNvSpPr txBox="1"/>
      </xdr:nvSpPr>
      <xdr:spPr>
        <a:xfrm>
          <a:off x="4686300" y="1282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114046</xdr:rowOff>
    </xdr:from>
    <xdr:to>
      <xdr:col>5</xdr:col>
      <xdr:colOff>409575</xdr:colOff>
      <xdr:row>76</xdr:row>
      <xdr:rowOff>44196</xdr:rowOff>
    </xdr:to>
    <xdr:sp macro="" textlink="">
      <xdr:nvSpPr>
        <xdr:cNvPr id="188" name="円/楕円 187"/>
        <xdr:cNvSpPr/>
      </xdr:nvSpPr>
      <xdr:spPr>
        <a:xfrm>
          <a:off x="3746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60723</xdr:rowOff>
    </xdr:from>
    <xdr:ext cx="469744" cy="259045"/>
    <xdr:sp macro="" textlink="">
      <xdr:nvSpPr>
        <xdr:cNvPr id="189" name="テキスト ボックス 188"/>
        <xdr:cNvSpPr txBox="1"/>
      </xdr:nvSpPr>
      <xdr:spPr>
        <a:xfrm>
          <a:off x="3549727" y="127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13715</xdr:rowOff>
    </xdr:from>
    <xdr:to>
      <xdr:col>4</xdr:col>
      <xdr:colOff>206375</xdr:colOff>
      <xdr:row>76</xdr:row>
      <xdr:rowOff>115315</xdr:rowOff>
    </xdr:to>
    <xdr:sp macro="" textlink="">
      <xdr:nvSpPr>
        <xdr:cNvPr id="190" name="円/楕円 189"/>
        <xdr:cNvSpPr/>
      </xdr:nvSpPr>
      <xdr:spPr>
        <a:xfrm>
          <a:off x="2857500" y="130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131843</xdr:rowOff>
    </xdr:from>
    <xdr:ext cx="469744" cy="259045"/>
    <xdr:sp macro="" textlink="">
      <xdr:nvSpPr>
        <xdr:cNvPr id="191" name="テキスト ボックス 190"/>
        <xdr:cNvSpPr txBox="1"/>
      </xdr:nvSpPr>
      <xdr:spPr>
        <a:xfrm>
          <a:off x="2673427" y="128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30480</xdr:rowOff>
    </xdr:from>
    <xdr:to>
      <xdr:col>3</xdr:col>
      <xdr:colOff>3175</xdr:colOff>
      <xdr:row>76</xdr:row>
      <xdr:rowOff>132080</xdr:rowOff>
    </xdr:to>
    <xdr:sp macro="" textlink="">
      <xdr:nvSpPr>
        <xdr:cNvPr id="192" name="円/楕円 191"/>
        <xdr:cNvSpPr/>
      </xdr:nvSpPr>
      <xdr:spPr>
        <a:xfrm>
          <a:off x="19685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123207</xdr:rowOff>
    </xdr:from>
    <xdr:ext cx="469744" cy="259045"/>
    <xdr:sp macro="" textlink="">
      <xdr:nvSpPr>
        <xdr:cNvPr id="193" name="テキスト ボックス 192"/>
        <xdr:cNvSpPr txBox="1"/>
      </xdr:nvSpPr>
      <xdr:spPr>
        <a:xfrm>
          <a:off x="1784427" y="1315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94742</xdr:rowOff>
    </xdr:from>
    <xdr:to>
      <xdr:col>1</xdr:col>
      <xdr:colOff>485775</xdr:colOff>
      <xdr:row>77</xdr:row>
      <xdr:rowOff>24892</xdr:rowOff>
    </xdr:to>
    <xdr:sp macro="" textlink="">
      <xdr:nvSpPr>
        <xdr:cNvPr id="194" name="円/楕円 193"/>
        <xdr:cNvSpPr/>
      </xdr:nvSpPr>
      <xdr:spPr>
        <a:xfrm>
          <a:off x="1079500" y="131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16019</xdr:rowOff>
    </xdr:from>
    <xdr:ext cx="469744" cy="259045"/>
    <xdr:sp macro="" textlink="">
      <xdr:nvSpPr>
        <xdr:cNvPr id="195" name="テキスト ボックス 194"/>
        <xdr:cNvSpPr txBox="1"/>
      </xdr:nvSpPr>
      <xdr:spPr>
        <a:xfrm>
          <a:off x="895427"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149008</xdr:rowOff>
    </xdr:from>
    <xdr:to>
      <xdr:col>6</xdr:col>
      <xdr:colOff>511175</xdr:colOff>
      <xdr:row>97</xdr:row>
      <xdr:rowOff>168602</xdr:rowOff>
    </xdr:to>
    <xdr:cxnSp macro="">
      <xdr:nvCxnSpPr>
        <xdr:cNvPr id="225" name="直線コネクタ 224"/>
        <xdr:cNvCxnSpPr/>
      </xdr:nvCxnSpPr>
      <xdr:spPr>
        <a:xfrm flipV="1">
          <a:off x="3797300" y="1677965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168602</xdr:rowOff>
    </xdr:from>
    <xdr:to>
      <xdr:col>5</xdr:col>
      <xdr:colOff>358775</xdr:colOff>
      <xdr:row>98</xdr:row>
      <xdr:rowOff>32911</xdr:rowOff>
    </xdr:to>
    <xdr:cxnSp macro="">
      <xdr:nvCxnSpPr>
        <xdr:cNvPr id="228" name="直線コネクタ 227"/>
        <xdr:cNvCxnSpPr/>
      </xdr:nvCxnSpPr>
      <xdr:spPr>
        <a:xfrm flipV="1">
          <a:off x="2908300" y="16799252"/>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32911</xdr:rowOff>
    </xdr:from>
    <xdr:to>
      <xdr:col>4</xdr:col>
      <xdr:colOff>155575</xdr:colOff>
      <xdr:row>98</xdr:row>
      <xdr:rowOff>58057</xdr:rowOff>
    </xdr:to>
    <xdr:cxnSp macro="">
      <xdr:nvCxnSpPr>
        <xdr:cNvPr id="231" name="直線コネクタ 230"/>
        <xdr:cNvCxnSpPr/>
      </xdr:nvCxnSpPr>
      <xdr:spPr>
        <a:xfrm flipV="1">
          <a:off x="2019300" y="16835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118200</xdr:rowOff>
    </xdr:from>
    <xdr:ext cx="469744" cy="259045"/>
    <xdr:sp macro="" textlink="">
      <xdr:nvSpPr>
        <xdr:cNvPr id="233" name="テキスト ボックス 232"/>
        <xdr:cNvSpPr txBox="1"/>
      </xdr:nvSpPr>
      <xdr:spPr>
        <a:xfrm>
          <a:off x="26734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58057</xdr:rowOff>
    </xdr:from>
    <xdr:to>
      <xdr:col>2</xdr:col>
      <xdr:colOff>638175</xdr:colOff>
      <xdr:row>98</xdr:row>
      <xdr:rowOff>68835</xdr:rowOff>
    </xdr:to>
    <xdr:cxnSp macro="">
      <xdr:nvCxnSpPr>
        <xdr:cNvPr id="234" name="直線コネクタ 233"/>
        <xdr:cNvCxnSpPr/>
      </xdr:nvCxnSpPr>
      <xdr:spPr>
        <a:xfrm flipV="1">
          <a:off x="1130300" y="16860157"/>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90860</xdr:rowOff>
    </xdr:from>
    <xdr:to>
      <xdr:col>3</xdr:col>
      <xdr:colOff>3175</xdr:colOff>
      <xdr:row>97</xdr:row>
      <xdr:rowOff>21010</xdr:rowOff>
    </xdr:to>
    <xdr:sp macro="" textlink="">
      <xdr:nvSpPr>
        <xdr:cNvPr id="235" name="フローチャート : 判断 234"/>
        <xdr:cNvSpPr/>
      </xdr:nvSpPr>
      <xdr:spPr>
        <a:xfrm>
          <a:off x="1968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37537</xdr:rowOff>
    </xdr:from>
    <xdr:ext cx="469744" cy="259045"/>
    <xdr:sp macro="" textlink="">
      <xdr:nvSpPr>
        <xdr:cNvPr id="236" name="テキスト ボックス 235"/>
        <xdr:cNvSpPr txBox="1"/>
      </xdr:nvSpPr>
      <xdr:spPr>
        <a:xfrm>
          <a:off x="1784427"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75347</xdr:rowOff>
    </xdr:from>
    <xdr:to>
      <xdr:col>1</xdr:col>
      <xdr:colOff>485775</xdr:colOff>
      <xdr:row>97</xdr:row>
      <xdr:rowOff>5497</xdr:rowOff>
    </xdr:to>
    <xdr:sp macro="" textlink="">
      <xdr:nvSpPr>
        <xdr:cNvPr id="237" name="フローチャート : 判断 236"/>
        <xdr:cNvSpPr/>
      </xdr:nvSpPr>
      <xdr:spPr>
        <a:xfrm>
          <a:off x="1079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22024</xdr:rowOff>
    </xdr:from>
    <xdr:ext cx="469744" cy="259045"/>
    <xdr:sp macro="" textlink="">
      <xdr:nvSpPr>
        <xdr:cNvPr id="238" name="テキスト ボックス 237"/>
        <xdr:cNvSpPr txBox="1"/>
      </xdr:nvSpPr>
      <xdr:spPr>
        <a:xfrm>
          <a:off x="895427" y="163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98208</xdr:rowOff>
    </xdr:from>
    <xdr:to>
      <xdr:col>6</xdr:col>
      <xdr:colOff>561975</xdr:colOff>
      <xdr:row>98</xdr:row>
      <xdr:rowOff>28358</xdr:rowOff>
    </xdr:to>
    <xdr:sp macro="" textlink="">
      <xdr:nvSpPr>
        <xdr:cNvPr id="244" name="円/楕円 243"/>
        <xdr:cNvSpPr/>
      </xdr:nvSpPr>
      <xdr:spPr>
        <a:xfrm>
          <a:off x="4584700" y="167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76635</xdr:rowOff>
    </xdr:from>
    <xdr:ext cx="469744" cy="259045"/>
    <xdr:sp macro="" textlink="">
      <xdr:nvSpPr>
        <xdr:cNvPr id="245" name="扶助費該当値テキスト"/>
        <xdr:cNvSpPr txBox="1"/>
      </xdr:nvSpPr>
      <xdr:spPr>
        <a:xfrm>
          <a:off x="4686300" y="167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117802</xdr:rowOff>
    </xdr:from>
    <xdr:to>
      <xdr:col>5</xdr:col>
      <xdr:colOff>409575</xdr:colOff>
      <xdr:row>98</xdr:row>
      <xdr:rowOff>47952</xdr:rowOff>
    </xdr:to>
    <xdr:sp macro="" textlink="">
      <xdr:nvSpPr>
        <xdr:cNvPr id="246" name="円/楕円 245"/>
        <xdr:cNvSpPr/>
      </xdr:nvSpPr>
      <xdr:spPr>
        <a:xfrm>
          <a:off x="3746500" y="167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39079</xdr:rowOff>
    </xdr:from>
    <xdr:ext cx="469744" cy="259045"/>
    <xdr:sp macro="" textlink="">
      <xdr:nvSpPr>
        <xdr:cNvPr id="247" name="テキスト ボックス 246"/>
        <xdr:cNvSpPr txBox="1"/>
      </xdr:nvSpPr>
      <xdr:spPr>
        <a:xfrm>
          <a:off x="3549727" y="168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153561</xdr:rowOff>
    </xdr:from>
    <xdr:to>
      <xdr:col>4</xdr:col>
      <xdr:colOff>206375</xdr:colOff>
      <xdr:row>98</xdr:row>
      <xdr:rowOff>83711</xdr:rowOff>
    </xdr:to>
    <xdr:sp macro="" textlink="">
      <xdr:nvSpPr>
        <xdr:cNvPr id="248" name="円/楕円 247"/>
        <xdr:cNvSpPr/>
      </xdr:nvSpPr>
      <xdr:spPr>
        <a:xfrm>
          <a:off x="2857500" y="167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74838</xdr:rowOff>
    </xdr:from>
    <xdr:ext cx="469744" cy="259045"/>
    <xdr:sp macro="" textlink="">
      <xdr:nvSpPr>
        <xdr:cNvPr id="249" name="テキスト ボックス 248"/>
        <xdr:cNvSpPr txBox="1"/>
      </xdr:nvSpPr>
      <xdr:spPr>
        <a:xfrm>
          <a:off x="2673427" y="1687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7257</xdr:rowOff>
    </xdr:from>
    <xdr:to>
      <xdr:col>3</xdr:col>
      <xdr:colOff>3175</xdr:colOff>
      <xdr:row>98</xdr:row>
      <xdr:rowOff>108857</xdr:rowOff>
    </xdr:to>
    <xdr:sp macro="" textlink="">
      <xdr:nvSpPr>
        <xdr:cNvPr id="250" name="円/楕円 249"/>
        <xdr:cNvSpPr/>
      </xdr:nvSpPr>
      <xdr:spPr>
        <a:xfrm>
          <a:off x="1968500" y="1680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99984</xdr:rowOff>
    </xdr:from>
    <xdr:ext cx="469744" cy="259045"/>
    <xdr:sp macro="" textlink="">
      <xdr:nvSpPr>
        <xdr:cNvPr id="251" name="テキスト ボックス 250"/>
        <xdr:cNvSpPr txBox="1"/>
      </xdr:nvSpPr>
      <xdr:spPr>
        <a:xfrm>
          <a:off x="1784427" y="1690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18035</xdr:rowOff>
    </xdr:from>
    <xdr:to>
      <xdr:col>1</xdr:col>
      <xdr:colOff>485775</xdr:colOff>
      <xdr:row>98</xdr:row>
      <xdr:rowOff>119635</xdr:rowOff>
    </xdr:to>
    <xdr:sp macro="" textlink="">
      <xdr:nvSpPr>
        <xdr:cNvPr id="252" name="円/楕円 251"/>
        <xdr:cNvSpPr/>
      </xdr:nvSpPr>
      <xdr:spPr>
        <a:xfrm>
          <a:off x="1079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110762</xdr:rowOff>
    </xdr:from>
    <xdr:ext cx="469744" cy="259045"/>
    <xdr:sp macro="" textlink="">
      <xdr:nvSpPr>
        <xdr:cNvPr id="253" name="テキスト ボックス 252"/>
        <xdr:cNvSpPr txBox="1"/>
      </xdr:nvSpPr>
      <xdr:spPr>
        <a:xfrm>
          <a:off x="895427" y="169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76963</xdr:rowOff>
    </xdr:from>
    <xdr:to>
      <xdr:col>15</xdr:col>
      <xdr:colOff>180975</xdr:colOff>
      <xdr:row>36</xdr:row>
      <xdr:rowOff>79244</xdr:rowOff>
    </xdr:to>
    <xdr:cxnSp macro="">
      <xdr:nvCxnSpPr>
        <xdr:cNvPr id="278" name="直線コネクタ 277"/>
        <xdr:cNvCxnSpPr/>
      </xdr:nvCxnSpPr>
      <xdr:spPr>
        <a:xfrm>
          <a:off x="9639300" y="6249163"/>
          <a:ext cx="8382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42877</xdr:rowOff>
    </xdr:from>
    <xdr:ext cx="534377" cy="259045"/>
    <xdr:sp macro="" textlink="">
      <xdr:nvSpPr>
        <xdr:cNvPr id="279" name="補助費等平均値テキスト"/>
        <xdr:cNvSpPr txBox="1"/>
      </xdr:nvSpPr>
      <xdr:spPr>
        <a:xfrm>
          <a:off x="10528300" y="604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76963</xdr:rowOff>
    </xdr:from>
    <xdr:to>
      <xdr:col>14</xdr:col>
      <xdr:colOff>28575</xdr:colOff>
      <xdr:row>36</xdr:row>
      <xdr:rowOff>142622</xdr:rowOff>
    </xdr:to>
    <xdr:cxnSp macro="">
      <xdr:nvCxnSpPr>
        <xdr:cNvPr id="281" name="直線コネクタ 280"/>
        <xdr:cNvCxnSpPr/>
      </xdr:nvCxnSpPr>
      <xdr:spPr>
        <a:xfrm flipV="1">
          <a:off x="8750300" y="6249163"/>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125741</xdr:rowOff>
    </xdr:from>
    <xdr:ext cx="534377" cy="259045"/>
    <xdr:sp macro="" textlink="">
      <xdr:nvSpPr>
        <xdr:cNvPr id="283" name="テキスト ボックス 282"/>
        <xdr:cNvSpPr txBox="1"/>
      </xdr:nvSpPr>
      <xdr:spPr>
        <a:xfrm>
          <a:off x="9359411" y="59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142622</xdr:rowOff>
    </xdr:from>
    <xdr:to>
      <xdr:col>12</xdr:col>
      <xdr:colOff>511175</xdr:colOff>
      <xdr:row>36</xdr:row>
      <xdr:rowOff>152964</xdr:rowOff>
    </xdr:to>
    <xdr:cxnSp macro="">
      <xdr:nvCxnSpPr>
        <xdr:cNvPr id="284" name="直線コネクタ 283"/>
        <xdr:cNvCxnSpPr/>
      </xdr:nvCxnSpPr>
      <xdr:spPr>
        <a:xfrm flipV="1">
          <a:off x="7861300" y="631482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28358</xdr:rowOff>
    </xdr:from>
    <xdr:ext cx="534377" cy="259045"/>
    <xdr:sp macro="" textlink="">
      <xdr:nvSpPr>
        <xdr:cNvPr id="286" name="テキスト ボックス 285"/>
        <xdr:cNvSpPr txBox="1"/>
      </xdr:nvSpPr>
      <xdr:spPr>
        <a:xfrm>
          <a:off x="84831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147166</xdr:rowOff>
    </xdr:from>
    <xdr:to>
      <xdr:col>11</xdr:col>
      <xdr:colOff>307975</xdr:colOff>
      <xdr:row>36</xdr:row>
      <xdr:rowOff>152964</xdr:rowOff>
    </xdr:to>
    <xdr:cxnSp macro="">
      <xdr:nvCxnSpPr>
        <xdr:cNvPr id="287" name="直線コネクタ 286"/>
        <xdr:cNvCxnSpPr/>
      </xdr:nvCxnSpPr>
      <xdr:spPr>
        <a:xfrm>
          <a:off x="6972300" y="6319366"/>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114284</xdr:rowOff>
    </xdr:from>
    <xdr:to>
      <xdr:col>11</xdr:col>
      <xdr:colOff>358775</xdr:colOff>
      <xdr:row>36</xdr:row>
      <xdr:rowOff>44434</xdr:rowOff>
    </xdr:to>
    <xdr:sp macro="" textlink="">
      <xdr:nvSpPr>
        <xdr:cNvPr id="288" name="フローチャート : 判断 287"/>
        <xdr:cNvSpPr/>
      </xdr:nvSpPr>
      <xdr:spPr>
        <a:xfrm>
          <a:off x="7810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60961</xdr:rowOff>
    </xdr:from>
    <xdr:ext cx="599010" cy="259045"/>
    <xdr:sp macro="" textlink="">
      <xdr:nvSpPr>
        <xdr:cNvPr id="289" name="テキスト ボックス 288"/>
        <xdr:cNvSpPr txBox="1"/>
      </xdr:nvSpPr>
      <xdr:spPr>
        <a:xfrm>
          <a:off x="7561794" y="58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164205</xdr:rowOff>
    </xdr:from>
    <xdr:to>
      <xdr:col>10</xdr:col>
      <xdr:colOff>155575</xdr:colOff>
      <xdr:row>36</xdr:row>
      <xdr:rowOff>94355</xdr:rowOff>
    </xdr:to>
    <xdr:sp macro="" textlink="">
      <xdr:nvSpPr>
        <xdr:cNvPr id="290" name="フローチャート : 判断 289"/>
        <xdr:cNvSpPr/>
      </xdr:nvSpPr>
      <xdr:spPr>
        <a:xfrm>
          <a:off x="6921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110882</xdr:rowOff>
    </xdr:from>
    <xdr:ext cx="534377" cy="259045"/>
    <xdr:sp macro="" textlink="">
      <xdr:nvSpPr>
        <xdr:cNvPr id="291" name="テキスト ボックス 290"/>
        <xdr:cNvSpPr txBox="1"/>
      </xdr:nvSpPr>
      <xdr:spPr>
        <a:xfrm>
          <a:off x="6705111" y="59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28444</xdr:rowOff>
    </xdr:from>
    <xdr:to>
      <xdr:col>15</xdr:col>
      <xdr:colOff>231775</xdr:colOff>
      <xdr:row>36</xdr:row>
      <xdr:rowOff>130044</xdr:rowOff>
    </xdr:to>
    <xdr:sp macro="" textlink="">
      <xdr:nvSpPr>
        <xdr:cNvPr id="297" name="円/楕円 296"/>
        <xdr:cNvSpPr/>
      </xdr:nvSpPr>
      <xdr:spPr>
        <a:xfrm>
          <a:off x="10426700" y="62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169877</xdr:rowOff>
    </xdr:from>
    <xdr:ext cx="534377" cy="259045"/>
    <xdr:sp macro="" textlink="">
      <xdr:nvSpPr>
        <xdr:cNvPr id="298" name="補助費等該当値テキスト"/>
        <xdr:cNvSpPr txBox="1"/>
      </xdr:nvSpPr>
      <xdr:spPr>
        <a:xfrm>
          <a:off x="10528300" y="61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26163</xdr:rowOff>
    </xdr:from>
    <xdr:to>
      <xdr:col>14</xdr:col>
      <xdr:colOff>79375</xdr:colOff>
      <xdr:row>36</xdr:row>
      <xdr:rowOff>127763</xdr:rowOff>
    </xdr:to>
    <xdr:sp macro="" textlink="">
      <xdr:nvSpPr>
        <xdr:cNvPr id="299" name="円/楕円 298"/>
        <xdr:cNvSpPr/>
      </xdr:nvSpPr>
      <xdr:spPr>
        <a:xfrm>
          <a:off x="9588500" y="61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118890</xdr:rowOff>
    </xdr:from>
    <xdr:ext cx="534377" cy="259045"/>
    <xdr:sp macro="" textlink="">
      <xdr:nvSpPr>
        <xdr:cNvPr id="300" name="テキスト ボックス 299"/>
        <xdr:cNvSpPr txBox="1"/>
      </xdr:nvSpPr>
      <xdr:spPr>
        <a:xfrm>
          <a:off x="9359411" y="62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91822</xdr:rowOff>
    </xdr:from>
    <xdr:to>
      <xdr:col>12</xdr:col>
      <xdr:colOff>561975</xdr:colOff>
      <xdr:row>37</xdr:row>
      <xdr:rowOff>21972</xdr:rowOff>
    </xdr:to>
    <xdr:sp macro="" textlink="">
      <xdr:nvSpPr>
        <xdr:cNvPr id="301" name="円/楕円 300"/>
        <xdr:cNvSpPr/>
      </xdr:nvSpPr>
      <xdr:spPr>
        <a:xfrm>
          <a:off x="8699500" y="62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13099</xdr:rowOff>
    </xdr:from>
    <xdr:ext cx="534377" cy="259045"/>
    <xdr:sp macro="" textlink="">
      <xdr:nvSpPr>
        <xdr:cNvPr id="302" name="テキスト ボックス 301"/>
        <xdr:cNvSpPr txBox="1"/>
      </xdr:nvSpPr>
      <xdr:spPr>
        <a:xfrm>
          <a:off x="8483111" y="63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102164</xdr:rowOff>
    </xdr:from>
    <xdr:to>
      <xdr:col>11</xdr:col>
      <xdr:colOff>358775</xdr:colOff>
      <xdr:row>37</xdr:row>
      <xdr:rowOff>32314</xdr:rowOff>
    </xdr:to>
    <xdr:sp macro="" textlink="">
      <xdr:nvSpPr>
        <xdr:cNvPr id="303" name="円/楕円 302"/>
        <xdr:cNvSpPr/>
      </xdr:nvSpPr>
      <xdr:spPr>
        <a:xfrm>
          <a:off x="7810500" y="62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23441</xdr:rowOff>
    </xdr:from>
    <xdr:ext cx="534377" cy="259045"/>
    <xdr:sp macro="" textlink="">
      <xdr:nvSpPr>
        <xdr:cNvPr id="304" name="テキスト ボックス 303"/>
        <xdr:cNvSpPr txBox="1"/>
      </xdr:nvSpPr>
      <xdr:spPr>
        <a:xfrm>
          <a:off x="7594111" y="63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96366</xdr:rowOff>
    </xdr:from>
    <xdr:to>
      <xdr:col>10</xdr:col>
      <xdr:colOff>155575</xdr:colOff>
      <xdr:row>37</xdr:row>
      <xdr:rowOff>26516</xdr:rowOff>
    </xdr:to>
    <xdr:sp macro="" textlink="">
      <xdr:nvSpPr>
        <xdr:cNvPr id="305" name="円/楕円 304"/>
        <xdr:cNvSpPr/>
      </xdr:nvSpPr>
      <xdr:spPr>
        <a:xfrm>
          <a:off x="6921500" y="62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17643</xdr:rowOff>
    </xdr:from>
    <xdr:ext cx="534377" cy="259045"/>
    <xdr:sp macro="" textlink="">
      <xdr:nvSpPr>
        <xdr:cNvPr id="306" name="テキスト ボックス 305"/>
        <xdr:cNvSpPr txBox="1"/>
      </xdr:nvSpPr>
      <xdr:spPr>
        <a:xfrm>
          <a:off x="6705111" y="63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464</xdr:rowOff>
    </xdr:from>
    <xdr:to>
      <xdr:col>15</xdr:col>
      <xdr:colOff>180975</xdr:colOff>
      <xdr:row>56</xdr:row>
      <xdr:rowOff>68662</xdr:rowOff>
    </xdr:to>
    <xdr:cxnSp macro="">
      <xdr:nvCxnSpPr>
        <xdr:cNvPr id="337" name="直線コネクタ 336"/>
        <xdr:cNvCxnSpPr/>
      </xdr:nvCxnSpPr>
      <xdr:spPr>
        <a:xfrm flipV="1">
          <a:off x="9639300" y="9601664"/>
          <a:ext cx="8382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45810</xdr:rowOff>
    </xdr:from>
    <xdr:ext cx="534377" cy="259045"/>
    <xdr:sp macro="" textlink="">
      <xdr:nvSpPr>
        <xdr:cNvPr id="338" name="普通建設事業費平均値テキスト"/>
        <xdr:cNvSpPr txBox="1"/>
      </xdr:nvSpPr>
      <xdr:spPr>
        <a:xfrm>
          <a:off x="10528300" y="981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53728</xdr:rowOff>
    </xdr:from>
    <xdr:to>
      <xdr:col>14</xdr:col>
      <xdr:colOff>28575</xdr:colOff>
      <xdr:row>56</xdr:row>
      <xdr:rowOff>68662</xdr:rowOff>
    </xdr:to>
    <xdr:cxnSp macro="">
      <xdr:nvCxnSpPr>
        <xdr:cNvPr id="340" name="直線コネクタ 339"/>
        <xdr:cNvCxnSpPr/>
      </xdr:nvCxnSpPr>
      <xdr:spPr>
        <a:xfrm>
          <a:off x="8750300" y="9654928"/>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2" name="テキスト ボックス 341"/>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15113</xdr:rowOff>
    </xdr:from>
    <xdr:to>
      <xdr:col>12</xdr:col>
      <xdr:colOff>511175</xdr:colOff>
      <xdr:row>56</xdr:row>
      <xdr:rowOff>53728</xdr:rowOff>
    </xdr:to>
    <xdr:cxnSp macro="">
      <xdr:nvCxnSpPr>
        <xdr:cNvPr id="343" name="直線コネクタ 342"/>
        <xdr:cNvCxnSpPr/>
      </xdr:nvCxnSpPr>
      <xdr:spPr>
        <a:xfrm>
          <a:off x="7861300" y="9616313"/>
          <a:ext cx="8890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5" name="テキスト ボックス 344"/>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15113</xdr:rowOff>
    </xdr:from>
    <xdr:to>
      <xdr:col>11</xdr:col>
      <xdr:colOff>307975</xdr:colOff>
      <xdr:row>56</xdr:row>
      <xdr:rowOff>162951</xdr:rowOff>
    </xdr:to>
    <xdr:cxnSp macro="">
      <xdr:nvCxnSpPr>
        <xdr:cNvPr id="346" name="直線コネクタ 345"/>
        <xdr:cNvCxnSpPr/>
      </xdr:nvCxnSpPr>
      <xdr:spPr>
        <a:xfrm flipV="1">
          <a:off x="6972300" y="9616313"/>
          <a:ext cx="889000" cy="14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56553</xdr:rowOff>
    </xdr:from>
    <xdr:to>
      <xdr:col>11</xdr:col>
      <xdr:colOff>358775</xdr:colOff>
      <xdr:row>55</xdr:row>
      <xdr:rowOff>158153</xdr:rowOff>
    </xdr:to>
    <xdr:sp macro="" textlink="">
      <xdr:nvSpPr>
        <xdr:cNvPr id="347" name="フローチャート : 判断 346"/>
        <xdr:cNvSpPr/>
      </xdr:nvSpPr>
      <xdr:spPr>
        <a:xfrm>
          <a:off x="7810500" y="948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3230</xdr:rowOff>
    </xdr:from>
    <xdr:ext cx="534377" cy="259045"/>
    <xdr:sp macro="" textlink="">
      <xdr:nvSpPr>
        <xdr:cNvPr id="348" name="テキスト ボックス 347"/>
        <xdr:cNvSpPr txBox="1"/>
      </xdr:nvSpPr>
      <xdr:spPr>
        <a:xfrm>
          <a:off x="7594111" y="92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159347</xdr:rowOff>
    </xdr:from>
    <xdr:to>
      <xdr:col>10</xdr:col>
      <xdr:colOff>155575</xdr:colOff>
      <xdr:row>56</xdr:row>
      <xdr:rowOff>89497</xdr:rowOff>
    </xdr:to>
    <xdr:sp macro="" textlink="">
      <xdr:nvSpPr>
        <xdr:cNvPr id="349" name="フローチャート : 判断 348"/>
        <xdr:cNvSpPr/>
      </xdr:nvSpPr>
      <xdr:spPr>
        <a:xfrm>
          <a:off x="6921500" y="958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106024</xdr:rowOff>
    </xdr:from>
    <xdr:ext cx="534377" cy="259045"/>
    <xdr:sp macro="" textlink="">
      <xdr:nvSpPr>
        <xdr:cNvPr id="350" name="テキスト ボックス 349"/>
        <xdr:cNvSpPr txBox="1"/>
      </xdr:nvSpPr>
      <xdr:spPr>
        <a:xfrm>
          <a:off x="6705111" y="936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121114</xdr:rowOff>
    </xdr:from>
    <xdr:to>
      <xdr:col>15</xdr:col>
      <xdr:colOff>231775</xdr:colOff>
      <xdr:row>56</xdr:row>
      <xdr:rowOff>51264</xdr:rowOff>
    </xdr:to>
    <xdr:sp macro="" textlink="">
      <xdr:nvSpPr>
        <xdr:cNvPr id="356" name="円/楕円 355"/>
        <xdr:cNvSpPr/>
      </xdr:nvSpPr>
      <xdr:spPr>
        <a:xfrm>
          <a:off x="10426700" y="95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143991</xdr:rowOff>
    </xdr:from>
    <xdr:ext cx="534377" cy="259045"/>
    <xdr:sp macro="" textlink="">
      <xdr:nvSpPr>
        <xdr:cNvPr id="357" name="普通建設事業費該当値テキスト"/>
        <xdr:cNvSpPr txBox="1"/>
      </xdr:nvSpPr>
      <xdr:spPr>
        <a:xfrm>
          <a:off x="10528300" y="940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17862</xdr:rowOff>
    </xdr:from>
    <xdr:to>
      <xdr:col>14</xdr:col>
      <xdr:colOff>79375</xdr:colOff>
      <xdr:row>56</xdr:row>
      <xdr:rowOff>119462</xdr:rowOff>
    </xdr:to>
    <xdr:sp macro="" textlink="">
      <xdr:nvSpPr>
        <xdr:cNvPr id="358" name="円/楕円 357"/>
        <xdr:cNvSpPr/>
      </xdr:nvSpPr>
      <xdr:spPr>
        <a:xfrm>
          <a:off x="9588500" y="96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135989</xdr:rowOff>
    </xdr:from>
    <xdr:ext cx="534377" cy="259045"/>
    <xdr:sp macro="" textlink="">
      <xdr:nvSpPr>
        <xdr:cNvPr id="359" name="テキスト ボックス 358"/>
        <xdr:cNvSpPr txBox="1"/>
      </xdr:nvSpPr>
      <xdr:spPr>
        <a:xfrm>
          <a:off x="9359411" y="9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2928</xdr:rowOff>
    </xdr:from>
    <xdr:to>
      <xdr:col>12</xdr:col>
      <xdr:colOff>561975</xdr:colOff>
      <xdr:row>56</xdr:row>
      <xdr:rowOff>104528</xdr:rowOff>
    </xdr:to>
    <xdr:sp macro="" textlink="">
      <xdr:nvSpPr>
        <xdr:cNvPr id="360" name="円/楕円 359"/>
        <xdr:cNvSpPr/>
      </xdr:nvSpPr>
      <xdr:spPr>
        <a:xfrm>
          <a:off x="8699500" y="96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121055</xdr:rowOff>
    </xdr:from>
    <xdr:ext cx="534377" cy="259045"/>
    <xdr:sp macro="" textlink="">
      <xdr:nvSpPr>
        <xdr:cNvPr id="361" name="テキスト ボックス 360"/>
        <xdr:cNvSpPr txBox="1"/>
      </xdr:nvSpPr>
      <xdr:spPr>
        <a:xfrm>
          <a:off x="8483111" y="937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135763</xdr:rowOff>
    </xdr:from>
    <xdr:to>
      <xdr:col>11</xdr:col>
      <xdr:colOff>358775</xdr:colOff>
      <xdr:row>56</xdr:row>
      <xdr:rowOff>65913</xdr:rowOff>
    </xdr:to>
    <xdr:sp macro="" textlink="">
      <xdr:nvSpPr>
        <xdr:cNvPr id="362" name="円/楕円 361"/>
        <xdr:cNvSpPr/>
      </xdr:nvSpPr>
      <xdr:spPr>
        <a:xfrm>
          <a:off x="7810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57040</xdr:rowOff>
    </xdr:from>
    <xdr:ext cx="534377" cy="259045"/>
    <xdr:sp macro="" textlink="">
      <xdr:nvSpPr>
        <xdr:cNvPr id="363" name="テキスト ボックス 362"/>
        <xdr:cNvSpPr txBox="1"/>
      </xdr:nvSpPr>
      <xdr:spPr>
        <a:xfrm>
          <a:off x="7594111" y="96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112151</xdr:rowOff>
    </xdr:from>
    <xdr:to>
      <xdr:col>10</xdr:col>
      <xdr:colOff>155575</xdr:colOff>
      <xdr:row>57</xdr:row>
      <xdr:rowOff>42301</xdr:rowOff>
    </xdr:to>
    <xdr:sp macro="" textlink="">
      <xdr:nvSpPr>
        <xdr:cNvPr id="364" name="円/楕円 363"/>
        <xdr:cNvSpPr/>
      </xdr:nvSpPr>
      <xdr:spPr>
        <a:xfrm>
          <a:off x="6921500" y="97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33428</xdr:rowOff>
    </xdr:from>
    <xdr:ext cx="534377" cy="259045"/>
    <xdr:sp macro="" textlink="">
      <xdr:nvSpPr>
        <xdr:cNvPr id="365" name="テキスト ボックス 364"/>
        <xdr:cNvSpPr txBox="1"/>
      </xdr:nvSpPr>
      <xdr:spPr>
        <a:xfrm>
          <a:off x="6705111" y="980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68280</xdr:rowOff>
    </xdr:from>
    <xdr:to>
      <xdr:col>15</xdr:col>
      <xdr:colOff>180975</xdr:colOff>
      <xdr:row>78</xdr:row>
      <xdr:rowOff>16337</xdr:rowOff>
    </xdr:to>
    <xdr:cxnSp macro="">
      <xdr:nvCxnSpPr>
        <xdr:cNvPr id="394" name="直線コネクタ 393"/>
        <xdr:cNvCxnSpPr/>
      </xdr:nvCxnSpPr>
      <xdr:spPr>
        <a:xfrm>
          <a:off x="9639300" y="13269930"/>
          <a:ext cx="838200" cy="1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5"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32584</xdr:rowOff>
    </xdr:from>
    <xdr:to>
      <xdr:col>14</xdr:col>
      <xdr:colOff>28575</xdr:colOff>
      <xdr:row>77</xdr:row>
      <xdr:rowOff>68280</xdr:rowOff>
    </xdr:to>
    <xdr:cxnSp macro="">
      <xdr:nvCxnSpPr>
        <xdr:cNvPr id="397" name="直線コネクタ 396"/>
        <xdr:cNvCxnSpPr/>
      </xdr:nvCxnSpPr>
      <xdr:spPr>
        <a:xfrm>
          <a:off x="8750300" y="13234234"/>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399" name="テキスト ボックス 398"/>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125294</xdr:rowOff>
    </xdr:from>
    <xdr:ext cx="534377" cy="259045"/>
    <xdr:sp macro="" textlink="">
      <xdr:nvSpPr>
        <xdr:cNvPr id="401" name="テキスト ボックス 400"/>
        <xdr:cNvSpPr txBox="1"/>
      </xdr:nvSpPr>
      <xdr:spPr>
        <a:xfrm>
          <a:off x="8483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136987</xdr:rowOff>
    </xdr:from>
    <xdr:to>
      <xdr:col>15</xdr:col>
      <xdr:colOff>231775</xdr:colOff>
      <xdr:row>78</xdr:row>
      <xdr:rowOff>67137</xdr:rowOff>
    </xdr:to>
    <xdr:sp macro="" textlink="">
      <xdr:nvSpPr>
        <xdr:cNvPr id="407" name="円/楕円 406"/>
        <xdr:cNvSpPr/>
      </xdr:nvSpPr>
      <xdr:spPr>
        <a:xfrm>
          <a:off x="10426700" y="133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159864</xdr:rowOff>
    </xdr:from>
    <xdr:ext cx="534377" cy="259045"/>
    <xdr:sp macro="" textlink="">
      <xdr:nvSpPr>
        <xdr:cNvPr id="408" name="普通建設事業費 （ うち新規整備　）該当値テキスト"/>
        <xdr:cNvSpPr txBox="1"/>
      </xdr:nvSpPr>
      <xdr:spPr>
        <a:xfrm>
          <a:off x="10528300" y="131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17480</xdr:rowOff>
    </xdr:from>
    <xdr:to>
      <xdr:col>14</xdr:col>
      <xdr:colOff>79375</xdr:colOff>
      <xdr:row>77</xdr:row>
      <xdr:rowOff>119080</xdr:rowOff>
    </xdr:to>
    <xdr:sp macro="" textlink="">
      <xdr:nvSpPr>
        <xdr:cNvPr id="409" name="円/楕円 408"/>
        <xdr:cNvSpPr/>
      </xdr:nvSpPr>
      <xdr:spPr>
        <a:xfrm>
          <a:off x="9588500" y="132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135607</xdr:rowOff>
    </xdr:from>
    <xdr:ext cx="534377" cy="259045"/>
    <xdr:sp macro="" textlink="">
      <xdr:nvSpPr>
        <xdr:cNvPr id="410" name="テキスト ボックス 409"/>
        <xdr:cNvSpPr txBox="1"/>
      </xdr:nvSpPr>
      <xdr:spPr>
        <a:xfrm>
          <a:off x="9359411" y="129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153234</xdr:rowOff>
    </xdr:from>
    <xdr:to>
      <xdr:col>12</xdr:col>
      <xdr:colOff>561975</xdr:colOff>
      <xdr:row>77</xdr:row>
      <xdr:rowOff>83384</xdr:rowOff>
    </xdr:to>
    <xdr:sp macro="" textlink="">
      <xdr:nvSpPr>
        <xdr:cNvPr id="411" name="円/楕円 410"/>
        <xdr:cNvSpPr/>
      </xdr:nvSpPr>
      <xdr:spPr>
        <a:xfrm>
          <a:off x="8699500" y="131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99912</xdr:rowOff>
    </xdr:from>
    <xdr:ext cx="534377" cy="259045"/>
    <xdr:sp macro="" textlink="">
      <xdr:nvSpPr>
        <xdr:cNvPr id="412" name="テキスト ボックス 411"/>
        <xdr:cNvSpPr txBox="1"/>
      </xdr:nvSpPr>
      <xdr:spPr>
        <a:xfrm>
          <a:off x="8483111" y="1295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99276</xdr:rowOff>
    </xdr:from>
    <xdr:to>
      <xdr:col>15</xdr:col>
      <xdr:colOff>180975</xdr:colOff>
      <xdr:row>95</xdr:row>
      <xdr:rowOff>75654</xdr:rowOff>
    </xdr:to>
    <xdr:cxnSp macro="">
      <xdr:nvCxnSpPr>
        <xdr:cNvPr id="439" name="直線コネクタ 438"/>
        <xdr:cNvCxnSpPr/>
      </xdr:nvCxnSpPr>
      <xdr:spPr>
        <a:xfrm flipV="1">
          <a:off x="9639300" y="16044126"/>
          <a:ext cx="838200" cy="3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147717</xdr:rowOff>
    </xdr:from>
    <xdr:ext cx="534377" cy="259045"/>
    <xdr:sp macro="" textlink="">
      <xdr:nvSpPr>
        <xdr:cNvPr id="440" name="普通建設事業費 （ うち更新整備　）平均値テキスト"/>
        <xdr:cNvSpPr txBox="1"/>
      </xdr:nvSpPr>
      <xdr:spPr>
        <a:xfrm>
          <a:off x="10528300" y="1643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73064</xdr:rowOff>
    </xdr:from>
    <xdr:to>
      <xdr:col>14</xdr:col>
      <xdr:colOff>28575</xdr:colOff>
      <xdr:row>95</xdr:row>
      <xdr:rowOff>75654</xdr:rowOff>
    </xdr:to>
    <xdr:cxnSp macro="">
      <xdr:nvCxnSpPr>
        <xdr:cNvPr id="442" name="直線コネクタ 441"/>
        <xdr:cNvCxnSpPr/>
      </xdr:nvCxnSpPr>
      <xdr:spPr>
        <a:xfrm>
          <a:off x="8750300" y="16360814"/>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150765</xdr:rowOff>
    </xdr:from>
    <xdr:ext cx="534377" cy="259045"/>
    <xdr:sp macro="" textlink="">
      <xdr:nvSpPr>
        <xdr:cNvPr id="444" name="テキスト ボックス 443"/>
        <xdr:cNvSpPr txBox="1"/>
      </xdr:nvSpPr>
      <xdr:spPr>
        <a:xfrm>
          <a:off x="9359411"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153167</xdr:rowOff>
    </xdr:from>
    <xdr:ext cx="534377" cy="259045"/>
    <xdr:sp macro="" textlink="">
      <xdr:nvSpPr>
        <xdr:cNvPr id="446" name="テキスト ボックス 445"/>
        <xdr:cNvSpPr txBox="1"/>
      </xdr:nvSpPr>
      <xdr:spPr>
        <a:xfrm>
          <a:off x="8483111" y="166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48476</xdr:rowOff>
    </xdr:from>
    <xdr:to>
      <xdr:col>15</xdr:col>
      <xdr:colOff>231775</xdr:colOff>
      <xdr:row>93</xdr:row>
      <xdr:rowOff>150076</xdr:rowOff>
    </xdr:to>
    <xdr:sp macro="" textlink="">
      <xdr:nvSpPr>
        <xdr:cNvPr id="452" name="円/楕円 451"/>
        <xdr:cNvSpPr/>
      </xdr:nvSpPr>
      <xdr:spPr>
        <a:xfrm>
          <a:off x="10426700" y="159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71353</xdr:rowOff>
    </xdr:from>
    <xdr:ext cx="534377" cy="259045"/>
    <xdr:sp macro="" textlink="">
      <xdr:nvSpPr>
        <xdr:cNvPr id="453" name="普通建設事業費 （ うち更新整備　）該当値テキスト"/>
        <xdr:cNvSpPr txBox="1"/>
      </xdr:nvSpPr>
      <xdr:spPr>
        <a:xfrm>
          <a:off x="10528300" y="158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24854</xdr:rowOff>
    </xdr:from>
    <xdr:to>
      <xdr:col>14</xdr:col>
      <xdr:colOff>79375</xdr:colOff>
      <xdr:row>95</xdr:row>
      <xdr:rowOff>126454</xdr:rowOff>
    </xdr:to>
    <xdr:sp macro="" textlink="">
      <xdr:nvSpPr>
        <xdr:cNvPr id="454" name="円/楕円 453"/>
        <xdr:cNvSpPr/>
      </xdr:nvSpPr>
      <xdr:spPr>
        <a:xfrm>
          <a:off x="9588500" y="163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142981</xdr:rowOff>
    </xdr:from>
    <xdr:ext cx="534377" cy="259045"/>
    <xdr:sp macro="" textlink="">
      <xdr:nvSpPr>
        <xdr:cNvPr id="455" name="テキスト ボックス 454"/>
        <xdr:cNvSpPr txBox="1"/>
      </xdr:nvSpPr>
      <xdr:spPr>
        <a:xfrm>
          <a:off x="9359411" y="160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22264</xdr:rowOff>
    </xdr:from>
    <xdr:to>
      <xdr:col>12</xdr:col>
      <xdr:colOff>561975</xdr:colOff>
      <xdr:row>95</xdr:row>
      <xdr:rowOff>123864</xdr:rowOff>
    </xdr:to>
    <xdr:sp macro="" textlink="">
      <xdr:nvSpPr>
        <xdr:cNvPr id="456" name="円/楕円 455"/>
        <xdr:cNvSpPr/>
      </xdr:nvSpPr>
      <xdr:spPr>
        <a:xfrm>
          <a:off x="8699500" y="163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140391</xdr:rowOff>
    </xdr:from>
    <xdr:ext cx="534377" cy="259045"/>
    <xdr:sp macro="" textlink="">
      <xdr:nvSpPr>
        <xdr:cNvPr id="457" name="テキスト ボックス 456"/>
        <xdr:cNvSpPr txBox="1"/>
      </xdr:nvSpPr>
      <xdr:spPr>
        <a:xfrm>
          <a:off x="8483111" y="160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149054</xdr:rowOff>
    </xdr:from>
    <xdr:to>
      <xdr:col>23</xdr:col>
      <xdr:colOff>517525</xdr:colOff>
      <xdr:row>39</xdr:row>
      <xdr:rowOff>22828</xdr:rowOff>
    </xdr:to>
    <xdr:cxnSp macro="">
      <xdr:nvCxnSpPr>
        <xdr:cNvPr id="484" name="直線コネクタ 483"/>
        <xdr:cNvCxnSpPr/>
      </xdr:nvCxnSpPr>
      <xdr:spPr>
        <a:xfrm>
          <a:off x="15481300" y="6664154"/>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149054</xdr:rowOff>
    </xdr:from>
    <xdr:to>
      <xdr:col>22</xdr:col>
      <xdr:colOff>365125</xdr:colOff>
      <xdr:row>39</xdr:row>
      <xdr:rowOff>1397</xdr:rowOff>
    </xdr:to>
    <xdr:cxnSp macro="">
      <xdr:nvCxnSpPr>
        <xdr:cNvPr id="487" name="直線コネクタ 486"/>
        <xdr:cNvCxnSpPr/>
      </xdr:nvCxnSpPr>
      <xdr:spPr>
        <a:xfrm flipV="1">
          <a:off x="14592300" y="6664154"/>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1397</xdr:rowOff>
    </xdr:from>
    <xdr:to>
      <xdr:col>21</xdr:col>
      <xdr:colOff>161925</xdr:colOff>
      <xdr:row>39</xdr:row>
      <xdr:rowOff>23076</xdr:rowOff>
    </xdr:to>
    <xdr:cxnSp macro="">
      <xdr:nvCxnSpPr>
        <xdr:cNvPr id="490" name="直線コネクタ 489"/>
        <xdr:cNvCxnSpPr/>
      </xdr:nvCxnSpPr>
      <xdr:spPr>
        <a:xfrm flipV="1">
          <a:off x="13703300" y="6687947"/>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159493</xdr:rowOff>
    </xdr:from>
    <xdr:to>
      <xdr:col>19</xdr:col>
      <xdr:colOff>644525</xdr:colOff>
      <xdr:row>39</xdr:row>
      <xdr:rowOff>23076</xdr:rowOff>
    </xdr:to>
    <xdr:cxnSp macro="">
      <xdr:nvCxnSpPr>
        <xdr:cNvPr id="493" name="直線コネクタ 492"/>
        <xdr:cNvCxnSpPr/>
      </xdr:nvCxnSpPr>
      <xdr:spPr>
        <a:xfrm>
          <a:off x="12814300" y="6674593"/>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30321</xdr:rowOff>
    </xdr:from>
    <xdr:to>
      <xdr:col>20</xdr:col>
      <xdr:colOff>9525</xdr:colOff>
      <xdr:row>38</xdr:row>
      <xdr:rowOff>131921</xdr:rowOff>
    </xdr:to>
    <xdr:sp macro="" textlink="">
      <xdr:nvSpPr>
        <xdr:cNvPr id="494" name="フローチャート : 判断 493"/>
        <xdr:cNvSpPr/>
      </xdr:nvSpPr>
      <xdr:spPr>
        <a:xfrm>
          <a:off x="13652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148448</xdr:rowOff>
    </xdr:from>
    <xdr:ext cx="469744" cy="259045"/>
    <xdr:sp macro="" textlink="">
      <xdr:nvSpPr>
        <xdr:cNvPr id="495" name="テキスト ボックス 494"/>
        <xdr:cNvSpPr txBox="1"/>
      </xdr:nvSpPr>
      <xdr:spPr>
        <a:xfrm>
          <a:off x="13468427"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33998</xdr:rowOff>
    </xdr:from>
    <xdr:to>
      <xdr:col>18</xdr:col>
      <xdr:colOff>492125</xdr:colOff>
      <xdr:row>38</xdr:row>
      <xdr:rowOff>135598</xdr:rowOff>
    </xdr:to>
    <xdr:sp macro="" textlink="">
      <xdr:nvSpPr>
        <xdr:cNvPr id="496" name="フローチャート : 判断 495"/>
        <xdr:cNvSpPr/>
      </xdr:nvSpPr>
      <xdr:spPr>
        <a:xfrm>
          <a:off x="12763500" y="654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152125</xdr:rowOff>
    </xdr:from>
    <xdr:ext cx="469744" cy="259045"/>
    <xdr:sp macro="" textlink="">
      <xdr:nvSpPr>
        <xdr:cNvPr id="497" name="テキスト ボックス 496"/>
        <xdr:cNvSpPr txBox="1"/>
      </xdr:nvSpPr>
      <xdr:spPr>
        <a:xfrm>
          <a:off x="12579427" y="63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143478</xdr:rowOff>
    </xdr:from>
    <xdr:to>
      <xdr:col>23</xdr:col>
      <xdr:colOff>568325</xdr:colOff>
      <xdr:row>39</xdr:row>
      <xdr:rowOff>73628</xdr:rowOff>
    </xdr:to>
    <xdr:sp macro="" textlink="">
      <xdr:nvSpPr>
        <xdr:cNvPr id="503" name="円/楕円 502"/>
        <xdr:cNvSpPr/>
      </xdr:nvSpPr>
      <xdr:spPr>
        <a:xfrm>
          <a:off x="16268700" y="66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68813</xdr:rowOff>
    </xdr:from>
    <xdr:ext cx="469744" cy="259045"/>
    <xdr:sp macro="" textlink="">
      <xdr:nvSpPr>
        <xdr:cNvPr id="504" name="災害復旧事業費該当値テキスト"/>
        <xdr:cNvSpPr txBox="1"/>
      </xdr:nvSpPr>
      <xdr:spPr>
        <a:xfrm>
          <a:off x="16370300" y="65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98254</xdr:rowOff>
    </xdr:from>
    <xdr:to>
      <xdr:col>22</xdr:col>
      <xdr:colOff>415925</xdr:colOff>
      <xdr:row>39</xdr:row>
      <xdr:rowOff>28404</xdr:rowOff>
    </xdr:to>
    <xdr:sp macro="" textlink="">
      <xdr:nvSpPr>
        <xdr:cNvPr id="505" name="円/楕円 504"/>
        <xdr:cNvSpPr/>
      </xdr:nvSpPr>
      <xdr:spPr>
        <a:xfrm>
          <a:off x="15430500" y="66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19531</xdr:rowOff>
    </xdr:from>
    <xdr:ext cx="469744" cy="259045"/>
    <xdr:sp macro="" textlink="">
      <xdr:nvSpPr>
        <xdr:cNvPr id="506" name="テキスト ボックス 505"/>
        <xdr:cNvSpPr txBox="1"/>
      </xdr:nvSpPr>
      <xdr:spPr>
        <a:xfrm>
          <a:off x="15233727" y="670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122047</xdr:rowOff>
    </xdr:from>
    <xdr:to>
      <xdr:col>21</xdr:col>
      <xdr:colOff>212725</xdr:colOff>
      <xdr:row>39</xdr:row>
      <xdr:rowOff>52197</xdr:rowOff>
    </xdr:to>
    <xdr:sp macro="" textlink="">
      <xdr:nvSpPr>
        <xdr:cNvPr id="507" name="円/楕円 506"/>
        <xdr:cNvSpPr/>
      </xdr:nvSpPr>
      <xdr:spPr>
        <a:xfrm>
          <a:off x="14541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43324</xdr:rowOff>
    </xdr:from>
    <xdr:ext cx="469744" cy="259045"/>
    <xdr:sp macro="" textlink="">
      <xdr:nvSpPr>
        <xdr:cNvPr id="508" name="テキスト ボックス 507"/>
        <xdr:cNvSpPr txBox="1"/>
      </xdr:nvSpPr>
      <xdr:spPr>
        <a:xfrm>
          <a:off x="14357427" y="67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143726</xdr:rowOff>
    </xdr:from>
    <xdr:to>
      <xdr:col>20</xdr:col>
      <xdr:colOff>9525</xdr:colOff>
      <xdr:row>39</xdr:row>
      <xdr:rowOff>73876</xdr:rowOff>
    </xdr:to>
    <xdr:sp macro="" textlink="">
      <xdr:nvSpPr>
        <xdr:cNvPr id="509" name="円/楕円 508"/>
        <xdr:cNvSpPr/>
      </xdr:nvSpPr>
      <xdr:spPr>
        <a:xfrm>
          <a:off x="13652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65003</xdr:rowOff>
    </xdr:from>
    <xdr:ext cx="469744" cy="259045"/>
    <xdr:sp macro="" textlink="">
      <xdr:nvSpPr>
        <xdr:cNvPr id="510" name="テキスト ボックス 509"/>
        <xdr:cNvSpPr txBox="1"/>
      </xdr:nvSpPr>
      <xdr:spPr>
        <a:xfrm>
          <a:off x="13468427"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108693</xdr:rowOff>
    </xdr:from>
    <xdr:to>
      <xdr:col>18</xdr:col>
      <xdr:colOff>492125</xdr:colOff>
      <xdr:row>39</xdr:row>
      <xdr:rowOff>38843</xdr:rowOff>
    </xdr:to>
    <xdr:sp macro="" textlink="">
      <xdr:nvSpPr>
        <xdr:cNvPr id="511" name="円/楕円 510"/>
        <xdr:cNvSpPr/>
      </xdr:nvSpPr>
      <xdr:spPr>
        <a:xfrm>
          <a:off x="12763500" y="66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29970</xdr:rowOff>
    </xdr:from>
    <xdr:ext cx="469744" cy="259045"/>
    <xdr:sp macro="" textlink="">
      <xdr:nvSpPr>
        <xdr:cNvPr id="512" name="テキスト ボックス 511"/>
        <xdr:cNvSpPr txBox="1"/>
      </xdr:nvSpPr>
      <xdr:spPr>
        <a:xfrm>
          <a:off x="12579427" y="671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159017</xdr:rowOff>
    </xdr:from>
    <xdr:to>
      <xdr:col>23</xdr:col>
      <xdr:colOff>517525</xdr:colOff>
      <xdr:row>73</xdr:row>
      <xdr:rowOff>92304</xdr:rowOff>
    </xdr:to>
    <xdr:cxnSp macro="">
      <xdr:nvCxnSpPr>
        <xdr:cNvPr id="587" name="直線コネクタ 586"/>
        <xdr:cNvCxnSpPr/>
      </xdr:nvCxnSpPr>
      <xdr:spPr>
        <a:xfrm>
          <a:off x="15481300" y="12503417"/>
          <a:ext cx="8382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76852</xdr:rowOff>
    </xdr:from>
    <xdr:ext cx="534377" cy="259045"/>
    <xdr:sp macro="" textlink="">
      <xdr:nvSpPr>
        <xdr:cNvPr id="588" name="公債費平均値テキスト"/>
        <xdr:cNvSpPr txBox="1"/>
      </xdr:nvSpPr>
      <xdr:spPr>
        <a:xfrm>
          <a:off x="16370300" y="1293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120155</xdr:rowOff>
    </xdr:from>
    <xdr:to>
      <xdr:col>22</xdr:col>
      <xdr:colOff>365125</xdr:colOff>
      <xdr:row>72</xdr:row>
      <xdr:rowOff>159017</xdr:rowOff>
    </xdr:to>
    <xdr:cxnSp macro="">
      <xdr:nvCxnSpPr>
        <xdr:cNvPr id="590" name="直線コネクタ 589"/>
        <xdr:cNvCxnSpPr/>
      </xdr:nvCxnSpPr>
      <xdr:spPr>
        <a:xfrm>
          <a:off x="14592300" y="1246455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167721</xdr:rowOff>
    </xdr:from>
    <xdr:ext cx="534377" cy="259045"/>
    <xdr:sp macro="" textlink="">
      <xdr:nvSpPr>
        <xdr:cNvPr id="592" name="テキスト ボックス 591"/>
        <xdr:cNvSpPr txBox="1"/>
      </xdr:nvSpPr>
      <xdr:spPr>
        <a:xfrm>
          <a:off x="152014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90398</xdr:rowOff>
    </xdr:from>
    <xdr:to>
      <xdr:col>21</xdr:col>
      <xdr:colOff>161925</xdr:colOff>
      <xdr:row>72</xdr:row>
      <xdr:rowOff>120155</xdr:rowOff>
    </xdr:to>
    <xdr:cxnSp macro="">
      <xdr:nvCxnSpPr>
        <xdr:cNvPr id="593" name="直線コネクタ 592"/>
        <xdr:cNvCxnSpPr/>
      </xdr:nvCxnSpPr>
      <xdr:spPr>
        <a:xfrm>
          <a:off x="13703300" y="12434798"/>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14940</xdr:rowOff>
    </xdr:from>
    <xdr:ext cx="534377" cy="259045"/>
    <xdr:sp macro="" textlink="">
      <xdr:nvSpPr>
        <xdr:cNvPr id="595" name="テキスト ボックス 594"/>
        <xdr:cNvSpPr txBox="1"/>
      </xdr:nvSpPr>
      <xdr:spPr>
        <a:xfrm>
          <a:off x="1432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69558</xdr:rowOff>
    </xdr:from>
    <xdr:to>
      <xdr:col>19</xdr:col>
      <xdr:colOff>644525</xdr:colOff>
      <xdr:row>72</xdr:row>
      <xdr:rowOff>90398</xdr:rowOff>
    </xdr:to>
    <xdr:cxnSp macro="">
      <xdr:nvCxnSpPr>
        <xdr:cNvPr id="596" name="直線コネクタ 595"/>
        <xdr:cNvCxnSpPr/>
      </xdr:nvCxnSpPr>
      <xdr:spPr>
        <a:xfrm>
          <a:off x="12814300" y="12413958"/>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74117</xdr:rowOff>
    </xdr:from>
    <xdr:to>
      <xdr:col>20</xdr:col>
      <xdr:colOff>9525</xdr:colOff>
      <xdr:row>72</xdr:row>
      <xdr:rowOff>4267</xdr:rowOff>
    </xdr:to>
    <xdr:sp macro="" textlink="">
      <xdr:nvSpPr>
        <xdr:cNvPr id="597" name="フローチャート : 判断 596"/>
        <xdr:cNvSpPr/>
      </xdr:nvSpPr>
      <xdr:spPr>
        <a:xfrm>
          <a:off x="13652500" y="1224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20794</xdr:rowOff>
    </xdr:from>
    <xdr:ext cx="534377" cy="259045"/>
    <xdr:sp macro="" textlink="">
      <xdr:nvSpPr>
        <xdr:cNvPr id="598" name="テキスト ボックス 597"/>
        <xdr:cNvSpPr txBox="1"/>
      </xdr:nvSpPr>
      <xdr:spPr>
        <a:xfrm>
          <a:off x="13436111" y="120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165633</xdr:rowOff>
    </xdr:from>
    <xdr:to>
      <xdr:col>18</xdr:col>
      <xdr:colOff>492125</xdr:colOff>
      <xdr:row>71</xdr:row>
      <xdr:rowOff>95783</xdr:rowOff>
    </xdr:to>
    <xdr:sp macro="" textlink="">
      <xdr:nvSpPr>
        <xdr:cNvPr id="599" name="フローチャート : 判断 598"/>
        <xdr:cNvSpPr/>
      </xdr:nvSpPr>
      <xdr:spPr>
        <a:xfrm>
          <a:off x="12763500" y="1216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112310</xdr:rowOff>
    </xdr:from>
    <xdr:ext cx="534377" cy="259045"/>
    <xdr:sp macro="" textlink="">
      <xdr:nvSpPr>
        <xdr:cNvPr id="600" name="テキスト ボックス 599"/>
        <xdr:cNvSpPr txBox="1"/>
      </xdr:nvSpPr>
      <xdr:spPr>
        <a:xfrm>
          <a:off x="12547111" y="119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41504</xdr:rowOff>
    </xdr:from>
    <xdr:to>
      <xdr:col>23</xdr:col>
      <xdr:colOff>568325</xdr:colOff>
      <xdr:row>73</xdr:row>
      <xdr:rowOff>143104</xdr:rowOff>
    </xdr:to>
    <xdr:sp macro="" textlink="">
      <xdr:nvSpPr>
        <xdr:cNvPr id="606" name="円/楕円 605"/>
        <xdr:cNvSpPr/>
      </xdr:nvSpPr>
      <xdr:spPr>
        <a:xfrm>
          <a:off x="16268700" y="125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64381</xdr:rowOff>
    </xdr:from>
    <xdr:ext cx="534377" cy="259045"/>
    <xdr:sp macro="" textlink="">
      <xdr:nvSpPr>
        <xdr:cNvPr id="607" name="公債費該当値テキスト"/>
        <xdr:cNvSpPr txBox="1"/>
      </xdr:nvSpPr>
      <xdr:spPr>
        <a:xfrm>
          <a:off x="16370300" y="12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55,744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108217</xdr:rowOff>
    </xdr:from>
    <xdr:to>
      <xdr:col>22</xdr:col>
      <xdr:colOff>415925</xdr:colOff>
      <xdr:row>73</xdr:row>
      <xdr:rowOff>38367</xdr:rowOff>
    </xdr:to>
    <xdr:sp macro="" textlink="">
      <xdr:nvSpPr>
        <xdr:cNvPr id="608" name="円/楕円 607"/>
        <xdr:cNvSpPr/>
      </xdr:nvSpPr>
      <xdr:spPr>
        <a:xfrm>
          <a:off x="15430500" y="124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54894</xdr:rowOff>
    </xdr:from>
    <xdr:ext cx="534377" cy="259045"/>
    <xdr:sp macro="" textlink="">
      <xdr:nvSpPr>
        <xdr:cNvPr id="609" name="テキスト ボックス 608"/>
        <xdr:cNvSpPr txBox="1"/>
      </xdr:nvSpPr>
      <xdr:spPr>
        <a:xfrm>
          <a:off x="15201411" y="122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69355</xdr:rowOff>
    </xdr:from>
    <xdr:to>
      <xdr:col>21</xdr:col>
      <xdr:colOff>212725</xdr:colOff>
      <xdr:row>72</xdr:row>
      <xdr:rowOff>170955</xdr:rowOff>
    </xdr:to>
    <xdr:sp macro="" textlink="">
      <xdr:nvSpPr>
        <xdr:cNvPr id="610" name="円/楕円 609"/>
        <xdr:cNvSpPr/>
      </xdr:nvSpPr>
      <xdr:spPr>
        <a:xfrm>
          <a:off x="14541500" y="124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16032</xdr:rowOff>
    </xdr:from>
    <xdr:ext cx="534377" cy="259045"/>
    <xdr:sp macro="" textlink="">
      <xdr:nvSpPr>
        <xdr:cNvPr id="611" name="テキスト ボックス 610"/>
        <xdr:cNvSpPr txBox="1"/>
      </xdr:nvSpPr>
      <xdr:spPr>
        <a:xfrm>
          <a:off x="14325111" y="121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39598</xdr:rowOff>
    </xdr:from>
    <xdr:to>
      <xdr:col>20</xdr:col>
      <xdr:colOff>9525</xdr:colOff>
      <xdr:row>72</xdr:row>
      <xdr:rowOff>141198</xdr:rowOff>
    </xdr:to>
    <xdr:sp macro="" textlink="">
      <xdr:nvSpPr>
        <xdr:cNvPr id="612" name="円/楕円 611"/>
        <xdr:cNvSpPr/>
      </xdr:nvSpPr>
      <xdr:spPr>
        <a:xfrm>
          <a:off x="13652500" y="123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132325</xdr:rowOff>
    </xdr:from>
    <xdr:ext cx="534377" cy="259045"/>
    <xdr:sp macro="" textlink="">
      <xdr:nvSpPr>
        <xdr:cNvPr id="613" name="テキスト ボックス 612"/>
        <xdr:cNvSpPr txBox="1"/>
      </xdr:nvSpPr>
      <xdr:spPr>
        <a:xfrm>
          <a:off x="13436111" y="124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18758</xdr:rowOff>
    </xdr:from>
    <xdr:to>
      <xdr:col>18</xdr:col>
      <xdr:colOff>492125</xdr:colOff>
      <xdr:row>72</xdr:row>
      <xdr:rowOff>120358</xdr:rowOff>
    </xdr:to>
    <xdr:sp macro="" textlink="">
      <xdr:nvSpPr>
        <xdr:cNvPr id="614" name="円/楕円 613"/>
        <xdr:cNvSpPr/>
      </xdr:nvSpPr>
      <xdr:spPr>
        <a:xfrm>
          <a:off x="12763500" y="123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111485</xdr:rowOff>
    </xdr:from>
    <xdr:ext cx="534377" cy="259045"/>
    <xdr:sp macro="" textlink="">
      <xdr:nvSpPr>
        <xdr:cNvPr id="615" name="テキスト ボックス 614"/>
        <xdr:cNvSpPr txBox="1"/>
      </xdr:nvSpPr>
      <xdr:spPr>
        <a:xfrm>
          <a:off x="12547111" y="124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94734</xdr:rowOff>
    </xdr:from>
    <xdr:to>
      <xdr:col>23</xdr:col>
      <xdr:colOff>517525</xdr:colOff>
      <xdr:row>98</xdr:row>
      <xdr:rowOff>122509</xdr:rowOff>
    </xdr:to>
    <xdr:cxnSp macro="">
      <xdr:nvCxnSpPr>
        <xdr:cNvPr id="640" name="直線コネクタ 639"/>
        <xdr:cNvCxnSpPr/>
      </xdr:nvCxnSpPr>
      <xdr:spPr>
        <a:xfrm>
          <a:off x="15481300" y="16896834"/>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94734</xdr:rowOff>
    </xdr:from>
    <xdr:to>
      <xdr:col>22</xdr:col>
      <xdr:colOff>365125</xdr:colOff>
      <xdr:row>98</xdr:row>
      <xdr:rowOff>96600</xdr:rowOff>
    </xdr:to>
    <xdr:cxnSp macro="">
      <xdr:nvCxnSpPr>
        <xdr:cNvPr id="643" name="直線コネクタ 642"/>
        <xdr:cNvCxnSpPr/>
      </xdr:nvCxnSpPr>
      <xdr:spPr>
        <a:xfrm flipV="1">
          <a:off x="14592300" y="16896834"/>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71893</xdr:rowOff>
    </xdr:from>
    <xdr:to>
      <xdr:col>21</xdr:col>
      <xdr:colOff>161925</xdr:colOff>
      <xdr:row>98</xdr:row>
      <xdr:rowOff>96600</xdr:rowOff>
    </xdr:to>
    <xdr:cxnSp macro="">
      <xdr:nvCxnSpPr>
        <xdr:cNvPr id="646" name="直線コネクタ 645"/>
        <xdr:cNvCxnSpPr/>
      </xdr:nvCxnSpPr>
      <xdr:spPr>
        <a:xfrm>
          <a:off x="13703300" y="16873993"/>
          <a:ext cx="8890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160100</xdr:rowOff>
    </xdr:from>
    <xdr:ext cx="534377" cy="259045"/>
    <xdr:sp macro="" textlink="">
      <xdr:nvSpPr>
        <xdr:cNvPr id="648" name="テキスト ボックス 647"/>
        <xdr:cNvSpPr txBox="1"/>
      </xdr:nvSpPr>
      <xdr:spPr>
        <a:xfrm>
          <a:off x="14325111" y="166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71893</xdr:rowOff>
    </xdr:from>
    <xdr:to>
      <xdr:col>19</xdr:col>
      <xdr:colOff>644525</xdr:colOff>
      <xdr:row>98</xdr:row>
      <xdr:rowOff>99366</xdr:rowOff>
    </xdr:to>
    <xdr:cxnSp macro="">
      <xdr:nvCxnSpPr>
        <xdr:cNvPr id="649" name="直線コネクタ 648"/>
        <xdr:cNvCxnSpPr/>
      </xdr:nvCxnSpPr>
      <xdr:spPr>
        <a:xfrm flipV="1">
          <a:off x="12814300" y="16873993"/>
          <a:ext cx="889000" cy="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39664</xdr:rowOff>
    </xdr:from>
    <xdr:to>
      <xdr:col>20</xdr:col>
      <xdr:colOff>9525</xdr:colOff>
      <xdr:row>97</xdr:row>
      <xdr:rowOff>141264</xdr:rowOff>
    </xdr:to>
    <xdr:sp macro="" textlink="">
      <xdr:nvSpPr>
        <xdr:cNvPr id="650" name="フローチャート : 判断 649"/>
        <xdr:cNvSpPr/>
      </xdr:nvSpPr>
      <xdr:spPr>
        <a:xfrm>
          <a:off x="13652500" y="166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157791</xdr:rowOff>
    </xdr:from>
    <xdr:ext cx="534377" cy="259045"/>
    <xdr:sp macro="" textlink="">
      <xdr:nvSpPr>
        <xdr:cNvPr id="651" name="テキスト ボックス 650"/>
        <xdr:cNvSpPr txBox="1"/>
      </xdr:nvSpPr>
      <xdr:spPr>
        <a:xfrm>
          <a:off x="13436111" y="164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84995</xdr:rowOff>
    </xdr:from>
    <xdr:to>
      <xdr:col>18</xdr:col>
      <xdr:colOff>492125</xdr:colOff>
      <xdr:row>98</xdr:row>
      <xdr:rowOff>15145</xdr:rowOff>
    </xdr:to>
    <xdr:sp macro="" textlink="">
      <xdr:nvSpPr>
        <xdr:cNvPr id="652" name="フローチャート : 判断 651"/>
        <xdr:cNvSpPr/>
      </xdr:nvSpPr>
      <xdr:spPr>
        <a:xfrm>
          <a:off x="12763500" y="167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31672</xdr:rowOff>
    </xdr:from>
    <xdr:ext cx="534377" cy="259045"/>
    <xdr:sp macro="" textlink="">
      <xdr:nvSpPr>
        <xdr:cNvPr id="653" name="テキスト ボックス 652"/>
        <xdr:cNvSpPr txBox="1"/>
      </xdr:nvSpPr>
      <xdr:spPr>
        <a:xfrm>
          <a:off x="12547111" y="164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71709</xdr:rowOff>
    </xdr:from>
    <xdr:to>
      <xdr:col>23</xdr:col>
      <xdr:colOff>568325</xdr:colOff>
      <xdr:row>99</xdr:row>
      <xdr:rowOff>1859</xdr:rowOff>
    </xdr:to>
    <xdr:sp macro="" textlink="">
      <xdr:nvSpPr>
        <xdr:cNvPr id="659" name="円/楕円 658"/>
        <xdr:cNvSpPr/>
      </xdr:nvSpPr>
      <xdr:spPr>
        <a:xfrm>
          <a:off x="16268700" y="16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18493</xdr:rowOff>
    </xdr:from>
    <xdr:ext cx="469744" cy="259045"/>
    <xdr:sp macro="" textlink="">
      <xdr:nvSpPr>
        <xdr:cNvPr id="660" name="積立金該当値テキスト"/>
        <xdr:cNvSpPr txBox="1"/>
      </xdr:nvSpPr>
      <xdr:spPr>
        <a:xfrm>
          <a:off x="16370300" y="1682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43934</xdr:rowOff>
    </xdr:from>
    <xdr:to>
      <xdr:col>22</xdr:col>
      <xdr:colOff>415925</xdr:colOff>
      <xdr:row>98</xdr:row>
      <xdr:rowOff>145534</xdr:rowOff>
    </xdr:to>
    <xdr:sp macro="" textlink="">
      <xdr:nvSpPr>
        <xdr:cNvPr id="661" name="円/楕円 660"/>
        <xdr:cNvSpPr/>
      </xdr:nvSpPr>
      <xdr:spPr>
        <a:xfrm>
          <a:off x="15430500" y="168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136661</xdr:rowOff>
    </xdr:from>
    <xdr:ext cx="469744" cy="259045"/>
    <xdr:sp macro="" textlink="">
      <xdr:nvSpPr>
        <xdr:cNvPr id="662" name="テキスト ボックス 661"/>
        <xdr:cNvSpPr txBox="1"/>
      </xdr:nvSpPr>
      <xdr:spPr>
        <a:xfrm>
          <a:off x="15233727" y="1693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45800</xdr:rowOff>
    </xdr:from>
    <xdr:to>
      <xdr:col>21</xdr:col>
      <xdr:colOff>212725</xdr:colOff>
      <xdr:row>98</xdr:row>
      <xdr:rowOff>147400</xdr:rowOff>
    </xdr:to>
    <xdr:sp macro="" textlink="">
      <xdr:nvSpPr>
        <xdr:cNvPr id="663" name="円/楕円 662"/>
        <xdr:cNvSpPr/>
      </xdr:nvSpPr>
      <xdr:spPr>
        <a:xfrm>
          <a:off x="14541500" y="168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138527</xdr:rowOff>
    </xdr:from>
    <xdr:ext cx="469744" cy="259045"/>
    <xdr:sp macro="" textlink="">
      <xdr:nvSpPr>
        <xdr:cNvPr id="664" name="テキスト ボックス 663"/>
        <xdr:cNvSpPr txBox="1"/>
      </xdr:nvSpPr>
      <xdr:spPr>
        <a:xfrm>
          <a:off x="14357427" y="1694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21093</xdr:rowOff>
    </xdr:from>
    <xdr:to>
      <xdr:col>20</xdr:col>
      <xdr:colOff>9525</xdr:colOff>
      <xdr:row>98</xdr:row>
      <xdr:rowOff>122693</xdr:rowOff>
    </xdr:to>
    <xdr:sp macro="" textlink="">
      <xdr:nvSpPr>
        <xdr:cNvPr id="665" name="円/楕円 664"/>
        <xdr:cNvSpPr/>
      </xdr:nvSpPr>
      <xdr:spPr>
        <a:xfrm>
          <a:off x="13652500" y="168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113820</xdr:rowOff>
    </xdr:from>
    <xdr:ext cx="534377" cy="259045"/>
    <xdr:sp macro="" textlink="">
      <xdr:nvSpPr>
        <xdr:cNvPr id="666" name="テキスト ボックス 665"/>
        <xdr:cNvSpPr txBox="1"/>
      </xdr:nvSpPr>
      <xdr:spPr>
        <a:xfrm>
          <a:off x="13436111" y="169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48566</xdr:rowOff>
    </xdr:from>
    <xdr:to>
      <xdr:col>18</xdr:col>
      <xdr:colOff>492125</xdr:colOff>
      <xdr:row>98</xdr:row>
      <xdr:rowOff>150166</xdr:rowOff>
    </xdr:to>
    <xdr:sp macro="" textlink="">
      <xdr:nvSpPr>
        <xdr:cNvPr id="667" name="円/楕円 666"/>
        <xdr:cNvSpPr/>
      </xdr:nvSpPr>
      <xdr:spPr>
        <a:xfrm>
          <a:off x="12763500" y="168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141293</xdr:rowOff>
    </xdr:from>
    <xdr:ext cx="469744" cy="259045"/>
    <xdr:sp macro="" textlink="">
      <xdr:nvSpPr>
        <xdr:cNvPr id="668" name="テキスト ボックス 667"/>
        <xdr:cNvSpPr txBox="1"/>
      </xdr:nvSpPr>
      <xdr:spPr>
        <a:xfrm>
          <a:off x="12579427" y="1694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7" name="直線コネクタ 67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8" name="テキスト ボックス 67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9" name="直線コネクタ 67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0" name="テキスト ボックス 67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1" name="直線コネクタ 68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2" name="テキスト ボックス 68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3" name="直線コネクタ 68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4" name="テキスト ボックス 68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5" name="直線コネクタ 68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6" name="テキスト ボックス 68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0" name="直線コネクタ 689"/>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2" name="直線コネクタ 69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3"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4" name="直線コネクタ 693"/>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91440</xdr:rowOff>
    </xdr:from>
    <xdr:to>
      <xdr:col>32</xdr:col>
      <xdr:colOff>187325</xdr:colOff>
      <xdr:row>39</xdr:row>
      <xdr:rowOff>7620</xdr:rowOff>
    </xdr:to>
    <xdr:cxnSp macro="">
      <xdr:nvCxnSpPr>
        <xdr:cNvPr id="695" name="直線コネクタ 694"/>
        <xdr:cNvCxnSpPr/>
      </xdr:nvCxnSpPr>
      <xdr:spPr>
        <a:xfrm flipV="1">
          <a:off x="21323300" y="66065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49547</xdr:rowOff>
    </xdr:from>
    <xdr:ext cx="378565" cy="259045"/>
    <xdr:sp macro="" textlink="">
      <xdr:nvSpPr>
        <xdr:cNvPr id="696" name="投資及び出資金平均値テキスト"/>
        <xdr:cNvSpPr txBox="1"/>
      </xdr:nvSpPr>
      <xdr:spPr>
        <a:xfrm>
          <a:off x="22212300" y="6050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7" name="フローチャート : 判断 696"/>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7620</xdr:rowOff>
    </xdr:from>
    <xdr:to>
      <xdr:col>31</xdr:col>
      <xdr:colOff>34925</xdr:colOff>
      <xdr:row>39</xdr:row>
      <xdr:rowOff>15240</xdr:rowOff>
    </xdr:to>
    <xdr:cxnSp macro="">
      <xdr:nvCxnSpPr>
        <xdr:cNvPr id="698" name="直線コネクタ 697"/>
        <xdr:cNvCxnSpPr/>
      </xdr:nvCxnSpPr>
      <xdr:spPr>
        <a:xfrm flipV="1">
          <a:off x="20434300" y="6694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699" name="フローチャート : 判断 698"/>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148607</xdr:rowOff>
    </xdr:from>
    <xdr:ext cx="378565" cy="259045"/>
    <xdr:sp macro="" textlink="">
      <xdr:nvSpPr>
        <xdr:cNvPr id="700" name="テキスト ボックス 699"/>
        <xdr:cNvSpPr txBox="1"/>
      </xdr:nvSpPr>
      <xdr:spPr>
        <a:xfrm>
          <a:off x="211213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146050</xdr:rowOff>
    </xdr:from>
    <xdr:to>
      <xdr:col>29</xdr:col>
      <xdr:colOff>517525</xdr:colOff>
      <xdr:row>39</xdr:row>
      <xdr:rowOff>15240</xdr:rowOff>
    </xdr:to>
    <xdr:cxnSp macro="">
      <xdr:nvCxnSpPr>
        <xdr:cNvPr id="701" name="直線コネクタ 700"/>
        <xdr:cNvCxnSpPr/>
      </xdr:nvCxnSpPr>
      <xdr:spPr>
        <a:xfrm>
          <a:off x="19545300" y="666115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2" name="フローチャート : 判断 701"/>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34307</xdr:rowOff>
    </xdr:from>
    <xdr:ext cx="378565" cy="259045"/>
    <xdr:sp macro="" textlink="">
      <xdr:nvSpPr>
        <xdr:cNvPr id="703" name="テキスト ボックス 702"/>
        <xdr:cNvSpPr txBox="1"/>
      </xdr:nvSpPr>
      <xdr:spPr>
        <a:xfrm>
          <a:off x="20245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162560</xdr:rowOff>
    </xdr:from>
    <xdr:to>
      <xdr:col>28</xdr:col>
      <xdr:colOff>314325</xdr:colOff>
      <xdr:row>38</xdr:row>
      <xdr:rowOff>146050</xdr:rowOff>
    </xdr:to>
    <xdr:cxnSp macro="">
      <xdr:nvCxnSpPr>
        <xdr:cNvPr id="704" name="直線コネクタ 703"/>
        <xdr:cNvCxnSpPr/>
      </xdr:nvCxnSpPr>
      <xdr:spPr>
        <a:xfrm>
          <a:off x="18656300" y="6334760"/>
          <a:ext cx="889000" cy="3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21590</xdr:rowOff>
    </xdr:from>
    <xdr:to>
      <xdr:col>28</xdr:col>
      <xdr:colOff>365125</xdr:colOff>
      <xdr:row>33</xdr:row>
      <xdr:rowOff>123190</xdr:rowOff>
    </xdr:to>
    <xdr:sp macro="" textlink="">
      <xdr:nvSpPr>
        <xdr:cNvPr id="705" name="フローチャート : 判断 704"/>
        <xdr:cNvSpPr/>
      </xdr:nvSpPr>
      <xdr:spPr>
        <a:xfrm>
          <a:off x="1949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139717</xdr:rowOff>
    </xdr:from>
    <xdr:ext cx="378565" cy="259045"/>
    <xdr:sp macro="" textlink="">
      <xdr:nvSpPr>
        <xdr:cNvPr id="706" name="テキスト ボックス 705"/>
        <xdr:cNvSpPr txBox="1"/>
      </xdr:nvSpPr>
      <xdr:spPr>
        <a:xfrm>
          <a:off x="19356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81280</xdr:rowOff>
    </xdr:from>
    <xdr:to>
      <xdr:col>27</xdr:col>
      <xdr:colOff>161925</xdr:colOff>
      <xdr:row>34</xdr:row>
      <xdr:rowOff>11430</xdr:rowOff>
    </xdr:to>
    <xdr:sp macro="" textlink="">
      <xdr:nvSpPr>
        <xdr:cNvPr id="707" name="フローチャート : 判断 706"/>
        <xdr:cNvSpPr/>
      </xdr:nvSpPr>
      <xdr:spPr>
        <a:xfrm>
          <a:off x="18605500" y="57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27957</xdr:rowOff>
    </xdr:from>
    <xdr:ext cx="378565" cy="259045"/>
    <xdr:sp macro="" textlink="">
      <xdr:nvSpPr>
        <xdr:cNvPr id="708" name="テキスト ボックス 707"/>
        <xdr:cNvSpPr txBox="1"/>
      </xdr:nvSpPr>
      <xdr:spPr>
        <a:xfrm>
          <a:off x="18467017" y="5514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40640</xdr:rowOff>
    </xdr:from>
    <xdr:to>
      <xdr:col>32</xdr:col>
      <xdr:colOff>238125</xdr:colOff>
      <xdr:row>38</xdr:row>
      <xdr:rowOff>142240</xdr:rowOff>
    </xdr:to>
    <xdr:sp macro="" textlink="">
      <xdr:nvSpPr>
        <xdr:cNvPr id="714" name="円/楕円 713"/>
        <xdr:cNvSpPr/>
      </xdr:nvSpPr>
      <xdr:spPr>
        <a:xfrm>
          <a:off x="22110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127017</xdr:rowOff>
    </xdr:from>
    <xdr:ext cx="313932" cy="259045"/>
    <xdr:sp macro="" textlink="">
      <xdr:nvSpPr>
        <xdr:cNvPr id="715" name="投資及び出資金該当値テキスト"/>
        <xdr:cNvSpPr txBox="1"/>
      </xdr:nvSpPr>
      <xdr:spPr>
        <a:xfrm>
          <a:off x="22212300"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128270</xdr:rowOff>
    </xdr:from>
    <xdr:to>
      <xdr:col>31</xdr:col>
      <xdr:colOff>85725</xdr:colOff>
      <xdr:row>39</xdr:row>
      <xdr:rowOff>58420</xdr:rowOff>
    </xdr:to>
    <xdr:sp macro="" textlink="">
      <xdr:nvSpPr>
        <xdr:cNvPr id="716" name="円/楕円 715"/>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49547</xdr:rowOff>
    </xdr:from>
    <xdr:ext cx="313932" cy="259045"/>
    <xdr:sp macro="" textlink="">
      <xdr:nvSpPr>
        <xdr:cNvPr id="717" name="テキスト ボックス 716"/>
        <xdr:cNvSpPr txBox="1"/>
      </xdr:nvSpPr>
      <xdr:spPr>
        <a:xfrm>
          <a:off x="21153633" y="6736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135890</xdr:rowOff>
    </xdr:from>
    <xdr:to>
      <xdr:col>29</xdr:col>
      <xdr:colOff>568325</xdr:colOff>
      <xdr:row>39</xdr:row>
      <xdr:rowOff>66040</xdr:rowOff>
    </xdr:to>
    <xdr:sp macro="" textlink="">
      <xdr:nvSpPr>
        <xdr:cNvPr id="718" name="円/楕円 717"/>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57167</xdr:rowOff>
    </xdr:from>
    <xdr:ext cx="313932" cy="259045"/>
    <xdr:sp macro="" textlink="">
      <xdr:nvSpPr>
        <xdr:cNvPr id="719" name="テキスト ボックス 718"/>
        <xdr:cNvSpPr txBox="1"/>
      </xdr:nvSpPr>
      <xdr:spPr>
        <a:xfrm>
          <a:off x="20277333" y="6743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95250</xdr:rowOff>
    </xdr:from>
    <xdr:to>
      <xdr:col>28</xdr:col>
      <xdr:colOff>365125</xdr:colOff>
      <xdr:row>39</xdr:row>
      <xdr:rowOff>25400</xdr:rowOff>
    </xdr:to>
    <xdr:sp macro="" textlink="">
      <xdr:nvSpPr>
        <xdr:cNvPr id="720" name="円/楕円 719"/>
        <xdr:cNvSpPr/>
      </xdr:nvSpPr>
      <xdr:spPr>
        <a:xfrm>
          <a:off x="19494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16527</xdr:rowOff>
    </xdr:from>
    <xdr:ext cx="313932" cy="259045"/>
    <xdr:sp macro="" textlink="">
      <xdr:nvSpPr>
        <xdr:cNvPr id="721" name="テキスト ボックス 720"/>
        <xdr:cNvSpPr txBox="1"/>
      </xdr:nvSpPr>
      <xdr:spPr>
        <a:xfrm>
          <a:off x="19388333" y="6703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111760</xdr:rowOff>
    </xdr:from>
    <xdr:to>
      <xdr:col>27</xdr:col>
      <xdr:colOff>161925</xdr:colOff>
      <xdr:row>37</xdr:row>
      <xdr:rowOff>41910</xdr:rowOff>
    </xdr:to>
    <xdr:sp macro="" textlink="">
      <xdr:nvSpPr>
        <xdr:cNvPr id="722" name="円/楕円 721"/>
        <xdr:cNvSpPr/>
      </xdr:nvSpPr>
      <xdr:spPr>
        <a:xfrm>
          <a:off x="18605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33037</xdr:rowOff>
    </xdr:from>
    <xdr:ext cx="378565" cy="259045"/>
    <xdr:sp macro="" textlink="">
      <xdr:nvSpPr>
        <xdr:cNvPr id="723" name="テキスト ボックス 722"/>
        <xdr:cNvSpPr txBox="1"/>
      </xdr:nvSpPr>
      <xdr:spPr>
        <a:xfrm>
          <a:off x="18467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2" name="直線コネクタ 73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3" name="テキスト ボックス 73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4" name="直線コネクタ 73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5" name="テキスト ボックス 73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6" name="直線コネクタ 73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7" name="テキスト ボックス 73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8" name="直線コネクタ 73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9" name="テキスト ボックス 73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0" name="直線コネクタ 73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1" name="テキスト ボックス 74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2" name="直線コネクタ 74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3" name="テキスト ボックス 74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5" name="テキスト ボックス 74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7" name="直線コネクタ 746"/>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48"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49" name="直線コネクタ 748"/>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0"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1" name="直線コネクタ 750"/>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17366</xdr:rowOff>
    </xdr:from>
    <xdr:to>
      <xdr:col>32</xdr:col>
      <xdr:colOff>187325</xdr:colOff>
      <xdr:row>56</xdr:row>
      <xdr:rowOff>121020</xdr:rowOff>
    </xdr:to>
    <xdr:cxnSp macro="">
      <xdr:nvCxnSpPr>
        <xdr:cNvPr id="752" name="直線コネクタ 751"/>
        <xdr:cNvCxnSpPr/>
      </xdr:nvCxnSpPr>
      <xdr:spPr>
        <a:xfrm>
          <a:off x="21323300" y="9618566"/>
          <a:ext cx="8382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73895</xdr:rowOff>
    </xdr:from>
    <xdr:ext cx="534377" cy="259045"/>
    <xdr:sp macro="" textlink="">
      <xdr:nvSpPr>
        <xdr:cNvPr id="753" name="貸付金平均値テキスト"/>
        <xdr:cNvSpPr txBox="1"/>
      </xdr:nvSpPr>
      <xdr:spPr>
        <a:xfrm>
          <a:off x="22212300" y="9332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4" name="フローチャート : 判断 753"/>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149791</xdr:rowOff>
    </xdr:from>
    <xdr:to>
      <xdr:col>31</xdr:col>
      <xdr:colOff>34925</xdr:colOff>
      <xdr:row>56</xdr:row>
      <xdr:rowOff>17366</xdr:rowOff>
    </xdr:to>
    <xdr:cxnSp macro="">
      <xdr:nvCxnSpPr>
        <xdr:cNvPr id="755" name="直線コネクタ 754"/>
        <xdr:cNvCxnSpPr/>
      </xdr:nvCxnSpPr>
      <xdr:spPr>
        <a:xfrm>
          <a:off x="20434300" y="957954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6" name="フローチャート : 判断 755"/>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88384</xdr:rowOff>
    </xdr:from>
    <xdr:ext cx="534377" cy="259045"/>
    <xdr:sp macro="" textlink="">
      <xdr:nvSpPr>
        <xdr:cNvPr id="757" name="テキスト ボックス 756"/>
        <xdr:cNvSpPr txBox="1"/>
      </xdr:nvSpPr>
      <xdr:spPr>
        <a:xfrm>
          <a:off x="210434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56686</xdr:rowOff>
    </xdr:from>
    <xdr:to>
      <xdr:col>29</xdr:col>
      <xdr:colOff>517525</xdr:colOff>
      <xdr:row>55</xdr:row>
      <xdr:rowOff>149791</xdr:rowOff>
    </xdr:to>
    <xdr:cxnSp macro="">
      <xdr:nvCxnSpPr>
        <xdr:cNvPr id="758" name="直線コネクタ 757"/>
        <xdr:cNvCxnSpPr/>
      </xdr:nvCxnSpPr>
      <xdr:spPr>
        <a:xfrm>
          <a:off x="19545300" y="9486436"/>
          <a:ext cx="889000" cy="9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59" name="フローチャート : 判断 758"/>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86228</xdr:rowOff>
    </xdr:from>
    <xdr:ext cx="534377" cy="259045"/>
    <xdr:sp macro="" textlink="">
      <xdr:nvSpPr>
        <xdr:cNvPr id="760" name="テキスト ボックス 759"/>
        <xdr:cNvSpPr txBox="1"/>
      </xdr:nvSpPr>
      <xdr:spPr>
        <a:xfrm>
          <a:off x="20167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164813</xdr:rowOff>
    </xdr:from>
    <xdr:to>
      <xdr:col>28</xdr:col>
      <xdr:colOff>314325</xdr:colOff>
      <xdr:row>55</xdr:row>
      <xdr:rowOff>56686</xdr:rowOff>
    </xdr:to>
    <xdr:cxnSp macro="">
      <xdr:nvCxnSpPr>
        <xdr:cNvPr id="761" name="直線コネクタ 760"/>
        <xdr:cNvCxnSpPr/>
      </xdr:nvCxnSpPr>
      <xdr:spPr>
        <a:xfrm>
          <a:off x="18656300" y="9423113"/>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160386</xdr:rowOff>
    </xdr:from>
    <xdr:to>
      <xdr:col>28</xdr:col>
      <xdr:colOff>365125</xdr:colOff>
      <xdr:row>52</xdr:row>
      <xdr:rowOff>90536</xdr:rowOff>
    </xdr:to>
    <xdr:sp macro="" textlink="">
      <xdr:nvSpPr>
        <xdr:cNvPr id="762" name="フローチャート : 判断 761"/>
        <xdr:cNvSpPr/>
      </xdr:nvSpPr>
      <xdr:spPr>
        <a:xfrm>
          <a:off x="19494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107063</xdr:rowOff>
    </xdr:from>
    <xdr:ext cx="534377" cy="259045"/>
    <xdr:sp macro="" textlink="">
      <xdr:nvSpPr>
        <xdr:cNvPr id="763" name="テキスト ボックス 762"/>
        <xdr:cNvSpPr txBox="1"/>
      </xdr:nvSpPr>
      <xdr:spPr>
        <a:xfrm>
          <a:off x="19278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70514</xdr:rowOff>
    </xdr:from>
    <xdr:to>
      <xdr:col>27</xdr:col>
      <xdr:colOff>161925</xdr:colOff>
      <xdr:row>52</xdr:row>
      <xdr:rowOff>664</xdr:rowOff>
    </xdr:to>
    <xdr:sp macro="" textlink="">
      <xdr:nvSpPr>
        <xdr:cNvPr id="764" name="フローチャート : 判断 763"/>
        <xdr:cNvSpPr/>
      </xdr:nvSpPr>
      <xdr:spPr>
        <a:xfrm>
          <a:off x="18605500" y="881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17191</xdr:rowOff>
    </xdr:from>
    <xdr:ext cx="534377" cy="259045"/>
    <xdr:sp macro="" textlink="">
      <xdr:nvSpPr>
        <xdr:cNvPr id="765" name="テキスト ボックス 764"/>
        <xdr:cNvSpPr txBox="1"/>
      </xdr:nvSpPr>
      <xdr:spPr>
        <a:xfrm>
          <a:off x="18389111" y="85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70220</xdr:rowOff>
    </xdr:from>
    <xdr:to>
      <xdr:col>32</xdr:col>
      <xdr:colOff>238125</xdr:colOff>
      <xdr:row>57</xdr:row>
      <xdr:rowOff>370</xdr:rowOff>
    </xdr:to>
    <xdr:sp macro="" textlink="">
      <xdr:nvSpPr>
        <xdr:cNvPr id="771" name="円/楕円 770"/>
        <xdr:cNvSpPr/>
      </xdr:nvSpPr>
      <xdr:spPr>
        <a:xfrm>
          <a:off x="22110700" y="96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48647</xdr:rowOff>
    </xdr:from>
    <xdr:ext cx="534377" cy="259045"/>
    <xdr:sp macro="" textlink="">
      <xdr:nvSpPr>
        <xdr:cNvPr id="772" name="貸付金該当値テキスト"/>
        <xdr:cNvSpPr txBox="1"/>
      </xdr:nvSpPr>
      <xdr:spPr>
        <a:xfrm>
          <a:off x="22212300" y="96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15,072</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138016</xdr:rowOff>
    </xdr:from>
    <xdr:to>
      <xdr:col>31</xdr:col>
      <xdr:colOff>85725</xdr:colOff>
      <xdr:row>56</xdr:row>
      <xdr:rowOff>68166</xdr:rowOff>
    </xdr:to>
    <xdr:sp macro="" textlink="">
      <xdr:nvSpPr>
        <xdr:cNvPr id="773" name="円/楕円 772"/>
        <xdr:cNvSpPr/>
      </xdr:nvSpPr>
      <xdr:spPr>
        <a:xfrm>
          <a:off x="21272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59293</xdr:rowOff>
    </xdr:from>
    <xdr:ext cx="534377" cy="259045"/>
    <xdr:sp macro="" textlink="">
      <xdr:nvSpPr>
        <xdr:cNvPr id="774" name="テキスト ボックス 773"/>
        <xdr:cNvSpPr txBox="1"/>
      </xdr:nvSpPr>
      <xdr:spPr>
        <a:xfrm>
          <a:off x="21043411" y="96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98991</xdr:rowOff>
    </xdr:from>
    <xdr:to>
      <xdr:col>29</xdr:col>
      <xdr:colOff>568325</xdr:colOff>
      <xdr:row>56</xdr:row>
      <xdr:rowOff>29141</xdr:rowOff>
    </xdr:to>
    <xdr:sp macro="" textlink="">
      <xdr:nvSpPr>
        <xdr:cNvPr id="775" name="円/楕円 774"/>
        <xdr:cNvSpPr/>
      </xdr:nvSpPr>
      <xdr:spPr>
        <a:xfrm>
          <a:off x="20383500" y="95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20268</xdr:rowOff>
    </xdr:from>
    <xdr:ext cx="534377" cy="259045"/>
    <xdr:sp macro="" textlink="">
      <xdr:nvSpPr>
        <xdr:cNvPr id="776" name="テキスト ボックス 775"/>
        <xdr:cNvSpPr txBox="1"/>
      </xdr:nvSpPr>
      <xdr:spPr>
        <a:xfrm>
          <a:off x="20167111" y="96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5886</xdr:rowOff>
    </xdr:from>
    <xdr:to>
      <xdr:col>28</xdr:col>
      <xdr:colOff>365125</xdr:colOff>
      <xdr:row>55</xdr:row>
      <xdr:rowOff>107486</xdr:rowOff>
    </xdr:to>
    <xdr:sp macro="" textlink="">
      <xdr:nvSpPr>
        <xdr:cNvPr id="777" name="円/楕円 776"/>
        <xdr:cNvSpPr/>
      </xdr:nvSpPr>
      <xdr:spPr>
        <a:xfrm>
          <a:off x="19494500" y="94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98613</xdr:rowOff>
    </xdr:from>
    <xdr:ext cx="534377" cy="259045"/>
    <xdr:sp macro="" textlink="">
      <xdr:nvSpPr>
        <xdr:cNvPr id="778" name="テキスト ボックス 777"/>
        <xdr:cNvSpPr txBox="1"/>
      </xdr:nvSpPr>
      <xdr:spPr>
        <a:xfrm>
          <a:off x="19278111" y="9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22,292</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114013</xdr:rowOff>
    </xdr:from>
    <xdr:to>
      <xdr:col>27</xdr:col>
      <xdr:colOff>161925</xdr:colOff>
      <xdr:row>55</xdr:row>
      <xdr:rowOff>44163</xdr:rowOff>
    </xdr:to>
    <xdr:sp macro="" textlink="">
      <xdr:nvSpPr>
        <xdr:cNvPr id="779" name="円/楕円 778"/>
        <xdr:cNvSpPr/>
      </xdr:nvSpPr>
      <xdr:spPr>
        <a:xfrm>
          <a:off x="18605500" y="93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35290</xdr:rowOff>
    </xdr:from>
    <xdr:ext cx="534377" cy="259045"/>
    <xdr:sp macro="" textlink="">
      <xdr:nvSpPr>
        <xdr:cNvPr id="780" name="テキスト ボックス 779"/>
        <xdr:cNvSpPr txBox="1"/>
      </xdr:nvSpPr>
      <xdr:spPr>
        <a:xfrm>
          <a:off x="18389111" y="94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17171</xdr:rowOff>
    </xdr:from>
    <xdr:to>
      <xdr:col>32</xdr:col>
      <xdr:colOff>187325</xdr:colOff>
      <xdr:row>78</xdr:row>
      <xdr:rowOff>19456</xdr:rowOff>
    </xdr:to>
    <xdr:cxnSp macro="">
      <xdr:nvCxnSpPr>
        <xdr:cNvPr id="805" name="直線コネクタ 804"/>
        <xdr:cNvCxnSpPr/>
      </xdr:nvCxnSpPr>
      <xdr:spPr>
        <a:xfrm flipV="1">
          <a:off x="21323300" y="1339027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6"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19456</xdr:rowOff>
    </xdr:from>
    <xdr:to>
      <xdr:col>31</xdr:col>
      <xdr:colOff>34925</xdr:colOff>
      <xdr:row>78</xdr:row>
      <xdr:rowOff>20599</xdr:rowOff>
    </xdr:to>
    <xdr:cxnSp macro="">
      <xdr:nvCxnSpPr>
        <xdr:cNvPr id="808" name="直線コネクタ 807"/>
        <xdr:cNvCxnSpPr/>
      </xdr:nvCxnSpPr>
      <xdr:spPr>
        <a:xfrm flipV="1">
          <a:off x="20434300" y="133925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20599</xdr:rowOff>
    </xdr:from>
    <xdr:to>
      <xdr:col>29</xdr:col>
      <xdr:colOff>517525</xdr:colOff>
      <xdr:row>78</xdr:row>
      <xdr:rowOff>21286</xdr:rowOff>
    </xdr:to>
    <xdr:cxnSp macro="">
      <xdr:nvCxnSpPr>
        <xdr:cNvPr id="811" name="直線コネクタ 810"/>
        <xdr:cNvCxnSpPr/>
      </xdr:nvCxnSpPr>
      <xdr:spPr>
        <a:xfrm flipV="1">
          <a:off x="19545300" y="1339369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21286</xdr:rowOff>
    </xdr:from>
    <xdr:to>
      <xdr:col>28</xdr:col>
      <xdr:colOff>314325</xdr:colOff>
      <xdr:row>78</xdr:row>
      <xdr:rowOff>23113</xdr:rowOff>
    </xdr:to>
    <xdr:cxnSp macro="">
      <xdr:nvCxnSpPr>
        <xdr:cNvPr id="814" name="直線コネクタ 813"/>
        <xdr:cNvCxnSpPr/>
      </xdr:nvCxnSpPr>
      <xdr:spPr>
        <a:xfrm flipV="1">
          <a:off x="18656300" y="1339438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47066</xdr:rowOff>
    </xdr:from>
    <xdr:to>
      <xdr:col>28</xdr:col>
      <xdr:colOff>365125</xdr:colOff>
      <xdr:row>75</xdr:row>
      <xdr:rowOff>148667</xdr:rowOff>
    </xdr:to>
    <xdr:sp macro="" textlink="">
      <xdr:nvSpPr>
        <xdr:cNvPr id="815" name="フローチャート : 判断 814"/>
        <xdr:cNvSpPr/>
      </xdr:nvSpPr>
      <xdr:spPr>
        <a:xfrm>
          <a:off x="19494500" y="129058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165193</xdr:rowOff>
    </xdr:from>
    <xdr:ext cx="469744" cy="259045"/>
    <xdr:sp macro="" textlink="">
      <xdr:nvSpPr>
        <xdr:cNvPr id="816" name="テキスト ボックス 815"/>
        <xdr:cNvSpPr txBox="1"/>
      </xdr:nvSpPr>
      <xdr:spPr>
        <a:xfrm>
          <a:off x="19310427" y="126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134620</xdr:rowOff>
    </xdr:from>
    <xdr:to>
      <xdr:col>27</xdr:col>
      <xdr:colOff>161925</xdr:colOff>
      <xdr:row>75</xdr:row>
      <xdr:rowOff>64770</xdr:rowOff>
    </xdr:to>
    <xdr:sp macro="" textlink="">
      <xdr:nvSpPr>
        <xdr:cNvPr id="817" name="フローチャート : 判断 816"/>
        <xdr:cNvSpPr/>
      </xdr:nvSpPr>
      <xdr:spPr>
        <a:xfrm>
          <a:off x="18605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73</xdr:row>
      <xdr:rowOff>81297</xdr:rowOff>
    </xdr:from>
    <xdr:ext cx="469744" cy="259045"/>
    <xdr:sp macro="" textlink="">
      <xdr:nvSpPr>
        <xdr:cNvPr id="818" name="テキスト ボックス 817"/>
        <xdr:cNvSpPr txBox="1"/>
      </xdr:nvSpPr>
      <xdr:spPr>
        <a:xfrm>
          <a:off x="18421427" y="1259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137821</xdr:rowOff>
    </xdr:from>
    <xdr:to>
      <xdr:col>32</xdr:col>
      <xdr:colOff>238125</xdr:colOff>
      <xdr:row>78</xdr:row>
      <xdr:rowOff>67971</xdr:rowOff>
    </xdr:to>
    <xdr:sp macro="" textlink="">
      <xdr:nvSpPr>
        <xdr:cNvPr id="824" name="円/楕円 823"/>
        <xdr:cNvSpPr/>
      </xdr:nvSpPr>
      <xdr:spPr>
        <a:xfrm>
          <a:off x="221107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52748</xdr:rowOff>
    </xdr:from>
    <xdr:ext cx="378565" cy="259045"/>
    <xdr:sp macro="" textlink="">
      <xdr:nvSpPr>
        <xdr:cNvPr id="825" name="繰出金該当値テキスト"/>
        <xdr:cNvSpPr txBox="1"/>
      </xdr:nvSpPr>
      <xdr:spPr>
        <a:xfrm>
          <a:off x="22212300" y="1325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140106</xdr:rowOff>
    </xdr:from>
    <xdr:to>
      <xdr:col>31</xdr:col>
      <xdr:colOff>85725</xdr:colOff>
      <xdr:row>78</xdr:row>
      <xdr:rowOff>70256</xdr:rowOff>
    </xdr:to>
    <xdr:sp macro="" textlink="">
      <xdr:nvSpPr>
        <xdr:cNvPr id="826" name="円/楕円 825"/>
        <xdr:cNvSpPr/>
      </xdr:nvSpPr>
      <xdr:spPr>
        <a:xfrm>
          <a:off x="21272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61383</xdr:rowOff>
    </xdr:from>
    <xdr:ext cx="378565" cy="259045"/>
    <xdr:sp macro="" textlink="">
      <xdr:nvSpPr>
        <xdr:cNvPr id="827" name="テキスト ボックス 826"/>
        <xdr:cNvSpPr txBox="1"/>
      </xdr:nvSpPr>
      <xdr:spPr>
        <a:xfrm>
          <a:off x="21121317" y="13434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141249</xdr:rowOff>
    </xdr:from>
    <xdr:to>
      <xdr:col>29</xdr:col>
      <xdr:colOff>568325</xdr:colOff>
      <xdr:row>78</xdr:row>
      <xdr:rowOff>71399</xdr:rowOff>
    </xdr:to>
    <xdr:sp macro="" textlink="">
      <xdr:nvSpPr>
        <xdr:cNvPr id="828" name="円/楕円 827"/>
        <xdr:cNvSpPr/>
      </xdr:nvSpPr>
      <xdr:spPr>
        <a:xfrm>
          <a:off x="20383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62526</xdr:rowOff>
    </xdr:from>
    <xdr:ext cx="378565" cy="259045"/>
    <xdr:sp macro="" textlink="">
      <xdr:nvSpPr>
        <xdr:cNvPr id="829" name="テキスト ボックス 828"/>
        <xdr:cNvSpPr txBox="1"/>
      </xdr:nvSpPr>
      <xdr:spPr>
        <a:xfrm>
          <a:off x="20245017" y="1343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141936</xdr:rowOff>
    </xdr:from>
    <xdr:to>
      <xdr:col>28</xdr:col>
      <xdr:colOff>365125</xdr:colOff>
      <xdr:row>78</xdr:row>
      <xdr:rowOff>72086</xdr:rowOff>
    </xdr:to>
    <xdr:sp macro="" textlink="">
      <xdr:nvSpPr>
        <xdr:cNvPr id="830" name="円/楕円 829"/>
        <xdr:cNvSpPr/>
      </xdr:nvSpPr>
      <xdr:spPr>
        <a:xfrm>
          <a:off x="19494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63213</xdr:rowOff>
    </xdr:from>
    <xdr:ext cx="378565" cy="259045"/>
    <xdr:sp macro="" textlink="">
      <xdr:nvSpPr>
        <xdr:cNvPr id="831" name="テキスト ボックス 830"/>
        <xdr:cNvSpPr txBox="1"/>
      </xdr:nvSpPr>
      <xdr:spPr>
        <a:xfrm>
          <a:off x="19356017" y="134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143763</xdr:rowOff>
    </xdr:from>
    <xdr:to>
      <xdr:col>27</xdr:col>
      <xdr:colOff>161925</xdr:colOff>
      <xdr:row>78</xdr:row>
      <xdr:rowOff>73913</xdr:rowOff>
    </xdr:to>
    <xdr:sp macro="" textlink="">
      <xdr:nvSpPr>
        <xdr:cNvPr id="832" name="円/楕円 831"/>
        <xdr:cNvSpPr/>
      </xdr:nvSpPr>
      <xdr:spPr>
        <a:xfrm>
          <a:off x="18605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65040</xdr:rowOff>
    </xdr:from>
    <xdr:ext cx="378565" cy="259045"/>
    <xdr:sp macro="" textlink="">
      <xdr:nvSpPr>
        <xdr:cNvPr id="833" name="テキスト ボックス 832"/>
        <xdr:cNvSpPr txBox="1"/>
      </xdr:nvSpPr>
      <xdr:spPr>
        <a:xfrm>
          <a:off x="18467017" y="1343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366,681</a:t>
          </a:r>
          <a:r>
            <a:rPr kumimoji="1" lang="ja-JP" altLang="en-US" sz="1300">
              <a:latin typeface="ＭＳ Ｐゴシック"/>
            </a:rPr>
            <a:t>円となっている。公債費は、全国平均、類似団体平均と比較して高い水準にあるが、これは平成</a:t>
          </a:r>
          <a:r>
            <a:rPr kumimoji="1" lang="en-US" altLang="ja-JP" sz="1300">
              <a:latin typeface="ＭＳ Ｐゴシック"/>
            </a:rPr>
            <a:t>4</a:t>
          </a:r>
          <a:r>
            <a:rPr kumimoji="1" lang="ja-JP" altLang="en-US" sz="1300">
              <a:latin typeface="ＭＳ Ｐゴシック"/>
            </a:rPr>
            <a:t>年以降の国の経済対策に呼応した、道路整備やソフトピアジャパン、県民ふれあい会館など公共投資・公共施設整備の推進、また、平成</a:t>
          </a:r>
          <a:r>
            <a:rPr kumimoji="1" lang="en-US" altLang="ja-JP" sz="1300">
              <a:latin typeface="ＭＳ Ｐゴシック"/>
            </a:rPr>
            <a:t>4</a:t>
          </a:r>
          <a:r>
            <a:rPr kumimoji="1" lang="ja-JP" altLang="en-US" sz="1300">
              <a:latin typeface="ＭＳ Ｐゴシック"/>
            </a:rPr>
            <a:t>年から平成</a:t>
          </a:r>
          <a:r>
            <a:rPr kumimoji="1" lang="en-US" altLang="ja-JP" sz="1300">
              <a:latin typeface="ＭＳ Ｐゴシック"/>
            </a:rPr>
            <a:t>7</a:t>
          </a:r>
          <a:r>
            <a:rPr kumimoji="1" lang="ja-JP" altLang="en-US" sz="1300">
              <a:latin typeface="ＭＳ Ｐゴシック"/>
            </a:rPr>
            <a:t>年にかけて発行した銀行等縁故債の償還期間の延長などの影響によるものである。平成</a:t>
          </a:r>
          <a:r>
            <a:rPr kumimoji="1" lang="en-US" altLang="ja-JP" sz="1300">
              <a:latin typeface="ＭＳ Ｐゴシック"/>
            </a:rPr>
            <a:t>21</a:t>
          </a:r>
          <a:r>
            <a:rPr kumimoji="1" lang="ja-JP" altLang="en-US" sz="1300">
              <a:latin typeface="ＭＳ Ｐゴシック"/>
            </a:rPr>
            <a:t>年度をピークにゆるやかに減少に転じており、今後も県債発行の抑制など引き続き公債費減少に向けた取組を進めていく。</a:t>
          </a:r>
          <a:br>
            <a:rPr kumimoji="1" lang="ja-JP" altLang="en-US" sz="1300">
              <a:latin typeface="ＭＳ Ｐゴシック"/>
            </a:rPr>
          </a:br>
          <a:r>
            <a:rPr kumimoji="1" lang="ja-JP" altLang="en-US" sz="1300">
              <a:latin typeface="ＭＳ Ｐゴシック"/>
            </a:rPr>
            <a:t>　投資及び出資金は、平成</a:t>
          </a:r>
          <a:r>
            <a:rPr kumimoji="1" lang="en-US" altLang="ja-JP" sz="1300">
              <a:latin typeface="ＭＳ Ｐゴシック"/>
            </a:rPr>
            <a:t>24</a:t>
          </a:r>
          <a:r>
            <a:rPr kumimoji="1" lang="ja-JP" altLang="en-US" sz="1300">
              <a:latin typeface="ＭＳ Ｐゴシック"/>
            </a:rPr>
            <a:t>年度に経営支援出資金（住宅供給公社に対する増資）が単年度に支出されたことにより、平成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年度まで低い水準にあったが、平成</a:t>
          </a:r>
          <a:r>
            <a:rPr kumimoji="1" lang="en-US" altLang="ja-JP" sz="1300">
              <a:latin typeface="ＭＳ Ｐゴシック"/>
            </a:rPr>
            <a:t>28</a:t>
          </a:r>
          <a:r>
            <a:rPr kumimoji="1" lang="ja-JP" altLang="en-US" sz="1300">
              <a:latin typeface="ＭＳ Ｐゴシック"/>
            </a:rPr>
            <a:t>年度は水道事業会計への操出に係る災害対策事業分の増（</a:t>
          </a:r>
          <a:r>
            <a:rPr kumimoji="1" lang="en-US" altLang="ja-JP" sz="1300">
              <a:latin typeface="ＭＳ Ｐゴシック"/>
            </a:rPr>
            <a:t>1.4</a:t>
          </a:r>
          <a:r>
            <a:rPr kumimoji="1" lang="ja-JP" altLang="en-US" sz="1300">
              <a:latin typeface="ＭＳ Ｐゴシック"/>
            </a:rPr>
            <a:t>億円）などにより、住民一人当たり金額は</a:t>
          </a:r>
          <a:r>
            <a:rPr kumimoji="1" lang="en-US" altLang="ja-JP" sz="1300">
              <a:latin typeface="ＭＳ Ｐゴシック"/>
            </a:rPr>
            <a:t>98</a:t>
          </a:r>
          <a:r>
            <a:rPr kumimoji="1" lang="ja-JP" altLang="en-US" sz="1300">
              <a:latin typeface="ＭＳ Ｐゴシック"/>
            </a:rPr>
            <a:t>円で前年度と比較して</a:t>
          </a:r>
          <a:r>
            <a:rPr kumimoji="1" lang="en-US" altLang="ja-JP" sz="1300">
              <a:latin typeface="ＭＳ Ｐゴシック"/>
            </a:rPr>
            <a:t>69</a:t>
          </a:r>
          <a:r>
            <a:rPr kumimoji="1" lang="ja-JP" altLang="en-US" sz="1300">
              <a:latin typeface="ＭＳ Ｐゴシック"/>
            </a:rPr>
            <a:t>円の増となっている。</a:t>
          </a:r>
          <a:br>
            <a:rPr kumimoji="1" lang="ja-JP" altLang="en-US" sz="1300">
              <a:latin typeface="ＭＳ Ｐゴシック"/>
            </a:rPr>
          </a:br>
          <a:r>
            <a:rPr kumimoji="1" lang="ja-JP" altLang="en-US" sz="1300">
              <a:latin typeface="ＭＳ Ｐゴシック"/>
            </a:rPr>
            <a:t>　普通建設事業費（うち更新事業費）は、住民一人当たり</a:t>
          </a:r>
          <a:r>
            <a:rPr kumimoji="1" lang="en-US" altLang="ja-JP" sz="1300">
              <a:latin typeface="ＭＳ Ｐゴシック"/>
            </a:rPr>
            <a:t>25,561</a:t>
          </a:r>
          <a:r>
            <a:rPr kumimoji="1" lang="ja-JP" altLang="en-US" sz="1300">
              <a:latin typeface="ＭＳ Ｐゴシック"/>
            </a:rPr>
            <a:t>円で前年度と比較して</a:t>
          </a:r>
          <a:r>
            <a:rPr kumimoji="1" lang="en-US" altLang="ja-JP" sz="1300">
              <a:latin typeface="ＭＳ Ｐゴシック"/>
            </a:rPr>
            <a:t>8,380</a:t>
          </a:r>
          <a:r>
            <a:rPr kumimoji="1" lang="ja-JP" altLang="en-US" sz="1300">
              <a:latin typeface="ＭＳ Ｐゴシック"/>
            </a:rPr>
            <a:t>円の増となっている。これは記載要領の明確化に伴い道路拡張分の計上先を新規整備から更新整備に変更したことによる増などにより、決算額が対前年比</a:t>
          </a:r>
          <a:r>
            <a:rPr kumimoji="1" lang="en-US" altLang="ja-JP" sz="1300">
              <a:latin typeface="ＭＳ Ｐゴシック"/>
            </a:rPr>
            <a:t>171</a:t>
          </a:r>
          <a:r>
            <a:rPr kumimoji="1" lang="ja-JP" altLang="en-US" sz="1300">
              <a:latin typeface="ＭＳ Ｐゴシック"/>
            </a:rPr>
            <a:t>億円の増となったことによるものである。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2,066,266
2,019,491
10,621.29
773,302,893
757,659,950
6,501,865
473,251,021
1,536,571,963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195.8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33020</xdr:rowOff>
    </xdr:from>
    <xdr:to>
      <xdr:col>6</xdr:col>
      <xdr:colOff>511175</xdr:colOff>
      <xdr:row>35</xdr:row>
      <xdr:rowOff>38735</xdr:rowOff>
    </xdr:to>
    <xdr:cxnSp macro="">
      <xdr:nvCxnSpPr>
        <xdr:cNvPr id="61" name="直線コネクタ 60"/>
        <xdr:cNvCxnSpPr/>
      </xdr:nvCxnSpPr>
      <xdr:spPr>
        <a:xfrm>
          <a:off x="3797300" y="60337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33020</xdr:rowOff>
    </xdr:from>
    <xdr:to>
      <xdr:col>5</xdr:col>
      <xdr:colOff>358775</xdr:colOff>
      <xdr:row>35</xdr:row>
      <xdr:rowOff>34925</xdr:rowOff>
    </xdr:to>
    <xdr:cxnSp macro="">
      <xdr:nvCxnSpPr>
        <xdr:cNvPr id="64" name="直線コネクタ 63"/>
        <xdr:cNvCxnSpPr/>
      </xdr:nvCxnSpPr>
      <xdr:spPr>
        <a:xfrm flipV="1">
          <a:off x="2908300" y="6033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27305</xdr:rowOff>
    </xdr:from>
    <xdr:to>
      <xdr:col>4</xdr:col>
      <xdr:colOff>155575</xdr:colOff>
      <xdr:row>35</xdr:row>
      <xdr:rowOff>34925</xdr:rowOff>
    </xdr:to>
    <xdr:cxnSp macro="">
      <xdr:nvCxnSpPr>
        <xdr:cNvPr id="67" name="直線コネクタ 66"/>
        <xdr:cNvCxnSpPr/>
      </xdr:nvCxnSpPr>
      <xdr:spPr>
        <a:xfrm>
          <a:off x="2019300" y="6028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53992</xdr:rowOff>
    </xdr:from>
    <xdr:ext cx="378565" cy="259045"/>
    <xdr:sp macro="" textlink="">
      <xdr:nvSpPr>
        <xdr:cNvPr id="69" name="テキスト ボックス 68"/>
        <xdr:cNvSpPr txBox="1"/>
      </xdr:nvSpPr>
      <xdr:spPr>
        <a:xfrm>
          <a:off x="2719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27305</xdr:rowOff>
    </xdr:from>
    <xdr:to>
      <xdr:col>2</xdr:col>
      <xdr:colOff>638175</xdr:colOff>
      <xdr:row>35</xdr:row>
      <xdr:rowOff>99695</xdr:rowOff>
    </xdr:to>
    <xdr:cxnSp macro="">
      <xdr:nvCxnSpPr>
        <xdr:cNvPr id="70" name="直線コネクタ 69"/>
        <xdr:cNvCxnSpPr/>
      </xdr:nvCxnSpPr>
      <xdr:spPr>
        <a:xfrm flipV="1">
          <a:off x="1130300" y="60280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92710</xdr:rowOff>
    </xdr:from>
    <xdr:to>
      <xdr:col>3</xdr:col>
      <xdr:colOff>3175</xdr:colOff>
      <xdr:row>33</xdr:row>
      <xdr:rowOff>22860</xdr:rowOff>
    </xdr:to>
    <xdr:sp macro="" textlink="">
      <xdr:nvSpPr>
        <xdr:cNvPr id="71" name="フローチャート : 判断 70"/>
        <xdr:cNvSpPr/>
      </xdr:nvSpPr>
      <xdr:spPr>
        <a:xfrm>
          <a:off x="1968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39387</xdr:rowOff>
    </xdr:from>
    <xdr:ext cx="378565" cy="259045"/>
    <xdr:sp macro="" textlink="">
      <xdr:nvSpPr>
        <xdr:cNvPr id="72" name="テキスト ボックス 71"/>
        <xdr:cNvSpPr txBox="1"/>
      </xdr:nvSpPr>
      <xdr:spPr>
        <a:xfrm>
          <a:off x="1830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83185</xdr:rowOff>
    </xdr:from>
    <xdr:to>
      <xdr:col>1</xdr:col>
      <xdr:colOff>485775</xdr:colOff>
      <xdr:row>33</xdr:row>
      <xdr:rowOff>13335</xdr:rowOff>
    </xdr:to>
    <xdr:sp macro="" textlink="">
      <xdr:nvSpPr>
        <xdr:cNvPr id="73" name="フローチャート : 判断 72"/>
        <xdr:cNvSpPr/>
      </xdr:nvSpPr>
      <xdr:spPr>
        <a:xfrm>
          <a:off x="1079500" y="55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29862</xdr:rowOff>
    </xdr:from>
    <xdr:ext cx="378565" cy="259045"/>
    <xdr:sp macro="" textlink="">
      <xdr:nvSpPr>
        <xdr:cNvPr id="74" name="テキスト ボックス 73"/>
        <xdr:cNvSpPr txBox="1"/>
      </xdr:nvSpPr>
      <xdr:spPr>
        <a:xfrm>
          <a:off x="941017" y="534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159385</xdr:rowOff>
    </xdr:from>
    <xdr:to>
      <xdr:col>6</xdr:col>
      <xdr:colOff>561975</xdr:colOff>
      <xdr:row>35</xdr:row>
      <xdr:rowOff>89535</xdr:rowOff>
    </xdr:to>
    <xdr:sp macro="" textlink="">
      <xdr:nvSpPr>
        <xdr:cNvPr id="80" name="円/楕円 79"/>
        <xdr:cNvSpPr/>
      </xdr:nvSpPr>
      <xdr:spPr>
        <a:xfrm>
          <a:off x="45847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10812</xdr:rowOff>
    </xdr:from>
    <xdr:ext cx="378565" cy="259045"/>
    <xdr:sp macro="" textlink="">
      <xdr:nvSpPr>
        <xdr:cNvPr id="81" name="議会費該当値テキスト"/>
        <xdr:cNvSpPr txBox="1"/>
      </xdr:nvSpPr>
      <xdr:spPr>
        <a:xfrm>
          <a:off x="4686300" y="5840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153670</xdr:rowOff>
    </xdr:from>
    <xdr:to>
      <xdr:col>5</xdr:col>
      <xdr:colOff>409575</xdr:colOff>
      <xdr:row>35</xdr:row>
      <xdr:rowOff>83820</xdr:rowOff>
    </xdr:to>
    <xdr:sp macro="" textlink="">
      <xdr:nvSpPr>
        <xdr:cNvPr id="82" name="円/楕円 81"/>
        <xdr:cNvSpPr/>
      </xdr:nvSpPr>
      <xdr:spPr>
        <a:xfrm>
          <a:off x="3746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100347</xdr:rowOff>
    </xdr:from>
    <xdr:ext cx="378565" cy="259045"/>
    <xdr:sp macro="" textlink="">
      <xdr:nvSpPr>
        <xdr:cNvPr id="83" name="テキスト ボックス 82"/>
        <xdr:cNvSpPr txBox="1"/>
      </xdr:nvSpPr>
      <xdr:spPr>
        <a:xfrm>
          <a:off x="35953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155575</xdr:rowOff>
    </xdr:from>
    <xdr:to>
      <xdr:col>4</xdr:col>
      <xdr:colOff>206375</xdr:colOff>
      <xdr:row>35</xdr:row>
      <xdr:rowOff>85725</xdr:rowOff>
    </xdr:to>
    <xdr:sp macro="" textlink="">
      <xdr:nvSpPr>
        <xdr:cNvPr id="84" name="円/楕円 83"/>
        <xdr:cNvSpPr/>
      </xdr:nvSpPr>
      <xdr:spPr>
        <a:xfrm>
          <a:off x="2857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102252</xdr:rowOff>
    </xdr:from>
    <xdr:ext cx="378565" cy="259045"/>
    <xdr:sp macro="" textlink="">
      <xdr:nvSpPr>
        <xdr:cNvPr id="85" name="テキスト ボックス 84"/>
        <xdr:cNvSpPr txBox="1"/>
      </xdr:nvSpPr>
      <xdr:spPr>
        <a:xfrm>
          <a:off x="2719017" y="576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147955</xdr:rowOff>
    </xdr:from>
    <xdr:to>
      <xdr:col>3</xdr:col>
      <xdr:colOff>3175</xdr:colOff>
      <xdr:row>35</xdr:row>
      <xdr:rowOff>78105</xdr:rowOff>
    </xdr:to>
    <xdr:sp macro="" textlink="">
      <xdr:nvSpPr>
        <xdr:cNvPr id="86" name="円/楕円 85"/>
        <xdr:cNvSpPr/>
      </xdr:nvSpPr>
      <xdr:spPr>
        <a:xfrm>
          <a:off x="1968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69232</xdr:rowOff>
    </xdr:from>
    <xdr:ext cx="378565" cy="259045"/>
    <xdr:sp macro="" textlink="">
      <xdr:nvSpPr>
        <xdr:cNvPr id="87" name="テキスト ボックス 86"/>
        <xdr:cNvSpPr txBox="1"/>
      </xdr:nvSpPr>
      <xdr:spPr>
        <a:xfrm>
          <a:off x="1830017" y="606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48895</xdr:rowOff>
    </xdr:from>
    <xdr:to>
      <xdr:col>1</xdr:col>
      <xdr:colOff>485775</xdr:colOff>
      <xdr:row>35</xdr:row>
      <xdr:rowOff>150495</xdr:rowOff>
    </xdr:to>
    <xdr:sp macro="" textlink="">
      <xdr:nvSpPr>
        <xdr:cNvPr id="88" name="円/楕円 87"/>
        <xdr:cNvSpPr/>
      </xdr:nvSpPr>
      <xdr:spPr>
        <a:xfrm>
          <a:off x="1079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141622</xdr:rowOff>
    </xdr:from>
    <xdr:ext cx="378565" cy="259045"/>
    <xdr:sp macro="" textlink="">
      <xdr:nvSpPr>
        <xdr:cNvPr id="89" name="テキスト ボックス 88"/>
        <xdr:cNvSpPr txBox="1"/>
      </xdr:nvSpPr>
      <xdr:spPr>
        <a:xfrm>
          <a:off x="941017" y="614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72655</xdr:rowOff>
    </xdr:from>
    <xdr:to>
      <xdr:col>6</xdr:col>
      <xdr:colOff>511175</xdr:colOff>
      <xdr:row>57</xdr:row>
      <xdr:rowOff>140092</xdr:rowOff>
    </xdr:to>
    <xdr:cxnSp macro="">
      <xdr:nvCxnSpPr>
        <xdr:cNvPr id="119" name="直線コネクタ 118"/>
        <xdr:cNvCxnSpPr/>
      </xdr:nvCxnSpPr>
      <xdr:spPr>
        <a:xfrm>
          <a:off x="3797300" y="9845305"/>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30849</xdr:rowOff>
    </xdr:from>
    <xdr:ext cx="534377" cy="259045"/>
    <xdr:sp macro="" textlink="">
      <xdr:nvSpPr>
        <xdr:cNvPr id="120" name="総務費平均値テキスト"/>
        <xdr:cNvSpPr txBox="1"/>
      </xdr:nvSpPr>
      <xdr:spPr>
        <a:xfrm>
          <a:off x="4686300" y="997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72655</xdr:rowOff>
    </xdr:from>
    <xdr:to>
      <xdr:col>5</xdr:col>
      <xdr:colOff>358775</xdr:colOff>
      <xdr:row>57</xdr:row>
      <xdr:rowOff>95384</xdr:rowOff>
    </xdr:to>
    <xdr:cxnSp macro="">
      <xdr:nvCxnSpPr>
        <xdr:cNvPr id="122" name="直線コネクタ 121"/>
        <xdr:cNvCxnSpPr/>
      </xdr:nvCxnSpPr>
      <xdr:spPr>
        <a:xfrm flipV="1">
          <a:off x="2908300" y="9845305"/>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96588</xdr:rowOff>
    </xdr:from>
    <xdr:ext cx="534377" cy="259045"/>
    <xdr:sp macro="" textlink="">
      <xdr:nvSpPr>
        <xdr:cNvPr id="124" name="テキスト ボックス 123"/>
        <xdr:cNvSpPr txBox="1"/>
      </xdr:nvSpPr>
      <xdr:spPr>
        <a:xfrm>
          <a:off x="35174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25106</xdr:rowOff>
    </xdr:from>
    <xdr:to>
      <xdr:col>4</xdr:col>
      <xdr:colOff>155575</xdr:colOff>
      <xdr:row>57</xdr:row>
      <xdr:rowOff>95384</xdr:rowOff>
    </xdr:to>
    <xdr:cxnSp macro="">
      <xdr:nvCxnSpPr>
        <xdr:cNvPr id="125" name="直線コネクタ 124"/>
        <xdr:cNvCxnSpPr/>
      </xdr:nvCxnSpPr>
      <xdr:spPr>
        <a:xfrm>
          <a:off x="2019300" y="9797756"/>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51782</xdr:rowOff>
    </xdr:from>
    <xdr:ext cx="534377" cy="259045"/>
    <xdr:sp macro="" textlink="">
      <xdr:nvSpPr>
        <xdr:cNvPr id="127" name="テキスト ボックス 126"/>
        <xdr:cNvSpPr txBox="1"/>
      </xdr:nvSpPr>
      <xdr:spPr>
        <a:xfrm>
          <a:off x="2641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25106</xdr:rowOff>
    </xdr:from>
    <xdr:to>
      <xdr:col>2</xdr:col>
      <xdr:colOff>638175</xdr:colOff>
      <xdr:row>58</xdr:row>
      <xdr:rowOff>95319</xdr:rowOff>
    </xdr:to>
    <xdr:cxnSp macro="">
      <xdr:nvCxnSpPr>
        <xdr:cNvPr id="128" name="直線コネクタ 127"/>
        <xdr:cNvCxnSpPr/>
      </xdr:nvCxnSpPr>
      <xdr:spPr>
        <a:xfrm flipV="1">
          <a:off x="1130300" y="9797756"/>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96672</xdr:rowOff>
    </xdr:from>
    <xdr:to>
      <xdr:col>3</xdr:col>
      <xdr:colOff>3175</xdr:colOff>
      <xdr:row>55</xdr:row>
      <xdr:rowOff>26822</xdr:rowOff>
    </xdr:to>
    <xdr:sp macro="" textlink="">
      <xdr:nvSpPr>
        <xdr:cNvPr id="129" name="フローチャート : 判断 128"/>
        <xdr:cNvSpPr/>
      </xdr:nvSpPr>
      <xdr:spPr>
        <a:xfrm>
          <a:off x="1968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43349</xdr:rowOff>
    </xdr:from>
    <xdr:ext cx="534377" cy="259045"/>
    <xdr:sp macro="" textlink="">
      <xdr:nvSpPr>
        <xdr:cNvPr id="130" name="テキスト ボックス 129"/>
        <xdr:cNvSpPr txBox="1"/>
      </xdr:nvSpPr>
      <xdr:spPr>
        <a:xfrm>
          <a:off x="1752111" y="91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82238</xdr:rowOff>
    </xdr:from>
    <xdr:to>
      <xdr:col>1</xdr:col>
      <xdr:colOff>485775</xdr:colOff>
      <xdr:row>54</xdr:row>
      <xdr:rowOff>12388</xdr:rowOff>
    </xdr:to>
    <xdr:sp macro="" textlink="">
      <xdr:nvSpPr>
        <xdr:cNvPr id="131" name="フローチャート : 判断 130"/>
        <xdr:cNvSpPr/>
      </xdr:nvSpPr>
      <xdr:spPr>
        <a:xfrm>
          <a:off x="1079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28915</xdr:rowOff>
    </xdr:from>
    <xdr:ext cx="534377" cy="259045"/>
    <xdr:sp macro="" textlink="">
      <xdr:nvSpPr>
        <xdr:cNvPr id="132" name="テキスト ボックス 131"/>
        <xdr:cNvSpPr txBox="1"/>
      </xdr:nvSpPr>
      <xdr:spPr>
        <a:xfrm>
          <a:off x="863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89292</xdr:rowOff>
    </xdr:from>
    <xdr:to>
      <xdr:col>6</xdr:col>
      <xdr:colOff>561975</xdr:colOff>
      <xdr:row>58</xdr:row>
      <xdr:rowOff>19442</xdr:rowOff>
    </xdr:to>
    <xdr:sp macro="" textlink="">
      <xdr:nvSpPr>
        <xdr:cNvPr id="138" name="円/楕円 137"/>
        <xdr:cNvSpPr/>
      </xdr:nvSpPr>
      <xdr:spPr>
        <a:xfrm>
          <a:off x="45847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112169</xdr:rowOff>
    </xdr:from>
    <xdr:ext cx="534377" cy="259045"/>
    <xdr:sp macro="" textlink="">
      <xdr:nvSpPr>
        <xdr:cNvPr id="139" name="総務費該当値テキスト"/>
        <xdr:cNvSpPr txBox="1"/>
      </xdr:nvSpPr>
      <xdr:spPr>
        <a:xfrm>
          <a:off x="4686300" y="97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21855</xdr:rowOff>
    </xdr:from>
    <xdr:to>
      <xdr:col>5</xdr:col>
      <xdr:colOff>409575</xdr:colOff>
      <xdr:row>57</xdr:row>
      <xdr:rowOff>123455</xdr:rowOff>
    </xdr:to>
    <xdr:sp macro="" textlink="">
      <xdr:nvSpPr>
        <xdr:cNvPr id="140" name="円/楕円 139"/>
        <xdr:cNvSpPr/>
      </xdr:nvSpPr>
      <xdr:spPr>
        <a:xfrm>
          <a:off x="3746500" y="9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139982</xdr:rowOff>
    </xdr:from>
    <xdr:ext cx="534377" cy="259045"/>
    <xdr:sp macro="" textlink="">
      <xdr:nvSpPr>
        <xdr:cNvPr id="141" name="テキスト ボックス 140"/>
        <xdr:cNvSpPr txBox="1"/>
      </xdr:nvSpPr>
      <xdr:spPr>
        <a:xfrm>
          <a:off x="3517411" y="9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44584</xdr:rowOff>
    </xdr:from>
    <xdr:to>
      <xdr:col>4</xdr:col>
      <xdr:colOff>206375</xdr:colOff>
      <xdr:row>57</xdr:row>
      <xdr:rowOff>146184</xdr:rowOff>
    </xdr:to>
    <xdr:sp macro="" textlink="">
      <xdr:nvSpPr>
        <xdr:cNvPr id="142" name="円/楕円 141"/>
        <xdr:cNvSpPr/>
      </xdr:nvSpPr>
      <xdr:spPr>
        <a:xfrm>
          <a:off x="2857500" y="9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162711</xdr:rowOff>
    </xdr:from>
    <xdr:ext cx="534377" cy="259045"/>
    <xdr:sp macro="" textlink="">
      <xdr:nvSpPr>
        <xdr:cNvPr id="143" name="テキスト ボックス 142"/>
        <xdr:cNvSpPr txBox="1"/>
      </xdr:nvSpPr>
      <xdr:spPr>
        <a:xfrm>
          <a:off x="2641111" y="9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145756</xdr:rowOff>
    </xdr:from>
    <xdr:to>
      <xdr:col>3</xdr:col>
      <xdr:colOff>3175</xdr:colOff>
      <xdr:row>57</xdr:row>
      <xdr:rowOff>75906</xdr:rowOff>
    </xdr:to>
    <xdr:sp macro="" textlink="">
      <xdr:nvSpPr>
        <xdr:cNvPr id="144" name="円/楕円 143"/>
        <xdr:cNvSpPr/>
      </xdr:nvSpPr>
      <xdr:spPr>
        <a:xfrm>
          <a:off x="1968500" y="97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67033</xdr:rowOff>
    </xdr:from>
    <xdr:ext cx="534377" cy="259045"/>
    <xdr:sp macro="" textlink="">
      <xdr:nvSpPr>
        <xdr:cNvPr id="145" name="テキスト ボックス 144"/>
        <xdr:cNvSpPr txBox="1"/>
      </xdr:nvSpPr>
      <xdr:spPr>
        <a:xfrm>
          <a:off x="1752111" y="9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44519</xdr:rowOff>
    </xdr:from>
    <xdr:to>
      <xdr:col>1</xdr:col>
      <xdr:colOff>485775</xdr:colOff>
      <xdr:row>58</xdr:row>
      <xdr:rowOff>146119</xdr:rowOff>
    </xdr:to>
    <xdr:sp macro="" textlink="">
      <xdr:nvSpPr>
        <xdr:cNvPr id="146" name="円/楕円 145"/>
        <xdr:cNvSpPr/>
      </xdr:nvSpPr>
      <xdr:spPr>
        <a:xfrm>
          <a:off x="1079500" y="99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137246</xdr:rowOff>
    </xdr:from>
    <xdr:ext cx="534377" cy="259045"/>
    <xdr:sp macro="" textlink="">
      <xdr:nvSpPr>
        <xdr:cNvPr id="147" name="テキスト ボックス 146"/>
        <xdr:cNvSpPr txBox="1"/>
      </xdr:nvSpPr>
      <xdr:spPr>
        <a:xfrm>
          <a:off x="863111" y="1008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90091</xdr:rowOff>
    </xdr:from>
    <xdr:to>
      <xdr:col>6</xdr:col>
      <xdr:colOff>511175</xdr:colOff>
      <xdr:row>78</xdr:row>
      <xdr:rowOff>91531</xdr:rowOff>
    </xdr:to>
    <xdr:cxnSp macro="">
      <xdr:nvCxnSpPr>
        <xdr:cNvPr id="176" name="直線コネクタ 175"/>
        <xdr:cNvCxnSpPr/>
      </xdr:nvCxnSpPr>
      <xdr:spPr>
        <a:xfrm flipV="1">
          <a:off x="3797300" y="13463191"/>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91531</xdr:rowOff>
    </xdr:from>
    <xdr:to>
      <xdr:col>5</xdr:col>
      <xdr:colOff>358775</xdr:colOff>
      <xdr:row>78</xdr:row>
      <xdr:rowOff>107147</xdr:rowOff>
    </xdr:to>
    <xdr:cxnSp macro="">
      <xdr:nvCxnSpPr>
        <xdr:cNvPr id="179" name="直線コネクタ 178"/>
        <xdr:cNvCxnSpPr/>
      </xdr:nvCxnSpPr>
      <xdr:spPr>
        <a:xfrm flipV="1">
          <a:off x="2908300" y="13464631"/>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107147</xdr:rowOff>
    </xdr:from>
    <xdr:to>
      <xdr:col>4</xdr:col>
      <xdr:colOff>155575</xdr:colOff>
      <xdr:row>78</xdr:row>
      <xdr:rowOff>112480</xdr:rowOff>
    </xdr:to>
    <xdr:cxnSp macro="">
      <xdr:nvCxnSpPr>
        <xdr:cNvPr id="182" name="直線コネクタ 181"/>
        <xdr:cNvCxnSpPr/>
      </xdr:nvCxnSpPr>
      <xdr:spPr>
        <a:xfrm flipV="1">
          <a:off x="2019300" y="1348024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150972</xdr:rowOff>
    </xdr:from>
    <xdr:ext cx="534377" cy="259045"/>
    <xdr:sp macro="" textlink="">
      <xdr:nvSpPr>
        <xdr:cNvPr id="184" name="テキスト ボックス 183"/>
        <xdr:cNvSpPr txBox="1"/>
      </xdr:nvSpPr>
      <xdr:spPr>
        <a:xfrm>
          <a:off x="2641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105972</xdr:rowOff>
    </xdr:from>
    <xdr:to>
      <xdr:col>2</xdr:col>
      <xdr:colOff>638175</xdr:colOff>
      <xdr:row>78</xdr:row>
      <xdr:rowOff>112480</xdr:rowOff>
    </xdr:to>
    <xdr:cxnSp macro="">
      <xdr:nvCxnSpPr>
        <xdr:cNvPr id="185" name="直線コネクタ 184"/>
        <xdr:cNvCxnSpPr/>
      </xdr:nvCxnSpPr>
      <xdr:spPr>
        <a:xfrm>
          <a:off x="1130300" y="13479072"/>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64012</xdr:rowOff>
    </xdr:from>
    <xdr:to>
      <xdr:col>3</xdr:col>
      <xdr:colOff>3175</xdr:colOff>
      <xdr:row>77</xdr:row>
      <xdr:rowOff>165612</xdr:rowOff>
    </xdr:to>
    <xdr:sp macro="" textlink="">
      <xdr:nvSpPr>
        <xdr:cNvPr id="186" name="フローチャート : 判断 185"/>
        <xdr:cNvSpPr/>
      </xdr:nvSpPr>
      <xdr:spPr>
        <a:xfrm>
          <a:off x="1968500" y="1326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10689</xdr:rowOff>
    </xdr:from>
    <xdr:ext cx="599010" cy="259045"/>
    <xdr:sp macro="" textlink="">
      <xdr:nvSpPr>
        <xdr:cNvPr id="187" name="テキスト ボックス 186"/>
        <xdr:cNvSpPr txBox="1"/>
      </xdr:nvSpPr>
      <xdr:spPr>
        <a:xfrm>
          <a:off x="1719794" y="130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19723</xdr:rowOff>
    </xdr:from>
    <xdr:to>
      <xdr:col>1</xdr:col>
      <xdr:colOff>485775</xdr:colOff>
      <xdr:row>78</xdr:row>
      <xdr:rowOff>121323</xdr:rowOff>
    </xdr:to>
    <xdr:sp macro="" textlink="">
      <xdr:nvSpPr>
        <xdr:cNvPr id="188" name="フローチャート : 判断 187"/>
        <xdr:cNvSpPr/>
      </xdr:nvSpPr>
      <xdr:spPr>
        <a:xfrm>
          <a:off x="1079500" y="133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137850</xdr:rowOff>
    </xdr:from>
    <xdr:ext cx="534377" cy="259045"/>
    <xdr:sp macro="" textlink="">
      <xdr:nvSpPr>
        <xdr:cNvPr id="189" name="テキスト ボックス 188"/>
        <xdr:cNvSpPr txBox="1"/>
      </xdr:nvSpPr>
      <xdr:spPr>
        <a:xfrm>
          <a:off x="863111" y="131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39291</xdr:rowOff>
    </xdr:from>
    <xdr:to>
      <xdr:col>6</xdr:col>
      <xdr:colOff>561975</xdr:colOff>
      <xdr:row>78</xdr:row>
      <xdr:rowOff>140891</xdr:rowOff>
    </xdr:to>
    <xdr:sp macro="" textlink="">
      <xdr:nvSpPr>
        <xdr:cNvPr id="195" name="円/楕円 194"/>
        <xdr:cNvSpPr/>
      </xdr:nvSpPr>
      <xdr:spPr>
        <a:xfrm>
          <a:off x="4584700" y="134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166987</xdr:rowOff>
    </xdr:from>
    <xdr:ext cx="534377" cy="259045"/>
    <xdr:sp macro="" textlink="">
      <xdr:nvSpPr>
        <xdr:cNvPr id="196" name="民生費該当値テキスト"/>
        <xdr:cNvSpPr txBox="1"/>
      </xdr:nvSpPr>
      <xdr:spPr>
        <a:xfrm>
          <a:off x="4686300" y="1336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40731</xdr:rowOff>
    </xdr:from>
    <xdr:to>
      <xdr:col>5</xdr:col>
      <xdr:colOff>409575</xdr:colOff>
      <xdr:row>78</xdr:row>
      <xdr:rowOff>142331</xdr:rowOff>
    </xdr:to>
    <xdr:sp macro="" textlink="">
      <xdr:nvSpPr>
        <xdr:cNvPr id="197" name="円/楕円 196"/>
        <xdr:cNvSpPr/>
      </xdr:nvSpPr>
      <xdr:spPr>
        <a:xfrm>
          <a:off x="3746500" y="134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133458</xdr:rowOff>
    </xdr:from>
    <xdr:ext cx="534377" cy="259045"/>
    <xdr:sp macro="" textlink="">
      <xdr:nvSpPr>
        <xdr:cNvPr id="198" name="テキスト ボックス 197"/>
        <xdr:cNvSpPr txBox="1"/>
      </xdr:nvSpPr>
      <xdr:spPr>
        <a:xfrm>
          <a:off x="3517411" y="135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56347</xdr:rowOff>
    </xdr:from>
    <xdr:to>
      <xdr:col>4</xdr:col>
      <xdr:colOff>206375</xdr:colOff>
      <xdr:row>78</xdr:row>
      <xdr:rowOff>157947</xdr:rowOff>
    </xdr:to>
    <xdr:sp macro="" textlink="">
      <xdr:nvSpPr>
        <xdr:cNvPr id="199" name="円/楕円 198"/>
        <xdr:cNvSpPr/>
      </xdr:nvSpPr>
      <xdr:spPr>
        <a:xfrm>
          <a:off x="2857500" y="134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3024</xdr:rowOff>
    </xdr:from>
    <xdr:ext cx="534377" cy="259045"/>
    <xdr:sp macro="" textlink="">
      <xdr:nvSpPr>
        <xdr:cNvPr id="200" name="テキスト ボックス 199"/>
        <xdr:cNvSpPr txBox="1"/>
      </xdr:nvSpPr>
      <xdr:spPr>
        <a:xfrm>
          <a:off x="2641111" y="132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61680</xdr:rowOff>
    </xdr:from>
    <xdr:to>
      <xdr:col>3</xdr:col>
      <xdr:colOff>3175</xdr:colOff>
      <xdr:row>78</xdr:row>
      <xdr:rowOff>163280</xdr:rowOff>
    </xdr:to>
    <xdr:sp macro="" textlink="">
      <xdr:nvSpPr>
        <xdr:cNvPr id="201" name="円/楕円 200"/>
        <xdr:cNvSpPr/>
      </xdr:nvSpPr>
      <xdr:spPr>
        <a:xfrm>
          <a:off x="1968500" y="134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154407</xdr:rowOff>
    </xdr:from>
    <xdr:ext cx="534377" cy="259045"/>
    <xdr:sp macro="" textlink="">
      <xdr:nvSpPr>
        <xdr:cNvPr id="202" name="テキスト ボックス 201"/>
        <xdr:cNvSpPr txBox="1"/>
      </xdr:nvSpPr>
      <xdr:spPr>
        <a:xfrm>
          <a:off x="1752111" y="135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55172</xdr:rowOff>
    </xdr:from>
    <xdr:to>
      <xdr:col>1</xdr:col>
      <xdr:colOff>485775</xdr:colOff>
      <xdr:row>78</xdr:row>
      <xdr:rowOff>156772</xdr:rowOff>
    </xdr:to>
    <xdr:sp macro="" textlink="">
      <xdr:nvSpPr>
        <xdr:cNvPr id="203" name="円/楕円 202"/>
        <xdr:cNvSpPr/>
      </xdr:nvSpPr>
      <xdr:spPr>
        <a:xfrm>
          <a:off x="1079500" y="134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147899</xdr:rowOff>
    </xdr:from>
    <xdr:ext cx="534377" cy="259045"/>
    <xdr:sp macro="" textlink="">
      <xdr:nvSpPr>
        <xdr:cNvPr id="204" name="テキスト ボックス 203"/>
        <xdr:cNvSpPr txBox="1"/>
      </xdr:nvSpPr>
      <xdr:spPr>
        <a:xfrm>
          <a:off x="863111" y="1352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161989</xdr:rowOff>
    </xdr:from>
    <xdr:to>
      <xdr:col>6</xdr:col>
      <xdr:colOff>510540</xdr:colOff>
      <xdr:row>97</xdr:row>
      <xdr:rowOff>148273</xdr:rowOff>
    </xdr:to>
    <xdr:cxnSp macro="">
      <xdr:nvCxnSpPr>
        <xdr:cNvPr id="226" name="直線コネクタ 225"/>
        <xdr:cNvCxnSpPr/>
      </xdr:nvCxnSpPr>
      <xdr:spPr>
        <a:xfrm flipV="1">
          <a:off x="4633595" y="15763939"/>
          <a:ext cx="127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152100</xdr:rowOff>
    </xdr:from>
    <xdr:ext cx="469744" cy="259045"/>
    <xdr:sp macro="" textlink="">
      <xdr:nvSpPr>
        <xdr:cNvPr id="227" name="衛生費最小値テキスト"/>
        <xdr:cNvSpPr txBox="1"/>
      </xdr:nvSpPr>
      <xdr:spPr>
        <a:xfrm>
          <a:off x="4686300" y="167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148273</xdr:rowOff>
    </xdr:from>
    <xdr:to>
      <xdr:col>6</xdr:col>
      <xdr:colOff>600075</xdr:colOff>
      <xdr:row>97</xdr:row>
      <xdr:rowOff>148273</xdr:rowOff>
    </xdr:to>
    <xdr:cxnSp macro="">
      <xdr:nvCxnSpPr>
        <xdr:cNvPr id="228" name="直線コネクタ 227"/>
        <xdr:cNvCxnSpPr/>
      </xdr:nvCxnSpPr>
      <xdr:spPr>
        <a:xfrm>
          <a:off x="4546600" y="167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108666</xdr:rowOff>
    </xdr:from>
    <xdr:ext cx="534377" cy="259045"/>
    <xdr:sp macro="" textlink="">
      <xdr:nvSpPr>
        <xdr:cNvPr id="229" name="衛生費最大値テキスト"/>
        <xdr:cNvSpPr txBox="1"/>
      </xdr:nvSpPr>
      <xdr:spPr>
        <a:xfrm>
          <a:off x="4686300" y="155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91</xdr:row>
      <xdr:rowOff>161989</xdr:rowOff>
    </xdr:from>
    <xdr:to>
      <xdr:col>6</xdr:col>
      <xdr:colOff>600075</xdr:colOff>
      <xdr:row>91</xdr:row>
      <xdr:rowOff>161989</xdr:rowOff>
    </xdr:to>
    <xdr:cxnSp macro="">
      <xdr:nvCxnSpPr>
        <xdr:cNvPr id="230" name="直線コネクタ 229"/>
        <xdr:cNvCxnSpPr/>
      </xdr:nvCxnSpPr>
      <xdr:spPr>
        <a:xfrm>
          <a:off x="4546600" y="1576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81102</xdr:rowOff>
    </xdr:from>
    <xdr:to>
      <xdr:col>6</xdr:col>
      <xdr:colOff>511175</xdr:colOff>
      <xdr:row>96</xdr:row>
      <xdr:rowOff>105296</xdr:rowOff>
    </xdr:to>
    <xdr:cxnSp macro="">
      <xdr:nvCxnSpPr>
        <xdr:cNvPr id="231" name="直線コネクタ 230"/>
        <xdr:cNvCxnSpPr/>
      </xdr:nvCxnSpPr>
      <xdr:spPr>
        <a:xfrm>
          <a:off x="3797300" y="16540302"/>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83214</xdr:rowOff>
    </xdr:from>
    <xdr:ext cx="534377" cy="259045"/>
    <xdr:sp macro="" textlink="">
      <xdr:nvSpPr>
        <xdr:cNvPr id="232" name="衛生費平均値テキスト"/>
        <xdr:cNvSpPr txBox="1"/>
      </xdr:nvSpPr>
      <xdr:spPr>
        <a:xfrm>
          <a:off x="4686300" y="16542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104787</xdr:rowOff>
    </xdr:from>
    <xdr:to>
      <xdr:col>6</xdr:col>
      <xdr:colOff>561975</xdr:colOff>
      <xdr:row>97</xdr:row>
      <xdr:rowOff>34937</xdr:rowOff>
    </xdr:to>
    <xdr:sp macro="" textlink="">
      <xdr:nvSpPr>
        <xdr:cNvPr id="233" name="フローチャート : 判断 232"/>
        <xdr:cNvSpPr/>
      </xdr:nvSpPr>
      <xdr:spPr>
        <a:xfrm>
          <a:off x="45847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81102</xdr:rowOff>
    </xdr:from>
    <xdr:to>
      <xdr:col>5</xdr:col>
      <xdr:colOff>358775</xdr:colOff>
      <xdr:row>96</xdr:row>
      <xdr:rowOff>123927</xdr:rowOff>
    </xdr:to>
    <xdr:cxnSp macro="">
      <xdr:nvCxnSpPr>
        <xdr:cNvPr id="234" name="直線コネクタ 233"/>
        <xdr:cNvCxnSpPr/>
      </xdr:nvCxnSpPr>
      <xdr:spPr>
        <a:xfrm flipV="1">
          <a:off x="2908300" y="16540302"/>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95035</xdr:rowOff>
    </xdr:from>
    <xdr:to>
      <xdr:col>5</xdr:col>
      <xdr:colOff>409575</xdr:colOff>
      <xdr:row>97</xdr:row>
      <xdr:rowOff>25185</xdr:rowOff>
    </xdr:to>
    <xdr:sp macro="" textlink="">
      <xdr:nvSpPr>
        <xdr:cNvPr id="235" name="フローチャート : 判断 234"/>
        <xdr:cNvSpPr/>
      </xdr:nvSpPr>
      <xdr:spPr>
        <a:xfrm>
          <a:off x="3746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16312</xdr:rowOff>
    </xdr:from>
    <xdr:ext cx="534377" cy="259045"/>
    <xdr:sp macro="" textlink="">
      <xdr:nvSpPr>
        <xdr:cNvPr id="236" name="テキスト ボックス 235"/>
        <xdr:cNvSpPr txBox="1"/>
      </xdr:nvSpPr>
      <xdr:spPr>
        <a:xfrm>
          <a:off x="35174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33934</xdr:rowOff>
    </xdr:from>
    <xdr:to>
      <xdr:col>4</xdr:col>
      <xdr:colOff>155575</xdr:colOff>
      <xdr:row>96</xdr:row>
      <xdr:rowOff>123927</xdr:rowOff>
    </xdr:to>
    <xdr:cxnSp macro="">
      <xdr:nvCxnSpPr>
        <xdr:cNvPr id="237" name="直線コネクタ 236"/>
        <xdr:cNvCxnSpPr/>
      </xdr:nvCxnSpPr>
      <xdr:spPr>
        <a:xfrm>
          <a:off x="2019300" y="16493134"/>
          <a:ext cx="8890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157060</xdr:rowOff>
    </xdr:from>
    <xdr:to>
      <xdr:col>4</xdr:col>
      <xdr:colOff>206375</xdr:colOff>
      <xdr:row>97</xdr:row>
      <xdr:rowOff>87210</xdr:rowOff>
    </xdr:to>
    <xdr:sp macro="" textlink="">
      <xdr:nvSpPr>
        <xdr:cNvPr id="238" name="フローチャート : 判断 237"/>
        <xdr:cNvSpPr/>
      </xdr:nvSpPr>
      <xdr:spPr>
        <a:xfrm>
          <a:off x="2857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78337</xdr:rowOff>
    </xdr:from>
    <xdr:ext cx="469744" cy="259045"/>
    <xdr:sp macro="" textlink="">
      <xdr:nvSpPr>
        <xdr:cNvPr id="239" name="テキスト ボックス 238"/>
        <xdr:cNvSpPr txBox="1"/>
      </xdr:nvSpPr>
      <xdr:spPr>
        <a:xfrm>
          <a:off x="26734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33934</xdr:rowOff>
    </xdr:from>
    <xdr:to>
      <xdr:col>2</xdr:col>
      <xdr:colOff>638175</xdr:colOff>
      <xdr:row>96</xdr:row>
      <xdr:rowOff>159435</xdr:rowOff>
    </xdr:to>
    <xdr:cxnSp macro="">
      <xdr:nvCxnSpPr>
        <xdr:cNvPr id="240" name="直線コネクタ 239"/>
        <xdr:cNvCxnSpPr/>
      </xdr:nvCxnSpPr>
      <xdr:spPr>
        <a:xfrm flipV="1">
          <a:off x="1130300" y="16493134"/>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8204</xdr:rowOff>
    </xdr:from>
    <xdr:to>
      <xdr:col>3</xdr:col>
      <xdr:colOff>3175</xdr:colOff>
      <xdr:row>95</xdr:row>
      <xdr:rowOff>109804</xdr:rowOff>
    </xdr:to>
    <xdr:sp macro="" textlink="">
      <xdr:nvSpPr>
        <xdr:cNvPr id="241" name="フローチャート : 判断 240"/>
        <xdr:cNvSpPr/>
      </xdr:nvSpPr>
      <xdr:spPr>
        <a:xfrm>
          <a:off x="1968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126331</xdr:rowOff>
    </xdr:from>
    <xdr:ext cx="534377" cy="259045"/>
    <xdr:sp macro="" textlink="">
      <xdr:nvSpPr>
        <xdr:cNvPr id="242" name="テキスト ボックス 241"/>
        <xdr:cNvSpPr txBox="1"/>
      </xdr:nvSpPr>
      <xdr:spPr>
        <a:xfrm>
          <a:off x="1752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384175</xdr:colOff>
      <xdr:row>91</xdr:row>
      <xdr:rowOff>97549</xdr:rowOff>
    </xdr:from>
    <xdr:to>
      <xdr:col>1</xdr:col>
      <xdr:colOff>485775</xdr:colOff>
      <xdr:row>92</xdr:row>
      <xdr:rowOff>27699</xdr:rowOff>
    </xdr:to>
    <xdr:sp macro="" textlink="">
      <xdr:nvSpPr>
        <xdr:cNvPr id="243" name="フローチャート : 判断 242"/>
        <xdr:cNvSpPr/>
      </xdr:nvSpPr>
      <xdr:spPr>
        <a:xfrm>
          <a:off x="1079500" y="1569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44226</xdr:rowOff>
    </xdr:from>
    <xdr:ext cx="534377" cy="259045"/>
    <xdr:sp macro="" textlink="">
      <xdr:nvSpPr>
        <xdr:cNvPr id="244" name="テキスト ボックス 243"/>
        <xdr:cNvSpPr txBox="1"/>
      </xdr:nvSpPr>
      <xdr:spPr>
        <a:xfrm>
          <a:off x="863111" y="154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54496</xdr:rowOff>
    </xdr:from>
    <xdr:to>
      <xdr:col>6</xdr:col>
      <xdr:colOff>561975</xdr:colOff>
      <xdr:row>96</xdr:row>
      <xdr:rowOff>156096</xdr:rowOff>
    </xdr:to>
    <xdr:sp macro="" textlink="">
      <xdr:nvSpPr>
        <xdr:cNvPr id="250" name="円/楕円 249"/>
        <xdr:cNvSpPr/>
      </xdr:nvSpPr>
      <xdr:spPr>
        <a:xfrm>
          <a:off x="45847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77373</xdr:rowOff>
    </xdr:from>
    <xdr:ext cx="534377" cy="259045"/>
    <xdr:sp macro="" textlink="">
      <xdr:nvSpPr>
        <xdr:cNvPr id="251" name="衛生費該当値テキスト"/>
        <xdr:cNvSpPr txBox="1"/>
      </xdr:nvSpPr>
      <xdr:spPr>
        <a:xfrm>
          <a:off x="4686300" y="16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30302</xdr:rowOff>
    </xdr:from>
    <xdr:to>
      <xdr:col>5</xdr:col>
      <xdr:colOff>409575</xdr:colOff>
      <xdr:row>96</xdr:row>
      <xdr:rowOff>131902</xdr:rowOff>
    </xdr:to>
    <xdr:sp macro="" textlink="">
      <xdr:nvSpPr>
        <xdr:cNvPr id="252" name="円/楕円 251"/>
        <xdr:cNvSpPr/>
      </xdr:nvSpPr>
      <xdr:spPr>
        <a:xfrm>
          <a:off x="3746500" y="164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148429</xdr:rowOff>
    </xdr:from>
    <xdr:ext cx="534377" cy="259045"/>
    <xdr:sp macro="" textlink="">
      <xdr:nvSpPr>
        <xdr:cNvPr id="253" name="テキスト ボックス 252"/>
        <xdr:cNvSpPr txBox="1"/>
      </xdr:nvSpPr>
      <xdr:spPr>
        <a:xfrm>
          <a:off x="3517411" y="162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73127</xdr:rowOff>
    </xdr:from>
    <xdr:to>
      <xdr:col>4</xdr:col>
      <xdr:colOff>206375</xdr:colOff>
      <xdr:row>97</xdr:row>
      <xdr:rowOff>3277</xdr:rowOff>
    </xdr:to>
    <xdr:sp macro="" textlink="">
      <xdr:nvSpPr>
        <xdr:cNvPr id="254" name="円/楕円 253"/>
        <xdr:cNvSpPr/>
      </xdr:nvSpPr>
      <xdr:spPr>
        <a:xfrm>
          <a:off x="28575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19804</xdr:rowOff>
    </xdr:from>
    <xdr:ext cx="534377" cy="259045"/>
    <xdr:sp macro="" textlink="">
      <xdr:nvSpPr>
        <xdr:cNvPr id="255" name="テキスト ボックス 254"/>
        <xdr:cNvSpPr txBox="1"/>
      </xdr:nvSpPr>
      <xdr:spPr>
        <a:xfrm>
          <a:off x="2641111" y="163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154584</xdr:rowOff>
    </xdr:from>
    <xdr:to>
      <xdr:col>3</xdr:col>
      <xdr:colOff>3175</xdr:colOff>
      <xdr:row>96</xdr:row>
      <xdr:rowOff>84734</xdr:rowOff>
    </xdr:to>
    <xdr:sp macro="" textlink="">
      <xdr:nvSpPr>
        <xdr:cNvPr id="256" name="円/楕円 255"/>
        <xdr:cNvSpPr/>
      </xdr:nvSpPr>
      <xdr:spPr>
        <a:xfrm>
          <a:off x="1968500" y="16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75861</xdr:rowOff>
    </xdr:from>
    <xdr:ext cx="534377" cy="259045"/>
    <xdr:sp macro="" textlink="">
      <xdr:nvSpPr>
        <xdr:cNvPr id="257" name="テキスト ボックス 256"/>
        <xdr:cNvSpPr txBox="1"/>
      </xdr:nvSpPr>
      <xdr:spPr>
        <a:xfrm>
          <a:off x="1752111" y="165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108635</xdr:rowOff>
    </xdr:from>
    <xdr:to>
      <xdr:col>1</xdr:col>
      <xdr:colOff>485775</xdr:colOff>
      <xdr:row>97</xdr:row>
      <xdr:rowOff>38785</xdr:rowOff>
    </xdr:to>
    <xdr:sp macro="" textlink="">
      <xdr:nvSpPr>
        <xdr:cNvPr id="258" name="円/楕円 257"/>
        <xdr:cNvSpPr/>
      </xdr:nvSpPr>
      <xdr:spPr>
        <a:xfrm>
          <a:off x="1079500" y="165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29912</xdr:rowOff>
    </xdr:from>
    <xdr:ext cx="534377" cy="259045"/>
    <xdr:sp macro="" textlink="">
      <xdr:nvSpPr>
        <xdr:cNvPr id="259" name="テキスト ボックス 258"/>
        <xdr:cNvSpPr txBox="1"/>
      </xdr:nvSpPr>
      <xdr:spPr>
        <a:xfrm>
          <a:off x="863111" y="166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81" name="直線コネクタ 280"/>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2"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3" name="直線コネクタ 282"/>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4"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5" name="直線コネクタ 284"/>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112459</xdr:rowOff>
    </xdr:from>
    <xdr:to>
      <xdr:col>15</xdr:col>
      <xdr:colOff>180975</xdr:colOff>
      <xdr:row>38</xdr:row>
      <xdr:rowOff>69024</xdr:rowOff>
    </xdr:to>
    <xdr:cxnSp macro="">
      <xdr:nvCxnSpPr>
        <xdr:cNvPr id="286" name="直線コネクタ 285"/>
        <xdr:cNvCxnSpPr/>
      </xdr:nvCxnSpPr>
      <xdr:spPr>
        <a:xfrm>
          <a:off x="9639300" y="6456109"/>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132923</xdr:rowOff>
    </xdr:from>
    <xdr:ext cx="469744" cy="259045"/>
    <xdr:sp macro="" textlink="">
      <xdr:nvSpPr>
        <xdr:cNvPr id="287" name="労働費平均値テキスト"/>
        <xdr:cNvSpPr txBox="1"/>
      </xdr:nvSpPr>
      <xdr:spPr>
        <a:xfrm>
          <a:off x="10528300" y="630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8" name="フローチャート : 判断 287"/>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48260</xdr:rowOff>
    </xdr:from>
    <xdr:to>
      <xdr:col>14</xdr:col>
      <xdr:colOff>28575</xdr:colOff>
      <xdr:row>37</xdr:row>
      <xdr:rowOff>112459</xdr:rowOff>
    </xdr:to>
    <xdr:cxnSp macro="">
      <xdr:nvCxnSpPr>
        <xdr:cNvPr id="289" name="直線コネクタ 288"/>
        <xdr:cNvCxnSpPr/>
      </xdr:nvCxnSpPr>
      <xdr:spPr>
        <a:xfrm>
          <a:off x="8750300" y="639191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90" name="フローチャート : 判断 289"/>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91" name="テキスト ボックス 290"/>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42164</xdr:rowOff>
    </xdr:from>
    <xdr:to>
      <xdr:col>12</xdr:col>
      <xdr:colOff>511175</xdr:colOff>
      <xdr:row>37</xdr:row>
      <xdr:rowOff>48260</xdr:rowOff>
    </xdr:to>
    <xdr:cxnSp macro="">
      <xdr:nvCxnSpPr>
        <xdr:cNvPr id="292" name="直線コネクタ 291"/>
        <xdr:cNvCxnSpPr/>
      </xdr:nvCxnSpPr>
      <xdr:spPr>
        <a:xfrm>
          <a:off x="7861300" y="6042914"/>
          <a:ext cx="889000" cy="3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3" name="フローチャート : 判断 292"/>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55008</xdr:rowOff>
    </xdr:from>
    <xdr:ext cx="469744" cy="259045"/>
    <xdr:sp macro="" textlink="">
      <xdr:nvSpPr>
        <xdr:cNvPr id="294" name="テキスト ボックス 293"/>
        <xdr:cNvSpPr txBox="1"/>
      </xdr:nvSpPr>
      <xdr:spPr>
        <a:xfrm>
          <a:off x="8515427"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91122</xdr:rowOff>
    </xdr:from>
    <xdr:to>
      <xdr:col>11</xdr:col>
      <xdr:colOff>307975</xdr:colOff>
      <xdr:row>35</xdr:row>
      <xdr:rowOff>42164</xdr:rowOff>
    </xdr:to>
    <xdr:cxnSp macro="">
      <xdr:nvCxnSpPr>
        <xdr:cNvPr id="295" name="直線コネクタ 294"/>
        <xdr:cNvCxnSpPr/>
      </xdr:nvCxnSpPr>
      <xdr:spPr>
        <a:xfrm>
          <a:off x="6972300" y="5748972"/>
          <a:ext cx="889000" cy="29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22606</xdr:rowOff>
    </xdr:from>
    <xdr:to>
      <xdr:col>11</xdr:col>
      <xdr:colOff>358775</xdr:colOff>
      <xdr:row>30</xdr:row>
      <xdr:rowOff>124206</xdr:rowOff>
    </xdr:to>
    <xdr:sp macro="" textlink="">
      <xdr:nvSpPr>
        <xdr:cNvPr id="296" name="フローチャート : 判断 295"/>
        <xdr:cNvSpPr/>
      </xdr:nvSpPr>
      <xdr:spPr>
        <a:xfrm>
          <a:off x="781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140733</xdr:rowOff>
    </xdr:from>
    <xdr:ext cx="469744" cy="259045"/>
    <xdr:sp macro="" textlink="">
      <xdr:nvSpPr>
        <xdr:cNvPr id="297" name="テキスト ボックス 296"/>
        <xdr:cNvSpPr txBox="1"/>
      </xdr:nvSpPr>
      <xdr:spPr>
        <a:xfrm>
          <a:off x="7626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63183</xdr:rowOff>
    </xdr:from>
    <xdr:to>
      <xdr:col>10</xdr:col>
      <xdr:colOff>155575</xdr:colOff>
      <xdr:row>30</xdr:row>
      <xdr:rowOff>164783</xdr:rowOff>
    </xdr:to>
    <xdr:sp macro="" textlink="">
      <xdr:nvSpPr>
        <xdr:cNvPr id="298" name="フローチャート : 判断 297"/>
        <xdr:cNvSpPr/>
      </xdr:nvSpPr>
      <xdr:spPr>
        <a:xfrm>
          <a:off x="6921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9860</xdr:rowOff>
    </xdr:from>
    <xdr:ext cx="469744" cy="259045"/>
    <xdr:sp macro="" textlink="">
      <xdr:nvSpPr>
        <xdr:cNvPr id="299" name="テキスト ボックス 298"/>
        <xdr:cNvSpPr txBox="1"/>
      </xdr:nvSpPr>
      <xdr:spPr>
        <a:xfrm>
          <a:off x="6737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18224</xdr:rowOff>
    </xdr:from>
    <xdr:to>
      <xdr:col>15</xdr:col>
      <xdr:colOff>231775</xdr:colOff>
      <xdr:row>38</xdr:row>
      <xdr:rowOff>119824</xdr:rowOff>
    </xdr:to>
    <xdr:sp macro="" textlink="">
      <xdr:nvSpPr>
        <xdr:cNvPr id="305" name="円/楕円 304"/>
        <xdr:cNvSpPr/>
      </xdr:nvSpPr>
      <xdr:spPr>
        <a:xfrm>
          <a:off x="104267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104601</xdr:rowOff>
    </xdr:from>
    <xdr:ext cx="378565" cy="259045"/>
    <xdr:sp macro="" textlink="">
      <xdr:nvSpPr>
        <xdr:cNvPr id="306" name="労働費該当値テキスト"/>
        <xdr:cNvSpPr txBox="1"/>
      </xdr:nvSpPr>
      <xdr:spPr>
        <a:xfrm>
          <a:off x="10528300" y="644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61659</xdr:rowOff>
    </xdr:from>
    <xdr:to>
      <xdr:col>14</xdr:col>
      <xdr:colOff>79375</xdr:colOff>
      <xdr:row>37</xdr:row>
      <xdr:rowOff>163258</xdr:rowOff>
    </xdr:to>
    <xdr:sp macro="" textlink="">
      <xdr:nvSpPr>
        <xdr:cNvPr id="307" name="円/楕円 306"/>
        <xdr:cNvSpPr/>
      </xdr:nvSpPr>
      <xdr:spPr>
        <a:xfrm>
          <a:off x="9588500" y="6405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154385</xdr:rowOff>
    </xdr:from>
    <xdr:ext cx="469744" cy="259045"/>
    <xdr:sp macro="" textlink="">
      <xdr:nvSpPr>
        <xdr:cNvPr id="308" name="テキスト ボックス 307"/>
        <xdr:cNvSpPr txBox="1"/>
      </xdr:nvSpPr>
      <xdr:spPr>
        <a:xfrm>
          <a:off x="9391727" y="649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168910</xdr:rowOff>
    </xdr:from>
    <xdr:to>
      <xdr:col>12</xdr:col>
      <xdr:colOff>561975</xdr:colOff>
      <xdr:row>37</xdr:row>
      <xdr:rowOff>99060</xdr:rowOff>
    </xdr:to>
    <xdr:sp macro="" textlink="">
      <xdr:nvSpPr>
        <xdr:cNvPr id="309" name="円/楕円 308"/>
        <xdr:cNvSpPr/>
      </xdr:nvSpPr>
      <xdr:spPr>
        <a:xfrm>
          <a:off x="869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90187</xdr:rowOff>
    </xdr:from>
    <xdr:ext cx="469744" cy="259045"/>
    <xdr:sp macro="" textlink="">
      <xdr:nvSpPr>
        <xdr:cNvPr id="310" name="テキスト ボックス 309"/>
        <xdr:cNvSpPr txBox="1"/>
      </xdr:nvSpPr>
      <xdr:spPr>
        <a:xfrm>
          <a:off x="85154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162814</xdr:rowOff>
    </xdr:from>
    <xdr:to>
      <xdr:col>11</xdr:col>
      <xdr:colOff>358775</xdr:colOff>
      <xdr:row>35</xdr:row>
      <xdr:rowOff>92964</xdr:rowOff>
    </xdr:to>
    <xdr:sp macro="" textlink="">
      <xdr:nvSpPr>
        <xdr:cNvPr id="311" name="円/楕円 310"/>
        <xdr:cNvSpPr/>
      </xdr:nvSpPr>
      <xdr:spPr>
        <a:xfrm>
          <a:off x="7810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84091</xdr:rowOff>
    </xdr:from>
    <xdr:ext cx="469744" cy="259045"/>
    <xdr:sp macro="" textlink="">
      <xdr:nvSpPr>
        <xdr:cNvPr id="312" name="テキスト ボックス 311"/>
        <xdr:cNvSpPr txBox="1"/>
      </xdr:nvSpPr>
      <xdr:spPr>
        <a:xfrm>
          <a:off x="76264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40322</xdr:rowOff>
    </xdr:from>
    <xdr:to>
      <xdr:col>10</xdr:col>
      <xdr:colOff>155575</xdr:colOff>
      <xdr:row>33</xdr:row>
      <xdr:rowOff>141922</xdr:rowOff>
    </xdr:to>
    <xdr:sp macro="" textlink="">
      <xdr:nvSpPr>
        <xdr:cNvPr id="313" name="円/楕円 312"/>
        <xdr:cNvSpPr/>
      </xdr:nvSpPr>
      <xdr:spPr>
        <a:xfrm>
          <a:off x="6921500" y="56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133049</xdr:rowOff>
    </xdr:from>
    <xdr:ext cx="469744" cy="259045"/>
    <xdr:sp macro="" textlink="">
      <xdr:nvSpPr>
        <xdr:cNvPr id="314" name="テキスト ボックス 313"/>
        <xdr:cNvSpPr txBox="1"/>
      </xdr:nvSpPr>
      <xdr:spPr>
        <a:xfrm>
          <a:off x="6737427" y="579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8" name="テキスト ボックス 32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0" name="テキスト ボックス 32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4" name="直線コネクタ 333"/>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5"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6" name="直線コネクタ 335"/>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7"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8" name="直線コネクタ 337"/>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2403</xdr:rowOff>
    </xdr:from>
    <xdr:to>
      <xdr:col>15</xdr:col>
      <xdr:colOff>180975</xdr:colOff>
      <xdr:row>56</xdr:row>
      <xdr:rowOff>3569</xdr:rowOff>
    </xdr:to>
    <xdr:cxnSp macro="">
      <xdr:nvCxnSpPr>
        <xdr:cNvPr id="339" name="直線コネクタ 338"/>
        <xdr:cNvCxnSpPr/>
      </xdr:nvCxnSpPr>
      <xdr:spPr>
        <a:xfrm>
          <a:off x="9639300" y="9603603"/>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145485</xdr:rowOff>
    </xdr:from>
    <xdr:ext cx="534377" cy="259045"/>
    <xdr:sp macro="" textlink="">
      <xdr:nvSpPr>
        <xdr:cNvPr id="340" name="農林水産業費平均値テキスト"/>
        <xdr:cNvSpPr txBox="1"/>
      </xdr:nvSpPr>
      <xdr:spPr>
        <a:xfrm>
          <a:off x="10528300" y="974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41" name="フローチャート : 判断 340"/>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152181</xdr:rowOff>
    </xdr:from>
    <xdr:to>
      <xdr:col>14</xdr:col>
      <xdr:colOff>28575</xdr:colOff>
      <xdr:row>56</xdr:row>
      <xdr:rowOff>2403</xdr:rowOff>
    </xdr:to>
    <xdr:cxnSp macro="">
      <xdr:nvCxnSpPr>
        <xdr:cNvPr id="342" name="直線コネクタ 341"/>
        <xdr:cNvCxnSpPr/>
      </xdr:nvCxnSpPr>
      <xdr:spPr>
        <a:xfrm>
          <a:off x="8750300" y="9581931"/>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3" name="フローチャート : 判断 342"/>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78071</xdr:rowOff>
    </xdr:from>
    <xdr:ext cx="534377" cy="259045"/>
    <xdr:sp macro="" textlink="">
      <xdr:nvSpPr>
        <xdr:cNvPr id="344" name="テキスト ボックス 343"/>
        <xdr:cNvSpPr txBox="1"/>
      </xdr:nvSpPr>
      <xdr:spPr>
        <a:xfrm>
          <a:off x="93594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105250</xdr:rowOff>
    </xdr:from>
    <xdr:to>
      <xdr:col>12</xdr:col>
      <xdr:colOff>511175</xdr:colOff>
      <xdr:row>55</xdr:row>
      <xdr:rowOff>152181</xdr:rowOff>
    </xdr:to>
    <xdr:cxnSp macro="">
      <xdr:nvCxnSpPr>
        <xdr:cNvPr id="345" name="直線コネクタ 344"/>
        <xdr:cNvCxnSpPr/>
      </xdr:nvCxnSpPr>
      <xdr:spPr>
        <a:xfrm>
          <a:off x="7861300" y="9535000"/>
          <a:ext cx="889000" cy="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6" name="フローチャート : 判断 345"/>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7" name="テキスト ボックス 346"/>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105250</xdr:rowOff>
    </xdr:from>
    <xdr:to>
      <xdr:col>11</xdr:col>
      <xdr:colOff>307975</xdr:colOff>
      <xdr:row>56</xdr:row>
      <xdr:rowOff>78915</xdr:rowOff>
    </xdr:to>
    <xdr:cxnSp macro="">
      <xdr:nvCxnSpPr>
        <xdr:cNvPr id="348" name="直線コネクタ 347"/>
        <xdr:cNvCxnSpPr/>
      </xdr:nvCxnSpPr>
      <xdr:spPr>
        <a:xfrm flipV="1">
          <a:off x="6972300" y="9535000"/>
          <a:ext cx="889000" cy="14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10605</xdr:rowOff>
    </xdr:from>
    <xdr:to>
      <xdr:col>11</xdr:col>
      <xdr:colOff>358775</xdr:colOff>
      <xdr:row>54</xdr:row>
      <xdr:rowOff>112205</xdr:rowOff>
    </xdr:to>
    <xdr:sp macro="" textlink="">
      <xdr:nvSpPr>
        <xdr:cNvPr id="349" name="フローチャート : 判断 348"/>
        <xdr:cNvSpPr/>
      </xdr:nvSpPr>
      <xdr:spPr>
        <a:xfrm>
          <a:off x="7810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128732</xdr:rowOff>
    </xdr:from>
    <xdr:ext cx="534377" cy="259045"/>
    <xdr:sp macro="" textlink="">
      <xdr:nvSpPr>
        <xdr:cNvPr id="350" name="テキスト ボックス 349"/>
        <xdr:cNvSpPr txBox="1"/>
      </xdr:nvSpPr>
      <xdr:spPr>
        <a:xfrm>
          <a:off x="7594111" y="9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30698</xdr:rowOff>
    </xdr:from>
    <xdr:to>
      <xdr:col>10</xdr:col>
      <xdr:colOff>155575</xdr:colOff>
      <xdr:row>54</xdr:row>
      <xdr:rowOff>132298</xdr:rowOff>
    </xdr:to>
    <xdr:sp macro="" textlink="">
      <xdr:nvSpPr>
        <xdr:cNvPr id="351" name="フローチャート : 判断 350"/>
        <xdr:cNvSpPr/>
      </xdr:nvSpPr>
      <xdr:spPr>
        <a:xfrm>
          <a:off x="6921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148825</xdr:rowOff>
    </xdr:from>
    <xdr:ext cx="534377" cy="259045"/>
    <xdr:sp macro="" textlink="">
      <xdr:nvSpPr>
        <xdr:cNvPr id="352" name="テキスト ボックス 351"/>
        <xdr:cNvSpPr txBox="1"/>
      </xdr:nvSpPr>
      <xdr:spPr>
        <a:xfrm>
          <a:off x="6705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124219</xdr:rowOff>
    </xdr:from>
    <xdr:to>
      <xdr:col>15</xdr:col>
      <xdr:colOff>231775</xdr:colOff>
      <xdr:row>56</xdr:row>
      <xdr:rowOff>54369</xdr:rowOff>
    </xdr:to>
    <xdr:sp macro="" textlink="">
      <xdr:nvSpPr>
        <xdr:cNvPr id="358" name="円/楕円 357"/>
        <xdr:cNvSpPr/>
      </xdr:nvSpPr>
      <xdr:spPr>
        <a:xfrm>
          <a:off x="104267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147096</xdr:rowOff>
    </xdr:from>
    <xdr:ext cx="534377" cy="259045"/>
    <xdr:sp macro="" textlink="">
      <xdr:nvSpPr>
        <xdr:cNvPr id="359" name="農林水産業費該当値テキスト"/>
        <xdr:cNvSpPr txBox="1"/>
      </xdr:nvSpPr>
      <xdr:spPr>
        <a:xfrm>
          <a:off x="10528300" y="94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123053</xdr:rowOff>
    </xdr:from>
    <xdr:to>
      <xdr:col>14</xdr:col>
      <xdr:colOff>79375</xdr:colOff>
      <xdr:row>56</xdr:row>
      <xdr:rowOff>53203</xdr:rowOff>
    </xdr:to>
    <xdr:sp macro="" textlink="">
      <xdr:nvSpPr>
        <xdr:cNvPr id="360" name="円/楕円 359"/>
        <xdr:cNvSpPr/>
      </xdr:nvSpPr>
      <xdr:spPr>
        <a:xfrm>
          <a:off x="9588500" y="95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69730</xdr:rowOff>
    </xdr:from>
    <xdr:ext cx="534377" cy="259045"/>
    <xdr:sp macro="" textlink="">
      <xdr:nvSpPr>
        <xdr:cNvPr id="361" name="テキスト ボックス 360"/>
        <xdr:cNvSpPr txBox="1"/>
      </xdr:nvSpPr>
      <xdr:spPr>
        <a:xfrm>
          <a:off x="9359411" y="93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101381</xdr:rowOff>
    </xdr:from>
    <xdr:to>
      <xdr:col>12</xdr:col>
      <xdr:colOff>561975</xdr:colOff>
      <xdr:row>56</xdr:row>
      <xdr:rowOff>31531</xdr:rowOff>
    </xdr:to>
    <xdr:sp macro="" textlink="">
      <xdr:nvSpPr>
        <xdr:cNvPr id="362" name="円/楕円 361"/>
        <xdr:cNvSpPr/>
      </xdr:nvSpPr>
      <xdr:spPr>
        <a:xfrm>
          <a:off x="8699500" y="95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48058</xdr:rowOff>
    </xdr:from>
    <xdr:ext cx="534377" cy="259045"/>
    <xdr:sp macro="" textlink="">
      <xdr:nvSpPr>
        <xdr:cNvPr id="363" name="テキスト ボックス 362"/>
        <xdr:cNvSpPr txBox="1"/>
      </xdr:nvSpPr>
      <xdr:spPr>
        <a:xfrm>
          <a:off x="8483111" y="93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54450</xdr:rowOff>
    </xdr:from>
    <xdr:to>
      <xdr:col>11</xdr:col>
      <xdr:colOff>358775</xdr:colOff>
      <xdr:row>55</xdr:row>
      <xdr:rowOff>156050</xdr:rowOff>
    </xdr:to>
    <xdr:sp macro="" textlink="">
      <xdr:nvSpPr>
        <xdr:cNvPr id="364" name="円/楕円 363"/>
        <xdr:cNvSpPr/>
      </xdr:nvSpPr>
      <xdr:spPr>
        <a:xfrm>
          <a:off x="7810500" y="94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147177</xdr:rowOff>
    </xdr:from>
    <xdr:ext cx="534377" cy="259045"/>
    <xdr:sp macro="" textlink="">
      <xdr:nvSpPr>
        <xdr:cNvPr id="365" name="テキスト ボックス 364"/>
        <xdr:cNvSpPr txBox="1"/>
      </xdr:nvSpPr>
      <xdr:spPr>
        <a:xfrm>
          <a:off x="7594111" y="95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28115</xdr:rowOff>
    </xdr:from>
    <xdr:to>
      <xdr:col>10</xdr:col>
      <xdr:colOff>155575</xdr:colOff>
      <xdr:row>56</xdr:row>
      <xdr:rowOff>129715</xdr:rowOff>
    </xdr:to>
    <xdr:sp macro="" textlink="">
      <xdr:nvSpPr>
        <xdr:cNvPr id="366" name="円/楕円 365"/>
        <xdr:cNvSpPr/>
      </xdr:nvSpPr>
      <xdr:spPr>
        <a:xfrm>
          <a:off x="6921500" y="96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120842</xdr:rowOff>
    </xdr:from>
    <xdr:ext cx="534377" cy="259045"/>
    <xdr:sp macro="" textlink="">
      <xdr:nvSpPr>
        <xdr:cNvPr id="367" name="テキスト ボックス 366"/>
        <xdr:cNvSpPr txBox="1"/>
      </xdr:nvSpPr>
      <xdr:spPr>
        <a:xfrm>
          <a:off x="6705111" y="97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5" name="テキスト ボックス 38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9" name="直線コネクタ 388"/>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90"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91" name="直線コネクタ 390"/>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2"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3" name="直線コネクタ 392"/>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102496</xdr:rowOff>
    </xdr:from>
    <xdr:to>
      <xdr:col>15</xdr:col>
      <xdr:colOff>180975</xdr:colOff>
      <xdr:row>76</xdr:row>
      <xdr:rowOff>134728</xdr:rowOff>
    </xdr:to>
    <xdr:cxnSp macro="">
      <xdr:nvCxnSpPr>
        <xdr:cNvPr id="394" name="直線コネクタ 393"/>
        <xdr:cNvCxnSpPr/>
      </xdr:nvCxnSpPr>
      <xdr:spPr>
        <a:xfrm flipV="1">
          <a:off x="9639300" y="13132696"/>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56735</xdr:rowOff>
    </xdr:from>
    <xdr:ext cx="534377" cy="259045"/>
    <xdr:sp macro="" textlink="">
      <xdr:nvSpPr>
        <xdr:cNvPr id="395" name="商工費平均値テキスト"/>
        <xdr:cNvSpPr txBox="1"/>
      </xdr:nvSpPr>
      <xdr:spPr>
        <a:xfrm>
          <a:off x="10528300" y="13086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6" name="フローチャート : 判断 395"/>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127279</xdr:rowOff>
    </xdr:from>
    <xdr:to>
      <xdr:col>14</xdr:col>
      <xdr:colOff>28575</xdr:colOff>
      <xdr:row>76</xdr:row>
      <xdr:rowOff>134728</xdr:rowOff>
    </xdr:to>
    <xdr:cxnSp macro="">
      <xdr:nvCxnSpPr>
        <xdr:cNvPr id="397" name="直線コネクタ 396"/>
        <xdr:cNvCxnSpPr/>
      </xdr:nvCxnSpPr>
      <xdr:spPr>
        <a:xfrm>
          <a:off x="8750300" y="13157479"/>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8" name="フローチャート : 判断 397"/>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145343</xdr:rowOff>
    </xdr:from>
    <xdr:ext cx="534377" cy="259045"/>
    <xdr:sp macro="" textlink="">
      <xdr:nvSpPr>
        <xdr:cNvPr id="399" name="テキスト ボックス 398"/>
        <xdr:cNvSpPr txBox="1"/>
      </xdr:nvSpPr>
      <xdr:spPr>
        <a:xfrm>
          <a:off x="9359411" y="12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65481</xdr:rowOff>
    </xdr:from>
    <xdr:to>
      <xdr:col>12</xdr:col>
      <xdr:colOff>511175</xdr:colOff>
      <xdr:row>76</xdr:row>
      <xdr:rowOff>127279</xdr:rowOff>
    </xdr:to>
    <xdr:cxnSp macro="">
      <xdr:nvCxnSpPr>
        <xdr:cNvPr id="400" name="直線コネクタ 399"/>
        <xdr:cNvCxnSpPr/>
      </xdr:nvCxnSpPr>
      <xdr:spPr>
        <a:xfrm>
          <a:off x="7861300" y="13095681"/>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401" name="フローチャート : 判断 400"/>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150734</xdr:rowOff>
    </xdr:from>
    <xdr:ext cx="534377" cy="259045"/>
    <xdr:sp macro="" textlink="">
      <xdr:nvSpPr>
        <xdr:cNvPr id="402" name="テキスト ボックス 401"/>
        <xdr:cNvSpPr txBox="1"/>
      </xdr:nvSpPr>
      <xdr:spPr>
        <a:xfrm>
          <a:off x="84831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49155</xdr:rowOff>
    </xdr:from>
    <xdr:to>
      <xdr:col>11</xdr:col>
      <xdr:colOff>307975</xdr:colOff>
      <xdr:row>76</xdr:row>
      <xdr:rowOff>65481</xdr:rowOff>
    </xdr:to>
    <xdr:cxnSp macro="">
      <xdr:nvCxnSpPr>
        <xdr:cNvPr id="403" name="直線コネクタ 402"/>
        <xdr:cNvCxnSpPr/>
      </xdr:nvCxnSpPr>
      <xdr:spPr>
        <a:xfrm>
          <a:off x="6972300" y="13079355"/>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60840</xdr:rowOff>
    </xdr:from>
    <xdr:to>
      <xdr:col>11</xdr:col>
      <xdr:colOff>358775</xdr:colOff>
      <xdr:row>74</xdr:row>
      <xdr:rowOff>162440</xdr:rowOff>
    </xdr:to>
    <xdr:sp macro="" textlink="">
      <xdr:nvSpPr>
        <xdr:cNvPr id="404" name="フローチャート : 判断 403"/>
        <xdr:cNvSpPr/>
      </xdr:nvSpPr>
      <xdr:spPr>
        <a:xfrm>
          <a:off x="7810500" y="127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7517</xdr:rowOff>
    </xdr:from>
    <xdr:ext cx="534377" cy="259045"/>
    <xdr:sp macro="" textlink="">
      <xdr:nvSpPr>
        <xdr:cNvPr id="405" name="テキスト ボックス 404"/>
        <xdr:cNvSpPr txBox="1"/>
      </xdr:nvSpPr>
      <xdr:spPr>
        <a:xfrm>
          <a:off x="7594111" y="125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115475</xdr:rowOff>
    </xdr:from>
    <xdr:to>
      <xdr:col>10</xdr:col>
      <xdr:colOff>155575</xdr:colOff>
      <xdr:row>75</xdr:row>
      <xdr:rowOff>45625</xdr:rowOff>
    </xdr:to>
    <xdr:sp macro="" textlink="">
      <xdr:nvSpPr>
        <xdr:cNvPr id="406" name="フローチャート : 判断 405"/>
        <xdr:cNvSpPr/>
      </xdr:nvSpPr>
      <xdr:spPr>
        <a:xfrm>
          <a:off x="6921500" y="128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62152</xdr:rowOff>
    </xdr:from>
    <xdr:ext cx="534377" cy="259045"/>
    <xdr:sp macro="" textlink="">
      <xdr:nvSpPr>
        <xdr:cNvPr id="407" name="テキスト ボックス 406"/>
        <xdr:cNvSpPr txBox="1"/>
      </xdr:nvSpPr>
      <xdr:spPr>
        <a:xfrm>
          <a:off x="6705111" y="12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51696</xdr:rowOff>
    </xdr:from>
    <xdr:to>
      <xdr:col>15</xdr:col>
      <xdr:colOff>231775</xdr:colOff>
      <xdr:row>76</xdr:row>
      <xdr:rowOff>153296</xdr:rowOff>
    </xdr:to>
    <xdr:sp macro="" textlink="">
      <xdr:nvSpPr>
        <xdr:cNvPr id="413" name="円/楕円 412"/>
        <xdr:cNvSpPr/>
      </xdr:nvSpPr>
      <xdr:spPr>
        <a:xfrm>
          <a:off x="10426700" y="130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74572</xdr:rowOff>
    </xdr:from>
    <xdr:ext cx="534377" cy="259045"/>
    <xdr:sp macro="" textlink="">
      <xdr:nvSpPr>
        <xdr:cNvPr id="414" name="商工費該当値テキスト"/>
        <xdr:cNvSpPr txBox="1"/>
      </xdr:nvSpPr>
      <xdr:spPr>
        <a:xfrm>
          <a:off x="10528300" y="129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83928</xdr:rowOff>
    </xdr:from>
    <xdr:to>
      <xdr:col>14</xdr:col>
      <xdr:colOff>79375</xdr:colOff>
      <xdr:row>77</xdr:row>
      <xdr:rowOff>14078</xdr:rowOff>
    </xdr:to>
    <xdr:sp macro="" textlink="">
      <xdr:nvSpPr>
        <xdr:cNvPr id="415" name="円/楕円 414"/>
        <xdr:cNvSpPr/>
      </xdr:nvSpPr>
      <xdr:spPr>
        <a:xfrm>
          <a:off x="9588500" y="131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5205</xdr:rowOff>
    </xdr:from>
    <xdr:ext cx="534377" cy="259045"/>
    <xdr:sp macro="" textlink="">
      <xdr:nvSpPr>
        <xdr:cNvPr id="416" name="テキスト ボックス 415"/>
        <xdr:cNvSpPr txBox="1"/>
      </xdr:nvSpPr>
      <xdr:spPr>
        <a:xfrm>
          <a:off x="9359411" y="132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76479</xdr:rowOff>
    </xdr:from>
    <xdr:to>
      <xdr:col>12</xdr:col>
      <xdr:colOff>561975</xdr:colOff>
      <xdr:row>77</xdr:row>
      <xdr:rowOff>6629</xdr:rowOff>
    </xdr:to>
    <xdr:sp macro="" textlink="">
      <xdr:nvSpPr>
        <xdr:cNvPr id="417" name="円/楕円 416"/>
        <xdr:cNvSpPr/>
      </xdr:nvSpPr>
      <xdr:spPr>
        <a:xfrm>
          <a:off x="8699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169206</xdr:rowOff>
    </xdr:from>
    <xdr:ext cx="534377" cy="259045"/>
    <xdr:sp macro="" textlink="">
      <xdr:nvSpPr>
        <xdr:cNvPr id="418" name="テキスト ボックス 417"/>
        <xdr:cNvSpPr txBox="1"/>
      </xdr:nvSpPr>
      <xdr:spPr>
        <a:xfrm>
          <a:off x="84831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14681</xdr:rowOff>
    </xdr:from>
    <xdr:to>
      <xdr:col>11</xdr:col>
      <xdr:colOff>358775</xdr:colOff>
      <xdr:row>76</xdr:row>
      <xdr:rowOff>116281</xdr:rowOff>
    </xdr:to>
    <xdr:sp macro="" textlink="">
      <xdr:nvSpPr>
        <xdr:cNvPr id="419" name="円/楕円 418"/>
        <xdr:cNvSpPr/>
      </xdr:nvSpPr>
      <xdr:spPr>
        <a:xfrm>
          <a:off x="7810500" y="130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107408</xdr:rowOff>
    </xdr:from>
    <xdr:ext cx="534377" cy="259045"/>
    <xdr:sp macro="" textlink="">
      <xdr:nvSpPr>
        <xdr:cNvPr id="420" name="テキスト ボックス 419"/>
        <xdr:cNvSpPr txBox="1"/>
      </xdr:nvSpPr>
      <xdr:spPr>
        <a:xfrm>
          <a:off x="7594111" y="131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169805</xdr:rowOff>
    </xdr:from>
    <xdr:to>
      <xdr:col>10</xdr:col>
      <xdr:colOff>155575</xdr:colOff>
      <xdr:row>76</xdr:row>
      <xdr:rowOff>99955</xdr:rowOff>
    </xdr:to>
    <xdr:sp macro="" textlink="">
      <xdr:nvSpPr>
        <xdr:cNvPr id="421" name="円/楕円 420"/>
        <xdr:cNvSpPr/>
      </xdr:nvSpPr>
      <xdr:spPr>
        <a:xfrm>
          <a:off x="6921500" y="13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91082</xdr:rowOff>
    </xdr:from>
    <xdr:ext cx="534377" cy="259045"/>
    <xdr:sp macro="" textlink="">
      <xdr:nvSpPr>
        <xdr:cNvPr id="422" name="テキスト ボックス 421"/>
        <xdr:cNvSpPr txBox="1"/>
      </xdr:nvSpPr>
      <xdr:spPr>
        <a:xfrm>
          <a:off x="6705111" y="131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4" name="直線コネクタ 443"/>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5"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6" name="直線コネクタ 445"/>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7"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8" name="直線コネクタ 447"/>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150571</xdr:rowOff>
    </xdr:from>
    <xdr:to>
      <xdr:col>15</xdr:col>
      <xdr:colOff>180975</xdr:colOff>
      <xdr:row>96</xdr:row>
      <xdr:rowOff>76</xdr:rowOff>
    </xdr:to>
    <xdr:cxnSp macro="">
      <xdr:nvCxnSpPr>
        <xdr:cNvPr id="449" name="直線コネクタ 448"/>
        <xdr:cNvCxnSpPr/>
      </xdr:nvCxnSpPr>
      <xdr:spPr>
        <a:xfrm flipV="1">
          <a:off x="9639300" y="16438321"/>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50"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51" name="フローチャート : 判断 450"/>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161683</xdr:rowOff>
    </xdr:from>
    <xdr:to>
      <xdr:col>14</xdr:col>
      <xdr:colOff>28575</xdr:colOff>
      <xdr:row>96</xdr:row>
      <xdr:rowOff>76</xdr:rowOff>
    </xdr:to>
    <xdr:cxnSp macro="">
      <xdr:nvCxnSpPr>
        <xdr:cNvPr id="452" name="直線コネクタ 451"/>
        <xdr:cNvCxnSpPr/>
      </xdr:nvCxnSpPr>
      <xdr:spPr>
        <a:xfrm>
          <a:off x="8750300" y="16449433"/>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3" name="フローチャート : 判断 452"/>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54" name="テキスト ボックス 453"/>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126403</xdr:rowOff>
    </xdr:from>
    <xdr:to>
      <xdr:col>12</xdr:col>
      <xdr:colOff>511175</xdr:colOff>
      <xdr:row>95</xdr:row>
      <xdr:rowOff>161683</xdr:rowOff>
    </xdr:to>
    <xdr:cxnSp macro="">
      <xdr:nvCxnSpPr>
        <xdr:cNvPr id="455" name="直線コネクタ 454"/>
        <xdr:cNvCxnSpPr/>
      </xdr:nvCxnSpPr>
      <xdr:spPr>
        <a:xfrm>
          <a:off x="7861300" y="16414153"/>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6" name="フローチャート : 判断 455"/>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7" name="テキスト ボックス 456"/>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126403</xdr:rowOff>
    </xdr:from>
    <xdr:to>
      <xdr:col>11</xdr:col>
      <xdr:colOff>307975</xdr:colOff>
      <xdr:row>96</xdr:row>
      <xdr:rowOff>36754</xdr:rowOff>
    </xdr:to>
    <xdr:cxnSp macro="">
      <xdr:nvCxnSpPr>
        <xdr:cNvPr id="458" name="直線コネクタ 457"/>
        <xdr:cNvCxnSpPr/>
      </xdr:nvCxnSpPr>
      <xdr:spPr>
        <a:xfrm flipV="1">
          <a:off x="6972300" y="16414153"/>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141300</xdr:rowOff>
    </xdr:from>
    <xdr:to>
      <xdr:col>11</xdr:col>
      <xdr:colOff>358775</xdr:colOff>
      <xdr:row>95</xdr:row>
      <xdr:rowOff>71450</xdr:rowOff>
    </xdr:to>
    <xdr:sp macro="" textlink="">
      <xdr:nvSpPr>
        <xdr:cNvPr id="459" name="フローチャート : 判断 458"/>
        <xdr:cNvSpPr/>
      </xdr:nvSpPr>
      <xdr:spPr>
        <a:xfrm>
          <a:off x="7810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87977</xdr:rowOff>
    </xdr:from>
    <xdr:ext cx="534377" cy="259045"/>
    <xdr:sp macro="" textlink="">
      <xdr:nvSpPr>
        <xdr:cNvPr id="460" name="テキスト ボックス 459"/>
        <xdr:cNvSpPr txBox="1"/>
      </xdr:nvSpPr>
      <xdr:spPr>
        <a:xfrm>
          <a:off x="7594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33655</xdr:rowOff>
    </xdr:from>
    <xdr:to>
      <xdr:col>10</xdr:col>
      <xdr:colOff>155575</xdr:colOff>
      <xdr:row>95</xdr:row>
      <xdr:rowOff>135255</xdr:rowOff>
    </xdr:to>
    <xdr:sp macro="" textlink="">
      <xdr:nvSpPr>
        <xdr:cNvPr id="461" name="フローチャート : 判断 460"/>
        <xdr:cNvSpPr/>
      </xdr:nvSpPr>
      <xdr:spPr>
        <a:xfrm>
          <a:off x="6921500" y="1632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151782</xdr:rowOff>
    </xdr:from>
    <xdr:ext cx="534377" cy="259045"/>
    <xdr:sp macro="" textlink="">
      <xdr:nvSpPr>
        <xdr:cNvPr id="462" name="テキスト ボックス 461"/>
        <xdr:cNvSpPr txBox="1"/>
      </xdr:nvSpPr>
      <xdr:spPr>
        <a:xfrm>
          <a:off x="6705111" y="160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99771</xdr:rowOff>
    </xdr:from>
    <xdr:to>
      <xdr:col>15</xdr:col>
      <xdr:colOff>231775</xdr:colOff>
      <xdr:row>96</xdr:row>
      <xdr:rowOff>29921</xdr:rowOff>
    </xdr:to>
    <xdr:sp macro="" textlink="">
      <xdr:nvSpPr>
        <xdr:cNvPr id="468" name="円/楕円 467"/>
        <xdr:cNvSpPr/>
      </xdr:nvSpPr>
      <xdr:spPr>
        <a:xfrm>
          <a:off x="10426700" y="163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122648</xdr:rowOff>
    </xdr:from>
    <xdr:ext cx="534377" cy="259045"/>
    <xdr:sp macro="" textlink="">
      <xdr:nvSpPr>
        <xdr:cNvPr id="469" name="土木費該当値テキスト"/>
        <xdr:cNvSpPr txBox="1"/>
      </xdr:nvSpPr>
      <xdr:spPr>
        <a:xfrm>
          <a:off x="10528300" y="162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120726</xdr:rowOff>
    </xdr:from>
    <xdr:to>
      <xdr:col>14</xdr:col>
      <xdr:colOff>79375</xdr:colOff>
      <xdr:row>96</xdr:row>
      <xdr:rowOff>50876</xdr:rowOff>
    </xdr:to>
    <xdr:sp macro="" textlink="">
      <xdr:nvSpPr>
        <xdr:cNvPr id="470" name="円/楕円 469"/>
        <xdr:cNvSpPr/>
      </xdr:nvSpPr>
      <xdr:spPr>
        <a:xfrm>
          <a:off x="9588500" y="16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67403</xdr:rowOff>
    </xdr:from>
    <xdr:ext cx="534377" cy="259045"/>
    <xdr:sp macro="" textlink="">
      <xdr:nvSpPr>
        <xdr:cNvPr id="471" name="テキスト ボックス 470"/>
        <xdr:cNvSpPr txBox="1"/>
      </xdr:nvSpPr>
      <xdr:spPr>
        <a:xfrm>
          <a:off x="9359411" y="161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110883</xdr:rowOff>
    </xdr:from>
    <xdr:to>
      <xdr:col>12</xdr:col>
      <xdr:colOff>561975</xdr:colOff>
      <xdr:row>96</xdr:row>
      <xdr:rowOff>41033</xdr:rowOff>
    </xdr:to>
    <xdr:sp macro="" textlink="">
      <xdr:nvSpPr>
        <xdr:cNvPr id="472" name="円/楕円 471"/>
        <xdr:cNvSpPr/>
      </xdr:nvSpPr>
      <xdr:spPr>
        <a:xfrm>
          <a:off x="8699500" y="163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57560</xdr:rowOff>
    </xdr:from>
    <xdr:ext cx="534377" cy="259045"/>
    <xdr:sp macro="" textlink="">
      <xdr:nvSpPr>
        <xdr:cNvPr id="473" name="テキスト ボックス 472"/>
        <xdr:cNvSpPr txBox="1"/>
      </xdr:nvSpPr>
      <xdr:spPr>
        <a:xfrm>
          <a:off x="8483111" y="161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75603</xdr:rowOff>
    </xdr:from>
    <xdr:to>
      <xdr:col>11</xdr:col>
      <xdr:colOff>358775</xdr:colOff>
      <xdr:row>96</xdr:row>
      <xdr:rowOff>5753</xdr:rowOff>
    </xdr:to>
    <xdr:sp macro="" textlink="">
      <xdr:nvSpPr>
        <xdr:cNvPr id="474" name="円/楕円 473"/>
        <xdr:cNvSpPr/>
      </xdr:nvSpPr>
      <xdr:spPr>
        <a:xfrm>
          <a:off x="7810500" y="163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168330</xdr:rowOff>
    </xdr:from>
    <xdr:ext cx="534377" cy="259045"/>
    <xdr:sp macro="" textlink="">
      <xdr:nvSpPr>
        <xdr:cNvPr id="475" name="テキスト ボックス 474"/>
        <xdr:cNvSpPr txBox="1"/>
      </xdr:nvSpPr>
      <xdr:spPr>
        <a:xfrm>
          <a:off x="7594111" y="164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157404</xdr:rowOff>
    </xdr:from>
    <xdr:to>
      <xdr:col>10</xdr:col>
      <xdr:colOff>155575</xdr:colOff>
      <xdr:row>96</xdr:row>
      <xdr:rowOff>87554</xdr:rowOff>
    </xdr:to>
    <xdr:sp macro="" textlink="">
      <xdr:nvSpPr>
        <xdr:cNvPr id="476" name="円/楕円 475"/>
        <xdr:cNvSpPr/>
      </xdr:nvSpPr>
      <xdr:spPr>
        <a:xfrm>
          <a:off x="6921500" y="164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78681</xdr:rowOff>
    </xdr:from>
    <xdr:ext cx="534377" cy="259045"/>
    <xdr:sp macro="" textlink="">
      <xdr:nvSpPr>
        <xdr:cNvPr id="477" name="テキスト ボックス 476"/>
        <xdr:cNvSpPr txBox="1"/>
      </xdr:nvSpPr>
      <xdr:spPr>
        <a:xfrm>
          <a:off x="6705111" y="1653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8" name="テキスト ボックス 48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500" name="直線コネクタ 499"/>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501"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2" name="直線コネクタ 501"/>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3"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4" name="直線コネクタ 503"/>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100838</xdr:rowOff>
    </xdr:from>
    <xdr:to>
      <xdr:col>23</xdr:col>
      <xdr:colOff>517525</xdr:colOff>
      <xdr:row>36</xdr:row>
      <xdr:rowOff>157861</xdr:rowOff>
    </xdr:to>
    <xdr:cxnSp macro="">
      <xdr:nvCxnSpPr>
        <xdr:cNvPr id="505" name="直線コネクタ 504"/>
        <xdr:cNvCxnSpPr/>
      </xdr:nvCxnSpPr>
      <xdr:spPr>
        <a:xfrm>
          <a:off x="15481300" y="6273038"/>
          <a:ext cx="8382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506"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7" name="フローチャート : 判断 506"/>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100838</xdr:rowOff>
    </xdr:from>
    <xdr:to>
      <xdr:col>22</xdr:col>
      <xdr:colOff>365125</xdr:colOff>
      <xdr:row>37</xdr:row>
      <xdr:rowOff>99187</xdr:rowOff>
    </xdr:to>
    <xdr:cxnSp macro="">
      <xdr:nvCxnSpPr>
        <xdr:cNvPr id="508" name="直線コネクタ 507"/>
        <xdr:cNvCxnSpPr/>
      </xdr:nvCxnSpPr>
      <xdr:spPr>
        <a:xfrm flipV="1">
          <a:off x="14592300" y="6273038"/>
          <a:ext cx="889000" cy="1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9" name="フローチャート : 判断 508"/>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10" name="テキスト ボックス 509"/>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99187</xdr:rowOff>
    </xdr:from>
    <xdr:to>
      <xdr:col>21</xdr:col>
      <xdr:colOff>161925</xdr:colOff>
      <xdr:row>37</xdr:row>
      <xdr:rowOff>161798</xdr:rowOff>
    </xdr:to>
    <xdr:cxnSp macro="">
      <xdr:nvCxnSpPr>
        <xdr:cNvPr id="511" name="直線コネクタ 510"/>
        <xdr:cNvCxnSpPr/>
      </xdr:nvCxnSpPr>
      <xdr:spPr>
        <a:xfrm flipV="1">
          <a:off x="13703300" y="6442837"/>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2" name="フローチャート : 判断 511"/>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71645</xdr:rowOff>
    </xdr:from>
    <xdr:ext cx="534377" cy="259045"/>
    <xdr:sp macro="" textlink="">
      <xdr:nvSpPr>
        <xdr:cNvPr id="513" name="テキスト ボックス 512"/>
        <xdr:cNvSpPr txBox="1"/>
      </xdr:nvSpPr>
      <xdr:spPr>
        <a:xfrm>
          <a:off x="14325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161798</xdr:rowOff>
    </xdr:from>
    <xdr:to>
      <xdr:col>19</xdr:col>
      <xdr:colOff>644525</xdr:colOff>
      <xdr:row>37</xdr:row>
      <xdr:rowOff>167132</xdr:rowOff>
    </xdr:to>
    <xdr:cxnSp macro="">
      <xdr:nvCxnSpPr>
        <xdr:cNvPr id="514" name="直線コネクタ 513"/>
        <xdr:cNvCxnSpPr/>
      </xdr:nvCxnSpPr>
      <xdr:spPr>
        <a:xfrm flipV="1">
          <a:off x="12814300" y="65054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120904</xdr:rowOff>
    </xdr:from>
    <xdr:to>
      <xdr:col>20</xdr:col>
      <xdr:colOff>9525</xdr:colOff>
      <xdr:row>37</xdr:row>
      <xdr:rowOff>51054</xdr:rowOff>
    </xdr:to>
    <xdr:sp macro="" textlink="">
      <xdr:nvSpPr>
        <xdr:cNvPr id="515" name="フローチャート : 判断 514"/>
        <xdr:cNvSpPr/>
      </xdr:nvSpPr>
      <xdr:spPr>
        <a:xfrm>
          <a:off x="13652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67581</xdr:rowOff>
    </xdr:from>
    <xdr:ext cx="534377" cy="259045"/>
    <xdr:sp macro="" textlink="">
      <xdr:nvSpPr>
        <xdr:cNvPr id="516" name="テキスト ボックス 515"/>
        <xdr:cNvSpPr txBox="1"/>
      </xdr:nvSpPr>
      <xdr:spPr>
        <a:xfrm>
          <a:off x="13436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46736</xdr:rowOff>
    </xdr:from>
    <xdr:to>
      <xdr:col>18</xdr:col>
      <xdr:colOff>492125</xdr:colOff>
      <xdr:row>36</xdr:row>
      <xdr:rowOff>148336</xdr:rowOff>
    </xdr:to>
    <xdr:sp macro="" textlink="">
      <xdr:nvSpPr>
        <xdr:cNvPr id="517" name="フローチャート : 判断 516"/>
        <xdr:cNvSpPr/>
      </xdr:nvSpPr>
      <xdr:spPr>
        <a:xfrm>
          <a:off x="12763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164863</xdr:rowOff>
    </xdr:from>
    <xdr:ext cx="534377" cy="259045"/>
    <xdr:sp macro="" textlink="">
      <xdr:nvSpPr>
        <xdr:cNvPr id="518" name="テキスト ボックス 517"/>
        <xdr:cNvSpPr txBox="1"/>
      </xdr:nvSpPr>
      <xdr:spPr>
        <a:xfrm>
          <a:off x="12547111" y="59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107061</xdr:rowOff>
    </xdr:from>
    <xdr:to>
      <xdr:col>23</xdr:col>
      <xdr:colOff>568325</xdr:colOff>
      <xdr:row>37</xdr:row>
      <xdr:rowOff>37211</xdr:rowOff>
    </xdr:to>
    <xdr:sp macro="" textlink="">
      <xdr:nvSpPr>
        <xdr:cNvPr id="524" name="円/楕円 523"/>
        <xdr:cNvSpPr/>
      </xdr:nvSpPr>
      <xdr:spPr>
        <a:xfrm>
          <a:off x="16268700" y="62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85488</xdr:rowOff>
    </xdr:from>
    <xdr:ext cx="534377" cy="259045"/>
    <xdr:sp macro="" textlink="">
      <xdr:nvSpPr>
        <xdr:cNvPr id="525" name="警察費該当値テキスト"/>
        <xdr:cNvSpPr txBox="1"/>
      </xdr:nvSpPr>
      <xdr:spPr>
        <a:xfrm>
          <a:off x="16370300" y="62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50038</xdr:rowOff>
    </xdr:from>
    <xdr:to>
      <xdr:col>22</xdr:col>
      <xdr:colOff>415925</xdr:colOff>
      <xdr:row>36</xdr:row>
      <xdr:rowOff>151638</xdr:rowOff>
    </xdr:to>
    <xdr:sp macro="" textlink="">
      <xdr:nvSpPr>
        <xdr:cNvPr id="526" name="円/楕円 525"/>
        <xdr:cNvSpPr/>
      </xdr:nvSpPr>
      <xdr:spPr>
        <a:xfrm>
          <a:off x="15430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142765</xdr:rowOff>
    </xdr:from>
    <xdr:ext cx="534377" cy="259045"/>
    <xdr:sp macro="" textlink="">
      <xdr:nvSpPr>
        <xdr:cNvPr id="527" name="テキスト ボックス 526"/>
        <xdr:cNvSpPr txBox="1"/>
      </xdr:nvSpPr>
      <xdr:spPr>
        <a:xfrm>
          <a:off x="15201411" y="63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48387</xdr:rowOff>
    </xdr:from>
    <xdr:to>
      <xdr:col>21</xdr:col>
      <xdr:colOff>212725</xdr:colOff>
      <xdr:row>37</xdr:row>
      <xdr:rowOff>149987</xdr:rowOff>
    </xdr:to>
    <xdr:sp macro="" textlink="">
      <xdr:nvSpPr>
        <xdr:cNvPr id="528" name="円/楕円 527"/>
        <xdr:cNvSpPr/>
      </xdr:nvSpPr>
      <xdr:spPr>
        <a:xfrm>
          <a:off x="14541500" y="63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141114</xdr:rowOff>
    </xdr:from>
    <xdr:ext cx="534377" cy="259045"/>
    <xdr:sp macro="" textlink="">
      <xdr:nvSpPr>
        <xdr:cNvPr id="529" name="テキスト ボックス 528"/>
        <xdr:cNvSpPr txBox="1"/>
      </xdr:nvSpPr>
      <xdr:spPr>
        <a:xfrm>
          <a:off x="14325111" y="64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110998</xdr:rowOff>
    </xdr:from>
    <xdr:to>
      <xdr:col>20</xdr:col>
      <xdr:colOff>9525</xdr:colOff>
      <xdr:row>38</xdr:row>
      <xdr:rowOff>41148</xdr:rowOff>
    </xdr:to>
    <xdr:sp macro="" textlink="">
      <xdr:nvSpPr>
        <xdr:cNvPr id="530" name="円/楕円 529"/>
        <xdr:cNvSpPr/>
      </xdr:nvSpPr>
      <xdr:spPr>
        <a:xfrm>
          <a:off x="13652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32275</xdr:rowOff>
    </xdr:from>
    <xdr:ext cx="534377" cy="259045"/>
    <xdr:sp macro="" textlink="">
      <xdr:nvSpPr>
        <xdr:cNvPr id="531" name="テキスト ボックス 530"/>
        <xdr:cNvSpPr txBox="1"/>
      </xdr:nvSpPr>
      <xdr:spPr>
        <a:xfrm>
          <a:off x="13436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116332</xdr:rowOff>
    </xdr:from>
    <xdr:to>
      <xdr:col>18</xdr:col>
      <xdr:colOff>492125</xdr:colOff>
      <xdr:row>38</xdr:row>
      <xdr:rowOff>46482</xdr:rowOff>
    </xdr:to>
    <xdr:sp macro="" textlink="">
      <xdr:nvSpPr>
        <xdr:cNvPr id="532" name="円/楕円 531"/>
        <xdr:cNvSpPr/>
      </xdr:nvSpPr>
      <xdr:spPr>
        <a:xfrm>
          <a:off x="12763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37609</xdr:rowOff>
    </xdr:from>
    <xdr:ext cx="534377" cy="259045"/>
    <xdr:sp macro="" textlink="">
      <xdr:nvSpPr>
        <xdr:cNvPr id="533" name="テキスト ボックス 532"/>
        <xdr:cNvSpPr txBox="1"/>
      </xdr:nvSpPr>
      <xdr:spPr>
        <a:xfrm>
          <a:off x="12547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3" name="直線コネクタ 54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4" name="テキスト ボックス 54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5" name="直線コネクタ 54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6" name="テキスト ボックス 54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7" name="直線コネクタ 54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8" name="テキスト ボックス 54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0" name="テキスト ボックス 54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51" name="直線コネクタ 55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2" name="テキスト ボックス 55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3" name="直線コネクタ 55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4" name="テキスト ボックス 55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5" name="直線コネクタ 55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6" name="テキスト ボックス 55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60" name="直線コネクタ 559"/>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61"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2" name="直線コネクタ 561"/>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3"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4" name="直線コネクタ 563"/>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108153</xdr:rowOff>
    </xdr:from>
    <xdr:to>
      <xdr:col>23</xdr:col>
      <xdr:colOff>517525</xdr:colOff>
      <xdr:row>54</xdr:row>
      <xdr:rowOff>151273</xdr:rowOff>
    </xdr:to>
    <xdr:cxnSp macro="">
      <xdr:nvCxnSpPr>
        <xdr:cNvPr id="565" name="直線コネクタ 564"/>
        <xdr:cNvCxnSpPr/>
      </xdr:nvCxnSpPr>
      <xdr:spPr>
        <a:xfrm flipV="1">
          <a:off x="15481300" y="9366453"/>
          <a:ext cx="838200" cy="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1290</xdr:rowOff>
    </xdr:from>
    <xdr:ext cx="534377" cy="259045"/>
    <xdr:sp macro="" textlink="">
      <xdr:nvSpPr>
        <xdr:cNvPr id="566" name="教育費平均値テキスト"/>
        <xdr:cNvSpPr txBox="1"/>
      </xdr:nvSpPr>
      <xdr:spPr>
        <a:xfrm>
          <a:off x="16370300" y="9602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7" name="フローチャート : 判断 566"/>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151273</xdr:rowOff>
    </xdr:from>
    <xdr:to>
      <xdr:col>22</xdr:col>
      <xdr:colOff>365125</xdr:colOff>
      <xdr:row>55</xdr:row>
      <xdr:rowOff>53660</xdr:rowOff>
    </xdr:to>
    <xdr:cxnSp macro="">
      <xdr:nvCxnSpPr>
        <xdr:cNvPr id="568" name="直線コネクタ 567"/>
        <xdr:cNvCxnSpPr/>
      </xdr:nvCxnSpPr>
      <xdr:spPr>
        <a:xfrm flipV="1">
          <a:off x="14592300" y="9409573"/>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9" name="フローチャート : 判断 568"/>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118105</xdr:rowOff>
    </xdr:from>
    <xdr:ext cx="534377" cy="259045"/>
    <xdr:sp macro="" textlink="">
      <xdr:nvSpPr>
        <xdr:cNvPr id="570" name="テキスト ボックス 569"/>
        <xdr:cNvSpPr txBox="1"/>
      </xdr:nvSpPr>
      <xdr:spPr>
        <a:xfrm>
          <a:off x="152014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53660</xdr:rowOff>
    </xdr:from>
    <xdr:to>
      <xdr:col>21</xdr:col>
      <xdr:colOff>161925</xdr:colOff>
      <xdr:row>55</xdr:row>
      <xdr:rowOff>124898</xdr:rowOff>
    </xdr:to>
    <xdr:cxnSp macro="">
      <xdr:nvCxnSpPr>
        <xdr:cNvPr id="571" name="直線コネクタ 570"/>
        <xdr:cNvCxnSpPr/>
      </xdr:nvCxnSpPr>
      <xdr:spPr>
        <a:xfrm flipV="1">
          <a:off x="13703300" y="9483410"/>
          <a:ext cx="889000" cy="7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2" name="フローチャート : 判断 571"/>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170254</xdr:rowOff>
    </xdr:from>
    <xdr:ext cx="534377" cy="259045"/>
    <xdr:sp macro="" textlink="">
      <xdr:nvSpPr>
        <xdr:cNvPr id="573" name="テキスト ボックス 572"/>
        <xdr:cNvSpPr txBox="1"/>
      </xdr:nvSpPr>
      <xdr:spPr>
        <a:xfrm>
          <a:off x="14325111" y="97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50032</xdr:rowOff>
    </xdr:from>
    <xdr:to>
      <xdr:col>19</xdr:col>
      <xdr:colOff>644525</xdr:colOff>
      <xdr:row>55</xdr:row>
      <xdr:rowOff>124898</xdr:rowOff>
    </xdr:to>
    <xdr:cxnSp macro="">
      <xdr:nvCxnSpPr>
        <xdr:cNvPr id="574" name="直線コネクタ 573"/>
        <xdr:cNvCxnSpPr/>
      </xdr:nvCxnSpPr>
      <xdr:spPr>
        <a:xfrm>
          <a:off x="12814300" y="9479782"/>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31179</xdr:rowOff>
    </xdr:from>
    <xdr:to>
      <xdr:col>20</xdr:col>
      <xdr:colOff>9525</xdr:colOff>
      <xdr:row>54</xdr:row>
      <xdr:rowOff>132779</xdr:rowOff>
    </xdr:to>
    <xdr:sp macro="" textlink="">
      <xdr:nvSpPr>
        <xdr:cNvPr id="575" name="フローチャート : 判断 574"/>
        <xdr:cNvSpPr/>
      </xdr:nvSpPr>
      <xdr:spPr>
        <a:xfrm>
          <a:off x="13652500" y="928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149306</xdr:rowOff>
    </xdr:from>
    <xdr:ext cx="534377" cy="259045"/>
    <xdr:sp macro="" textlink="">
      <xdr:nvSpPr>
        <xdr:cNvPr id="576" name="テキスト ボックス 575"/>
        <xdr:cNvSpPr txBox="1"/>
      </xdr:nvSpPr>
      <xdr:spPr>
        <a:xfrm>
          <a:off x="13436111"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153908</xdr:rowOff>
    </xdr:from>
    <xdr:to>
      <xdr:col>18</xdr:col>
      <xdr:colOff>492125</xdr:colOff>
      <xdr:row>54</xdr:row>
      <xdr:rowOff>84058</xdr:rowOff>
    </xdr:to>
    <xdr:sp macro="" textlink="">
      <xdr:nvSpPr>
        <xdr:cNvPr id="577" name="フローチャート : 判断 576"/>
        <xdr:cNvSpPr/>
      </xdr:nvSpPr>
      <xdr:spPr>
        <a:xfrm>
          <a:off x="12763500" y="924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100585</xdr:rowOff>
    </xdr:from>
    <xdr:ext cx="534377" cy="259045"/>
    <xdr:sp macro="" textlink="">
      <xdr:nvSpPr>
        <xdr:cNvPr id="578" name="テキスト ボックス 577"/>
        <xdr:cNvSpPr txBox="1"/>
      </xdr:nvSpPr>
      <xdr:spPr>
        <a:xfrm>
          <a:off x="12547111" y="90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57353</xdr:rowOff>
    </xdr:from>
    <xdr:to>
      <xdr:col>23</xdr:col>
      <xdr:colOff>568325</xdr:colOff>
      <xdr:row>54</xdr:row>
      <xdr:rowOff>158953</xdr:rowOff>
    </xdr:to>
    <xdr:sp macro="" textlink="">
      <xdr:nvSpPr>
        <xdr:cNvPr id="584" name="円/楕円 583"/>
        <xdr:cNvSpPr/>
      </xdr:nvSpPr>
      <xdr:spPr>
        <a:xfrm>
          <a:off x="16268700" y="93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80230</xdr:rowOff>
    </xdr:from>
    <xdr:ext cx="534377" cy="259045"/>
    <xdr:sp macro="" textlink="">
      <xdr:nvSpPr>
        <xdr:cNvPr id="585" name="教育費該当値テキスト"/>
        <xdr:cNvSpPr txBox="1"/>
      </xdr:nvSpPr>
      <xdr:spPr>
        <a:xfrm>
          <a:off x="16370300" y="91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91,104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100473</xdr:rowOff>
    </xdr:from>
    <xdr:to>
      <xdr:col>22</xdr:col>
      <xdr:colOff>415925</xdr:colOff>
      <xdr:row>55</xdr:row>
      <xdr:rowOff>30623</xdr:rowOff>
    </xdr:to>
    <xdr:sp macro="" textlink="">
      <xdr:nvSpPr>
        <xdr:cNvPr id="586" name="円/楕円 585"/>
        <xdr:cNvSpPr/>
      </xdr:nvSpPr>
      <xdr:spPr>
        <a:xfrm>
          <a:off x="15430500" y="93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53</xdr:row>
      <xdr:rowOff>47150</xdr:rowOff>
    </xdr:from>
    <xdr:ext cx="534377" cy="259045"/>
    <xdr:sp macro="" textlink="">
      <xdr:nvSpPr>
        <xdr:cNvPr id="587" name="テキスト ボックス 586"/>
        <xdr:cNvSpPr txBox="1"/>
      </xdr:nvSpPr>
      <xdr:spPr>
        <a:xfrm>
          <a:off x="15201411" y="91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2860</xdr:rowOff>
    </xdr:from>
    <xdr:to>
      <xdr:col>21</xdr:col>
      <xdr:colOff>212725</xdr:colOff>
      <xdr:row>55</xdr:row>
      <xdr:rowOff>104460</xdr:rowOff>
    </xdr:to>
    <xdr:sp macro="" textlink="">
      <xdr:nvSpPr>
        <xdr:cNvPr id="588" name="円/楕円 587"/>
        <xdr:cNvSpPr/>
      </xdr:nvSpPr>
      <xdr:spPr>
        <a:xfrm>
          <a:off x="14541500" y="94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120987</xdr:rowOff>
    </xdr:from>
    <xdr:ext cx="534377" cy="259045"/>
    <xdr:sp macro="" textlink="">
      <xdr:nvSpPr>
        <xdr:cNvPr id="589" name="テキスト ボックス 588"/>
        <xdr:cNvSpPr txBox="1"/>
      </xdr:nvSpPr>
      <xdr:spPr>
        <a:xfrm>
          <a:off x="14325111" y="920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74098</xdr:rowOff>
    </xdr:from>
    <xdr:to>
      <xdr:col>20</xdr:col>
      <xdr:colOff>9525</xdr:colOff>
      <xdr:row>56</xdr:row>
      <xdr:rowOff>4248</xdr:rowOff>
    </xdr:to>
    <xdr:sp macro="" textlink="">
      <xdr:nvSpPr>
        <xdr:cNvPr id="590" name="円/楕円 589"/>
        <xdr:cNvSpPr/>
      </xdr:nvSpPr>
      <xdr:spPr>
        <a:xfrm>
          <a:off x="13652500" y="95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166825</xdr:rowOff>
    </xdr:from>
    <xdr:ext cx="534377" cy="259045"/>
    <xdr:sp macro="" textlink="">
      <xdr:nvSpPr>
        <xdr:cNvPr id="591" name="テキスト ボックス 590"/>
        <xdr:cNvSpPr txBox="1"/>
      </xdr:nvSpPr>
      <xdr:spPr>
        <a:xfrm>
          <a:off x="13436111" y="9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84,518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170682</xdr:rowOff>
    </xdr:from>
    <xdr:to>
      <xdr:col>18</xdr:col>
      <xdr:colOff>492125</xdr:colOff>
      <xdr:row>55</xdr:row>
      <xdr:rowOff>100832</xdr:rowOff>
    </xdr:to>
    <xdr:sp macro="" textlink="">
      <xdr:nvSpPr>
        <xdr:cNvPr id="592" name="円/楕円 591"/>
        <xdr:cNvSpPr/>
      </xdr:nvSpPr>
      <xdr:spPr>
        <a:xfrm>
          <a:off x="12763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91959</xdr:rowOff>
    </xdr:from>
    <xdr:ext cx="534377" cy="259045"/>
    <xdr:sp macro="" textlink="">
      <xdr:nvSpPr>
        <xdr:cNvPr id="593" name="テキスト ボックス 592"/>
        <xdr:cNvSpPr txBox="1"/>
      </xdr:nvSpPr>
      <xdr:spPr>
        <a:xfrm>
          <a:off x="12547111" y="95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5" name="直線コネクタ 614"/>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6"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7" name="直線コネクタ 616"/>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8"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9" name="直線コネクタ 618"/>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149053</xdr:rowOff>
    </xdr:from>
    <xdr:to>
      <xdr:col>23</xdr:col>
      <xdr:colOff>517525</xdr:colOff>
      <xdr:row>79</xdr:row>
      <xdr:rowOff>22828</xdr:rowOff>
    </xdr:to>
    <xdr:cxnSp macro="">
      <xdr:nvCxnSpPr>
        <xdr:cNvPr id="620" name="直線コネクタ 619"/>
        <xdr:cNvCxnSpPr/>
      </xdr:nvCxnSpPr>
      <xdr:spPr>
        <a:xfrm>
          <a:off x="15481300" y="13522153"/>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21"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2" name="フローチャート : 判断 621"/>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149053</xdr:rowOff>
    </xdr:from>
    <xdr:to>
      <xdr:col>22</xdr:col>
      <xdr:colOff>365125</xdr:colOff>
      <xdr:row>79</xdr:row>
      <xdr:rowOff>1397</xdr:rowOff>
    </xdr:to>
    <xdr:cxnSp macro="">
      <xdr:nvCxnSpPr>
        <xdr:cNvPr id="623" name="直線コネクタ 622"/>
        <xdr:cNvCxnSpPr/>
      </xdr:nvCxnSpPr>
      <xdr:spPr>
        <a:xfrm flipV="1">
          <a:off x="14592300" y="13522153"/>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4" name="フローチャート : 判断 623"/>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5" name="テキスト ボックス 624"/>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1397</xdr:rowOff>
    </xdr:from>
    <xdr:to>
      <xdr:col>21</xdr:col>
      <xdr:colOff>161925</xdr:colOff>
      <xdr:row>79</xdr:row>
      <xdr:rowOff>23076</xdr:rowOff>
    </xdr:to>
    <xdr:cxnSp macro="">
      <xdr:nvCxnSpPr>
        <xdr:cNvPr id="626" name="直線コネクタ 625"/>
        <xdr:cNvCxnSpPr/>
      </xdr:nvCxnSpPr>
      <xdr:spPr>
        <a:xfrm flipV="1">
          <a:off x="13703300" y="13545947"/>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7" name="フローチャート : 判断 626"/>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8" name="テキスト ボックス 627"/>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159493</xdr:rowOff>
    </xdr:from>
    <xdr:to>
      <xdr:col>19</xdr:col>
      <xdr:colOff>644525</xdr:colOff>
      <xdr:row>79</xdr:row>
      <xdr:rowOff>23076</xdr:rowOff>
    </xdr:to>
    <xdr:cxnSp macro="">
      <xdr:nvCxnSpPr>
        <xdr:cNvPr id="629" name="直線コネクタ 628"/>
        <xdr:cNvCxnSpPr/>
      </xdr:nvCxnSpPr>
      <xdr:spPr>
        <a:xfrm>
          <a:off x="12814300" y="13532593"/>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29863</xdr:rowOff>
    </xdr:from>
    <xdr:to>
      <xdr:col>20</xdr:col>
      <xdr:colOff>9525</xdr:colOff>
      <xdr:row>78</xdr:row>
      <xdr:rowOff>131463</xdr:rowOff>
    </xdr:to>
    <xdr:sp macro="" textlink="">
      <xdr:nvSpPr>
        <xdr:cNvPr id="630" name="フローチャート : 判断 629"/>
        <xdr:cNvSpPr/>
      </xdr:nvSpPr>
      <xdr:spPr>
        <a:xfrm>
          <a:off x="13652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147990</xdr:rowOff>
    </xdr:from>
    <xdr:ext cx="469744" cy="259045"/>
    <xdr:sp macro="" textlink="">
      <xdr:nvSpPr>
        <xdr:cNvPr id="631" name="テキスト ボックス 630"/>
        <xdr:cNvSpPr txBox="1"/>
      </xdr:nvSpPr>
      <xdr:spPr>
        <a:xfrm>
          <a:off x="13468427"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33959</xdr:rowOff>
    </xdr:from>
    <xdr:to>
      <xdr:col>18</xdr:col>
      <xdr:colOff>492125</xdr:colOff>
      <xdr:row>78</xdr:row>
      <xdr:rowOff>135559</xdr:rowOff>
    </xdr:to>
    <xdr:sp macro="" textlink="">
      <xdr:nvSpPr>
        <xdr:cNvPr id="632" name="フローチャート : 判断 631"/>
        <xdr:cNvSpPr/>
      </xdr:nvSpPr>
      <xdr:spPr>
        <a:xfrm>
          <a:off x="12763500" y="1340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152086</xdr:rowOff>
    </xdr:from>
    <xdr:ext cx="469744" cy="259045"/>
    <xdr:sp macro="" textlink="">
      <xdr:nvSpPr>
        <xdr:cNvPr id="633" name="テキスト ボックス 632"/>
        <xdr:cNvSpPr txBox="1"/>
      </xdr:nvSpPr>
      <xdr:spPr>
        <a:xfrm>
          <a:off x="12579427" y="131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143478</xdr:rowOff>
    </xdr:from>
    <xdr:to>
      <xdr:col>23</xdr:col>
      <xdr:colOff>568325</xdr:colOff>
      <xdr:row>79</xdr:row>
      <xdr:rowOff>73628</xdr:rowOff>
    </xdr:to>
    <xdr:sp macro="" textlink="">
      <xdr:nvSpPr>
        <xdr:cNvPr id="639" name="円/楕円 638"/>
        <xdr:cNvSpPr/>
      </xdr:nvSpPr>
      <xdr:spPr>
        <a:xfrm>
          <a:off x="16268700" y="135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68794</xdr:rowOff>
    </xdr:from>
    <xdr:ext cx="469744" cy="259045"/>
    <xdr:sp macro="" textlink="">
      <xdr:nvSpPr>
        <xdr:cNvPr id="640" name="災害復旧費該当値テキスト"/>
        <xdr:cNvSpPr txBox="1"/>
      </xdr:nvSpPr>
      <xdr:spPr>
        <a:xfrm>
          <a:off x="16370300" y="1344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98253</xdr:rowOff>
    </xdr:from>
    <xdr:to>
      <xdr:col>22</xdr:col>
      <xdr:colOff>415925</xdr:colOff>
      <xdr:row>79</xdr:row>
      <xdr:rowOff>28403</xdr:rowOff>
    </xdr:to>
    <xdr:sp macro="" textlink="">
      <xdr:nvSpPr>
        <xdr:cNvPr id="641" name="円/楕円 640"/>
        <xdr:cNvSpPr/>
      </xdr:nvSpPr>
      <xdr:spPr>
        <a:xfrm>
          <a:off x="15430500" y="13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19530</xdr:rowOff>
    </xdr:from>
    <xdr:ext cx="469744" cy="259045"/>
    <xdr:sp macro="" textlink="">
      <xdr:nvSpPr>
        <xdr:cNvPr id="642" name="テキスト ボックス 641"/>
        <xdr:cNvSpPr txBox="1"/>
      </xdr:nvSpPr>
      <xdr:spPr>
        <a:xfrm>
          <a:off x="15233727" y="135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122047</xdr:rowOff>
    </xdr:from>
    <xdr:to>
      <xdr:col>21</xdr:col>
      <xdr:colOff>212725</xdr:colOff>
      <xdr:row>79</xdr:row>
      <xdr:rowOff>52197</xdr:rowOff>
    </xdr:to>
    <xdr:sp macro="" textlink="">
      <xdr:nvSpPr>
        <xdr:cNvPr id="643" name="円/楕円 642"/>
        <xdr:cNvSpPr/>
      </xdr:nvSpPr>
      <xdr:spPr>
        <a:xfrm>
          <a:off x="14541500" y="134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43324</xdr:rowOff>
    </xdr:from>
    <xdr:ext cx="469744" cy="259045"/>
    <xdr:sp macro="" textlink="">
      <xdr:nvSpPr>
        <xdr:cNvPr id="644" name="テキスト ボックス 643"/>
        <xdr:cNvSpPr txBox="1"/>
      </xdr:nvSpPr>
      <xdr:spPr>
        <a:xfrm>
          <a:off x="14357427"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143726</xdr:rowOff>
    </xdr:from>
    <xdr:to>
      <xdr:col>20</xdr:col>
      <xdr:colOff>9525</xdr:colOff>
      <xdr:row>79</xdr:row>
      <xdr:rowOff>73876</xdr:rowOff>
    </xdr:to>
    <xdr:sp macro="" textlink="">
      <xdr:nvSpPr>
        <xdr:cNvPr id="645" name="円/楕円 644"/>
        <xdr:cNvSpPr/>
      </xdr:nvSpPr>
      <xdr:spPr>
        <a:xfrm>
          <a:off x="13652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65003</xdr:rowOff>
    </xdr:from>
    <xdr:ext cx="469744" cy="259045"/>
    <xdr:sp macro="" textlink="">
      <xdr:nvSpPr>
        <xdr:cNvPr id="646" name="テキスト ボックス 645"/>
        <xdr:cNvSpPr txBox="1"/>
      </xdr:nvSpPr>
      <xdr:spPr>
        <a:xfrm>
          <a:off x="13468427"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108693</xdr:rowOff>
    </xdr:from>
    <xdr:to>
      <xdr:col>18</xdr:col>
      <xdr:colOff>492125</xdr:colOff>
      <xdr:row>79</xdr:row>
      <xdr:rowOff>38843</xdr:rowOff>
    </xdr:to>
    <xdr:sp macro="" textlink="">
      <xdr:nvSpPr>
        <xdr:cNvPr id="647" name="円/楕円 646"/>
        <xdr:cNvSpPr/>
      </xdr:nvSpPr>
      <xdr:spPr>
        <a:xfrm>
          <a:off x="12763500" y="134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29970</xdr:rowOff>
    </xdr:from>
    <xdr:ext cx="469744" cy="259045"/>
    <xdr:sp macro="" textlink="">
      <xdr:nvSpPr>
        <xdr:cNvPr id="648" name="テキスト ボックス 647"/>
        <xdr:cNvSpPr txBox="1"/>
      </xdr:nvSpPr>
      <xdr:spPr>
        <a:xfrm>
          <a:off x="12579427" y="135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7" name="テキスト ボックス 65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9" name="テキスト ボックス 65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71" name="直線コネクタ 670"/>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2"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3" name="直線コネクタ 672"/>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4"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5" name="直線コネクタ 674"/>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154063</xdr:rowOff>
    </xdr:from>
    <xdr:to>
      <xdr:col>23</xdr:col>
      <xdr:colOff>517525</xdr:colOff>
      <xdr:row>93</xdr:row>
      <xdr:rowOff>87961</xdr:rowOff>
    </xdr:to>
    <xdr:cxnSp macro="">
      <xdr:nvCxnSpPr>
        <xdr:cNvPr id="676" name="直線コネクタ 675"/>
        <xdr:cNvCxnSpPr/>
      </xdr:nvCxnSpPr>
      <xdr:spPr>
        <a:xfrm>
          <a:off x="15481300" y="15927463"/>
          <a:ext cx="838200" cy="10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69727</xdr:rowOff>
    </xdr:from>
    <xdr:ext cx="534377" cy="259045"/>
    <xdr:sp macro="" textlink="">
      <xdr:nvSpPr>
        <xdr:cNvPr id="677" name="公債費平均値テキスト"/>
        <xdr:cNvSpPr txBox="1"/>
      </xdr:nvSpPr>
      <xdr:spPr>
        <a:xfrm>
          <a:off x="16370300" y="1635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8" name="フローチャート : 判断 677"/>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115506</xdr:rowOff>
    </xdr:from>
    <xdr:to>
      <xdr:col>22</xdr:col>
      <xdr:colOff>365125</xdr:colOff>
      <xdr:row>92</xdr:row>
      <xdr:rowOff>154063</xdr:rowOff>
    </xdr:to>
    <xdr:cxnSp macro="">
      <xdr:nvCxnSpPr>
        <xdr:cNvPr id="679" name="直線コネクタ 678"/>
        <xdr:cNvCxnSpPr/>
      </xdr:nvCxnSpPr>
      <xdr:spPr>
        <a:xfrm>
          <a:off x="14592300" y="15888906"/>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80" name="フローチャート : 判断 679"/>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160368</xdr:rowOff>
    </xdr:from>
    <xdr:ext cx="534377" cy="259045"/>
    <xdr:sp macro="" textlink="">
      <xdr:nvSpPr>
        <xdr:cNvPr id="681" name="テキスト ボックス 680"/>
        <xdr:cNvSpPr txBox="1"/>
      </xdr:nvSpPr>
      <xdr:spPr>
        <a:xfrm>
          <a:off x="152014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84379</xdr:rowOff>
    </xdr:from>
    <xdr:to>
      <xdr:col>21</xdr:col>
      <xdr:colOff>161925</xdr:colOff>
      <xdr:row>92</xdr:row>
      <xdr:rowOff>115506</xdr:rowOff>
    </xdr:to>
    <xdr:cxnSp macro="">
      <xdr:nvCxnSpPr>
        <xdr:cNvPr id="682" name="直線コネクタ 681"/>
        <xdr:cNvCxnSpPr/>
      </xdr:nvCxnSpPr>
      <xdr:spPr>
        <a:xfrm>
          <a:off x="13703300" y="15857779"/>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3" name="フローチャート : 判断 682"/>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7166</xdr:rowOff>
    </xdr:from>
    <xdr:ext cx="534377" cy="259045"/>
    <xdr:sp macro="" textlink="">
      <xdr:nvSpPr>
        <xdr:cNvPr id="684" name="テキスト ボックス 683"/>
        <xdr:cNvSpPr txBox="1"/>
      </xdr:nvSpPr>
      <xdr:spPr>
        <a:xfrm>
          <a:off x="14325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64567</xdr:rowOff>
    </xdr:from>
    <xdr:to>
      <xdr:col>19</xdr:col>
      <xdr:colOff>644525</xdr:colOff>
      <xdr:row>92</xdr:row>
      <xdr:rowOff>84379</xdr:rowOff>
    </xdr:to>
    <xdr:cxnSp macro="">
      <xdr:nvCxnSpPr>
        <xdr:cNvPr id="685" name="直線コネクタ 684"/>
        <xdr:cNvCxnSpPr/>
      </xdr:nvCxnSpPr>
      <xdr:spPr>
        <a:xfrm>
          <a:off x="12814300" y="1583796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69965</xdr:rowOff>
    </xdr:from>
    <xdr:to>
      <xdr:col>20</xdr:col>
      <xdr:colOff>9525</xdr:colOff>
      <xdr:row>92</xdr:row>
      <xdr:rowOff>115</xdr:rowOff>
    </xdr:to>
    <xdr:sp macro="" textlink="">
      <xdr:nvSpPr>
        <xdr:cNvPr id="686" name="フローチャート : 判断 685"/>
        <xdr:cNvSpPr/>
      </xdr:nvSpPr>
      <xdr:spPr>
        <a:xfrm>
          <a:off x="13652500" y="1567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16642</xdr:rowOff>
    </xdr:from>
    <xdr:ext cx="534377" cy="259045"/>
    <xdr:sp macro="" textlink="">
      <xdr:nvSpPr>
        <xdr:cNvPr id="687" name="テキスト ボックス 686"/>
        <xdr:cNvSpPr txBox="1"/>
      </xdr:nvSpPr>
      <xdr:spPr>
        <a:xfrm>
          <a:off x="13436111" y="154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161443</xdr:rowOff>
    </xdr:from>
    <xdr:to>
      <xdr:col>18</xdr:col>
      <xdr:colOff>492125</xdr:colOff>
      <xdr:row>91</xdr:row>
      <xdr:rowOff>91593</xdr:rowOff>
    </xdr:to>
    <xdr:sp macro="" textlink="">
      <xdr:nvSpPr>
        <xdr:cNvPr id="688" name="フローチャート : 判断 687"/>
        <xdr:cNvSpPr/>
      </xdr:nvSpPr>
      <xdr:spPr>
        <a:xfrm>
          <a:off x="12763500" y="1559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108120</xdr:rowOff>
    </xdr:from>
    <xdr:ext cx="534377" cy="259045"/>
    <xdr:sp macro="" textlink="">
      <xdr:nvSpPr>
        <xdr:cNvPr id="689" name="テキスト ボックス 688"/>
        <xdr:cNvSpPr txBox="1"/>
      </xdr:nvSpPr>
      <xdr:spPr>
        <a:xfrm>
          <a:off x="12547111" y="153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37161</xdr:rowOff>
    </xdr:from>
    <xdr:to>
      <xdr:col>23</xdr:col>
      <xdr:colOff>568325</xdr:colOff>
      <xdr:row>93</xdr:row>
      <xdr:rowOff>138761</xdr:rowOff>
    </xdr:to>
    <xdr:sp macro="" textlink="">
      <xdr:nvSpPr>
        <xdr:cNvPr id="695" name="円/楕円 694"/>
        <xdr:cNvSpPr/>
      </xdr:nvSpPr>
      <xdr:spPr>
        <a:xfrm>
          <a:off x="16268700" y="159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60038</xdr:rowOff>
    </xdr:from>
    <xdr:ext cx="534377" cy="259045"/>
    <xdr:sp macro="" textlink="">
      <xdr:nvSpPr>
        <xdr:cNvPr id="696" name="公債費該当値テキスト"/>
        <xdr:cNvSpPr txBox="1"/>
      </xdr:nvSpPr>
      <xdr:spPr>
        <a:xfrm>
          <a:off x="16370300" y="158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103263</xdr:rowOff>
    </xdr:from>
    <xdr:to>
      <xdr:col>22</xdr:col>
      <xdr:colOff>415925</xdr:colOff>
      <xdr:row>93</xdr:row>
      <xdr:rowOff>33413</xdr:rowOff>
    </xdr:to>
    <xdr:sp macro="" textlink="">
      <xdr:nvSpPr>
        <xdr:cNvPr id="697" name="円/楕円 696"/>
        <xdr:cNvSpPr/>
      </xdr:nvSpPr>
      <xdr:spPr>
        <a:xfrm>
          <a:off x="15430500" y="158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49940</xdr:rowOff>
    </xdr:from>
    <xdr:ext cx="534377" cy="259045"/>
    <xdr:sp macro="" textlink="">
      <xdr:nvSpPr>
        <xdr:cNvPr id="698" name="テキスト ボックス 697"/>
        <xdr:cNvSpPr txBox="1"/>
      </xdr:nvSpPr>
      <xdr:spPr>
        <a:xfrm>
          <a:off x="15201411" y="156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64706</xdr:rowOff>
    </xdr:from>
    <xdr:to>
      <xdr:col>21</xdr:col>
      <xdr:colOff>212725</xdr:colOff>
      <xdr:row>92</xdr:row>
      <xdr:rowOff>166306</xdr:rowOff>
    </xdr:to>
    <xdr:sp macro="" textlink="">
      <xdr:nvSpPr>
        <xdr:cNvPr id="699" name="円/楕円 698"/>
        <xdr:cNvSpPr/>
      </xdr:nvSpPr>
      <xdr:spPr>
        <a:xfrm>
          <a:off x="14541500" y="158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11383</xdr:rowOff>
    </xdr:from>
    <xdr:ext cx="534377" cy="259045"/>
    <xdr:sp macro="" textlink="">
      <xdr:nvSpPr>
        <xdr:cNvPr id="700" name="テキスト ボックス 699"/>
        <xdr:cNvSpPr txBox="1"/>
      </xdr:nvSpPr>
      <xdr:spPr>
        <a:xfrm>
          <a:off x="14325111" y="156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33579</xdr:rowOff>
    </xdr:from>
    <xdr:to>
      <xdr:col>20</xdr:col>
      <xdr:colOff>9525</xdr:colOff>
      <xdr:row>92</xdr:row>
      <xdr:rowOff>135179</xdr:rowOff>
    </xdr:to>
    <xdr:sp macro="" textlink="">
      <xdr:nvSpPr>
        <xdr:cNvPr id="701" name="円/楕円 700"/>
        <xdr:cNvSpPr/>
      </xdr:nvSpPr>
      <xdr:spPr>
        <a:xfrm>
          <a:off x="13652500" y="158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126306</xdr:rowOff>
    </xdr:from>
    <xdr:ext cx="534377" cy="259045"/>
    <xdr:sp macro="" textlink="">
      <xdr:nvSpPr>
        <xdr:cNvPr id="702" name="テキスト ボックス 701"/>
        <xdr:cNvSpPr txBox="1"/>
      </xdr:nvSpPr>
      <xdr:spPr>
        <a:xfrm>
          <a:off x="13436111" y="1589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13767</xdr:rowOff>
    </xdr:from>
    <xdr:to>
      <xdr:col>18</xdr:col>
      <xdr:colOff>492125</xdr:colOff>
      <xdr:row>92</xdr:row>
      <xdr:rowOff>115367</xdr:rowOff>
    </xdr:to>
    <xdr:sp macro="" textlink="">
      <xdr:nvSpPr>
        <xdr:cNvPr id="703" name="円/楕円 702"/>
        <xdr:cNvSpPr/>
      </xdr:nvSpPr>
      <xdr:spPr>
        <a:xfrm>
          <a:off x="12763500" y="157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106494</xdr:rowOff>
    </xdr:from>
    <xdr:ext cx="534377" cy="259045"/>
    <xdr:sp macro="" textlink="">
      <xdr:nvSpPr>
        <xdr:cNvPr id="704" name="テキスト ボックス 703"/>
        <xdr:cNvSpPr txBox="1"/>
      </xdr:nvSpPr>
      <xdr:spPr>
        <a:xfrm>
          <a:off x="12547111" y="158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16" name="テキスト ボックス 715"/>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8" name="テキスト ボックス 71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0" name="テキスト ボックス 71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22" name="テキスト ボックス 721"/>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36830</xdr:rowOff>
    </xdr:from>
    <xdr:to>
      <xdr:col>32</xdr:col>
      <xdr:colOff>186689</xdr:colOff>
      <xdr:row>39</xdr:row>
      <xdr:rowOff>44450</xdr:rowOff>
    </xdr:to>
    <xdr:cxnSp macro="">
      <xdr:nvCxnSpPr>
        <xdr:cNvPr id="726" name="直線コネクタ 725"/>
        <xdr:cNvCxnSpPr/>
      </xdr:nvCxnSpPr>
      <xdr:spPr>
        <a:xfrm flipV="1">
          <a:off x="22159595" y="6723380"/>
          <a:ext cx="1269" cy="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21607</xdr:rowOff>
    </xdr:from>
    <xdr:ext cx="249299" cy="259045"/>
    <xdr:sp macro="" textlink="">
      <xdr:nvSpPr>
        <xdr:cNvPr id="727" name="諸支出金最小値テキスト"/>
        <xdr:cNvSpPr txBox="1"/>
      </xdr:nvSpPr>
      <xdr:spPr>
        <a:xfrm>
          <a:off x="22212300" y="6879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154957</xdr:rowOff>
    </xdr:from>
    <xdr:ext cx="249299" cy="259045"/>
    <xdr:sp macro="" textlink="">
      <xdr:nvSpPr>
        <xdr:cNvPr id="729" name="諸支出金最大値テキスト"/>
        <xdr:cNvSpPr txBox="1"/>
      </xdr:nvSpPr>
      <xdr:spPr>
        <a:xfrm>
          <a:off x="22212300" y="6498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36830</xdr:rowOff>
    </xdr:from>
    <xdr:to>
      <xdr:col>32</xdr:col>
      <xdr:colOff>276225</xdr:colOff>
      <xdr:row>39</xdr:row>
      <xdr:rowOff>36830</xdr:rowOff>
    </xdr:to>
    <xdr:cxnSp macro="">
      <xdr:nvCxnSpPr>
        <xdr:cNvPr id="730" name="直線コネクタ 729"/>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110507</xdr:rowOff>
    </xdr:from>
    <xdr:ext cx="249299" cy="259045"/>
    <xdr:sp macro="" textlink="">
      <xdr:nvSpPr>
        <xdr:cNvPr id="732" name="諸支出金平均値テキスト"/>
        <xdr:cNvSpPr txBox="1"/>
      </xdr:nvSpPr>
      <xdr:spPr>
        <a:xfrm>
          <a:off x="22212300" y="66256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フローチャート : 判断 732"/>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35" name="フローチャート : 判断 734"/>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36" name="テキスト ボックス 735"/>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38" name="フローチャート : 判断 737"/>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50800</xdr:rowOff>
    </xdr:from>
    <xdr:to>
      <xdr:col>28</xdr:col>
      <xdr:colOff>365125</xdr:colOff>
      <xdr:row>34</xdr:row>
      <xdr:rowOff>152400</xdr:rowOff>
    </xdr:to>
    <xdr:sp macro="" textlink="">
      <xdr:nvSpPr>
        <xdr:cNvPr id="741" name="フローチャート : 判断 740"/>
        <xdr:cNvSpPr/>
      </xdr:nvSpPr>
      <xdr:spPr>
        <a:xfrm>
          <a:off x="19494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32</xdr:row>
      <xdr:rowOff>168927</xdr:rowOff>
    </xdr:from>
    <xdr:ext cx="378565" cy="259045"/>
    <xdr:sp macro="" textlink="">
      <xdr:nvSpPr>
        <xdr:cNvPr id="742" name="テキスト ボックス 741"/>
        <xdr:cNvSpPr txBox="1"/>
      </xdr:nvSpPr>
      <xdr:spPr>
        <a:xfrm>
          <a:off x="19356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73660</xdr:rowOff>
    </xdr:from>
    <xdr:to>
      <xdr:col>27</xdr:col>
      <xdr:colOff>161925</xdr:colOff>
      <xdr:row>31</xdr:row>
      <xdr:rowOff>3810</xdr:rowOff>
    </xdr:to>
    <xdr:sp macro="" textlink="">
      <xdr:nvSpPr>
        <xdr:cNvPr id="743" name="フローチャート : 判断 742"/>
        <xdr:cNvSpPr/>
      </xdr:nvSpPr>
      <xdr:spPr>
        <a:xfrm>
          <a:off x="18605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20337</xdr:rowOff>
    </xdr:from>
    <xdr:ext cx="378565" cy="259045"/>
    <xdr:sp macro="" textlink="">
      <xdr:nvSpPr>
        <xdr:cNvPr id="744" name="テキスト ボックス 743"/>
        <xdr:cNvSpPr txBox="1"/>
      </xdr:nvSpPr>
      <xdr:spPr>
        <a:xfrm>
          <a:off x="18467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66057</xdr:rowOff>
    </xdr:from>
    <xdr:ext cx="249299" cy="259045"/>
    <xdr:sp macro="" textlink="">
      <xdr:nvSpPr>
        <xdr:cNvPr id="751" name="諸支出金該当値テキスト"/>
        <xdr:cNvSpPr txBox="1"/>
      </xdr:nvSpPr>
      <xdr:spPr>
        <a:xfrm>
          <a:off x="22212300" y="67526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111777</xdr:rowOff>
    </xdr:from>
    <xdr:ext cx="249299" cy="259045"/>
    <xdr:sp macro="" textlink="">
      <xdr:nvSpPr>
        <xdr:cNvPr id="753" name="テキスト ボックス 752"/>
        <xdr:cNvSpPr txBox="1"/>
      </xdr:nvSpPr>
      <xdr:spPr>
        <a:xfrm>
          <a:off x="211859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5" name="テキスト ボックス 754"/>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3" name="テキスト ボックス 78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0" name="テキスト ボックス 79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55,191</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年度と比較して</a:t>
          </a:r>
          <a:r>
            <a:rPr kumimoji="1" lang="en-US" altLang="ja-JP" sz="1300">
              <a:latin typeface="ＭＳ Ｐゴシック"/>
            </a:rPr>
            <a:t>4,863</a:t>
          </a:r>
          <a:r>
            <a:rPr kumimoji="1" lang="ja-JP" altLang="en-US" sz="1300">
              <a:latin typeface="ＭＳ Ｐゴシック"/>
            </a:rPr>
            <a:t>円の増となっている。これは、介護保険事業の県負担金などの社会保障関係経費が増加していることによるものである。今後も高齢化の進展などにより、この傾向は続くことが見込まれるため、事業の見直し等により経費の縮減に努めていく。</a:t>
          </a:r>
          <a:br>
            <a:rPr kumimoji="1" lang="ja-JP" altLang="en-US" sz="1300">
              <a:latin typeface="ＭＳ Ｐゴシック"/>
            </a:rPr>
          </a:br>
          <a:r>
            <a:rPr kumimoji="1" lang="ja-JP" altLang="en-US" sz="1300">
              <a:latin typeface="ＭＳ Ｐゴシック"/>
            </a:rPr>
            <a:t>　労働費は、住民一人当たり</a:t>
          </a:r>
          <a:r>
            <a:rPr kumimoji="1" lang="en-US" altLang="ja-JP" sz="1300">
              <a:latin typeface="ＭＳ Ｐゴシック"/>
            </a:rPr>
            <a:t>771</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年度と比較して</a:t>
          </a:r>
          <a:r>
            <a:rPr kumimoji="1" lang="en-US" altLang="ja-JP" sz="1300">
              <a:latin typeface="ＭＳ Ｐゴシック"/>
            </a:rPr>
            <a:t>4,384</a:t>
          </a:r>
          <a:r>
            <a:rPr kumimoji="1" lang="ja-JP" altLang="en-US" sz="1300">
              <a:latin typeface="ＭＳ Ｐゴシック"/>
            </a:rPr>
            <a:t>円の減となっている。これは、平成</a:t>
          </a:r>
          <a:r>
            <a:rPr kumimoji="1" lang="en-US" altLang="ja-JP" sz="1300">
              <a:latin typeface="ＭＳ Ｐゴシック"/>
            </a:rPr>
            <a:t>22</a:t>
          </a:r>
          <a:r>
            <a:rPr kumimoji="1" lang="ja-JP" altLang="en-US" sz="1300">
              <a:latin typeface="ＭＳ Ｐゴシック"/>
            </a:rPr>
            <a:t>年度以降に緊急雇用創出事業臨時特例基金事業費が減少したことによるものである。</a:t>
          </a:r>
          <a:br>
            <a:rPr kumimoji="1" lang="ja-JP" altLang="en-US" sz="1300">
              <a:latin typeface="ＭＳ Ｐゴシック"/>
            </a:rPr>
          </a:br>
          <a:r>
            <a:rPr kumimoji="1" lang="ja-JP" altLang="en-US" sz="1300">
              <a:latin typeface="ＭＳ Ｐゴシック"/>
            </a:rPr>
            <a:t>　警察費は、住民一人当たり</a:t>
          </a:r>
          <a:r>
            <a:rPr kumimoji="1" lang="en-US" altLang="ja-JP" sz="1300">
              <a:latin typeface="ＭＳ Ｐゴシック"/>
            </a:rPr>
            <a:t>21,157</a:t>
          </a:r>
          <a:r>
            <a:rPr kumimoji="1" lang="ja-JP" altLang="en-US" sz="1300">
              <a:latin typeface="ＭＳ Ｐゴシック"/>
            </a:rPr>
            <a:t>円で前年度と比較して</a:t>
          </a:r>
          <a:r>
            <a:rPr kumimoji="1" lang="en-US" altLang="ja-JP" sz="1300">
              <a:latin typeface="ＭＳ Ｐゴシック"/>
            </a:rPr>
            <a:t>449</a:t>
          </a:r>
          <a:r>
            <a:rPr kumimoji="1" lang="ja-JP" altLang="en-US" sz="1300">
              <a:latin typeface="ＭＳ Ｐゴシック"/>
            </a:rPr>
            <a:t>円の減となっている。これは警察署建設及び警察署建替え費用の事業進捗に伴う減等により、決算額が前年比</a:t>
          </a:r>
          <a:r>
            <a:rPr kumimoji="1" lang="en-US" altLang="ja-JP" sz="1300">
              <a:latin typeface="ＭＳ Ｐゴシック"/>
            </a:rPr>
            <a:t>11.4</a:t>
          </a:r>
          <a:r>
            <a:rPr kumimoji="1" lang="ja-JP" altLang="en-US" sz="1300">
              <a:latin typeface="ＭＳ Ｐゴシック"/>
            </a:rPr>
            <a:t>億円の減となったことによるものである。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ポイント減少し、実質収支額についても</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ポイント減少した。実質収支額が減少したのは、財政調整基金の積立（</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百万円）を大きく上回る額の取崩（</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億円）を行ったことなどによるものである。なお、剰余金は年ごとの見積りとの差により増減するが、引き続き経費削減に取り組んでいく。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773302893</v>
      </c>
      <c r="BO4" s="428"/>
      <c r="BP4" s="428"/>
      <c r="BQ4" s="428"/>
      <c r="BR4" s="428"/>
      <c r="BS4" s="428"/>
      <c r="BT4" s="428"/>
      <c r="BU4" s="429"/>
      <c r="BV4" s="427">
        <v>788289752</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1.4</v>
      </c>
      <c r="CU4" s="434"/>
      <c r="CV4" s="434"/>
      <c r="CW4" s="434"/>
      <c r="CX4" s="434"/>
      <c r="CY4" s="434"/>
      <c r="CZ4" s="434"/>
      <c r="DA4" s="435"/>
      <c r="DB4" s="433">
        <v>1.5</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757659950</v>
      </c>
      <c r="BO5" s="440"/>
      <c r="BP5" s="440"/>
      <c r="BQ5" s="440"/>
      <c r="BR5" s="440"/>
      <c r="BS5" s="440"/>
      <c r="BT5" s="440"/>
      <c r="BU5" s="441"/>
      <c r="BV5" s="439">
        <v>774767178</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94.2</v>
      </c>
      <c r="CU5" s="446"/>
      <c r="CV5" s="446"/>
      <c r="CW5" s="446"/>
      <c r="CX5" s="446"/>
      <c r="CY5" s="446"/>
      <c r="CZ5" s="446"/>
      <c r="DA5" s="447"/>
      <c r="DB5" s="445">
        <v>92.2</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13400</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15642943</v>
      </c>
      <c r="BO6" s="440"/>
      <c r="BP6" s="440"/>
      <c r="BQ6" s="440"/>
      <c r="BR6" s="440"/>
      <c r="BS6" s="440"/>
      <c r="BT6" s="440"/>
      <c r="BU6" s="441"/>
      <c r="BV6" s="439">
        <v>13522574</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103.3</v>
      </c>
      <c r="CU6" s="462"/>
      <c r="CV6" s="462"/>
      <c r="CW6" s="462"/>
      <c r="CX6" s="462"/>
      <c r="CY6" s="462"/>
      <c r="CZ6" s="462"/>
      <c r="DA6" s="463"/>
      <c r="DB6" s="461">
        <v>103.2</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2</v>
      </c>
      <c r="AJ7" s="455"/>
      <c r="AK7" s="455"/>
      <c r="AL7" s="455"/>
      <c r="AM7" s="455"/>
      <c r="AN7" s="455"/>
      <c r="AO7" s="455"/>
      <c r="AP7" s="456"/>
      <c r="AQ7" s="454">
        <v>10600</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9141078</v>
      </c>
      <c r="BO7" s="440"/>
      <c r="BP7" s="440"/>
      <c r="BQ7" s="440"/>
      <c r="BR7" s="440"/>
      <c r="BS7" s="440"/>
      <c r="BT7" s="440"/>
      <c r="BU7" s="441"/>
      <c r="BV7" s="439">
        <v>6581769</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473251021</v>
      </c>
      <c r="CU7" s="440"/>
      <c r="CV7" s="440"/>
      <c r="CW7" s="440"/>
      <c r="CX7" s="440"/>
      <c r="CY7" s="440"/>
      <c r="CZ7" s="440"/>
      <c r="DA7" s="441"/>
      <c r="DB7" s="439">
        <v>474454808</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8500</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6501865</v>
      </c>
      <c r="BO8" s="440"/>
      <c r="BP8" s="440"/>
      <c r="BQ8" s="440"/>
      <c r="BR8" s="440"/>
      <c r="BS8" s="440"/>
      <c r="BT8" s="440"/>
      <c r="BU8" s="441"/>
      <c r="BV8" s="439">
        <v>6940805</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0.53444000000000003</v>
      </c>
      <c r="CU8" s="459"/>
      <c r="CV8" s="459"/>
      <c r="CW8" s="459"/>
      <c r="CX8" s="459"/>
      <c r="CY8" s="459"/>
      <c r="CZ8" s="459"/>
      <c r="DA8" s="460"/>
      <c r="DB8" s="458">
        <v>0.52358000000000005</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2031903</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10200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-438940</v>
      </c>
      <c r="BO9" s="440"/>
      <c r="BP9" s="440"/>
      <c r="BQ9" s="440"/>
      <c r="BR9" s="440"/>
      <c r="BS9" s="440"/>
      <c r="BT9" s="440"/>
      <c r="BU9" s="441"/>
      <c r="BV9" s="439">
        <v>630473</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20.9</v>
      </c>
      <c r="CU9" s="446"/>
      <c r="CV9" s="446"/>
      <c r="CW9" s="446"/>
      <c r="CX9" s="446"/>
      <c r="CY9" s="446"/>
      <c r="CZ9" s="446"/>
      <c r="DA9" s="447"/>
      <c r="DB9" s="445">
        <v>21.4</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2080773</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9200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23378</v>
      </c>
      <c r="BO10" s="440"/>
      <c r="BP10" s="440"/>
      <c r="BQ10" s="440"/>
      <c r="BR10" s="440"/>
      <c r="BS10" s="440"/>
      <c r="BT10" s="440"/>
      <c r="BU10" s="441"/>
      <c r="BV10" s="439">
        <v>5212053</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44</v>
      </c>
      <c r="AJ11" s="455"/>
      <c r="AK11" s="455"/>
      <c r="AL11" s="455"/>
      <c r="AM11" s="455"/>
      <c r="AN11" s="455"/>
      <c r="AO11" s="455"/>
      <c r="AP11" s="456"/>
      <c r="AQ11" s="454">
        <v>8500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t="s">
        <v>102</v>
      </c>
      <c r="BW11" s="440"/>
      <c r="BX11" s="440"/>
      <c r="BY11" s="440"/>
      <c r="BZ11" s="440"/>
      <c r="CA11" s="440"/>
      <c r="CB11" s="440"/>
      <c r="CC11" s="441"/>
      <c r="CD11" s="442" t="s">
        <v>103</v>
      </c>
      <c r="CE11" s="443"/>
      <c r="CF11" s="443"/>
      <c r="CG11" s="443"/>
      <c r="CH11" s="443"/>
      <c r="CI11" s="443"/>
      <c r="CJ11" s="443"/>
      <c r="CK11" s="443"/>
      <c r="CL11" s="443"/>
      <c r="CM11" s="443"/>
      <c r="CN11" s="443"/>
      <c r="CO11" s="443"/>
      <c r="CP11" s="443"/>
      <c r="CQ11" s="443"/>
      <c r="CR11" s="443"/>
      <c r="CS11" s="444"/>
      <c r="CT11" s="511" t="s">
        <v>104</v>
      </c>
      <c r="CU11" s="512"/>
      <c r="CV11" s="512"/>
      <c r="CW11" s="512"/>
      <c r="CX11" s="512"/>
      <c r="CY11" s="512"/>
      <c r="CZ11" s="512"/>
      <c r="DA11" s="513"/>
      <c r="DB11" s="511" t="s">
        <v>104</v>
      </c>
      <c r="DC11" s="512"/>
      <c r="DD11" s="512"/>
      <c r="DE11" s="512"/>
      <c r="DF11" s="512"/>
      <c r="DG11" s="512"/>
      <c r="DH11" s="512"/>
      <c r="DI11" s="513"/>
      <c r="DJ11" s="114"/>
      <c r="DK11" s="114"/>
      <c r="DL11" s="114"/>
      <c r="DM11" s="114"/>
      <c r="DN11" s="114"/>
      <c r="DO11" s="114"/>
    </row>
    <row r="12" spans="1:119" ht="18.75" customHeight="1">
      <c r="A12" s="115"/>
      <c r="B12" s="514" t="s">
        <v>105</v>
      </c>
      <c r="C12" s="515"/>
      <c r="D12" s="515"/>
      <c r="E12" s="515"/>
      <c r="F12" s="515"/>
      <c r="G12" s="515"/>
      <c r="H12" s="515"/>
      <c r="I12" s="515"/>
      <c r="J12" s="515"/>
      <c r="K12" s="516"/>
      <c r="L12" s="523" t="s">
        <v>106</v>
      </c>
      <c r="M12" s="524"/>
      <c r="N12" s="524"/>
      <c r="O12" s="524"/>
      <c r="P12" s="524"/>
      <c r="Q12" s="525"/>
      <c r="R12" s="526">
        <v>2066266</v>
      </c>
      <c r="S12" s="527"/>
      <c r="T12" s="527"/>
      <c r="U12" s="527"/>
      <c r="V12" s="528"/>
      <c r="W12" s="478" t="s">
        <v>107</v>
      </c>
      <c r="X12" s="479"/>
      <c r="Y12" s="480"/>
      <c r="Z12" s="487" t="s">
        <v>1</v>
      </c>
      <c r="AA12" s="465"/>
      <c r="AB12" s="465"/>
      <c r="AC12" s="465"/>
      <c r="AD12" s="465"/>
      <c r="AE12" s="465"/>
      <c r="AF12" s="465"/>
      <c r="AG12" s="465"/>
      <c r="AH12" s="466"/>
      <c r="AI12" s="495" t="s">
        <v>108</v>
      </c>
      <c r="AJ12" s="465"/>
      <c r="AK12" s="465"/>
      <c r="AL12" s="465"/>
      <c r="AM12" s="466"/>
      <c r="AN12" s="495" t="s">
        <v>109</v>
      </c>
      <c r="AO12" s="496"/>
      <c r="AP12" s="496"/>
      <c r="AQ12" s="496"/>
      <c r="AR12" s="496"/>
      <c r="AS12" s="529"/>
      <c r="AT12" s="542" t="s">
        <v>110</v>
      </c>
      <c r="AU12" s="543"/>
      <c r="AV12" s="543"/>
      <c r="AW12" s="543"/>
      <c r="AX12" s="543"/>
      <c r="AY12" s="544"/>
      <c r="AZ12" s="436" t="s">
        <v>111</v>
      </c>
      <c r="BA12" s="437"/>
      <c r="BB12" s="437"/>
      <c r="BC12" s="437"/>
      <c r="BD12" s="437"/>
      <c r="BE12" s="437"/>
      <c r="BF12" s="437"/>
      <c r="BG12" s="437"/>
      <c r="BH12" s="437"/>
      <c r="BI12" s="437"/>
      <c r="BJ12" s="437"/>
      <c r="BK12" s="437"/>
      <c r="BL12" s="437"/>
      <c r="BM12" s="438"/>
      <c r="BN12" s="439">
        <v>6900000</v>
      </c>
      <c r="BO12" s="440"/>
      <c r="BP12" s="440"/>
      <c r="BQ12" s="440"/>
      <c r="BR12" s="440"/>
      <c r="BS12" s="440"/>
      <c r="BT12" s="440"/>
      <c r="BU12" s="441"/>
      <c r="BV12" s="439">
        <v>1186000</v>
      </c>
      <c r="BW12" s="440"/>
      <c r="BX12" s="440"/>
      <c r="BY12" s="440"/>
      <c r="BZ12" s="440"/>
      <c r="CA12" s="440"/>
      <c r="CB12" s="440"/>
      <c r="CC12" s="441"/>
      <c r="CD12" s="442" t="s">
        <v>112</v>
      </c>
      <c r="CE12" s="443"/>
      <c r="CF12" s="443"/>
      <c r="CG12" s="443"/>
      <c r="CH12" s="443"/>
      <c r="CI12" s="443"/>
      <c r="CJ12" s="443"/>
      <c r="CK12" s="443"/>
      <c r="CL12" s="443"/>
      <c r="CM12" s="443"/>
      <c r="CN12" s="443"/>
      <c r="CO12" s="443"/>
      <c r="CP12" s="443"/>
      <c r="CQ12" s="443"/>
      <c r="CR12" s="443"/>
      <c r="CS12" s="444"/>
      <c r="CT12" s="511" t="s">
        <v>113</v>
      </c>
      <c r="CU12" s="512"/>
      <c r="CV12" s="512"/>
      <c r="CW12" s="512"/>
      <c r="CX12" s="512"/>
      <c r="CY12" s="512"/>
      <c r="CZ12" s="512"/>
      <c r="DA12" s="513"/>
      <c r="DB12" s="511" t="s">
        <v>113</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114</v>
      </c>
      <c r="N13" s="534"/>
      <c r="O13" s="534"/>
      <c r="P13" s="534"/>
      <c r="Q13" s="535"/>
      <c r="R13" s="536">
        <v>2019491</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115</v>
      </c>
      <c r="BA13" s="540"/>
      <c r="BB13" s="540"/>
      <c r="BC13" s="540"/>
      <c r="BD13" s="540"/>
      <c r="BE13" s="540"/>
      <c r="BF13" s="540"/>
      <c r="BG13" s="540"/>
      <c r="BH13" s="540"/>
      <c r="BI13" s="540"/>
      <c r="BJ13" s="540"/>
      <c r="BK13" s="540"/>
      <c r="BL13" s="540"/>
      <c r="BM13" s="541"/>
      <c r="BN13" s="439">
        <v>-7315562</v>
      </c>
      <c r="BO13" s="440"/>
      <c r="BP13" s="440"/>
      <c r="BQ13" s="440"/>
      <c r="BR13" s="440"/>
      <c r="BS13" s="440"/>
      <c r="BT13" s="440"/>
      <c r="BU13" s="441"/>
      <c r="BV13" s="439">
        <v>4656526</v>
      </c>
      <c r="BW13" s="440"/>
      <c r="BX13" s="440"/>
      <c r="BY13" s="440"/>
      <c r="BZ13" s="440"/>
      <c r="CA13" s="440"/>
      <c r="CB13" s="440"/>
      <c r="CC13" s="441"/>
      <c r="CD13" s="442" t="s">
        <v>116</v>
      </c>
      <c r="CE13" s="443"/>
      <c r="CF13" s="443"/>
      <c r="CG13" s="443"/>
      <c r="CH13" s="443"/>
      <c r="CI13" s="443"/>
      <c r="CJ13" s="443"/>
      <c r="CK13" s="443"/>
      <c r="CL13" s="443"/>
      <c r="CM13" s="443"/>
      <c r="CN13" s="443"/>
      <c r="CO13" s="443"/>
      <c r="CP13" s="443"/>
      <c r="CQ13" s="443"/>
      <c r="CR13" s="443"/>
      <c r="CS13" s="444"/>
      <c r="CT13" s="445">
        <v>11.8</v>
      </c>
      <c r="CU13" s="446"/>
      <c r="CV13" s="446"/>
      <c r="CW13" s="446"/>
      <c r="CX13" s="446"/>
      <c r="CY13" s="446"/>
      <c r="CZ13" s="446"/>
      <c r="DA13" s="447"/>
      <c r="DB13" s="445">
        <v>13.6</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117</v>
      </c>
      <c r="M14" s="552"/>
      <c r="N14" s="552"/>
      <c r="O14" s="552"/>
      <c r="P14" s="552"/>
      <c r="Q14" s="553"/>
      <c r="R14" s="554">
        <v>2076195</v>
      </c>
      <c r="S14" s="555"/>
      <c r="T14" s="555"/>
      <c r="U14" s="555"/>
      <c r="V14" s="556"/>
      <c r="W14" s="481"/>
      <c r="X14" s="482"/>
      <c r="Y14" s="483"/>
      <c r="Z14" s="508" t="s">
        <v>118</v>
      </c>
      <c r="AA14" s="509"/>
      <c r="AB14" s="509"/>
      <c r="AC14" s="509"/>
      <c r="AD14" s="509"/>
      <c r="AE14" s="509"/>
      <c r="AF14" s="509"/>
      <c r="AG14" s="509"/>
      <c r="AH14" s="510"/>
      <c r="AI14" s="454">
        <v>5790</v>
      </c>
      <c r="AJ14" s="455"/>
      <c r="AK14" s="455"/>
      <c r="AL14" s="455"/>
      <c r="AM14" s="456"/>
      <c r="AN14" s="454">
        <v>19124370</v>
      </c>
      <c r="AO14" s="455"/>
      <c r="AP14" s="455"/>
      <c r="AQ14" s="455"/>
      <c r="AR14" s="455"/>
      <c r="AS14" s="456"/>
      <c r="AT14" s="454">
        <v>3303</v>
      </c>
      <c r="AU14" s="455"/>
      <c r="AV14" s="455"/>
      <c r="AW14" s="455"/>
      <c r="AX14" s="455"/>
      <c r="AY14" s="457"/>
      <c r="AZ14" s="448" t="s">
        <v>119</v>
      </c>
      <c r="BA14" s="449"/>
      <c r="BB14" s="449"/>
      <c r="BC14" s="449"/>
      <c r="BD14" s="449"/>
      <c r="BE14" s="449"/>
      <c r="BF14" s="449"/>
      <c r="BG14" s="449"/>
      <c r="BH14" s="449"/>
      <c r="BI14" s="449"/>
      <c r="BJ14" s="449"/>
      <c r="BK14" s="449"/>
      <c r="BL14" s="449"/>
      <c r="BM14" s="450"/>
      <c r="BN14" s="427">
        <v>206758097</v>
      </c>
      <c r="BO14" s="428"/>
      <c r="BP14" s="428"/>
      <c r="BQ14" s="428"/>
      <c r="BR14" s="428"/>
      <c r="BS14" s="428"/>
      <c r="BT14" s="428"/>
      <c r="BU14" s="429"/>
      <c r="BV14" s="427">
        <v>201608191</v>
      </c>
      <c r="BW14" s="428"/>
      <c r="BX14" s="428"/>
      <c r="BY14" s="428"/>
      <c r="BZ14" s="428"/>
      <c r="CA14" s="428"/>
      <c r="CB14" s="428"/>
      <c r="CC14" s="429"/>
      <c r="CD14" s="505" t="s">
        <v>120</v>
      </c>
      <c r="CE14" s="506"/>
      <c r="CF14" s="506"/>
      <c r="CG14" s="506"/>
      <c r="CH14" s="506"/>
      <c r="CI14" s="506"/>
      <c r="CJ14" s="506"/>
      <c r="CK14" s="506"/>
      <c r="CL14" s="506"/>
      <c r="CM14" s="506"/>
      <c r="CN14" s="506"/>
      <c r="CO14" s="506"/>
      <c r="CP14" s="506"/>
      <c r="CQ14" s="506"/>
      <c r="CR14" s="506"/>
      <c r="CS14" s="507"/>
      <c r="CT14" s="548">
        <v>195.8</v>
      </c>
      <c r="CU14" s="549"/>
      <c r="CV14" s="549"/>
      <c r="CW14" s="549"/>
      <c r="CX14" s="549"/>
      <c r="CY14" s="549"/>
      <c r="CZ14" s="549"/>
      <c r="DA14" s="550"/>
      <c r="DB14" s="548">
        <v>189.7</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114</v>
      </c>
      <c r="N15" s="534"/>
      <c r="O15" s="534"/>
      <c r="P15" s="534"/>
      <c r="Q15" s="535"/>
      <c r="R15" s="554">
        <v>2032055</v>
      </c>
      <c r="S15" s="555"/>
      <c r="T15" s="555"/>
      <c r="U15" s="555"/>
      <c r="V15" s="556"/>
      <c r="W15" s="481"/>
      <c r="X15" s="482"/>
      <c r="Y15" s="483"/>
      <c r="Z15" s="508" t="s">
        <v>121</v>
      </c>
      <c r="AA15" s="509"/>
      <c r="AB15" s="509"/>
      <c r="AC15" s="509"/>
      <c r="AD15" s="509"/>
      <c r="AE15" s="509"/>
      <c r="AF15" s="509"/>
      <c r="AG15" s="509"/>
      <c r="AH15" s="510"/>
      <c r="AI15" s="454" t="s">
        <v>113</v>
      </c>
      <c r="AJ15" s="455"/>
      <c r="AK15" s="455"/>
      <c r="AL15" s="455"/>
      <c r="AM15" s="456"/>
      <c r="AN15" s="454" t="s">
        <v>113</v>
      </c>
      <c r="AO15" s="455"/>
      <c r="AP15" s="455"/>
      <c r="AQ15" s="455"/>
      <c r="AR15" s="455"/>
      <c r="AS15" s="456"/>
      <c r="AT15" s="454" t="s">
        <v>113</v>
      </c>
      <c r="AU15" s="455"/>
      <c r="AV15" s="455"/>
      <c r="AW15" s="455"/>
      <c r="AX15" s="455"/>
      <c r="AY15" s="457"/>
      <c r="AZ15" s="436" t="s">
        <v>122</v>
      </c>
      <c r="BA15" s="437"/>
      <c r="BB15" s="437"/>
      <c r="BC15" s="437"/>
      <c r="BD15" s="437"/>
      <c r="BE15" s="437"/>
      <c r="BF15" s="437"/>
      <c r="BG15" s="437"/>
      <c r="BH15" s="437"/>
      <c r="BI15" s="437"/>
      <c r="BJ15" s="437"/>
      <c r="BK15" s="437"/>
      <c r="BL15" s="437"/>
      <c r="BM15" s="438"/>
      <c r="BN15" s="439">
        <v>379787575</v>
      </c>
      <c r="BO15" s="440"/>
      <c r="BP15" s="440"/>
      <c r="BQ15" s="440"/>
      <c r="BR15" s="440"/>
      <c r="BS15" s="440"/>
      <c r="BT15" s="440"/>
      <c r="BU15" s="441"/>
      <c r="BV15" s="439">
        <v>373045471</v>
      </c>
      <c r="BW15" s="440"/>
      <c r="BX15" s="440"/>
      <c r="BY15" s="440"/>
      <c r="BZ15" s="440"/>
      <c r="CA15" s="440"/>
      <c r="CB15" s="440"/>
      <c r="CC15" s="441"/>
      <c r="CD15" s="559" t="s">
        <v>123</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124</v>
      </c>
      <c r="M16" s="568"/>
      <c r="N16" s="568"/>
      <c r="O16" s="568"/>
      <c r="P16" s="568"/>
      <c r="Q16" s="569"/>
      <c r="R16" s="565" t="s">
        <v>125</v>
      </c>
      <c r="S16" s="566"/>
      <c r="T16" s="566"/>
      <c r="U16" s="566"/>
      <c r="V16" s="567"/>
      <c r="W16" s="481"/>
      <c r="X16" s="482"/>
      <c r="Y16" s="483"/>
      <c r="Z16" s="508" t="s">
        <v>126</v>
      </c>
      <c r="AA16" s="509"/>
      <c r="AB16" s="509"/>
      <c r="AC16" s="509"/>
      <c r="AD16" s="509"/>
      <c r="AE16" s="509"/>
      <c r="AF16" s="509"/>
      <c r="AG16" s="509"/>
      <c r="AH16" s="510"/>
      <c r="AI16" s="454">
        <v>134</v>
      </c>
      <c r="AJ16" s="455"/>
      <c r="AK16" s="455"/>
      <c r="AL16" s="455"/>
      <c r="AM16" s="456"/>
      <c r="AN16" s="454">
        <v>385920</v>
      </c>
      <c r="AO16" s="455"/>
      <c r="AP16" s="455"/>
      <c r="AQ16" s="455"/>
      <c r="AR16" s="455"/>
      <c r="AS16" s="456"/>
      <c r="AT16" s="454">
        <v>2880</v>
      </c>
      <c r="AU16" s="455"/>
      <c r="AV16" s="455"/>
      <c r="AW16" s="455"/>
      <c r="AX16" s="455"/>
      <c r="AY16" s="457"/>
      <c r="AZ16" s="436" t="s">
        <v>127</v>
      </c>
      <c r="BA16" s="437"/>
      <c r="BB16" s="437"/>
      <c r="BC16" s="437"/>
      <c r="BD16" s="437"/>
      <c r="BE16" s="437"/>
      <c r="BF16" s="437"/>
      <c r="BG16" s="437"/>
      <c r="BH16" s="437"/>
      <c r="BI16" s="437"/>
      <c r="BJ16" s="437"/>
      <c r="BK16" s="437"/>
      <c r="BL16" s="437"/>
      <c r="BM16" s="438"/>
      <c r="BN16" s="439">
        <v>258760266</v>
      </c>
      <c r="BO16" s="440"/>
      <c r="BP16" s="440"/>
      <c r="BQ16" s="440"/>
      <c r="BR16" s="440"/>
      <c r="BS16" s="440"/>
      <c r="BT16" s="440"/>
      <c r="BU16" s="441"/>
      <c r="BV16" s="439">
        <v>251598177</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128</v>
      </c>
      <c r="N17" s="563"/>
      <c r="O17" s="563"/>
      <c r="P17" s="563"/>
      <c r="Q17" s="564"/>
      <c r="R17" s="565" t="s">
        <v>129</v>
      </c>
      <c r="S17" s="566"/>
      <c r="T17" s="566"/>
      <c r="U17" s="566"/>
      <c r="V17" s="567"/>
      <c r="W17" s="481"/>
      <c r="X17" s="482"/>
      <c r="Y17" s="483"/>
      <c r="Z17" s="508" t="s">
        <v>130</v>
      </c>
      <c r="AA17" s="509"/>
      <c r="AB17" s="509"/>
      <c r="AC17" s="509"/>
      <c r="AD17" s="509"/>
      <c r="AE17" s="509"/>
      <c r="AF17" s="509"/>
      <c r="AG17" s="509"/>
      <c r="AH17" s="510"/>
      <c r="AI17" s="454">
        <v>3529</v>
      </c>
      <c r="AJ17" s="455"/>
      <c r="AK17" s="455"/>
      <c r="AL17" s="455"/>
      <c r="AM17" s="456"/>
      <c r="AN17" s="454">
        <v>11550417</v>
      </c>
      <c r="AO17" s="455"/>
      <c r="AP17" s="455"/>
      <c r="AQ17" s="455"/>
      <c r="AR17" s="455"/>
      <c r="AS17" s="456"/>
      <c r="AT17" s="454">
        <v>3273</v>
      </c>
      <c r="AU17" s="455"/>
      <c r="AV17" s="455"/>
      <c r="AW17" s="455"/>
      <c r="AX17" s="455"/>
      <c r="AY17" s="457"/>
      <c r="AZ17" s="436" t="s">
        <v>131</v>
      </c>
      <c r="BA17" s="437"/>
      <c r="BB17" s="437"/>
      <c r="BC17" s="437"/>
      <c r="BD17" s="437"/>
      <c r="BE17" s="437"/>
      <c r="BF17" s="437"/>
      <c r="BG17" s="437"/>
      <c r="BH17" s="437"/>
      <c r="BI17" s="437"/>
      <c r="BJ17" s="437"/>
      <c r="BK17" s="437"/>
      <c r="BL17" s="437"/>
      <c r="BM17" s="438"/>
      <c r="BN17" s="439">
        <v>446297374</v>
      </c>
      <c r="BO17" s="440"/>
      <c r="BP17" s="440"/>
      <c r="BQ17" s="440"/>
      <c r="BR17" s="440"/>
      <c r="BS17" s="440"/>
      <c r="BT17" s="440"/>
      <c r="BU17" s="441"/>
      <c r="BV17" s="439">
        <v>448203727</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132</v>
      </c>
      <c r="C18" s="422"/>
      <c r="D18" s="422"/>
      <c r="E18" s="422"/>
      <c r="F18" s="422"/>
      <c r="G18" s="422"/>
      <c r="H18" s="422"/>
      <c r="I18" s="422"/>
      <c r="J18" s="422"/>
      <c r="K18" s="570"/>
      <c r="L18" s="571">
        <v>10621</v>
      </c>
      <c r="M18" s="572"/>
      <c r="N18" s="572"/>
      <c r="O18" s="572"/>
      <c r="P18" s="572"/>
      <c r="Q18" s="572"/>
      <c r="R18" s="572"/>
      <c r="S18" s="572"/>
      <c r="T18" s="572"/>
      <c r="U18" s="572"/>
      <c r="V18" s="572"/>
      <c r="W18" s="481"/>
      <c r="X18" s="482"/>
      <c r="Y18" s="483"/>
      <c r="Z18" s="508" t="s">
        <v>133</v>
      </c>
      <c r="AA18" s="509"/>
      <c r="AB18" s="509"/>
      <c r="AC18" s="509"/>
      <c r="AD18" s="509"/>
      <c r="AE18" s="509"/>
      <c r="AF18" s="509"/>
      <c r="AG18" s="509"/>
      <c r="AH18" s="510"/>
      <c r="AI18" s="454">
        <v>14852</v>
      </c>
      <c r="AJ18" s="455"/>
      <c r="AK18" s="455"/>
      <c r="AL18" s="455"/>
      <c r="AM18" s="456"/>
      <c r="AN18" s="454">
        <v>54795838</v>
      </c>
      <c r="AO18" s="455"/>
      <c r="AP18" s="455"/>
      <c r="AQ18" s="455"/>
      <c r="AR18" s="455"/>
      <c r="AS18" s="456"/>
      <c r="AT18" s="454">
        <v>3689</v>
      </c>
      <c r="AU18" s="455"/>
      <c r="AV18" s="455"/>
      <c r="AW18" s="455"/>
      <c r="AX18" s="455"/>
      <c r="AY18" s="457"/>
      <c r="AZ18" s="539" t="s">
        <v>134</v>
      </c>
      <c r="BA18" s="540"/>
      <c r="BB18" s="540"/>
      <c r="BC18" s="540"/>
      <c r="BD18" s="540"/>
      <c r="BE18" s="540"/>
      <c r="BF18" s="540"/>
      <c r="BG18" s="540"/>
      <c r="BH18" s="540"/>
      <c r="BI18" s="540"/>
      <c r="BJ18" s="540"/>
      <c r="BK18" s="540"/>
      <c r="BL18" s="540"/>
      <c r="BM18" s="541"/>
      <c r="BN18" s="573">
        <v>546499687</v>
      </c>
      <c r="BO18" s="574"/>
      <c r="BP18" s="574"/>
      <c r="BQ18" s="574"/>
      <c r="BR18" s="574"/>
      <c r="BS18" s="574"/>
      <c r="BT18" s="574"/>
      <c r="BU18" s="575"/>
      <c r="BV18" s="573">
        <v>561119654</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135</v>
      </c>
      <c r="C19" s="422"/>
      <c r="D19" s="422"/>
      <c r="E19" s="422"/>
      <c r="F19" s="422"/>
      <c r="G19" s="422"/>
      <c r="H19" s="422"/>
      <c r="I19" s="422"/>
      <c r="J19" s="422"/>
      <c r="K19" s="570"/>
      <c r="L19" s="571">
        <v>195</v>
      </c>
      <c r="M19" s="572"/>
      <c r="N19" s="572"/>
      <c r="O19" s="572"/>
      <c r="P19" s="572"/>
      <c r="Q19" s="572"/>
      <c r="R19" s="572"/>
      <c r="S19" s="572"/>
      <c r="T19" s="572"/>
      <c r="U19" s="572"/>
      <c r="V19" s="572"/>
      <c r="W19" s="481"/>
      <c r="X19" s="482"/>
      <c r="Y19" s="483"/>
      <c r="Z19" s="508" t="s">
        <v>136</v>
      </c>
      <c r="AA19" s="509"/>
      <c r="AB19" s="509"/>
      <c r="AC19" s="509"/>
      <c r="AD19" s="509"/>
      <c r="AE19" s="509"/>
      <c r="AF19" s="509"/>
      <c r="AG19" s="509"/>
      <c r="AH19" s="510"/>
      <c r="AI19" s="454" t="s">
        <v>104</v>
      </c>
      <c r="AJ19" s="455"/>
      <c r="AK19" s="455"/>
      <c r="AL19" s="455"/>
      <c r="AM19" s="456"/>
      <c r="AN19" s="454" t="s">
        <v>104</v>
      </c>
      <c r="AO19" s="455"/>
      <c r="AP19" s="455"/>
      <c r="AQ19" s="455"/>
      <c r="AR19" s="455"/>
      <c r="AS19" s="456"/>
      <c r="AT19" s="454" t="s">
        <v>104</v>
      </c>
      <c r="AU19" s="455"/>
      <c r="AV19" s="455"/>
      <c r="AW19" s="455"/>
      <c r="AX19" s="455"/>
      <c r="AY19" s="457"/>
      <c r="AZ19" s="448" t="s">
        <v>137</v>
      </c>
      <c r="BA19" s="449"/>
      <c r="BB19" s="449"/>
      <c r="BC19" s="449"/>
      <c r="BD19" s="449"/>
      <c r="BE19" s="449"/>
      <c r="BF19" s="449"/>
      <c r="BG19" s="449"/>
      <c r="BH19" s="449"/>
      <c r="BI19" s="449"/>
      <c r="BJ19" s="449"/>
      <c r="BK19" s="449"/>
      <c r="BL19" s="449"/>
      <c r="BM19" s="450"/>
      <c r="BN19" s="427">
        <v>1536571963</v>
      </c>
      <c r="BO19" s="428"/>
      <c r="BP19" s="428"/>
      <c r="BQ19" s="428"/>
      <c r="BR19" s="428"/>
      <c r="BS19" s="428"/>
      <c r="BT19" s="428"/>
      <c r="BU19" s="429"/>
      <c r="BV19" s="427">
        <v>1515915718</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138</v>
      </c>
      <c r="C20" s="422"/>
      <c r="D20" s="422"/>
      <c r="E20" s="422"/>
      <c r="F20" s="422"/>
      <c r="G20" s="422"/>
      <c r="H20" s="422"/>
      <c r="I20" s="422"/>
      <c r="J20" s="422"/>
      <c r="K20" s="570"/>
      <c r="L20" s="571">
        <v>753212</v>
      </c>
      <c r="M20" s="572"/>
      <c r="N20" s="572"/>
      <c r="O20" s="572"/>
      <c r="P20" s="572"/>
      <c r="Q20" s="572"/>
      <c r="R20" s="572"/>
      <c r="S20" s="572"/>
      <c r="T20" s="572"/>
      <c r="U20" s="572"/>
      <c r="V20" s="572"/>
      <c r="W20" s="484"/>
      <c r="X20" s="485"/>
      <c r="Y20" s="486"/>
      <c r="Z20" s="508" t="s">
        <v>139</v>
      </c>
      <c r="AA20" s="509"/>
      <c r="AB20" s="509"/>
      <c r="AC20" s="509"/>
      <c r="AD20" s="509"/>
      <c r="AE20" s="509"/>
      <c r="AF20" s="509"/>
      <c r="AG20" s="509"/>
      <c r="AH20" s="510"/>
      <c r="AI20" s="454">
        <v>24171</v>
      </c>
      <c r="AJ20" s="455"/>
      <c r="AK20" s="455"/>
      <c r="AL20" s="455"/>
      <c r="AM20" s="456"/>
      <c r="AN20" s="454">
        <v>85470625</v>
      </c>
      <c r="AO20" s="455"/>
      <c r="AP20" s="455"/>
      <c r="AQ20" s="455"/>
      <c r="AR20" s="455"/>
      <c r="AS20" s="456"/>
      <c r="AT20" s="454">
        <v>3536</v>
      </c>
      <c r="AU20" s="455"/>
      <c r="AV20" s="455"/>
      <c r="AW20" s="455"/>
      <c r="AX20" s="455"/>
      <c r="AY20" s="457"/>
      <c r="AZ20" s="539" t="s">
        <v>140</v>
      </c>
      <c r="BA20" s="540"/>
      <c r="BB20" s="540"/>
      <c r="BC20" s="540"/>
      <c r="BD20" s="540"/>
      <c r="BE20" s="540"/>
      <c r="BF20" s="540"/>
      <c r="BG20" s="540"/>
      <c r="BH20" s="540"/>
      <c r="BI20" s="540"/>
      <c r="BJ20" s="540"/>
      <c r="BK20" s="540"/>
      <c r="BL20" s="540"/>
      <c r="BM20" s="541"/>
      <c r="BN20" s="573">
        <v>331567825</v>
      </c>
      <c r="BO20" s="574"/>
      <c r="BP20" s="574"/>
      <c r="BQ20" s="574"/>
      <c r="BR20" s="574"/>
      <c r="BS20" s="574"/>
      <c r="BT20" s="574"/>
      <c r="BU20" s="575"/>
      <c r="BV20" s="573">
        <v>354582391</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141</v>
      </c>
      <c r="X21" s="577"/>
      <c r="Y21" s="577"/>
      <c r="Z21" s="577"/>
      <c r="AA21" s="577"/>
      <c r="AB21" s="577"/>
      <c r="AC21" s="577"/>
      <c r="AD21" s="577"/>
      <c r="AE21" s="577"/>
      <c r="AF21" s="577"/>
      <c r="AG21" s="577"/>
      <c r="AH21" s="578"/>
      <c r="AI21" s="579">
        <v>99.5</v>
      </c>
      <c r="AJ21" s="580"/>
      <c r="AK21" s="580"/>
      <c r="AL21" s="580"/>
      <c r="AM21" s="580"/>
      <c r="AN21" s="580"/>
      <c r="AO21" s="580"/>
      <c r="AP21" s="580"/>
      <c r="AQ21" s="580"/>
      <c r="AR21" s="580"/>
      <c r="AS21" s="580"/>
      <c r="AT21" s="580"/>
      <c r="AU21" s="580"/>
      <c r="AV21" s="580"/>
      <c r="AW21" s="580"/>
      <c r="AX21" s="580"/>
      <c r="AY21" s="581"/>
      <c r="AZ21" s="448" t="s">
        <v>142</v>
      </c>
      <c r="BA21" s="449"/>
      <c r="BB21" s="449"/>
      <c r="BC21" s="449"/>
      <c r="BD21" s="449"/>
      <c r="BE21" s="449"/>
      <c r="BF21" s="449"/>
      <c r="BG21" s="449"/>
      <c r="BH21" s="449"/>
      <c r="BI21" s="449"/>
      <c r="BJ21" s="449"/>
      <c r="BK21" s="449"/>
      <c r="BL21" s="449"/>
      <c r="BM21" s="450"/>
      <c r="BN21" s="427">
        <v>87967254</v>
      </c>
      <c r="BO21" s="428"/>
      <c r="BP21" s="428"/>
      <c r="BQ21" s="428"/>
      <c r="BR21" s="428"/>
      <c r="BS21" s="428"/>
      <c r="BT21" s="428"/>
      <c r="BU21" s="429"/>
      <c r="BV21" s="427">
        <v>93726214</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143</v>
      </c>
      <c r="BA22" s="437"/>
      <c r="BB22" s="437"/>
      <c r="BC22" s="437"/>
      <c r="BD22" s="437"/>
      <c r="BE22" s="437"/>
      <c r="BF22" s="437"/>
      <c r="BG22" s="437"/>
      <c r="BH22" s="437"/>
      <c r="BI22" s="437"/>
      <c r="BJ22" s="437"/>
      <c r="BK22" s="437"/>
      <c r="BL22" s="437"/>
      <c r="BM22" s="438"/>
      <c r="BN22" s="439">
        <v>5128353</v>
      </c>
      <c r="BO22" s="440"/>
      <c r="BP22" s="440"/>
      <c r="BQ22" s="440"/>
      <c r="BR22" s="440"/>
      <c r="BS22" s="440"/>
      <c r="BT22" s="440"/>
      <c r="BU22" s="441"/>
      <c r="BV22" s="439">
        <v>5619810</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144</v>
      </c>
      <c r="BA23" s="437"/>
      <c r="BB23" s="437"/>
      <c r="BC23" s="437"/>
      <c r="BD23" s="437"/>
      <c r="BE23" s="437"/>
      <c r="BF23" s="437"/>
      <c r="BG23" s="437"/>
      <c r="BH23" s="437"/>
      <c r="BI23" s="437"/>
      <c r="BJ23" s="437"/>
      <c r="BK23" s="437"/>
      <c r="BL23" s="437"/>
      <c r="BM23" s="438"/>
      <c r="BN23" s="439">
        <v>12050458</v>
      </c>
      <c r="BO23" s="440"/>
      <c r="BP23" s="440"/>
      <c r="BQ23" s="440"/>
      <c r="BR23" s="440"/>
      <c r="BS23" s="440"/>
      <c r="BT23" s="440"/>
      <c r="BU23" s="441"/>
      <c r="BV23" s="439">
        <v>12032690</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145</v>
      </c>
      <c r="BA24" s="506"/>
      <c r="BB24" s="506"/>
      <c r="BC24" s="506"/>
      <c r="BD24" s="506"/>
      <c r="BE24" s="506"/>
      <c r="BF24" s="506"/>
      <c r="BG24" s="506"/>
      <c r="BH24" s="506"/>
      <c r="BI24" s="506"/>
      <c r="BJ24" s="506"/>
      <c r="BK24" s="506"/>
      <c r="BL24" s="506"/>
      <c r="BM24" s="507"/>
      <c r="BN24" s="573">
        <v>11028337</v>
      </c>
      <c r="BO24" s="574"/>
      <c r="BP24" s="574"/>
      <c r="BQ24" s="574"/>
      <c r="BR24" s="574"/>
      <c r="BS24" s="574"/>
      <c r="BT24" s="574"/>
      <c r="BU24" s="575"/>
      <c r="BV24" s="573">
        <v>11020778</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146</v>
      </c>
      <c r="BA25" s="583"/>
      <c r="BB25" s="583"/>
      <c r="BC25" s="584"/>
      <c r="BD25" s="448" t="s">
        <v>572</v>
      </c>
      <c r="BE25" s="449"/>
      <c r="BF25" s="449"/>
      <c r="BG25" s="449"/>
      <c r="BH25" s="449"/>
      <c r="BI25" s="449"/>
      <c r="BJ25" s="449"/>
      <c r="BK25" s="449"/>
      <c r="BL25" s="449"/>
      <c r="BM25" s="450"/>
      <c r="BN25" s="427">
        <v>25385614</v>
      </c>
      <c r="BO25" s="428"/>
      <c r="BP25" s="428"/>
      <c r="BQ25" s="428"/>
      <c r="BR25" s="428"/>
      <c r="BS25" s="428"/>
      <c r="BT25" s="428"/>
      <c r="BU25" s="429"/>
      <c r="BV25" s="427">
        <v>32262236</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147</v>
      </c>
      <c r="BE26" s="437"/>
      <c r="BF26" s="437"/>
      <c r="BG26" s="437"/>
      <c r="BH26" s="437"/>
      <c r="BI26" s="437"/>
      <c r="BJ26" s="437"/>
      <c r="BK26" s="437"/>
      <c r="BL26" s="437"/>
      <c r="BM26" s="438"/>
      <c r="BN26" s="439">
        <v>15121242</v>
      </c>
      <c r="BO26" s="440"/>
      <c r="BP26" s="440"/>
      <c r="BQ26" s="440"/>
      <c r="BR26" s="440"/>
      <c r="BS26" s="440"/>
      <c r="BT26" s="440"/>
      <c r="BU26" s="441"/>
      <c r="BV26" s="439">
        <v>16197166</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148</v>
      </c>
      <c r="BE27" s="540"/>
      <c r="BF27" s="540"/>
      <c r="BG27" s="540"/>
      <c r="BH27" s="540"/>
      <c r="BI27" s="540"/>
      <c r="BJ27" s="540"/>
      <c r="BK27" s="540"/>
      <c r="BL27" s="540"/>
      <c r="BM27" s="541"/>
      <c r="BN27" s="573">
        <v>43233019</v>
      </c>
      <c r="BO27" s="574"/>
      <c r="BP27" s="574"/>
      <c r="BQ27" s="574"/>
      <c r="BR27" s="574"/>
      <c r="BS27" s="574"/>
      <c r="BT27" s="574"/>
      <c r="BU27" s="575"/>
      <c r="BV27" s="573">
        <v>42513168</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155</v>
      </c>
      <c r="D30" s="595"/>
      <c r="E30" s="468" t="s">
        <v>156</v>
      </c>
      <c r="F30" s="468"/>
      <c r="G30" s="468"/>
      <c r="H30" s="468"/>
      <c r="I30" s="468"/>
      <c r="J30" s="468"/>
      <c r="K30" s="468"/>
      <c r="L30" s="468"/>
      <c r="M30" s="468"/>
      <c r="N30" s="468"/>
      <c r="O30" s="468"/>
      <c r="P30" s="468"/>
      <c r="Q30" s="468"/>
      <c r="R30" s="468"/>
      <c r="S30" s="468"/>
      <c r="T30" s="132"/>
      <c r="U30" s="595" t="s">
        <v>155</v>
      </c>
      <c r="V30" s="595"/>
      <c r="W30" s="468" t="s">
        <v>156</v>
      </c>
      <c r="X30" s="468"/>
      <c r="Y30" s="468"/>
      <c r="Z30" s="468"/>
      <c r="AA30" s="468"/>
      <c r="AB30" s="468"/>
      <c r="AC30" s="468"/>
      <c r="AD30" s="468"/>
      <c r="AE30" s="468"/>
      <c r="AF30" s="468"/>
      <c r="AG30" s="468"/>
      <c r="AH30" s="468"/>
      <c r="AI30" s="468"/>
      <c r="AJ30" s="468"/>
      <c r="AK30" s="468"/>
      <c r="AL30" s="132"/>
      <c r="AM30" s="595" t="s">
        <v>155</v>
      </c>
      <c r="AN30" s="595"/>
      <c r="AO30" s="468" t="s">
        <v>156</v>
      </c>
      <c r="AP30" s="468"/>
      <c r="AQ30" s="468"/>
      <c r="AR30" s="468"/>
      <c r="AS30" s="468"/>
      <c r="AT30" s="468"/>
      <c r="AU30" s="468"/>
      <c r="AV30" s="468"/>
      <c r="AW30" s="468"/>
      <c r="AX30" s="468"/>
      <c r="AY30" s="468"/>
      <c r="AZ30" s="468"/>
      <c r="BA30" s="468"/>
      <c r="BB30" s="468"/>
      <c r="BC30" s="468"/>
      <c r="BD30" s="157"/>
      <c r="BE30" s="595" t="s">
        <v>155</v>
      </c>
      <c r="BF30" s="595"/>
      <c r="BG30" s="468" t="s">
        <v>156</v>
      </c>
      <c r="BH30" s="468"/>
      <c r="BI30" s="468"/>
      <c r="BJ30" s="468"/>
      <c r="BK30" s="468"/>
      <c r="BL30" s="468"/>
      <c r="BM30" s="468"/>
      <c r="BN30" s="468"/>
      <c r="BO30" s="468"/>
      <c r="BP30" s="468"/>
      <c r="BQ30" s="468"/>
      <c r="BR30" s="468"/>
      <c r="BS30" s="468"/>
      <c r="BT30" s="468"/>
      <c r="BU30" s="468"/>
      <c r="BV30" s="158"/>
      <c r="BW30" s="595" t="s">
        <v>155</v>
      </c>
      <c r="BX30" s="595"/>
      <c r="BY30" s="468" t="s">
        <v>157</v>
      </c>
      <c r="BZ30" s="468"/>
      <c r="CA30" s="468"/>
      <c r="CB30" s="468"/>
      <c r="CC30" s="468"/>
      <c r="CD30" s="468"/>
      <c r="CE30" s="468"/>
      <c r="CF30" s="468"/>
      <c r="CG30" s="468"/>
      <c r="CH30" s="468"/>
      <c r="CI30" s="468"/>
      <c r="CJ30" s="468"/>
      <c r="CK30" s="468"/>
      <c r="CL30" s="468"/>
      <c r="CM30" s="468"/>
      <c r="CN30" s="132"/>
      <c r="CO30" s="595" t="s">
        <v>155</v>
      </c>
      <c r="CP30" s="595"/>
      <c r="CQ30" s="468" t="s">
        <v>158</v>
      </c>
      <c r="CR30" s="468"/>
      <c r="CS30" s="468"/>
      <c r="CT30" s="468"/>
      <c r="CU30" s="468"/>
      <c r="CV30" s="468"/>
      <c r="CW30" s="468"/>
      <c r="CX30" s="468"/>
      <c r="CY30" s="468"/>
      <c r="CZ30" s="468"/>
      <c r="DA30" s="468"/>
      <c r="DB30" s="468"/>
      <c r="DC30" s="468"/>
      <c r="DD30" s="468"/>
      <c r="DE30" s="468"/>
      <c r="DF30" s="132"/>
      <c r="DG30" s="468" t="s">
        <v>159</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t="str">
        <f>IF(W31="","",MAX(C31:D40)+1)</f>
        <v/>
      </c>
      <c r="V31" s="593"/>
      <c r="W31" s="594"/>
      <c r="X31" s="594"/>
      <c r="Y31" s="594"/>
      <c r="Z31" s="594"/>
      <c r="AA31" s="594"/>
      <c r="AB31" s="594"/>
      <c r="AC31" s="594"/>
      <c r="AD31" s="594"/>
      <c r="AE31" s="594"/>
      <c r="AF31" s="594"/>
      <c r="AG31" s="594"/>
      <c r="AH31" s="594"/>
      <c r="AI31" s="594"/>
      <c r="AJ31" s="594"/>
      <c r="AK31" s="594"/>
      <c r="AL31" s="156"/>
      <c r="AM31" s="593">
        <f>IF(AO31="","",MAX(C31:D40,U31:V40)+1)</f>
        <v>11</v>
      </c>
      <c r="AN31" s="593"/>
      <c r="AO31" s="594" t="str">
        <f>IF('各会計、関係団体の財政状況及び健全化判断比率'!B28="","",'各会計、関係団体の財政状況及び健全化判断比率'!B28)</f>
        <v>水道事業会計</v>
      </c>
      <c r="AP31" s="594"/>
      <c r="AQ31" s="594"/>
      <c r="AR31" s="594"/>
      <c r="AS31" s="594"/>
      <c r="AT31" s="594"/>
      <c r="AU31" s="594"/>
      <c r="AV31" s="594"/>
      <c r="AW31" s="594"/>
      <c r="AX31" s="594"/>
      <c r="AY31" s="594"/>
      <c r="AZ31" s="594"/>
      <c r="BA31" s="594"/>
      <c r="BB31" s="594"/>
      <c r="BC31" s="594"/>
      <c r="BD31" s="156"/>
      <c r="BE31" s="593">
        <f>IF(BG31="","",MAX(C31:D40,U31:V40,AM31:AN40)+1)</f>
        <v>13</v>
      </c>
      <c r="BF31" s="593"/>
      <c r="BG31" s="594" t="str">
        <f>IF('各会計、関係団体の財政状況及び健全化判断比率'!B30="","",'各会計、関係団体の財政状況及び健全化判断比率'!B30)</f>
        <v>流域下水道特別会計</v>
      </c>
      <c r="BH31" s="594"/>
      <c r="BI31" s="594"/>
      <c r="BJ31" s="594"/>
      <c r="BK31" s="594"/>
      <c r="BL31" s="594"/>
      <c r="BM31" s="594"/>
      <c r="BN31" s="594"/>
      <c r="BO31" s="594"/>
      <c r="BP31" s="594"/>
      <c r="BQ31" s="594"/>
      <c r="BR31" s="594"/>
      <c r="BS31" s="594"/>
      <c r="BT31" s="594"/>
      <c r="BU31" s="594"/>
      <c r="BV31" s="156"/>
      <c r="BW31" s="593">
        <f>IF(BY31="","",MAX(C31:D40,U31:V40,AM31:AN40,BE31:BF40)+1)</f>
        <v>14</v>
      </c>
      <c r="BX31" s="593"/>
      <c r="BY31" s="594" t="str">
        <f>IF('各会計、関係団体の財政状況及び健全化判断比率'!B68="","",'各会計、関係団体の財政状況及び健全化判断比率'!B68)</f>
        <v>岐阜県地方競馬組合</v>
      </c>
      <c r="BZ31" s="594"/>
      <c r="CA31" s="594"/>
      <c r="CB31" s="594"/>
      <c r="CC31" s="594"/>
      <c r="CD31" s="594"/>
      <c r="CE31" s="594"/>
      <c r="CF31" s="594"/>
      <c r="CG31" s="594"/>
      <c r="CH31" s="594"/>
      <c r="CI31" s="594"/>
      <c r="CJ31" s="594"/>
      <c r="CK31" s="594"/>
      <c r="CL31" s="594"/>
      <c r="CM31" s="594"/>
      <c r="CN31" s="156"/>
      <c r="CO31" s="593">
        <f>IF(CQ31="","",MAX(C31:D40,U31:V40,AM31:AN40,BE31:BF40,BW31:BX40)+1)</f>
        <v>15</v>
      </c>
      <c r="CP31" s="593"/>
      <c r="CQ31" s="594" t="str">
        <f>IF('各会計、関係団体の財政状況及び健全化判断比率'!BS7="","",'各会計、関係団体の財政状況及び健全化判断比率'!BS7)</f>
        <v>（財）岐阜県研究開発財団</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公債管理特別会計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12</v>
      </c>
      <c r="AN32" s="593"/>
      <c r="AO32" s="594" t="str">
        <f>IF('各会計、関係団体の財政状況及び健全化判断比率'!B29="","",'各会計、関係団体の財政状況及び健全化判断比率'!B29)</f>
        <v>工業用水道事業会計</v>
      </c>
      <c r="AP32" s="594"/>
      <c r="AQ32" s="594"/>
      <c r="AR32" s="594"/>
      <c r="AS32" s="594"/>
      <c r="AT32" s="594"/>
      <c r="AU32" s="594"/>
      <c r="AV32" s="594"/>
      <c r="AW32" s="594"/>
      <c r="AX32" s="594"/>
      <c r="AY32" s="594"/>
      <c r="AZ32" s="594"/>
      <c r="BA32" s="594"/>
      <c r="BB32" s="594"/>
      <c r="BC32" s="594"/>
      <c r="BD32" s="156"/>
      <c r="BE32" s="593" t="str">
        <f t="shared" ref="BE32:BE40" si="2">IF(BG32="","",BE31+1)</f>
        <v/>
      </c>
      <c r="BF32" s="593"/>
      <c r="BG32" s="594"/>
      <c r="BH32" s="594"/>
      <c r="BI32" s="594"/>
      <c r="BJ32" s="594"/>
      <c r="BK32" s="594"/>
      <c r="BL32" s="594"/>
      <c r="BM32" s="594"/>
      <c r="BN32" s="594"/>
      <c r="BO32" s="594"/>
      <c r="BP32" s="594"/>
      <c r="BQ32" s="594"/>
      <c r="BR32" s="594"/>
      <c r="BS32" s="594"/>
      <c r="BT32" s="594"/>
      <c r="BU32" s="594"/>
      <c r="BV32" s="156"/>
      <c r="BW32" s="593" t="str">
        <f t="shared" ref="BW32:BW40" si="3">IF(BY32="","",BW31+1)</f>
        <v/>
      </c>
      <c r="BX32" s="593"/>
      <c r="BY32" s="594" t="str">
        <f>IF('各会計、関係団体の財政状況及び健全化判断比率'!B69="","",'各会計、関係団体の財政状況及び健全化判断比率'!B69)</f>
        <v/>
      </c>
      <c r="BZ32" s="594"/>
      <c r="CA32" s="594"/>
      <c r="CB32" s="594"/>
      <c r="CC32" s="594"/>
      <c r="CD32" s="594"/>
      <c r="CE32" s="594"/>
      <c r="CF32" s="594"/>
      <c r="CG32" s="594"/>
      <c r="CH32" s="594"/>
      <c r="CI32" s="594"/>
      <c r="CJ32" s="594"/>
      <c r="CK32" s="594"/>
      <c r="CL32" s="594"/>
      <c r="CM32" s="594"/>
      <c r="CN32" s="156"/>
      <c r="CO32" s="593">
        <f t="shared" ref="CO32:CO40" si="4">IF(CQ32="","",CO31+1)</f>
        <v>16</v>
      </c>
      <c r="CP32" s="593"/>
      <c r="CQ32" s="594" t="str">
        <f>IF('各会計、関係団体の財政状況及び健全化判断比率'!BS8="","",'各会計、関係団体の財政状況及び健全化判断比率'!BS8)</f>
        <v>（財）岐阜県国際交流センター</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用度事業特別会計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t="str">
        <f t="shared" si="1"/>
        <v/>
      </c>
      <c r="AN33" s="593"/>
      <c r="AO33" s="594"/>
      <c r="AP33" s="594"/>
      <c r="AQ33" s="594"/>
      <c r="AR33" s="594"/>
      <c r="AS33" s="594"/>
      <c r="AT33" s="594"/>
      <c r="AU33" s="594"/>
      <c r="AV33" s="594"/>
      <c r="AW33" s="594"/>
      <c r="AX33" s="594"/>
      <c r="AY33" s="594"/>
      <c r="AZ33" s="594"/>
      <c r="BA33" s="594"/>
      <c r="BB33" s="594"/>
      <c r="BC33" s="594"/>
      <c r="BD33" s="156"/>
      <c r="BE33" s="593" t="str">
        <f t="shared" si="2"/>
        <v/>
      </c>
      <c r="BF33" s="593"/>
      <c r="BG33" s="594"/>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17</v>
      </c>
      <c r="CP33" s="593"/>
      <c r="CQ33" s="594" t="str">
        <f>IF('各会計、関係団体の財政状況及び健全化判断比率'!BS9="","",'各会計、関係団体の財政状況及び健全化判断比率'!BS9)</f>
        <v>（財）世界遺産白川郷合掌造り保存財団</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地方独立行政法人資金貸付特別会計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t="str">
        <f t="shared" si="1"/>
        <v/>
      </c>
      <c r="AN34" s="593"/>
      <c r="AO34" s="594"/>
      <c r="AP34" s="594"/>
      <c r="AQ34" s="594"/>
      <c r="AR34" s="594"/>
      <c r="AS34" s="594"/>
      <c r="AT34" s="594"/>
      <c r="AU34" s="594"/>
      <c r="AV34" s="594"/>
      <c r="AW34" s="594"/>
      <c r="AX34" s="594"/>
      <c r="AY34" s="594"/>
      <c r="AZ34" s="594"/>
      <c r="BA34" s="594"/>
      <c r="BB34" s="594"/>
      <c r="BC34" s="594"/>
      <c r="BD34" s="156"/>
      <c r="BE34" s="593" t="str">
        <f t="shared" si="2"/>
        <v/>
      </c>
      <c r="BF34" s="593"/>
      <c r="BG34" s="594"/>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18</v>
      </c>
      <c r="CP34" s="593"/>
      <c r="CQ34" s="594" t="str">
        <f>IF('各会計、関係団体の財政状況及び健全化判断比率'!BS10="","",'各会計、関係団体の財政状況及び健全化判断比率'!BS10)</f>
        <v>（財）岐阜県市町村行政情報センター</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母子父子寡婦福祉資金貸付特別会計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19</v>
      </c>
      <c r="CP35" s="593"/>
      <c r="CQ35" s="594" t="str">
        <f>IF('各会計、関係団体の財政状況及び健全化判断比率'!BS11="","",'各会計、関係団体の財政状況及び健全化判断比率'!BS11)</f>
        <v>（財）岐阜県教育文化財団</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中小企業振興資金貸付特別会計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20</v>
      </c>
      <c r="CP36" s="593"/>
      <c r="CQ36" s="594" t="str">
        <f>IF('各会計、関係団体の財政状況及び健全化判断比率'!BS12="","",'各会計、関係団体の財政状況及び健全化判断比率'!BS12)</f>
        <v>（財）岐阜県公衆衛生検査センター</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就農支援資金貸付特別会計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21</v>
      </c>
      <c r="CP37" s="593"/>
      <c r="CQ37" s="594" t="str">
        <f>IF('各会計、関係団体の財政状況及び健全化判断比率'!BS13="","",'各会計、関係団体の財政状況及び健全化判断比率'!BS13)</f>
        <v>（財）岐阜県産業経済振興センター</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林業改善資金貸付特別会計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22</v>
      </c>
      <c r="CP38" s="593"/>
      <c r="CQ38" s="594" t="str">
        <f>IF('各会計、関係団体の財政状況及び健全化判断比率'!BS14="","",'各会計、関係団体の財政状況及び健全化判断比率'!BS14)</f>
        <v>（財）セラミックパーク美濃</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徳山ダム上流域公有地化特別会計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23</v>
      </c>
      <c r="CP39" s="593"/>
      <c r="CQ39" s="594" t="str">
        <f>IF('各会計、関係団体の財政状況及び健全化判断比率'!BS15="","",'各会計、関係団体の財政状況及び健全化判断比率'!BS15)</f>
        <v>（財）飛騨地域地場産業振興センター</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f t="shared" si="5"/>
        <v>10</v>
      </c>
      <c r="D40" s="593"/>
      <c r="E40" s="594" t="str">
        <f>IF('各会計、関係団体の財政状況及び健全化判断比率'!B16="","",'各会計、関係団体の財政状況及び健全化判断比率'!B16)</f>
        <v>県営住宅特別会計</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24</v>
      </c>
      <c r="CP40" s="593"/>
      <c r="CQ40" s="594" t="str">
        <f>IF('各会計、関係団体の財政状況及び健全化判断比率'!BS16="","",'各会計、関係団体の財政状況及び健全化判断比率'!BS16)</f>
        <v>（財）ソフトピアジャパン</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hM1eTmncWzn7lLETcaptIEK7dt6EeK8/Sz6OM1mc3i9KSMW/v2m+FNMv/hjxcob1L3oBqlaROon2l+uzw/RI2A==" saltValue="Bu0rd9kFczkcvpfiSDfI5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496</v>
      </c>
      <c r="G33" s="17" t="s">
        <v>497</v>
      </c>
      <c r="H33" s="17" t="s">
        <v>498</v>
      </c>
      <c r="I33" s="17" t="s">
        <v>499</v>
      </c>
      <c r="J33" s="18" t="s">
        <v>500</v>
      </c>
      <c r="K33" s="10"/>
      <c r="L33" s="10"/>
      <c r="M33" s="10"/>
      <c r="N33" s="10"/>
      <c r="O33" s="10"/>
      <c r="P33" s="10"/>
    </row>
    <row r="34" spans="1:16" ht="39" customHeight="1">
      <c r="A34" s="10"/>
      <c r="B34" s="19"/>
      <c r="C34" s="1157" t="s">
        <v>503</v>
      </c>
      <c r="D34" s="1157"/>
      <c r="E34" s="1158"/>
      <c r="F34" s="20">
        <v>2.88</v>
      </c>
      <c r="G34" s="21">
        <v>3.2</v>
      </c>
      <c r="H34" s="21">
        <v>3.09</v>
      </c>
      <c r="I34" s="21">
        <v>3.13</v>
      </c>
      <c r="J34" s="22">
        <v>3.19</v>
      </c>
      <c r="K34" s="10"/>
      <c r="L34" s="10"/>
      <c r="M34" s="10"/>
      <c r="N34" s="10"/>
      <c r="O34" s="10"/>
      <c r="P34" s="10"/>
    </row>
    <row r="35" spans="1:16" ht="39" customHeight="1">
      <c r="A35" s="10"/>
      <c r="B35" s="23"/>
      <c r="C35" s="1151" t="s">
        <v>504</v>
      </c>
      <c r="D35" s="1152"/>
      <c r="E35" s="1153"/>
      <c r="F35" s="24">
        <v>1.27</v>
      </c>
      <c r="G35" s="25">
        <v>1.1599999999999999</v>
      </c>
      <c r="H35" s="25">
        <v>1.31</v>
      </c>
      <c r="I35" s="25">
        <v>1.43</v>
      </c>
      <c r="J35" s="26">
        <v>1.31</v>
      </c>
      <c r="K35" s="10"/>
      <c r="L35" s="10"/>
      <c r="M35" s="10"/>
      <c r="N35" s="10"/>
      <c r="O35" s="10"/>
      <c r="P35" s="10"/>
    </row>
    <row r="36" spans="1:16" ht="39" customHeight="1">
      <c r="A36" s="10"/>
      <c r="B36" s="23"/>
      <c r="C36" s="1151" t="s">
        <v>505</v>
      </c>
      <c r="D36" s="1152"/>
      <c r="E36" s="1153"/>
      <c r="F36" s="24">
        <v>0.04</v>
      </c>
      <c r="G36" s="25">
        <v>7.0000000000000007E-2</v>
      </c>
      <c r="H36" s="25">
        <v>0.04</v>
      </c>
      <c r="I36" s="25">
        <v>0.01</v>
      </c>
      <c r="J36" s="26">
        <v>0.04</v>
      </c>
      <c r="K36" s="10"/>
      <c r="L36" s="10"/>
      <c r="M36" s="10"/>
      <c r="N36" s="10"/>
      <c r="O36" s="10"/>
      <c r="P36" s="10"/>
    </row>
    <row r="37" spans="1:16" ht="39" customHeight="1">
      <c r="A37" s="10"/>
      <c r="B37" s="23"/>
      <c r="C37" s="1151" t="s">
        <v>506</v>
      </c>
      <c r="D37" s="1152"/>
      <c r="E37" s="1153"/>
      <c r="F37" s="24">
        <v>0.01</v>
      </c>
      <c r="G37" s="25">
        <v>0.01</v>
      </c>
      <c r="H37" s="25">
        <v>0.01</v>
      </c>
      <c r="I37" s="25">
        <v>0.02</v>
      </c>
      <c r="J37" s="26">
        <v>0.02</v>
      </c>
      <c r="K37" s="10"/>
      <c r="L37" s="10"/>
      <c r="M37" s="10"/>
      <c r="N37" s="10"/>
      <c r="O37" s="10"/>
      <c r="P37" s="10"/>
    </row>
    <row r="38" spans="1:16" ht="39" customHeight="1">
      <c r="A38" s="10"/>
      <c r="B38" s="23"/>
      <c r="C38" s="1151" t="s">
        <v>507</v>
      </c>
      <c r="D38" s="1152"/>
      <c r="E38" s="1153"/>
      <c r="F38" s="24">
        <v>0</v>
      </c>
      <c r="G38" s="25">
        <v>0</v>
      </c>
      <c r="H38" s="25">
        <v>0.01</v>
      </c>
      <c r="I38" s="25">
        <v>0.02</v>
      </c>
      <c r="J38" s="26">
        <v>0.02</v>
      </c>
      <c r="K38" s="10"/>
      <c r="L38" s="10"/>
      <c r="M38" s="10"/>
      <c r="N38" s="10"/>
      <c r="O38" s="10"/>
      <c r="P38" s="10"/>
    </row>
    <row r="39" spans="1:16" ht="39" customHeight="1">
      <c r="A39" s="10"/>
      <c r="B39" s="23"/>
      <c r="C39" s="1151" t="s">
        <v>508</v>
      </c>
      <c r="D39" s="1152"/>
      <c r="E39" s="1153"/>
      <c r="F39" s="24">
        <v>0.01</v>
      </c>
      <c r="G39" s="25">
        <v>0.01</v>
      </c>
      <c r="H39" s="25">
        <v>0</v>
      </c>
      <c r="I39" s="25">
        <v>0</v>
      </c>
      <c r="J39" s="26">
        <v>0</v>
      </c>
      <c r="K39" s="10"/>
      <c r="L39" s="10"/>
      <c r="M39" s="10"/>
      <c r="N39" s="10"/>
      <c r="O39" s="10"/>
      <c r="P39" s="10"/>
    </row>
    <row r="40" spans="1:16" ht="39" customHeight="1">
      <c r="A40" s="10"/>
      <c r="B40" s="23"/>
      <c r="C40" s="1151" t="s">
        <v>509</v>
      </c>
      <c r="D40" s="1152"/>
      <c r="E40" s="1153"/>
      <c r="F40" s="24">
        <v>0</v>
      </c>
      <c r="G40" s="25">
        <v>0</v>
      </c>
      <c r="H40" s="25">
        <v>0</v>
      </c>
      <c r="I40" s="25">
        <v>0</v>
      </c>
      <c r="J40" s="26">
        <v>0</v>
      </c>
      <c r="K40" s="10"/>
      <c r="L40" s="10"/>
      <c r="M40" s="10"/>
      <c r="N40" s="10"/>
      <c r="O40" s="10"/>
      <c r="P40" s="10"/>
    </row>
    <row r="41" spans="1:16" ht="39" customHeight="1">
      <c r="A41" s="10"/>
      <c r="B41" s="23"/>
      <c r="C41" s="1151" t="s">
        <v>510</v>
      </c>
      <c r="D41" s="1152"/>
      <c r="E41" s="1153"/>
      <c r="F41" s="24">
        <v>0</v>
      </c>
      <c r="G41" s="25">
        <v>0</v>
      </c>
      <c r="H41" s="25">
        <v>0</v>
      </c>
      <c r="I41" s="25">
        <v>0</v>
      </c>
      <c r="J41" s="26">
        <v>0</v>
      </c>
      <c r="K41" s="10"/>
      <c r="L41" s="10"/>
      <c r="M41" s="10"/>
      <c r="N41" s="10"/>
      <c r="O41" s="10"/>
      <c r="P41" s="10"/>
    </row>
    <row r="42" spans="1:16" ht="39" customHeight="1">
      <c r="A42" s="10"/>
      <c r="B42" s="27"/>
      <c r="C42" s="1151" t="s">
        <v>511</v>
      </c>
      <c r="D42" s="1152"/>
      <c r="E42" s="1153"/>
      <c r="F42" s="24" t="s">
        <v>457</v>
      </c>
      <c r="G42" s="25" t="s">
        <v>457</v>
      </c>
      <c r="H42" s="25" t="s">
        <v>457</v>
      </c>
      <c r="I42" s="25" t="s">
        <v>457</v>
      </c>
      <c r="J42" s="26" t="s">
        <v>457</v>
      </c>
      <c r="K42" s="10"/>
      <c r="L42" s="10"/>
      <c r="M42" s="10"/>
      <c r="N42" s="10"/>
      <c r="O42" s="10"/>
      <c r="P42" s="10"/>
    </row>
    <row r="43" spans="1:16" ht="39" customHeight="1" thickBot="1">
      <c r="A43" s="10"/>
      <c r="B43" s="28"/>
      <c r="C43" s="1154" t="s">
        <v>512</v>
      </c>
      <c r="D43" s="1155"/>
      <c r="E43" s="1156"/>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496</v>
      </c>
      <c r="L44" s="44" t="s">
        <v>497</v>
      </c>
      <c r="M44" s="44" t="s">
        <v>498</v>
      </c>
      <c r="N44" s="44" t="s">
        <v>499</v>
      </c>
      <c r="O44" s="45" t="s">
        <v>500</v>
      </c>
      <c r="P44" s="36"/>
      <c r="Q44" s="36"/>
      <c r="R44" s="36"/>
      <c r="S44" s="36"/>
      <c r="T44" s="36"/>
      <c r="U44" s="36"/>
    </row>
    <row r="45" spans="1:21" ht="30.75" customHeight="1">
      <c r="A45" s="36"/>
      <c r="B45" s="1167" t="s">
        <v>10</v>
      </c>
      <c r="C45" s="1168"/>
      <c r="D45" s="46"/>
      <c r="E45" s="1173" t="s">
        <v>11</v>
      </c>
      <c r="F45" s="1173"/>
      <c r="G45" s="1173"/>
      <c r="H45" s="1173"/>
      <c r="I45" s="1173"/>
      <c r="J45" s="1174"/>
      <c r="K45" s="47">
        <v>118752</v>
      </c>
      <c r="L45" s="48">
        <v>114473</v>
      </c>
      <c r="M45" s="48">
        <v>109427</v>
      </c>
      <c r="N45" s="48">
        <v>107688</v>
      </c>
      <c r="O45" s="49">
        <v>101483</v>
      </c>
      <c r="P45" s="36"/>
      <c r="Q45" s="36"/>
      <c r="R45" s="36"/>
      <c r="S45" s="36"/>
      <c r="T45" s="36"/>
      <c r="U45" s="36"/>
    </row>
    <row r="46" spans="1:21" ht="30.75" customHeight="1">
      <c r="A46" s="36"/>
      <c r="B46" s="1169"/>
      <c r="C46" s="1170"/>
      <c r="D46" s="50"/>
      <c r="E46" s="1161" t="s">
        <v>12</v>
      </c>
      <c r="F46" s="1161"/>
      <c r="G46" s="1161"/>
      <c r="H46" s="1161"/>
      <c r="I46" s="1161"/>
      <c r="J46" s="1162"/>
      <c r="K46" s="51">
        <v>804</v>
      </c>
      <c r="L46" s="52">
        <v>364</v>
      </c>
      <c r="M46" s="52" t="s">
        <v>457</v>
      </c>
      <c r="N46" s="52" t="s">
        <v>457</v>
      </c>
      <c r="O46" s="53" t="s">
        <v>457</v>
      </c>
      <c r="P46" s="36"/>
      <c r="Q46" s="36"/>
      <c r="R46" s="36"/>
      <c r="S46" s="36"/>
      <c r="T46" s="36"/>
      <c r="U46" s="36"/>
    </row>
    <row r="47" spans="1:21" ht="30.75" customHeight="1">
      <c r="A47" s="36"/>
      <c r="B47" s="1169"/>
      <c r="C47" s="1170"/>
      <c r="D47" s="50"/>
      <c r="E47" s="1161" t="s">
        <v>13</v>
      </c>
      <c r="F47" s="1161"/>
      <c r="G47" s="1161"/>
      <c r="H47" s="1161"/>
      <c r="I47" s="1161"/>
      <c r="J47" s="1162"/>
      <c r="K47" s="51">
        <v>12499</v>
      </c>
      <c r="L47" s="52">
        <v>13605</v>
      </c>
      <c r="M47" s="52">
        <v>14885</v>
      </c>
      <c r="N47" s="52">
        <v>14304</v>
      </c>
      <c r="O47" s="53">
        <v>14264</v>
      </c>
      <c r="P47" s="36"/>
      <c r="Q47" s="36"/>
      <c r="R47" s="36"/>
      <c r="S47" s="36"/>
      <c r="T47" s="36"/>
      <c r="U47" s="36"/>
    </row>
    <row r="48" spans="1:21" ht="30.75" customHeight="1">
      <c r="A48" s="36"/>
      <c r="B48" s="1169"/>
      <c r="C48" s="1170"/>
      <c r="D48" s="50"/>
      <c r="E48" s="1161" t="s">
        <v>14</v>
      </c>
      <c r="F48" s="1161"/>
      <c r="G48" s="1161"/>
      <c r="H48" s="1161"/>
      <c r="I48" s="1161"/>
      <c r="J48" s="1162"/>
      <c r="K48" s="51">
        <v>494</v>
      </c>
      <c r="L48" s="52">
        <v>507</v>
      </c>
      <c r="M48" s="52">
        <v>507</v>
      </c>
      <c r="N48" s="52">
        <v>502</v>
      </c>
      <c r="O48" s="53">
        <v>504</v>
      </c>
      <c r="P48" s="36"/>
      <c r="Q48" s="36"/>
      <c r="R48" s="36"/>
      <c r="S48" s="36"/>
      <c r="T48" s="36"/>
      <c r="U48" s="36"/>
    </row>
    <row r="49" spans="1:21" ht="30.75" customHeight="1">
      <c r="A49" s="36"/>
      <c r="B49" s="1169"/>
      <c r="C49" s="1170"/>
      <c r="D49" s="50"/>
      <c r="E49" s="1161" t="s">
        <v>15</v>
      </c>
      <c r="F49" s="1161"/>
      <c r="G49" s="1161"/>
      <c r="H49" s="1161"/>
      <c r="I49" s="1161"/>
      <c r="J49" s="1162"/>
      <c r="K49" s="51" t="s">
        <v>457</v>
      </c>
      <c r="L49" s="52" t="s">
        <v>457</v>
      </c>
      <c r="M49" s="52" t="s">
        <v>457</v>
      </c>
      <c r="N49" s="52" t="s">
        <v>457</v>
      </c>
      <c r="O49" s="53" t="s">
        <v>457</v>
      </c>
      <c r="P49" s="36"/>
      <c r="Q49" s="36"/>
      <c r="R49" s="36"/>
      <c r="S49" s="36"/>
      <c r="T49" s="36"/>
      <c r="U49" s="36"/>
    </row>
    <row r="50" spans="1:21" ht="30.75" customHeight="1">
      <c r="A50" s="36"/>
      <c r="B50" s="1169"/>
      <c r="C50" s="1170"/>
      <c r="D50" s="50"/>
      <c r="E50" s="1161" t="s">
        <v>16</v>
      </c>
      <c r="F50" s="1161"/>
      <c r="G50" s="1161"/>
      <c r="H50" s="1161"/>
      <c r="I50" s="1161"/>
      <c r="J50" s="1162"/>
      <c r="K50" s="51">
        <v>4031</v>
      </c>
      <c r="L50" s="52">
        <v>3751</v>
      </c>
      <c r="M50" s="52">
        <v>3546</v>
      </c>
      <c r="N50" s="52">
        <v>3448</v>
      </c>
      <c r="O50" s="53">
        <v>3311</v>
      </c>
      <c r="P50" s="36"/>
      <c r="Q50" s="36"/>
      <c r="R50" s="36"/>
      <c r="S50" s="36"/>
      <c r="T50" s="36"/>
      <c r="U50" s="36"/>
    </row>
    <row r="51" spans="1:21" ht="30.75" customHeight="1">
      <c r="A51" s="36"/>
      <c r="B51" s="1171"/>
      <c r="C51" s="1172"/>
      <c r="D51" s="54"/>
      <c r="E51" s="1161" t="s">
        <v>17</v>
      </c>
      <c r="F51" s="1161"/>
      <c r="G51" s="1161"/>
      <c r="H51" s="1161"/>
      <c r="I51" s="1161"/>
      <c r="J51" s="1162"/>
      <c r="K51" s="51">
        <v>56</v>
      </c>
      <c r="L51" s="52">
        <v>41</v>
      </c>
      <c r="M51" s="52">
        <v>19</v>
      </c>
      <c r="N51" s="52">
        <v>22</v>
      </c>
      <c r="O51" s="53">
        <v>10</v>
      </c>
      <c r="P51" s="36"/>
      <c r="Q51" s="36"/>
      <c r="R51" s="36"/>
      <c r="S51" s="36"/>
      <c r="T51" s="36"/>
      <c r="U51" s="36"/>
    </row>
    <row r="52" spans="1:21" ht="30.75" customHeight="1">
      <c r="A52" s="36"/>
      <c r="B52" s="1159" t="s">
        <v>18</v>
      </c>
      <c r="C52" s="1160"/>
      <c r="D52" s="54"/>
      <c r="E52" s="1161" t="s">
        <v>19</v>
      </c>
      <c r="F52" s="1161"/>
      <c r="G52" s="1161"/>
      <c r="H52" s="1161"/>
      <c r="I52" s="1161"/>
      <c r="J52" s="1162"/>
      <c r="K52" s="51">
        <v>70117</v>
      </c>
      <c r="L52" s="52">
        <v>72719</v>
      </c>
      <c r="M52" s="52">
        <v>75270</v>
      </c>
      <c r="N52" s="52">
        <v>78588</v>
      </c>
      <c r="O52" s="53">
        <v>79599</v>
      </c>
      <c r="P52" s="36"/>
      <c r="Q52" s="36"/>
      <c r="R52" s="36"/>
      <c r="S52" s="36"/>
      <c r="T52" s="36"/>
      <c r="U52" s="36"/>
    </row>
    <row r="53" spans="1:21" ht="30.75" customHeight="1" thickBot="1">
      <c r="A53" s="36"/>
      <c r="B53" s="1163" t="s">
        <v>20</v>
      </c>
      <c r="C53" s="1164"/>
      <c r="D53" s="55"/>
      <c r="E53" s="1165" t="s">
        <v>21</v>
      </c>
      <c r="F53" s="1165"/>
      <c r="G53" s="1165"/>
      <c r="H53" s="1165"/>
      <c r="I53" s="1165"/>
      <c r="J53" s="1166"/>
      <c r="K53" s="56">
        <v>66519</v>
      </c>
      <c r="L53" s="57">
        <v>60022</v>
      </c>
      <c r="M53" s="57">
        <v>53114</v>
      </c>
      <c r="N53" s="57">
        <v>47376</v>
      </c>
      <c r="O53" s="58">
        <v>39973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496</v>
      </c>
      <c r="J40" s="343" t="s">
        <v>497</v>
      </c>
      <c r="K40" s="343" t="s">
        <v>498</v>
      </c>
      <c r="L40" s="343" t="s">
        <v>499</v>
      </c>
      <c r="M40" s="344" t="s">
        <v>500</v>
      </c>
    </row>
    <row r="41" spans="2:13" ht="27.75" customHeight="1">
      <c r="B41" s="1175" t="s">
        <v>22</v>
      </c>
      <c r="C41" s="1176"/>
      <c r="D41" s="66"/>
      <c r="E41" s="1181" t="s">
        <v>23</v>
      </c>
      <c r="F41" s="1181"/>
      <c r="G41" s="1181"/>
      <c r="H41" s="1182"/>
      <c r="I41" s="345">
        <v>1504012</v>
      </c>
      <c r="J41" s="346">
        <v>1531769</v>
      </c>
      <c r="K41" s="346">
        <v>1557022</v>
      </c>
      <c r="L41" s="346">
        <v>1582539</v>
      </c>
      <c r="M41" s="347">
        <v>1607975</v>
      </c>
    </row>
    <row r="42" spans="2:13" ht="27.75" customHeight="1">
      <c r="B42" s="1177"/>
      <c r="C42" s="1178"/>
      <c r="D42" s="67"/>
      <c r="E42" s="1183" t="s">
        <v>24</v>
      </c>
      <c r="F42" s="1183"/>
      <c r="G42" s="1183"/>
      <c r="H42" s="1184"/>
      <c r="I42" s="348">
        <v>46643</v>
      </c>
      <c r="J42" s="349">
        <v>45482</v>
      </c>
      <c r="K42" s="349">
        <v>42611</v>
      </c>
      <c r="L42" s="349">
        <v>41033</v>
      </c>
      <c r="M42" s="350">
        <v>36693</v>
      </c>
    </row>
    <row r="43" spans="2:13" ht="27.75" customHeight="1">
      <c r="B43" s="1177"/>
      <c r="C43" s="1178"/>
      <c r="D43" s="67"/>
      <c r="E43" s="1183" t="s">
        <v>25</v>
      </c>
      <c r="F43" s="1183"/>
      <c r="G43" s="1183"/>
      <c r="H43" s="1184"/>
      <c r="I43" s="348">
        <v>16296</v>
      </c>
      <c r="J43" s="349">
        <v>15852</v>
      </c>
      <c r="K43" s="349">
        <v>15399</v>
      </c>
      <c r="L43" s="349">
        <v>14883</v>
      </c>
      <c r="M43" s="350">
        <v>14251</v>
      </c>
    </row>
    <row r="44" spans="2:13" ht="27.75" customHeight="1">
      <c r="B44" s="1177"/>
      <c r="C44" s="1178"/>
      <c r="D44" s="67"/>
      <c r="E44" s="1183" t="s">
        <v>26</v>
      </c>
      <c r="F44" s="1183"/>
      <c r="G44" s="1183"/>
      <c r="H44" s="1184"/>
      <c r="I44" s="348" t="s">
        <v>457</v>
      </c>
      <c r="J44" s="349" t="s">
        <v>457</v>
      </c>
      <c r="K44" s="349" t="s">
        <v>457</v>
      </c>
      <c r="L44" s="349" t="s">
        <v>457</v>
      </c>
      <c r="M44" s="350" t="s">
        <v>457</v>
      </c>
    </row>
    <row r="45" spans="2:13" ht="27.75" customHeight="1">
      <c r="B45" s="1177"/>
      <c r="C45" s="1178"/>
      <c r="D45" s="67"/>
      <c r="E45" s="1183" t="s">
        <v>27</v>
      </c>
      <c r="F45" s="1183"/>
      <c r="G45" s="1183"/>
      <c r="H45" s="1184"/>
      <c r="I45" s="348">
        <v>240082</v>
      </c>
      <c r="J45" s="349">
        <v>225754</v>
      </c>
      <c r="K45" s="349">
        <v>204108</v>
      </c>
      <c r="L45" s="349">
        <v>198498</v>
      </c>
      <c r="M45" s="350">
        <v>194089</v>
      </c>
    </row>
    <row r="46" spans="2:13" ht="27.75" customHeight="1">
      <c r="B46" s="1177"/>
      <c r="C46" s="1178"/>
      <c r="D46" s="68"/>
      <c r="E46" s="1185" t="s">
        <v>28</v>
      </c>
      <c r="F46" s="1185"/>
      <c r="G46" s="1185"/>
      <c r="H46" s="1186"/>
      <c r="I46" s="348">
        <v>23650</v>
      </c>
      <c r="J46" s="349">
        <v>22186</v>
      </c>
      <c r="K46" s="349">
        <v>22814</v>
      </c>
      <c r="L46" s="349">
        <v>23340</v>
      </c>
      <c r="M46" s="350">
        <v>24237</v>
      </c>
    </row>
    <row r="47" spans="2:13" ht="27.75" customHeight="1">
      <c r="B47" s="1177"/>
      <c r="C47" s="1178"/>
      <c r="D47" s="69"/>
      <c r="E47" s="1187" t="s">
        <v>29</v>
      </c>
      <c r="F47" s="1188"/>
      <c r="G47" s="1188"/>
      <c r="H47" s="1189"/>
      <c r="I47" s="348" t="s">
        <v>457</v>
      </c>
      <c r="J47" s="349" t="s">
        <v>457</v>
      </c>
      <c r="K47" s="349" t="s">
        <v>457</v>
      </c>
      <c r="L47" s="349" t="s">
        <v>457</v>
      </c>
      <c r="M47" s="350" t="s">
        <v>457</v>
      </c>
    </row>
    <row r="48" spans="2:13" ht="27.75" customHeight="1">
      <c r="B48" s="1177"/>
      <c r="C48" s="1178"/>
      <c r="D48" s="67"/>
      <c r="E48" s="1183" t="s">
        <v>30</v>
      </c>
      <c r="F48" s="1183"/>
      <c r="G48" s="1183"/>
      <c r="H48" s="1184"/>
      <c r="I48" s="348" t="s">
        <v>457</v>
      </c>
      <c r="J48" s="349" t="s">
        <v>457</v>
      </c>
      <c r="K48" s="349" t="s">
        <v>457</v>
      </c>
      <c r="L48" s="349" t="s">
        <v>457</v>
      </c>
      <c r="M48" s="350" t="s">
        <v>457</v>
      </c>
    </row>
    <row r="49" spans="2:13" ht="27.75" customHeight="1">
      <c r="B49" s="1179"/>
      <c r="C49" s="1180"/>
      <c r="D49" s="67"/>
      <c r="E49" s="1183" t="s">
        <v>31</v>
      </c>
      <c r="F49" s="1183"/>
      <c r="G49" s="1183"/>
      <c r="H49" s="1184"/>
      <c r="I49" s="348" t="s">
        <v>457</v>
      </c>
      <c r="J49" s="349" t="s">
        <v>457</v>
      </c>
      <c r="K49" s="349" t="s">
        <v>457</v>
      </c>
      <c r="L49" s="349" t="s">
        <v>457</v>
      </c>
      <c r="M49" s="350" t="s">
        <v>457</v>
      </c>
    </row>
    <row r="50" spans="2:13" ht="27.75" customHeight="1">
      <c r="B50" s="1190" t="s">
        <v>32</v>
      </c>
      <c r="C50" s="1191"/>
      <c r="D50" s="70"/>
      <c r="E50" s="1183" t="s">
        <v>33</v>
      </c>
      <c r="F50" s="1183"/>
      <c r="G50" s="1183"/>
      <c r="H50" s="1184"/>
      <c r="I50" s="348">
        <v>69482</v>
      </c>
      <c r="J50" s="349">
        <v>83796</v>
      </c>
      <c r="K50" s="349">
        <v>103506</v>
      </c>
      <c r="L50" s="349">
        <v>120096</v>
      </c>
      <c r="M50" s="350">
        <v>120644</v>
      </c>
    </row>
    <row r="51" spans="2:13" ht="27.75" customHeight="1">
      <c r="B51" s="1177"/>
      <c r="C51" s="1178"/>
      <c r="D51" s="67"/>
      <c r="E51" s="1183" t="s">
        <v>34</v>
      </c>
      <c r="F51" s="1183"/>
      <c r="G51" s="1183"/>
      <c r="H51" s="1184"/>
      <c r="I51" s="348">
        <v>38786</v>
      </c>
      <c r="J51" s="349">
        <v>38715</v>
      </c>
      <c r="K51" s="349">
        <v>36717</v>
      </c>
      <c r="L51" s="349">
        <v>37515</v>
      </c>
      <c r="M51" s="350">
        <v>35489</v>
      </c>
    </row>
    <row r="52" spans="2:13" ht="27.75" customHeight="1">
      <c r="B52" s="1179"/>
      <c r="C52" s="1180"/>
      <c r="D52" s="67"/>
      <c r="E52" s="1183" t="s">
        <v>35</v>
      </c>
      <c r="F52" s="1183"/>
      <c r="G52" s="1183"/>
      <c r="H52" s="1184"/>
      <c r="I52" s="348">
        <v>900487</v>
      </c>
      <c r="J52" s="349">
        <v>928541</v>
      </c>
      <c r="K52" s="349">
        <v>944595</v>
      </c>
      <c r="L52" s="349">
        <v>946760</v>
      </c>
      <c r="M52" s="350">
        <v>944705</v>
      </c>
    </row>
    <row r="53" spans="2:13" ht="27.75" customHeight="1" thickBot="1">
      <c r="B53" s="1192" t="s">
        <v>20</v>
      </c>
      <c r="C53" s="1193"/>
      <c r="D53" s="71"/>
      <c r="E53" s="1194" t="s">
        <v>36</v>
      </c>
      <c r="F53" s="1194"/>
      <c r="G53" s="1194"/>
      <c r="H53" s="1195"/>
      <c r="I53" s="351">
        <v>821929</v>
      </c>
      <c r="J53" s="352">
        <v>789992</v>
      </c>
      <c r="K53" s="352">
        <v>757136</v>
      </c>
      <c r="L53" s="352">
        <v>755921</v>
      </c>
      <c r="M53" s="353">
        <v>776406</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554</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554</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555</v>
      </c>
      <c r="C41" s="240"/>
      <c r="D41" s="240"/>
      <c r="E41" s="240"/>
      <c r="F41" s="240"/>
      <c r="G41" s="240"/>
      <c r="H41" s="240"/>
      <c r="I41" s="240"/>
      <c r="J41" s="240"/>
      <c r="K41" s="240"/>
      <c r="L41" s="240"/>
      <c r="M41" s="240"/>
      <c r="N41" s="240"/>
      <c r="O41" s="240"/>
      <c r="P41" s="241"/>
    </row>
    <row r="42" spans="1:17" ht="13.2">
      <c r="B42" s="242"/>
      <c r="C42" s="238"/>
      <c r="D42" s="238"/>
      <c r="E42" s="238"/>
      <c r="F42" s="238"/>
      <c r="G42" s="374" t="s">
        <v>556</v>
      </c>
      <c r="H42" s="375"/>
      <c r="I42" s="376"/>
      <c r="J42" s="376"/>
      <c r="K42" s="376"/>
      <c r="L42" s="377"/>
      <c r="M42" s="377"/>
      <c r="N42" s="377"/>
      <c r="O42" s="377"/>
    </row>
    <row r="43" spans="1:17" ht="13.2">
      <c r="B43" s="242"/>
      <c r="C43" s="238"/>
      <c r="D43" s="238"/>
      <c r="E43" s="238"/>
      <c r="F43" s="238"/>
      <c r="G43" s="1196" t="s">
        <v>557</v>
      </c>
      <c r="H43" s="1196"/>
      <c r="I43" s="1196"/>
      <c r="J43" s="1196"/>
      <c r="K43" s="1196"/>
      <c r="L43" s="1196"/>
      <c r="M43" s="1196"/>
      <c r="N43" s="1196"/>
      <c r="O43" s="1196"/>
    </row>
    <row r="44" spans="1:17" ht="13.2">
      <c r="B44" s="242"/>
      <c r="C44" s="238"/>
      <c r="D44" s="238"/>
      <c r="E44" s="238"/>
      <c r="F44" s="238"/>
      <c r="G44" s="1196"/>
      <c r="H44" s="1196"/>
      <c r="I44" s="1196"/>
      <c r="J44" s="1196"/>
      <c r="K44" s="1196"/>
      <c r="L44" s="1196"/>
      <c r="M44" s="1196"/>
      <c r="N44" s="1196"/>
      <c r="O44" s="1196"/>
    </row>
    <row r="45" spans="1:17" ht="13.2">
      <c r="B45" s="242"/>
      <c r="C45" s="238"/>
      <c r="D45" s="238"/>
      <c r="E45" s="238"/>
      <c r="F45" s="238"/>
      <c r="G45" s="1196"/>
      <c r="H45" s="1196"/>
      <c r="I45" s="1196"/>
      <c r="J45" s="1196"/>
      <c r="K45" s="1196"/>
      <c r="L45" s="1196"/>
      <c r="M45" s="1196"/>
      <c r="N45" s="1196"/>
      <c r="O45" s="1196"/>
    </row>
    <row r="46" spans="1:17" ht="13.2">
      <c r="B46" s="242"/>
      <c r="C46" s="238"/>
      <c r="D46" s="238"/>
      <c r="E46" s="238"/>
      <c r="F46" s="238"/>
      <c r="G46" s="1196"/>
      <c r="H46" s="1196"/>
      <c r="I46" s="1196"/>
      <c r="J46" s="1196"/>
      <c r="K46" s="1196"/>
      <c r="L46" s="1196"/>
      <c r="M46" s="1196"/>
      <c r="N46" s="1196"/>
      <c r="O46" s="1196"/>
    </row>
    <row r="47" spans="1:17" ht="13.2">
      <c r="B47" s="242"/>
      <c r="C47" s="238"/>
      <c r="D47" s="238"/>
      <c r="E47" s="238"/>
      <c r="F47" s="238"/>
      <c r="G47" s="1196"/>
      <c r="H47" s="1196"/>
      <c r="I47" s="1196"/>
      <c r="J47" s="1196"/>
      <c r="K47" s="1196"/>
      <c r="L47" s="1196"/>
      <c r="M47" s="1196"/>
      <c r="N47" s="1196"/>
      <c r="O47" s="1196"/>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558</v>
      </c>
      <c r="H49" s="375"/>
      <c r="I49" s="375"/>
      <c r="J49" s="375"/>
      <c r="K49" s="375"/>
      <c r="L49" s="375"/>
      <c r="M49" s="375"/>
      <c r="N49" s="375"/>
      <c r="O49" s="375"/>
    </row>
    <row r="50" spans="1:17" ht="13.2">
      <c r="B50" s="242"/>
      <c r="C50" s="238"/>
      <c r="D50" s="238"/>
      <c r="E50" s="238"/>
      <c r="F50" s="238"/>
      <c r="G50" s="1197"/>
      <c r="H50" s="1197"/>
      <c r="I50" s="1197"/>
      <c r="J50" s="1197"/>
      <c r="K50" s="379" t="s">
        <v>559</v>
      </c>
      <c r="L50" s="379" t="s">
        <v>560</v>
      </c>
      <c r="M50" s="380" t="s">
        <v>561</v>
      </c>
      <c r="N50" s="380" t="s">
        <v>562</v>
      </c>
      <c r="O50" s="380" t="s">
        <v>563</v>
      </c>
    </row>
    <row r="51" spans="1:17" ht="13.2">
      <c r="B51" s="242"/>
      <c r="C51" s="238"/>
      <c r="D51" s="238"/>
      <c r="E51" s="238"/>
      <c r="F51" s="238"/>
      <c r="G51" s="1198" t="s">
        <v>564</v>
      </c>
      <c r="H51" s="1198"/>
      <c r="I51" s="1199" t="s">
        <v>565</v>
      </c>
      <c r="J51" s="1199"/>
      <c r="K51" s="1200"/>
      <c r="L51" s="1200"/>
      <c r="M51" s="1200"/>
      <c r="N51" s="1201">
        <v>189.7</v>
      </c>
      <c r="O51" s="1201">
        <v>195.8</v>
      </c>
    </row>
    <row r="52" spans="1:17" ht="13.2">
      <c r="B52" s="242"/>
      <c r="C52" s="238"/>
      <c r="D52" s="238"/>
      <c r="E52" s="238"/>
      <c r="F52" s="238"/>
      <c r="G52" s="1198"/>
      <c r="H52" s="1198"/>
      <c r="I52" s="1199"/>
      <c r="J52" s="1199"/>
      <c r="K52" s="1201"/>
      <c r="L52" s="1201"/>
      <c r="M52" s="1201"/>
      <c r="N52" s="1201"/>
      <c r="O52" s="1201"/>
    </row>
    <row r="53" spans="1:17" ht="13.2">
      <c r="A53" s="381"/>
      <c r="B53" s="242"/>
      <c r="C53" s="238"/>
      <c r="D53" s="238"/>
      <c r="E53" s="238"/>
      <c r="F53" s="238"/>
      <c r="G53" s="1198"/>
      <c r="H53" s="1198"/>
      <c r="I53" s="1202" t="s">
        <v>566</v>
      </c>
      <c r="J53" s="1202"/>
      <c r="K53" s="1203"/>
      <c r="L53" s="1203"/>
      <c r="M53" s="1203"/>
      <c r="N53" s="1205">
        <v>54.2</v>
      </c>
      <c r="O53" s="1205">
        <v>55.6</v>
      </c>
    </row>
    <row r="54" spans="1:17" ht="13.2">
      <c r="A54" s="381"/>
      <c r="B54" s="242"/>
      <c r="C54" s="238"/>
      <c r="D54" s="238"/>
      <c r="E54" s="238"/>
      <c r="F54" s="238"/>
      <c r="G54" s="1198"/>
      <c r="H54" s="1198"/>
      <c r="I54" s="1202"/>
      <c r="J54" s="1202"/>
      <c r="K54" s="1204"/>
      <c r="L54" s="1204"/>
      <c r="M54" s="1204"/>
      <c r="N54" s="1204"/>
      <c r="O54" s="1204"/>
    </row>
    <row r="55" spans="1:17" ht="13.2">
      <c r="A55" s="381"/>
      <c r="B55" s="242"/>
      <c r="C55" s="238"/>
      <c r="D55" s="238"/>
      <c r="E55" s="238"/>
      <c r="F55" s="238"/>
      <c r="G55" s="1202" t="s">
        <v>567</v>
      </c>
      <c r="H55" s="1202"/>
      <c r="I55" s="1202" t="s">
        <v>565</v>
      </c>
      <c r="J55" s="1202"/>
      <c r="K55" s="1200"/>
      <c r="L55" s="1200"/>
      <c r="M55" s="1200"/>
      <c r="N55" s="1201">
        <v>196.3</v>
      </c>
      <c r="O55" s="1201">
        <v>196.2</v>
      </c>
    </row>
    <row r="56" spans="1:17" ht="13.2">
      <c r="A56" s="381"/>
      <c r="B56" s="242"/>
      <c r="C56" s="238"/>
      <c r="D56" s="238"/>
      <c r="E56" s="238"/>
      <c r="F56" s="238"/>
      <c r="G56" s="1202"/>
      <c r="H56" s="1202"/>
      <c r="I56" s="1202"/>
      <c r="J56" s="1202"/>
      <c r="K56" s="1201"/>
      <c r="L56" s="1201"/>
      <c r="M56" s="1201"/>
      <c r="N56" s="1201"/>
      <c r="O56" s="1201"/>
    </row>
    <row r="57" spans="1:17" s="381" customFormat="1" ht="13.2">
      <c r="B57" s="382"/>
      <c r="C57" s="383"/>
      <c r="D57" s="383"/>
      <c r="E57" s="383"/>
      <c r="F57" s="383"/>
      <c r="G57" s="1202"/>
      <c r="H57" s="1202"/>
      <c r="I57" s="1206" t="s">
        <v>566</v>
      </c>
      <c r="J57" s="1206"/>
      <c r="K57" s="1207"/>
      <c r="L57" s="1207"/>
      <c r="M57" s="1207"/>
      <c r="N57" s="1208">
        <v>56.1</v>
      </c>
      <c r="O57" s="1208">
        <v>58.7</v>
      </c>
      <c r="P57" s="384"/>
      <c r="Q57" s="382"/>
    </row>
    <row r="58" spans="1:17" s="381" customFormat="1" ht="13.2">
      <c r="A58" s="237"/>
      <c r="B58" s="382"/>
      <c r="C58" s="383"/>
      <c r="D58" s="383"/>
      <c r="E58" s="383"/>
      <c r="F58" s="383"/>
      <c r="G58" s="1202"/>
      <c r="H58" s="1202"/>
      <c r="I58" s="1206"/>
      <c r="J58" s="1206"/>
      <c r="K58" s="1204"/>
      <c r="L58" s="1204"/>
      <c r="M58" s="1204"/>
      <c r="N58" s="1204"/>
      <c r="O58" s="1204"/>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568</v>
      </c>
      <c r="C63" s="238"/>
      <c r="D63" s="238"/>
      <c r="E63" s="238"/>
      <c r="F63" s="238"/>
      <c r="G63" s="238"/>
      <c r="H63" s="238"/>
      <c r="I63" s="238"/>
      <c r="J63" s="238"/>
      <c r="K63" s="238"/>
      <c r="L63" s="238"/>
      <c r="M63" s="238"/>
      <c r="N63" s="238"/>
      <c r="O63" s="238"/>
    </row>
    <row r="64" spans="1:17" ht="13.2">
      <c r="B64" s="242"/>
      <c r="C64" s="238"/>
      <c r="D64" s="238"/>
      <c r="E64" s="238"/>
      <c r="F64" s="238"/>
      <c r="G64" s="391" t="s">
        <v>556</v>
      </c>
      <c r="I64" s="392"/>
      <c r="J64" s="392"/>
      <c r="K64" s="392"/>
      <c r="L64" s="392"/>
      <c r="M64" s="392"/>
      <c r="N64" s="393"/>
      <c r="O64" s="392"/>
    </row>
    <row r="65" spans="2:30" ht="13.2">
      <c r="B65" s="242"/>
      <c r="C65" s="238"/>
      <c r="D65" s="238"/>
      <c r="E65" s="238"/>
      <c r="F65" s="238"/>
      <c r="G65" s="1209" t="s">
        <v>569</v>
      </c>
      <c r="H65" s="1209"/>
      <c r="I65" s="1209"/>
      <c r="J65" s="1209"/>
      <c r="K65" s="1209"/>
      <c r="L65" s="1209"/>
      <c r="M65" s="1209"/>
      <c r="N65" s="1209"/>
      <c r="O65" s="1209"/>
    </row>
    <row r="66" spans="2:30" ht="13.2">
      <c r="B66" s="242"/>
      <c r="C66" s="238"/>
      <c r="D66" s="238"/>
      <c r="E66" s="238"/>
      <c r="F66" s="238"/>
      <c r="G66" s="1209"/>
      <c r="H66" s="1209"/>
      <c r="I66" s="1209"/>
      <c r="J66" s="1209"/>
      <c r="K66" s="1209"/>
      <c r="L66" s="1209"/>
      <c r="M66" s="1209"/>
      <c r="N66" s="1209"/>
      <c r="O66" s="1209"/>
    </row>
    <row r="67" spans="2:30" ht="13.2">
      <c r="B67" s="242"/>
      <c r="C67" s="238"/>
      <c r="D67" s="238"/>
      <c r="E67" s="238"/>
      <c r="F67" s="238"/>
      <c r="G67" s="1209"/>
      <c r="H67" s="1209"/>
      <c r="I67" s="1209"/>
      <c r="J67" s="1209"/>
      <c r="K67" s="1209"/>
      <c r="L67" s="1209"/>
      <c r="M67" s="1209"/>
      <c r="N67" s="1209"/>
      <c r="O67" s="1209"/>
    </row>
    <row r="68" spans="2:30" ht="13.2">
      <c r="B68" s="242"/>
      <c r="C68" s="238"/>
      <c r="D68" s="238"/>
      <c r="E68" s="238"/>
      <c r="F68" s="238"/>
      <c r="G68" s="1209"/>
      <c r="H68" s="1209"/>
      <c r="I68" s="1209"/>
      <c r="J68" s="1209"/>
      <c r="K68" s="1209"/>
      <c r="L68" s="1209"/>
      <c r="M68" s="1209"/>
      <c r="N68" s="1209"/>
      <c r="O68" s="1209"/>
    </row>
    <row r="69" spans="2:30" ht="13.2">
      <c r="B69" s="242"/>
      <c r="C69" s="238"/>
      <c r="D69" s="238"/>
      <c r="E69" s="238"/>
      <c r="F69" s="238"/>
      <c r="G69" s="1209"/>
      <c r="H69" s="1209"/>
      <c r="I69" s="1209"/>
      <c r="J69" s="1209"/>
      <c r="K69" s="1209"/>
      <c r="L69" s="1209"/>
      <c r="M69" s="1209"/>
      <c r="N69" s="1209"/>
      <c r="O69" s="1209"/>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570</v>
      </c>
      <c r="I71" s="399"/>
      <c r="J71" s="395"/>
      <c r="K71" s="395"/>
      <c r="L71" s="396"/>
      <c r="M71" s="395"/>
      <c r="N71" s="396"/>
      <c r="O71" s="397"/>
    </row>
    <row r="72" spans="2:30" ht="13.2">
      <c r="B72" s="242"/>
      <c r="C72" s="238"/>
      <c r="D72" s="238"/>
      <c r="E72" s="238"/>
      <c r="F72" s="238"/>
      <c r="G72" s="1202"/>
      <c r="H72" s="1202"/>
      <c r="I72" s="1202"/>
      <c r="J72" s="1202"/>
      <c r="K72" s="400" t="s">
        <v>559</v>
      </c>
      <c r="L72" s="400" t="s">
        <v>560</v>
      </c>
      <c r="M72" s="401" t="s">
        <v>561</v>
      </c>
      <c r="N72" s="401" t="s">
        <v>562</v>
      </c>
      <c r="O72" s="401" t="s">
        <v>563</v>
      </c>
    </row>
    <row r="73" spans="2:30" ht="13.2">
      <c r="B73" s="242"/>
      <c r="C73" s="238"/>
      <c r="D73" s="238"/>
      <c r="E73" s="238"/>
      <c r="F73" s="238"/>
      <c r="G73" s="1198" t="s">
        <v>564</v>
      </c>
      <c r="H73" s="1198"/>
      <c r="I73" s="1198" t="s">
        <v>565</v>
      </c>
      <c r="J73" s="1198"/>
      <c r="K73" s="1210">
        <v>209.8</v>
      </c>
      <c r="L73" s="1210">
        <v>202.2</v>
      </c>
      <c r="M73" s="1210">
        <v>195</v>
      </c>
      <c r="N73" s="1210">
        <v>189.7</v>
      </c>
      <c r="O73" s="1210">
        <v>195.8</v>
      </c>
      <c r="S73" s="237">
        <v>9.9</v>
      </c>
    </row>
    <row r="74" spans="2:30" ht="13.2">
      <c r="B74" s="242"/>
      <c r="C74" s="238"/>
      <c r="D74" s="238"/>
      <c r="E74" s="238"/>
      <c r="F74" s="238"/>
      <c r="G74" s="1198"/>
      <c r="H74" s="1198"/>
      <c r="I74" s="1198"/>
      <c r="J74" s="1198"/>
      <c r="K74" s="1210"/>
      <c r="L74" s="1210"/>
      <c r="M74" s="1210"/>
      <c r="N74" s="1210"/>
      <c r="O74" s="1210"/>
    </row>
    <row r="75" spans="2:30" ht="13.2">
      <c r="B75" s="242"/>
      <c r="C75" s="238"/>
      <c r="D75" s="238"/>
      <c r="E75" s="238"/>
      <c r="F75" s="238"/>
      <c r="G75" s="1198"/>
      <c r="H75" s="1198"/>
      <c r="I75" s="1202" t="s">
        <v>571</v>
      </c>
      <c r="J75" s="1202"/>
      <c r="K75" s="1208">
        <v>18.399999999999999</v>
      </c>
      <c r="L75" s="1208">
        <v>17</v>
      </c>
      <c r="M75" s="1208">
        <v>15.3</v>
      </c>
      <c r="N75" s="1208">
        <v>13.6</v>
      </c>
      <c r="O75" s="1208">
        <v>11.8</v>
      </c>
      <c r="U75" s="237">
        <v>81.2</v>
      </c>
      <c r="W75" s="237">
        <v>87.2</v>
      </c>
      <c r="Y75" s="237">
        <v>99.8</v>
      </c>
      <c r="AA75" s="237">
        <v>109.5</v>
      </c>
      <c r="AC75" s="237">
        <v>115.2</v>
      </c>
    </row>
    <row r="76" spans="2:30" ht="13.2">
      <c r="B76" s="242"/>
      <c r="C76" s="238"/>
      <c r="D76" s="238"/>
      <c r="E76" s="238"/>
      <c r="F76" s="238"/>
      <c r="G76" s="1198"/>
      <c r="H76" s="1198"/>
      <c r="I76" s="1202"/>
      <c r="J76" s="1202"/>
      <c r="K76" s="1204"/>
      <c r="L76" s="1204"/>
      <c r="M76" s="1204"/>
      <c r="N76" s="1204"/>
      <c r="O76" s="1204"/>
    </row>
    <row r="77" spans="2:30" ht="13.2">
      <c r="B77" s="242"/>
      <c r="C77" s="238"/>
      <c r="D77" s="238"/>
      <c r="E77" s="238"/>
      <c r="F77" s="238"/>
      <c r="G77" s="1202" t="s">
        <v>567</v>
      </c>
      <c r="H77" s="1202"/>
      <c r="I77" s="1202" t="s">
        <v>565</v>
      </c>
      <c r="J77" s="1202"/>
      <c r="K77" s="1210">
        <v>206</v>
      </c>
      <c r="L77" s="1210">
        <v>199.1</v>
      </c>
      <c r="M77" s="1210">
        <v>209.6</v>
      </c>
      <c r="N77" s="1210">
        <v>196.3</v>
      </c>
      <c r="O77" s="1210">
        <v>196.2</v>
      </c>
      <c r="R77" s="237">
        <v>12.3</v>
      </c>
      <c r="T77" s="237">
        <v>11.1</v>
      </c>
    </row>
    <row r="78" spans="2:30" ht="13.2">
      <c r="B78" s="242"/>
      <c r="C78" s="238"/>
      <c r="D78" s="238"/>
      <c r="E78" s="238"/>
      <c r="F78" s="238"/>
      <c r="G78" s="1202"/>
      <c r="H78" s="1202"/>
      <c r="I78" s="1202"/>
      <c r="J78" s="1202"/>
      <c r="K78" s="1210"/>
      <c r="L78" s="1210"/>
      <c r="M78" s="1210"/>
      <c r="N78" s="1210"/>
      <c r="O78" s="1210"/>
    </row>
    <row r="79" spans="2:30" ht="13.2">
      <c r="B79" s="242"/>
      <c r="C79" s="238"/>
      <c r="D79" s="238"/>
      <c r="E79" s="238"/>
      <c r="F79" s="238"/>
      <c r="G79" s="1202"/>
      <c r="H79" s="1202"/>
      <c r="I79" s="1206" t="s">
        <v>571</v>
      </c>
      <c r="J79" s="1206"/>
      <c r="K79" s="1211">
        <v>15.7</v>
      </c>
      <c r="L79" s="1211">
        <v>14.9</v>
      </c>
      <c r="M79" s="1211">
        <v>14.3</v>
      </c>
      <c r="N79" s="1211">
        <v>14</v>
      </c>
      <c r="O79" s="1211">
        <v>13.3</v>
      </c>
      <c r="V79" s="237">
        <v>53.5</v>
      </c>
      <c r="X79" s="237">
        <v>48.2</v>
      </c>
      <c r="Z79" s="237">
        <v>34.200000000000003</v>
      </c>
      <c r="AB79" s="237">
        <v>30.3</v>
      </c>
      <c r="AD79" s="237">
        <v>28.9</v>
      </c>
    </row>
    <row r="80" spans="2:30" ht="13.2">
      <c r="B80" s="242"/>
      <c r="C80" s="238"/>
      <c r="D80" s="238"/>
      <c r="E80" s="238"/>
      <c r="F80" s="238"/>
      <c r="G80" s="1202"/>
      <c r="H80" s="1202"/>
      <c r="I80" s="1206"/>
      <c r="J80" s="1206"/>
      <c r="K80" s="1211"/>
      <c r="L80" s="1211"/>
      <c r="M80" s="1211"/>
      <c r="N80" s="1211"/>
      <c r="O80" s="1211"/>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IczWaTBbN0j/zmqaM8ckTgqeYvmADW+9E2WI2agO9IDYXA4E+YlEpDmP7c12FjZ5zDrbied+lcthz1h+O1hJg==" saltValue="JW9F9xSNGPxIN1i0rFvYFA=="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489</v>
      </c>
      <c r="B3" s="90"/>
      <c r="C3" s="91"/>
      <c r="D3" s="92">
        <v>51559</v>
      </c>
      <c r="E3" s="93"/>
      <c r="F3" s="94">
        <v>64604</v>
      </c>
      <c r="G3" s="95"/>
      <c r="H3" s="96"/>
    </row>
    <row r="4" spans="1:8">
      <c r="A4" s="97"/>
      <c r="B4" s="98"/>
      <c r="C4" s="99"/>
      <c r="D4" s="100">
        <v>16383</v>
      </c>
      <c r="E4" s="101"/>
      <c r="F4" s="102">
        <v>19885</v>
      </c>
      <c r="G4" s="103"/>
      <c r="H4" s="104"/>
    </row>
    <row r="5" spans="1:8">
      <c r="A5" s="85" t="s">
        <v>491</v>
      </c>
      <c r="B5" s="90"/>
      <c r="C5" s="91"/>
      <c r="D5" s="92">
        <v>67080</v>
      </c>
      <c r="E5" s="93"/>
      <c r="F5" s="94">
        <v>75396</v>
      </c>
      <c r="G5" s="95"/>
      <c r="H5" s="96"/>
    </row>
    <row r="6" spans="1:8">
      <c r="A6" s="97"/>
      <c r="B6" s="98"/>
      <c r="C6" s="99"/>
      <c r="D6" s="100">
        <v>16080</v>
      </c>
      <c r="E6" s="101"/>
      <c r="F6" s="102">
        <v>23659</v>
      </c>
      <c r="G6" s="103"/>
      <c r="H6" s="104"/>
    </row>
    <row r="7" spans="1:8">
      <c r="A7" s="85" t="s">
        <v>492</v>
      </c>
      <c r="B7" s="90"/>
      <c r="C7" s="91"/>
      <c r="D7" s="92">
        <v>63026</v>
      </c>
      <c r="E7" s="93"/>
      <c r="F7" s="94">
        <v>35216</v>
      </c>
      <c r="G7" s="95"/>
      <c r="H7" s="96"/>
    </row>
    <row r="8" spans="1:8">
      <c r="A8" s="97"/>
      <c r="B8" s="98"/>
      <c r="C8" s="99"/>
      <c r="D8" s="100">
        <v>19854</v>
      </c>
      <c r="E8" s="101"/>
      <c r="F8" s="102">
        <v>12644</v>
      </c>
      <c r="G8" s="103"/>
      <c r="H8" s="104"/>
    </row>
    <row r="9" spans="1:8">
      <c r="A9" s="85" t="s">
        <v>493</v>
      </c>
      <c r="B9" s="90"/>
      <c r="C9" s="91"/>
      <c r="D9" s="92">
        <v>61458</v>
      </c>
      <c r="E9" s="93"/>
      <c r="F9" s="94">
        <v>36736</v>
      </c>
      <c r="G9" s="95"/>
      <c r="H9" s="96"/>
    </row>
    <row r="10" spans="1:8">
      <c r="A10" s="97"/>
      <c r="B10" s="98"/>
      <c r="C10" s="99"/>
      <c r="D10" s="100">
        <v>23214</v>
      </c>
      <c r="E10" s="101"/>
      <c r="F10" s="102">
        <v>13410</v>
      </c>
      <c r="G10" s="103"/>
      <c r="H10" s="104"/>
    </row>
    <row r="11" spans="1:8">
      <c r="A11" s="85" t="s">
        <v>494</v>
      </c>
      <c r="B11" s="90"/>
      <c r="C11" s="91"/>
      <c r="D11" s="92">
        <v>68618</v>
      </c>
      <c r="E11" s="93"/>
      <c r="F11" s="94">
        <v>38259</v>
      </c>
      <c r="G11" s="95"/>
      <c r="H11" s="96"/>
    </row>
    <row r="12" spans="1:8">
      <c r="A12" s="97"/>
      <c r="B12" s="98"/>
      <c r="C12" s="105"/>
      <c r="D12" s="100">
        <v>25796</v>
      </c>
      <c r="E12" s="101"/>
      <c r="F12" s="102">
        <v>13379</v>
      </c>
      <c r="G12" s="103"/>
      <c r="H12" s="104"/>
    </row>
    <row r="13" spans="1:8">
      <c r="A13" s="85"/>
      <c r="B13" s="90"/>
      <c r="C13" s="106"/>
      <c r="D13" s="107">
        <v>62348</v>
      </c>
      <c r="E13" s="108"/>
      <c r="F13" s="109">
        <v>50042</v>
      </c>
      <c r="G13" s="110"/>
      <c r="H13" s="96"/>
    </row>
    <row r="14" spans="1:8">
      <c r="A14" s="97"/>
      <c r="B14" s="98"/>
      <c r="C14" s="99"/>
      <c r="D14" s="100">
        <v>20265</v>
      </c>
      <c r="E14" s="101"/>
      <c r="F14" s="102">
        <v>16595</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1.34</v>
      </c>
      <c r="C19" s="111">
        <f>ROUND(VALUE(SUBSTITUTE(実質収支比率等に係る経年分析!G$48,"▲","-")),2)</f>
        <v>1.25</v>
      </c>
      <c r="D19" s="111">
        <f>ROUND(VALUE(SUBSTITUTE(実質収支比率等に係る経年分析!H$48,"▲","-")),2)</f>
        <v>1.37</v>
      </c>
      <c r="E19" s="111">
        <f>ROUND(VALUE(SUBSTITUTE(実質収支比率等に係る経年分析!I$48,"▲","-")),2)</f>
        <v>1.46</v>
      </c>
      <c r="F19" s="111">
        <f>ROUND(VALUE(SUBSTITUTE(実質収支比率等に係る経年分析!J$48,"▲","-")),2)</f>
        <v>1.37</v>
      </c>
    </row>
    <row r="20" spans="1:11">
      <c r="A20" s="111" t="s">
        <v>41</v>
      </c>
      <c r="B20" s="111">
        <f>ROUND(VALUE(SUBSTITUTE(実質収支比率等に係る経年分析!F$47,"▲","-")),2)</f>
        <v>5.0599999999999996</v>
      </c>
      <c r="C20" s="111">
        <f>ROUND(VALUE(SUBSTITUTE(実質収支比率等に係る経年分析!G$47,"▲","-")),2)</f>
        <v>5.07</v>
      </c>
      <c r="D20" s="111">
        <f>ROUND(VALUE(SUBSTITUTE(実質収支比率等に係る経年分析!H$47,"▲","-")),2)</f>
        <v>6.12</v>
      </c>
      <c r="E20" s="111">
        <f>ROUND(VALUE(SUBSTITUTE(実質収支比率等に係る経年分析!I$47,"▲","-")),2)</f>
        <v>6.8</v>
      </c>
      <c r="F20" s="111">
        <f>ROUND(VALUE(SUBSTITUTE(実質収支比率等に係る経年分析!J$47,"▲","-")),2)</f>
        <v>5.36</v>
      </c>
    </row>
    <row r="21" spans="1:11">
      <c r="A21" s="111" t="s">
        <v>42</v>
      </c>
      <c r="B21" s="111">
        <f>IF(ISNUMBER(VALUE(SUBSTITUTE(実質収支比率等に係る経年分析!F$49,"▲","-"))),ROUND(VALUE(SUBSTITUTE(実質収支比率等に係る経年分析!F$49,"▲","-")),2),NA())</f>
        <v>0.18</v>
      </c>
      <c r="C21" s="111">
        <f>IF(ISNUMBER(VALUE(SUBSTITUTE(実質収支比率等に係る経年分析!G$49,"▲","-"))),ROUND(VALUE(SUBSTITUTE(実質収支比率等に係る経年分析!G$49,"▲","-")),2),NA())</f>
        <v>-0.06</v>
      </c>
      <c r="D21" s="111">
        <f>IF(ISNUMBER(VALUE(SUBSTITUTE(実質収支比率等に係る経年分析!H$49,"▲","-"))),ROUND(VALUE(SUBSTITUTE(実質収支比率等に係る経年分析!H$49,"▲","-")),2),NA())</f>
        <v>1.18</v>
      </c>
      <c r="E21" s="111">
        <f>IF(ISNUMBER(VALUE(SUBSTITUTE(実質収支比率等に係る経年分析!I$49,"▲","-"))),ROUND(VALUE(SUBSTITUTE(実質収支比率等に係る経年分析!I$49,"▲","-")),2),NA())</f>
        <v>0.98</v>
      </c>
      <c r="F21" s="111">
        <f>IF(ISNUMBER(VALUE(SUBSTITUTE(実質収支比率等に係る経年分析!J$49,"▲","-"))),ROUND(VALUE(SUBSTITUTE(実質収支比率等に係る経年分析!J$49,"▲","-")),2),NA())</f>
        <v>-1.55</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公債管理特別会計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用度事業特別会計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就農支援資金貸付特別会計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0.01</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0.01</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流域下水道特別会計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0.01</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0.02</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0.02</v>
      </c>
    </row>
    <row r="33" spans="1:16">
      <c r="A33" s="112" t="str">
        <f>IF(連結実質赤字比率に係る赤字・黒字の構成分析!C$37="",NA(),連結実質赤字比率に係る赤字・黒字の構成分析!C$37)</f>
        <v>工業用水道事業会計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0.01</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0.01</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0.01</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0.02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0.02</v>
      </c>
    </row>
    <row r="34" spans="1:16">
      <c r="A34" s="112" t="str">
        <f>IF(連結実質赤字比率に係る赤字・黒字の構成分析!C$36="",NA(),連結実質赤字比率に係る赤字・黒字の構成分析!C$36)</f>
        <v>県営住宅特別会計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0.04</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7.0000000000000007E-2</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0.04</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0.01</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0.04</v>
      </c>
    </row>
    <row r="35" spans="1:16">
      <c r="A35" s="112" t="str">
        <f>IF(連結実質赤字比率に係る赤字・黒字の構成分析!C$35="",NA(),連結実質赤字比率に係る赤字・黒字の構成分析!C$35)</f>
        <v>一般会計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1.27</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1.1599999999999999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1.31</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1.43</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1.31</v>
      </c>
    </row>
    <row r="36" spans="1:16">
      <c r="A36" s="112" t="str">
        <f>IF(連結実質赤字比率に係る赤字・黒字の構成分析!C$34="",NA(),連結実質赤字比率に係る赤字・黒字の構成分析!C$34)</f>
        <v>水道事業会計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2.88</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3.2</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3.09</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3.13</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3.19</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70117</v>
      </c>
      <c r="E42" s="113"/>
      <c r="F42" s="113"/>
      <c r="G42" s="113">
        <f>'実質公債費比率（分子）の構造'!L$52</f>
        <v>72719</v>
      </c>
      <c r="H42" s="113"/>
      <c r="I42" s="113"/>
      <c r="J42" s="113">
        <f>'実質公債費比率（分子）の構造'!M$52</f>
        <v>75270</v>
      </c>
      <c r="K42" s="113"/>
      <c r="L42" s="113"/>
      <c r="M42" s="113">
        <f>'実質公債費比率（分子）の構造'!N$52</f>
        <v>78588</v>
      </c>
      <c r="N42" s="113"/>
      <c r="O42" s="113"/>
      <c r="P42" s="113">
        <f>'実質公債費比率（分子）の構造'!O$52</f>
        <v>79599</v>
      </c>
    </row>
    <row r="43" spans="1:16">
      <c r="A43" s="113" t="s">
        <v>50</v>
      </c>
      <c r="B43" s="113">
        <f>'実質公債費比率（分子）の構造'!K$51</f>
        <v>56</v>
      </c>
      <c r="C43" s="113"/>
      <c r="D43" s="113"/>
      <c r="E43" s="113">
        <f>'実質公債費比率（分子）の構造'!L$51</f>
        <v>41</v>
      </c>
      <c r="F43" s="113"/>
      <c r="G43" s="113"/>
      <c r="H43" s="113">
        <f>'実質公債費比率（分子）の構造'!M$51</f>
        <v>19</v>
      </c>
      <c r="I43" s="113"/>
      <c r="J43" s="113"/>
      <c r="K43" s="113">
        <f>'実質公債費比率（分子）の構造'!N$51</f>
        <v>22</v>
      </c>
      <c r="L43" s="113"/>
      <c r="M43" s="113"/>
      <c r="N43" s="113">
        <f>'実質公債費比率（分子）の構造'!O$51</f>
        <v>10</v>
      </c>
      <c r="O43" s="113"/>
      <c r="P43" s="113"/>
    </row>
    <row r="44" spans="1:16">
      <c r="A44" s="113" t="s">
        <v>51</v>
      </c>
      <c r="B44" s="113">
        <f>'実質公債費比率（分子）の構造'!K$50</f>
        <v>4031</v>
      </c>
      <c r="C44" s="113"/>
      <c r="D44" s="113"/>
      <c r="E44" s="113">
        <f>'実質公債費比率（分子）の構造'!L$50</f>
        <v>3751</v>
      </c>
      <c r="F44" s="113"/>
      <c r="G44" s="113"/>
      <c r="H44" s="113">
        <f>'実質公債費比率（分子）の構造'!M$50</f>
        <v>3546</v>
      </c>
      <c r="I44" s="113"/>
      <c r="J44" s="113"/>
      <c r="K44" s="113">
        <f>'実質公債費比率（分子）の構造'!N$50</f>
        <v>3448</v>
      </c>
      <c r="L44" s="113"/>
      <c r="M44" s="113"/>
      <c r="N44" s="113">
        <f>'実質公債費比率（分子）の構造'!O$50</f>
        <v>3311</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494</v>
      </c>
      <c r="C46" s="113"/>
      <c r="D46" s="113"/>
      <c r="E46" s="113">
        <f>'実質公債費比率（分子）の構造'!L$48</f>
        <v>507</v>
      </c>
      <c r="F46" s="113"/>
      <c r="G46" s="113"/>
      <c r="H46" s="113">
        <f>'実質公債費比率（分子）の構造'!M$48</f>
        <v>507</v>
      </c>
      <c r="I46" s="113"/>
      <c r="J46" s="113"/>
      <c r="K46" s="113">
        <f>'実質公債費比率（分子）の構造'!N$48</f>
        <v>502</v>
      </c>
      <c r="L46" s="113"/>
      <c r="M46" s="113"/>
      <c r="N46" s="113">
        <f>'実質公債費比率（分子）の構造'!O$48</f>
        <v>504</v>
      </c>
      <c r="O46" s="113"/>
      <c r="P46" s="113"/>
    </row>
    <row r="47" spans="1:16">
      <c r="A47" s="113" t="s">
        <v>54</v>
      </c>
      <c r="B47" s="113">
        <f>'実質公債費比率（分子）の構造'!K$47</f>
        <v>12499</v>
      </c>
      <c r="C47" s="113"/>
      <c r="D47" s="113"/>
      <c r="E47" s="113">
        <f>'実質公債費比率（分子）の構造'!L$47</f>
        <v>13605</v>
      </c>
      <c r="F47" s="113"/>
      <c r="G47" s="113"/>
      <c r="H47" s="113">
        <f>'実質公債費比率（分子）の構造'!M$47</f>
        <v>14885</v>
      </c>
      <c r="I47" s="113"/>
      <c r="J47" s="113"/>
      <c r="K47" s="113">
        <f>'実質公債費比率（分子）の構造'!N$47</f>
        <v>14304</v>
      </c>
      <c r="L47" s="113"/>
      <c r="M47" s="113"/>
      <c r="N47" s="113">
        <f>'実質公債費比率（分子）の構造'!O$47</f>
        <v>14264</v>
      </c>
      <c r="O47" s="113"/>
      <c r="P47" s="113"/>
    </row>
    <row r="48" spans="1:16">
      <c r="A48" s="113" t="s">
        <v>55</v>
      </c>
      <c r="B48" s="113">
        <f>'実質公債費比率（分子）の構造'!K$46</f>
        <v>804</v>
      </c>
      <c r="C48" s="113"/>
      <c r="D48" s="113"/>
      <c r="E48" s="113">
        <f>'実質公債費比率（分子）の構造'!L$46</f>
        <v>364</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118752</v>
      </c>
      <c r="C49" s="113"/>
      <c r="D49" s="113"/>
      <c r="E49" s="113">
        <f>'実質公債費比率（分子）の構造'!L$45</f>
        <v>114473</v>
      </c>
      <c r="F49" s="113"/>
      <c r="G49" s="113"/>
      <c r="H49" s="113">
        <f>'実質公債費比率（分子）の構造'!M$45</f>
        <v>109427</v>
      </c>
      <c r="I49" s="113"/>
      <c r="J49" s="113"/>
      <c r="K49" s="113">
        <f>'実質公債費比率（分子）の構造'!N$45</f>
        <v>107688</v>
      </c>
      <c r="L49" s="113"/>
      <c r="M49" s="113"/>
      <c r="N49" s="113">
        <f>'実質公債費比率（分子）の構造'!O$45</f>
        <v>101483</v>
      </c>
      <c r="O49" s="113"/>
      <c r="P49" s="113"/>
    </row>
    <row r="50" spans="1:16">
      <c r="A50" s="113" t="s">
        <v>57</v>
      </c>
      <c r="B50" s="113" t="e">
        <f>NA()</f>
        <v>#N/A</v>
      </c>
      <c r="C50" s="113">
        <f>IF(ISNUMBER('実質公債費比率（分子）の構造'!K$53),'実質公債費比率（分子）の構造'!K$53,NA())</f>
        <v>66519</v>
      </c>
      <c r="D50" s="113" t="e">
        <f>NA()</f>
        <v>#N/A</v>
      </c>
      <c r="E50" s="113" t="e">
        <f>NA()</f>
        <v>#N/A</v>
      </c>
      <c r="F50" s="113">
        <f>IF(ISNUMBER('実質公債費比率（分子）の構造'!L$53),'実質公債費比率（分子）の構造'!L$53,NA())</f>
        <v>60022</v>
      </c>
      <c r="G50" s="113" t="e">
        <f>NA()</f>
        <v>#N/A</v>
      </c>
      <c r="H50" s="113" t="e">
        <f>NA()</f>
        <v>#N/A</v>
      </c>
      <c r="I50" s="113">
        <f>IF(ISNUMBER('実質公債費比率（分子）の構造'!M$53),'実質公債費比率（分子）の構造'!M$53,NA())</f>
        <v>53114</v>
      </c>
      <c r="J50" s="113" t="e">
        <f>NA()</f>
        <v>#N/A</v>
      </c>
      <c r="K50" s="113" t="e">
        <f>NA()</f>
        <v>#N/A</v>
      </c>
      <c r="L50" s="113">
        <f>IF(ISNUMBER('実質公債費比率（分子）の構造'!N$53),'実質公債費比率（分子）の構造'!N$53,NA())</f>
        <v>47376</v>
      </c>
      <c r="M50" s="113" t="e">
        <f>NA()</f>
        <v>#N/A</v>
      </c>
      <c r="N50" s="113" t="e">
        <f>NA()</f>
        <v>#N/A</v>
      </c>
      <c r="O50" s="113">
        <f>IF(ISNUMBER('実質公債費比率（分子）の構造'!O$53),'実質公債費比率（分子）の構造'!O$53,NA())</f>
        <v>39973</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900487</v>
      </c>
      <c r="E56" s="112"/>
      <c r="F56" s="112"/>
      <c r="G56" s="112">
        <f>'将来負担比率（分子）の構造'!J$52</f>
        <v>928541</v>
      </c>
      <c r="H56" s="112"/>
      <c r="I56" s="112"/>
      <c r="J56" s="112">
        <f>'将来負担比率（分子）の構造'!K$52</f>
        <v>944595</v>
      </c>
      <c r="K56" s="112"/>
      <c r="L56" s="112"/>
      <c r="M56" s="112">
        <f>'将来負担比率（分子）の構造'!L$52</f>
        <v>946760</v>
      </c>
      <c r="N56" s="112"/>
      <c r="O56" s="112"/>
      <c r="P56" s="112">
        <f>'将来負担比率（分子）の構造'!M$52</f>
        <v>944705</v>
      </c>
    </row>
    <row r="57" spans="1:16">
      <c r="A57" s="112" t="s">
        <v>34</v>
      </c>
      <c r="B57" s="112"/>
      <c r="C57" s="112"/>
      <c r="D57" s="112">
        <f>'将来負担比率（分子）の構造'!I$51</f>
        <v>38786</v>
      </c>
      <c r="E57" s="112"/>
      <c r="F57" s="112"/>
      <c r="G57" s="112">
        <f>'将来負担比率（分子）の構造'!J$51</f>
        <v>38715</v>
      </c>
      <c r="H57" s="112"/>
      <c r="I57" s="112"/>
      <c r="J57" s="112">
        <f>'将来負担比率（分子）の構造'!K$51</f>
        <v>36717</v>
      </c>
      <c r="K57" s="112"/>
      <c r="L57" s="112"/>
      <c r="M57" s="112">
        <f>'将来負担比率（分子）の構造'!L$51</f>
        <v>37515</v>
      </c>
      <c r="N57" s="112"/>
      <c r="O57" s="112"/>
      <c r="P57" s="112">
        <f>'将来負担比率（分子）の構造'!M$51</f>
        <v>35489</v>
      </c>
    </row>
    <row r="58" spans="1:16">
      <c r="A58" s="112" t="s">
        <v>33</v>
      </c>
      <c r="B58" s="112"/>
      <c r="C58" s="112"/>
      <c r="D58" s="112">
        <f>'将来負担比率（分子）の構造'!I$50</f>
        <v>69482</v>
      </c>
      <c r="E58" s="112"/>
      <c r="F58" s="112"/>
      <c r="G58" s="112">
        <f>'将来負担比率（分子）の構造'!J$50</f>
        <v>83796</v>
      </c>
      <c r="H58" s="112"/>
      <c r="I58" s="112"/>
      <c r="J58" s="112">
        <f>'将来負担比率（分子）の構造'!K$50</f>
        <v>103506</v>
      </c>
      <c r="K58" s="112"/>
      <c r="L58" s="112"/>
      <c r="M58" s="112">
        <f>'将来負担比率（分子）の構造'!L$50</f>
        <v>120096</v>
      </c>
      <c r="N58" s="112"/>
      <c r="O58" s="112"/>
      <c r="P58" s="112">
        <f>'将来負担比率（分子）の構造'!M$50</f>
        <v>120644</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23650</v>
      </c>
      <c r="C61" s="112"/>
      <c r="D61" s="112"/>
      <c r="E61" s="112">
        <f>'将来負担比率（分子）の構造'!J$46</f>
        <v>22186</v>
      </c>
      <c r="F61" s="112"/>
      <c r="G61" s="112"/>
      <c r="H61" s="112">
        <f>'将来負担比率（分子）の構造'!K$46</f>
        <v>22814</v>
      </c>
      <c r="I61" s="112"/>
      <c r="J61" s="112"/>
      <c r="K61" s="112">
        <f>'将来負担比率（分子）の構造'!L$46</f>
        <v>23340</v>
      </c>
      <c r="L61" s="112"/>
      <c r="M61" s="112"/>
      <c r="N61" s="112">
        <f>'将来負担比率（分子）の構造'!M$46</f>
        <v>24237</v>
      </c>
      <c r="O61" s="112"/>
      <c r="P61" s="112"/>
    </row>
    <row r="62" spans="1:16">
      <c r="A62" s="112" t="s">
        <v>27</v>
      </c>
      <c r="B62" s="112">
        <f>'将来負担比率（分子）の構造'!I$45</f>
        <v>240082</v>
      </c>
      <c r="C62" s="112"/>
      <c r="D62" s="112"/>
      <c r="E62" s="112">
        <f>'将来負担比率（分子）の構造'!J$45</f>
        <v>225754</v>
      </c>
      <c r="F62" s="112"/>
      <c r="G62" s="112"/>
      <c r="H62" s="112">
        <f>'将来負担比率（分子）の構造'!K$45</f>
        <v>204108</v>
      </c>
      <c r="I62" s="112"/>
      <c r="J62" s="112"/>
      <c r="K62" s="112">
        <f>'将来負担比率（分子）の構造'!L$45</f>
        <v>198498</v>
      </c>
      <c r="L62" s="112"/>
      <c r="M62" s="112"/>
      <c r="N62" s="112">
        <f>'将来負担比率（分子）の構造'!M$45</f>
        <v>194089</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16296</v>
      </c>
      <c r="C64" s="112"/>
      <c r="D64" s="112"/>
      <c r="E64" s="112">
        <f>'将来負担比率（分子）の構造'!J$43</f>
        <v>15852</v>
      </c>
      <c r="F64" s="112"/>
      <c r="G64" s="112"/>
      <c r="H64" s="112">
        <f>'将来負担比率（分子）の構造'!K$43</f>
        <v>15399</v>
      </c>
      <c r="I64" s="112"/>
      <c r="J64" s="112"/>
      <c r="K64" s="112">
        <f>'将来負担比率（分子）の構造'!L$43</f>
        <v>14883</v>
      </c>
      <c r="L64" s="112"/>
      <c r="M64" s="112"/>
      <c r="N64" s="112">
        <f>'将来負担比率（分子）の構造'!M$43</f>
        <v>14251</v>
      </c>
      <c r="O64" s="112"/>
      <c r="P64" s="112"/>
    </row>
    <row r="65" spans="1:16">
      <c r="A65" s="112" t="s">
        <v>24</v>
      </c>
      <c r="B65" s="112">
        <f>'将来負担比率（分子）の構造'!I$42</f>
        <v>46643</v>
      </c>
      <c r="C65" s="112"/>
      <c r="D65" s="112"/>
      <c r="E65" s="112">
        <f>'将来負担比率（分子）の構造'!J$42</f>
        <v>45482</v>
      </c>
      <c r="F65" s="112"/>
      <c r="G65" s="112"/>
      <c r="H65" s="112">
        <f>'将来負担比率（分子）の構造'!K$42</f>
        <v>42611</v>
      </c>
      <c r="I65" s="112"/>
      <c r="J65" s="112"/>
      <c r="K65" s="112">
        <f>'将来負担比率（分子）の構造'!L$42</f>
        <v>41033</v>
      </c>
      <c r="L65" s="112"/>
      <c r="M65" s="112"/>
      <c r="N65" s="112">
        <f>'将来負担比率（分子）の構造'!M$42</f>
        <v>36693</v>
      </c>
      <c r="O65" s="112"/>
      <c r="P65" s="112"/>
    </row>
    <row r="66" spans="1:16">
      <c r="A66" s="112" t="s">
        <v>23</v>
      </c>
      <c r="B66" s="112">
        <f>'将来負担比率（分子）の構造'!I$41</f>
        <v>1504012</v>
      </c>
      <c r="C66" s="112"/>
      <c r="D66" s="112"/>
      <c r="E66" s="112">
        <f>'将来負担比率（分子）の構造'!J$41</f>
        <v>1531769</v>
      </c>
      <c r="F66" s="112"/>
      <c r="G66" s="112"/>
      <c r="H66" s="112">
        <f>'将来負担比率（分子）の構造'!K$41</f>
        <v>1557022</v>
      </c>
      <c r="I66" s="112"/>
      <c r="J66" s="112"/>
      <c r="K66" s="112">
        <f>'将来負担比率（分子）の構造'!L$41</f>
        <v>1582539</v>
      </c>
      <c r="L66" s="112"/>
      <c r="M66" s="112"/>
      <c r="N66" s="112">
        <f>'将来負担比率（分子）の構造'!M$41</f>
        <v>1607975</v>
      </c>
      <c r="O66" s="112"/>
      <c r="P66" s="112"/>
    </row>
    <row r="67" spans="1:16">
      <c r="A67" s="112" t="s">
        <v>61</v>
      </c>
      <c r="B67" s="112" t="e">
        <f>NA()</f>
        <v>#N/A</v>
      </c>
      <c r="C67" s="112">
        <f>IF(ISNUMBER('将来負担比率（分子）の構造'!I$53), IF('将来負担比率（分子）の構造'!I$53 &lt; 0, 0, '将来負担比率（分子）の構造'!I$53), NA())</f>
        <v>821929</v>
      </c>
      <c r="D67" s="112" t="e">
        <f>NA()</f>
        <v>#N/A</v>
      </c>
      <c r="E67" s="112" t="e">
        <f>NA()</f>
        <v>#N/A</v>
      </c>
      <c r="F67" s="112">
        <f>IF(ISNUMBER('将来負担比率（分子）の構造'!J$53), IF('将来負担比率（分子）の構造'!J$53 &lt; 0, 0, '将来負担比率（分子）の構造'!J$53), NA())</f>
        <v>789992</v>
      </c>
      <c r="G67" s="112" t="e">
        <f>NA()</f>
        <v>#N/A</v>
      </c>
      <c r="H67" s="112" t="e">
        <f>NA()</f>
        <v>#N/A</v>
      </c>
      <c r="I67" s="112">
        <f>IF(ISNUMBER('将来負担比率（分子）の構造'!K$53), IF('将来負担比率（分子）の構造'!K$53 &lt; 0, 0, '将来負担比率（分子）の構造'!K$53), NA())</f>
        <v>757136</v>
      </c>
      <c r="J67" s="112" t="e">
        <f>NA()</f>
        <v>#N/A</v>
      </c>
      <c r="K67" s="112" t="e">
        <f>NA()</f>
        <v>#N/A</v>
      </c>
      <c r="L67" s="112">
        <f>IF(ISNUMBER('将来負担比率（分子）の構造'!L$53), IF('将来負担比率（分子）の構造'!L$53 &lt; 0, 0, '将来負担比率（分子）の構造'!L$53), NA())</f>
        <v>755921</v>
      </c>
      <c r="M67" s="112" t="e">
        <f>NA()</f>
        <v>#N/A</v>
      </c>
      <c r="N67" s="112" t="e">
        <f>NA()</f>
        <v>#N/A</v>
      </c>
      <c r="O67" s="112">
        <f>IF(ISNUMBER('将来負担比率（分子）の構造'!M$53), IF('将来負担比率（分子）の構造'!M$53 &lt; 0, 0, '将来負担比率（分子）の構造'!M$53), NA())</f>
        <v>776406</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167</v>
      </c>
      <c r="DD1" s="598"/>
      <c r="DE1" s="598"/>
      <c r="DF1" s="598"/>
      <c r="DG1" s="598"/>
      <c r="DH1" s="598"/>
      <c r="DI1" s="599"/>
      <c r="DK1" s="597" t="s">
        <v>168</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170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172</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173</v>
      </c>
      <c r="S4" s="601"/>
      <c r="T4" s="601"/>
      <c r="U4" s="601"/>
      <c r="V4" s="601"/>
      <c r="W4" s="601"/>
      <c r="X4" s="601"/>
      <c r="Y4" s="602"/>
      <c r="Z4" s="600" t="s">
        <v>174</v>
      </c>
      <c r="AA4" s="601"/>
      <c r="AB4" s="601"/>
      <c r="AC4" s="602"/>
      <c r="AD4" s="600" t="s">
        <v>175</v>
      </c>
      <c r="AE4" s="601"/>
      <c r="AF4" s="601"/>
      <c r="AG4" s="601"/>
      <c r="AH4" s="601"/>
      <c r="AI4" s="601"/>
      <c r="AJ4" s="601"/>
      <c r="AK4" s="602"/>
      <c r="AL4" s="600" t="s">
        <v>174</v>
      </c>
      <c r="AM4" s="601"/>
      <c r="AN4" s="601"/>
      <c r="AO4" s="602"/>
      <c r="AP4" s="603" t="s">
        <v>176</v>
      </c>
      <c r="AQ4" s="603"/>
      <c r="AR4" s="603"/>
      <c r="AS4" s="603"/>
      <c r="AT4" s="603"/>
      <c r="AU4" s="603"/>
      <c r="AV4" s="603"/>
      <c r="AW4" s="603"/>
      <c r="AX4" s="603"/>
      <c r="AY4" s="603"/>
      <c r="AZ4" s="603"/>
      <c r="BA4" s="603"/>
      <c r="BB4" s="603"/>
      <c r="BC4" s="603"/>
      <c r="BD4" s="603" t="s">
        <v>177</v>
      </c>
      <c r="BE4" s="603"/>
      <c r="BF4" s="603"/>
      <c r="BG4" s="603"/>
      <c r="BH4" s="603"/>
      <c r="BI4" s="603"/>
      <c r="BJ4" s="603"/>
      <c r="BK4" s="603"/>
      <c r="BL4" s="603" t="s">
        <v>174</v>
      </c>
      <c r="BM4" s="603"/>
      <c r="BN4" s="603"/>
      <c r="BO4" s="603"/>
      <c r="BP4" s="603" t="s">
        <v>178</v>
      </c>
      <c r="BQ4" s="603"/>
      <c r="BR4" s="603"/>
      <c r="BS4" s="603"/>
      <c r="BT4" s="603"/>
      <c r="BU4" s="603"/>
      <c r="BV4" s="603"/>
      <c r="BW4" s="603"/>
      <c r="BY4" s="600" t="s">
        <v>179</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180</v>
      </c>
      <c r="C5" s="605"/>
      <c r="D5" s="605"/>
      <c r="E5" s="605"/>
      <c r="F5" s="605"/>
      <c r="G5" s="605"/>
      <c r="H5" s="605"/>
      <c r="I5" s="605"/>
      <c r="J5" s="605"/>
      <c r="K5" s="605"/>
      <c r="L5" s="605"/>
      <c r="M5" s="605"/>
      <c r="N5" s="605"/>
      <c r="O5" s="605"/>
      <c r="P5" s="605"/>
      <c r="Q5" s="606"/>
      <c r="R5" s="607">
        <v>263523097</v>
      </c>
      <c r="S5" s="608"/>
      <c r="T5" s="608"/>
      <c r="U5" s="608"/>
      <c r="V5" s="608"/>
      <c r="W5" s="608"/>
      <c r="X5" s="608"/>
      <c r="Y5" s="609"/>
      <c r="Z5" s="610">
        <v>34.1</v>
      </c>
      <c r="AA5" s="610"/>
      <c r="AB5" s="610"/>
      <c r="AC5" s="610"/>
      <c r="AD5" s="611">
        <v>221449837</v>
      </c>
      <c r="AE5" s="611"/>
      <c r="AF5" s="611"/>
      <c r="AG5" s="611"/>
      <c r="AH5" s="611"/>
      <c r="AI5" s="611"/>
      <c r="AJ5" s="611"/>
      <c r="AK5" s="611"/>
      <c r="AL5" s="612">
        <v>51.3</v>
      </c>
      <c r="AM5" s="613"/>
      <c r="AN5" s="613"/>
      <c r="AO5" s="614"/>
      <c r="AP5" s="604" t="s">
        <v>181</v>
      </c>
      <c r="AQ5" s="605"/>
      <c r="AR5" s="605"/>
      <c r="AS5" s="605"/>
      <c r="AT5" s="605"/>
      <c r="AU5" s="605"/>
      <c r="AV5" s="605"/>
      <c r="AW5" s="605"/>
      <c r="AX5" s="605"/>
      <c r="AY5" s="605"/>
      <c r="AZ5" s="605"/>
      <c r="BA5" s="605"/>
      <c r="BB5" s="605"/>
      <c r="BC5" s="606"/>
      <c r="BD5" s="618">
        <v>263484553</v>
      </c>
      <c r="BE5" s="619"/>
      <c r="BF5" s="619"/>
      <c r="BG5" s="619"/>
      <c r="BH5" s="619"/>
      <c r="BI5" s="619"/>
      <c r="BJ5" s="619"/>
      <c r="BK5" s="620"/>
      <c r="BL5" s="621">
        <v>100</v>
      </c>
      <c r="BM5" s="621"/>
      <c r="BN5" s="621"/>
      <c r="BO5" s="621"/>
      <c r="BP5" s="622">
        <v>2371333</v>
      </c>
      <c r="BQ5" s="622"/>
      <c r="BR5" s="622"/>
      <c r="BS5" s="622"/>
      <c r="BT5" s="622"/>
      <c r="BU5" s="622"/>
      <c r="BV5" s="622"/>
      <c r="BW5" s="626"/>
      <c r="BY5" s="600" t="s">
        <v>176</v>
      </c>
      <c r="BZ5" s="601"/>
      <c r="CA5" s="601"/>
      <c r="CB5" s="601"/>
      <c r="CC5" s="601"/>
      <c r="CD5" s="601"/>
      <c r="CE5" s="601"/>
      <c r="CF5" s="601"/>
      <c r="CG5" s="601"/>
      <c r="CH5" s="601"/>
      <c r="CI5" s="601"/>
      <c r="CJ5" s="601"/>
      <c r="CK5" s="601"/>
      <c r="CL5" s="602"/>
      <c r="CM5" s="600" t="s">
        <v>182</v>
      </c>
      <c r="CN5" s="601"/>
      <c r="CO5" s="601"/>
      <c r="CP5" s="601"/>
      <c r="CQ5" s="601"/>
      <c r="CR5" s="601"/>
      <c r="CS5" s="601"/>
      <c r="CT5" s="602"/>
      <c r="CU5" s="600" t="s">
        <v>174</v>
      </c>
      <c r="CV5" s="601"/>
      <c r="CW5" s="601"/>
      <c r="CX5" s="602"/>
      <c r="CY5" s="600" t="s">
        <v>183</v>
      </c>
      <c r="CZ5" s="601"/>
      <c r="DA5" s="601"/>
      <c r="DB5" s="601"/>
      <c r="DC5" s="601"/>
      <c r="DD5" s="601"/>
      <c r="DE5" s="601"/>
      <c r="DF5" s="601"/>
      <c r="DG5" s="601"/>
      <c r="DH5" s="601"/>
      <c r="DI5" s="601"/>
      <c r="DJ5" s="601"/>
      <c r="DK5" s="602"/>
      <c r="DL5" s="600" t="s">
        <v>184</v>
      </c>
      <c r="DM5" s="601"/>
      <c r="DN5" s="601"/>
      <c r="DO5" s="601"/>
      <c r="DP5" s="601"/>
      <c r="DQ5" s="601"/>
      <c r="DR5" s="601"/>
      <c r="DS5" s="601"/>
      <c r="DT5" s="601"/>
      <c r="DU5" s="601"/>
      <c r="DV5" s="601"/>
      <c r="DW5" s="601"/>
      <c r="DX5" s="602"/>
    </row>
    <row r="6" spans="2:138" ht="11.25" customHeight="1">
      <c r="B6" s="615" t="s">
        <v>185</v>
      </c>
      <c r="C6" s="616"/>
      <c r="D6" s="616"/>
      <c r="E6" s="616"/>
      <c r="F6" s="616"/>
      <c r="G6" s="616"/>
      <c r="H6" s="616"/>
      <c r="I6" s="616"/>
      <c r="J6" s="616"/>
      <c r="K6" s="616"/>
      <c r="L6" s="616"/>
      <c r="M6" s="616"/>
      <c r="N6" s="616"/>
      <c r="O6" s="616"/>
      <c r="P6" s="616"/>
      <c r="Q6" s="617"/>
      <c r="R6" s="618">
        <v>31632070</v>
      </c>
      <c r="S6" s="619"/>
      <c r="T6" s="619"/>
      <c r="U6" s="619"/>
      <c r="V6" s="619"/>
      <c r="W6" s="619"/>
      <c r="X6" s="619"/>
      <c r="Y6" s="620"/>
      <c r="Z6" s="621">
        <v>4.0999999999999996</v>
      </c>
      <c r="AA6" s="621"/>
      <c r="AB6" s="621"/>
      <c r="AC6" s="621"/>
      <c r="AD6" s="622">
        <v>31632070</v>
      </c>
      <c r="AE6" s="622"/>
      <c r="AF6" s="622"/>
      <c r="AG6" s="622"/>
      <c r="AH6" s="622"/>
      <c r="AI6" s="622"/>
      <c r="AJ6" s="622"/>
      <c r="AK6" s="622"/>
      <c r="AL6" s="623">
        <v>7.3</v>
      </c>
      <c r="AM6" s="624"/>
      <c r="AN6" s="624"/>
      <c r="AO6" s="625"/>
      <c r="AP6" s="615" t="s">
        <v>186</v>
      </c>
      <c r="AQ6" s="616"/>
      <c r="AR6" s="616"/>
      <c r="AS6" s="616"/>
      <c r="AT6" s="616"/>
      <c r="AU6" s="616"/>
      <c r="AV6" s="616"/>
      <c r="AW6" s="616"/>
      <c r="AX6" s="616"/>
      <c r="AY6" s="616"/>
      <c r="AZ6" s="616"/>
      <c r="BA6" s="616"/>
      <c r="BB6" s="616"/>
      <c r="BC6" s="617"/>
      <c r="BD6" s="618">
        <v>263484553</v>
      </c>
      <c r="BE6" s="619"/>
      <c r="BF6" s="619"/>
      <c r="BG6" s="619"/>
      <c r="BH6" s="619"/>
      <c r="BI6" s="619"/>
      <c r="BJ6" s="619"/>
      <c r="BK6" s="620"/>
      <c r="BL6" s="621">
        <v>100</v>
      </c>
      <c r="BM6" s="621"/>
      <c r="BN6" s="621"/>
      <c r="BO6" s="621"/>
      <c r="BP6" s="622">
        <v>2371333</v>
      </c>
      <c r="BQ6" s="622"/>
      <c r="BR6" s="622"/>
      <c r="BS6" s="622"/>
      <c r="BT6" s="622"/>
      <c r="BU6" s="622"/>
      <c r="BV6" s="622"/>
      <c r="BW6" s="626"/>
      <c r="BY6" s="604" t="s">
        <v>187</v>
      </c>
      <c r="BZ6" s="605"/>
      <c r="CA6" s="605"/>
      <c r="CB6" s="605"/>
      <c r="CC6" s="605"/>
      <c r="CD6" s="605"/>
      <c r="CE6" s="605"/>
      <c r="CF6" s="605"/>
      <c r="CG6" s="605"/>
      <c r="CH6" s="605"/>
      <c r="CI6" s="605"/>
      <c r="CJ6" s="605"/>
      <c r="CK6" s="605"/>
      <c r="CL6" s="606"/>
      <c r="CM6" s="618">
        <v>1162379</v>
      </c>
      <c r="CN6" s="619"/>
      <c r="CO6" s="619"/>
      <c r="CP6" s="619"/>
      <c r="CQ6" s="619"/>
      <c r="CR6" s="619"/>
      <c r="CS6" s="619"/>
      <c r="CT6" s="620"/>
      <c r="CU6" s="621">
        <v>0.2</v>
      </c>
      <c r="CV6" s="621"/>
      <c r="CW6" s="621"/>
      <c r="CX6" s="621"/>
      <c r="CY6" s="627" t="s">
        <v>188</v>
      </c>
      <c r="CZ6" s="619"/>
      <c r="DA6" s="619"/>
      <c r="DB6" s="619"/>
      <c r="DC6" s="619"/>
      <c r="DD6" s="619"/>
      <c r="DE6" s="619"/>
      <c r="DF6" s="619"/>
      <c r="DG6" s="619"/>
      <c r="DH6" s="619"/>
      <c r="DI6" s="619"/>
      <c r="DJ6" s="619"/>
      <c r="DK6" s="620"/>
      <c r="DL6" s="627">
        <v>1162135</v>
      </c>
      <c r="DM6" s="619"/>
      <c r="DN6" s="619"/>
      <c r="DO6" s="619"/>
      <c r="DP6" s="619"/>
      <c r="DQ6" s="619"/>
      <c r="DR6" s="619"/>
      <c r="DS6" s="619"/>
      <c r="DT6" s="619"/>
      <c r="DU6" s="619"/>
      <c r="DV6" s="619"/>
      <c r="DW6" s="619"/>
      <c r="DX6" s="628"/>
    </row>
    <row r="7" spans="2:138" ht="11.25" customHeight="1">
      <c r="B7" s="615" t="s">
        <v>189</v>
      </c>
      <c r="C7" s="616"/>
      <c r="D7" s="616"/>
      <c r="E7" s="616"/>
      <c r="F7" s="616"/>
      <c r="G7" s="616"/>
      <c r="H7" s="616"/>
      <c r="I7" s="616"/>
      <c r="J7" s="616"/>
      <c r="K7" s="616"/>
      <c r="L7" s="616"/>
      <c r="M7" s="616"/>
      <c r="N7" s="616"/>
      <c r="O7" s="616"/>
      <c r="P7" s="616"/>
      <c r="Q7" s="617"/>
      <c r="R7" s="618">
        <v>3451185</v>
      </c>
      <c r="S7" s="619"/>
      <c r="T7" s="619"/>
      <c r="U7" s="619"/>
      <c r="V7" s="619"/>
      <c r="W7" s="619"/>
      <c r="X7" s="619"/>
      <c r="Y7" s="620"/>
      <c r="Z7" s="621">
        <v>0.4</v>
      </c>
      <c r="AA7" s="621"/>
      <c r="AB7" s="621"/>
      <c r="AC7" s="621"/>
      <c r="AD7" s="622">
        <v>3451185</v>
      </c>
      <c r="AE7" s="622"/>
      <c r="AF7" s="622"/>
      <c r="AG7" s="622"/>
      <c r="AH7" s="622"/>
      <c r="AI7" s="622"/>
      <c r="AJ7" s="622"/>
      <c r="AK7" s="622"/>
      <c r="AL7" s="623">
        <v>0.8</v>
      </c>
      <c r="AM7" s="624"/>
      <c r="AN7" s="624"/>
      <c r="AO7" s="625"/>
      <c r="AP7" s="615" t="s">
        <v>190</v>
      </c>
      <c r="AQ7" s="616"/>
      <c r="AR7" s="616"/>
      <c r="AS7" s="616"/>
      <c r="AT7" s="616"/>
      <c r="AU7" s="616"/>
      <c r="AV7" s="616"/>
      <c r="AW7" s="616"/>
      <c r="AX7" s="616"/>
      <c r="AY7" s="616"/>
      <c r="AZ7" s="616"/>
      <c r="BA7" s="616"/>
      <c r="BB7" s="616"/>
      <c r="BC7" s="617"/>
      <c r="BD7" s="618">
        <v>81748027</v>
      </c>
      <c r="BE7" s="619"/>
      <c r="BF7" s="619"/>
      <c r="BG7" s="619"/>
      <c r="BH7" s="619"/>
      <c r="BI7" s="619"/>
      <c r="BJ7" s="619"/>
      <c r="BK7" s="620"/>
      <c r="BL7" s="621">
        <v>31</v>
      </c>
      <c r="BM7" s="621"/>
      <c r="BN7" s="621"/>
      <c r="BO7" s="621"/>
      <c r="BP7" s="622">
        <v>2371333</v>
      </c>
      <c r="BQ7" s="622"/>
      <c r="BR7" s="622"/>
      <c r="BS7" s="622"/>
      <c r="BT7" s="622"/>
      <c r="BU7" s="622"/>
      <c r="BV7" s="622"/>
      <c r="BW7" s="626"/>
      <c r="BY7" s="615" t="s">
        <v>191</v>
      </c>
      <c r="BZ7" s="616"/>
      <c r="CA7" s="616"/>
      <c r="CB7" s="616"/>
      <c r="CC7" s="616"/>
      <c r="CD7" s="616"/>
      <c r="CE7" s="616"/>
      <c r="CF7" s="616"/>
      <c r="CG7" s="616"/>
      <c r="CH7" s="616"/>
      <c r="CI7" s="616"/>
      <c r="CJ7" s="616"/>
      <c r="CK7" s="616"/>
      <c r="CL7" s="617"/>
      <c r="CM7" s="618">
        <v>39751332</v>
      </c>
      <c r="CN7" s="619"/>
      <c r="CO7" s="619"/>
      <c r="CP7" s="619"/>
      <c r="CQ7" s="619"/>
      <c r="CR7" s="619"/>
      <c r="CS7" s="619"/>
      <c r="CT7" s="620"/>
      <c r="CU7" s="621">
        <v>5.2</v>
      </c>
      <c r="CV7" s="621"/>
      <c r="CW7" s="621"/>
      <c r="CX7" s="621"/>
      <c r="CY7" s="627">
        <v>8129979</v>
      </c>
      <c r="CZ7" s="619"/>
      <c r="DA7" s="619"/>
      <c r="DB7" s="619"/>
      <c r="DC7" s="619"/>
      <c r="DD7" s="619"/>
      <c r="DE7" s="619"/>
      <c r="DF7" s="619"/>
      <c r="DG7" s="619"/>
      <c r="DH7" s="619"/>
      <c r="DI7" s="619"/>
      <c r="DJ7" s="619"/>
      <c r="DK7" s="620"/>
      <c r="DL7" s="627">
        <v>28563578</v>
      </c>
      <c r="DM7" s="619"/>
      <c r="DN7" s="619"/>
      <c r="DO7" s="619"/>
      <c r="DP7" s="619"/>
      <c r="DQ7" s="619"/>
      <c r="DR7" s="619"/>
      <c r="DS7" s="619"/>
      <c r="DT7" s="619"/>
      <c r="DU7" s="619"/>
      <c r="DV7" s="619"/>
      <c r="DW7" s="619"/>
      <c r="DX7" s="628"/>
    </row>
    <row r="8" spans="2:138" ht="11.25" customHeight="1">
      <c r="B8" s="615" t="s">
        <v>192</v>
      </c>
      <c r="C8" s="616"/>
      <c r="D8" s="616"/>
      <c r="E8" s="616"/>
      <c r="F8" s="616"/>
      <c r="G8" s="616"/>
      <c r="H8" s="616"/>
      <c r="I8" s="616"/>
      <c r="J8" s="616"/>
      <c r="K8" s="616"/>
      <c r="L8" s="616"/>
      <c r="M8" s="616"/>
      <c r="N8" s="616"/>
      <c r="O8" s="616"/>
      <c r="P8" s="616"/>
      <c r="Q8" s="617"/>
      <c r="R8" s="618" t="s">
        <v>102</v>
      </c>
      <c r="S8" s="619"/>
      <c r="T8" s="619"/>
      <c r="U8" s="619"/>
      <c r="V8" s="619"/>
      <c r="W8" s="619"/>
      <c r="X8" s="619"/>
      <c r="Y8" s="620"/>
      <c r="Z8" s="621" t="s">
        <v>102</v>
      </c>
      <c r="AA8" s="621"/>
      <c r="AB8" s="621"/>
      <c r="AC8" s="621"/>
      <c r="AD8" s="622" t="s">
        <v>102</v>
      </c>
      <c r="AE8" s="622"/>
      <c r="AF8" s="622"/>
      <c r="AG8" s="622"/>
      <c r="AH8" s="622"/>
      <c r="AI8" s="622"/>
      <c r="AJ8" s="622"/>
      <c r="AK8" s="622"/>
      <c r="AL8" s="623" t="s">
        <v>102</v>
      </c>
      <c r="AM8" s="624"/>
      <c r="AN8" s="624"/>
      <c r="AO8" s="625"/>
      <c r="AP8" s="615" t="s">
        <v>193</v>
      </c>
      <c r="AQ8" s="616"/>
      <c r="AR8" s="616"/>
      <c r="AS8" s="616"/>
      <c r="AT8" s="616"/>
      <c r="AU8" s="616"/>
      <c r="AV8" s="616"/>
      <c r="AW8" s="616"/>
      <c r="AX8" s="616"/>
      <c r="AY8" s="616"/>
      <c r="AZ8" s="616"/>
      <c r="BA8" s="616"/>
      <c r="BB8" s="616"/>
      <c r="BC8" s="617"/>
      <c r="BD8" s="618">
        <v>2566498</v>
      </c>
      <c r="BE8" s="619"/>
      <c r="BF8" s="619"/>
      <c r="BG8" s="619"/>
      <c r="BH8" s="619"/>
      <c r="BI8" s="619"/>
      <c r="BJ8" s="619"/>
      <c r="BK8" s="620"/>
      <c r="BL8" s="621">
        <v>1</v>
      </c>
      <c r="BM8" s="621"/>
      <c r="BN8" s="621"/>
      <c r="BO8" s="621"/>
      <c r="BP8" s="622">
        <v>1008866</v>
      </c>
      <c r="BQ8" s="622"/>
      <c r="BR8" s="622"/>
      <c r="BS8" s="622"/>
      <c r="BT8" s="622"/>
      <c r="BU8" s="622"/>
      <c r="BV8" s="622"/>
      <c r="BW8" s="626"/>
      <c r="BY8" s="615" t="s">
        <v>194</v>
      </c>
      <c r="BZ8" s="616"/>
      <c r="CA8" s="616"/>
      <c r="CB8" s="616"/>
      <c r="CC8" s="616"/>
      <c r="CD8" s="616"/>
      <c r="CE8" s="616"/>
      <c r="CF8" s="616"/>
      <c r="CG8" s="616"/>
      <c r="CH8" s="616"/>
      <c r="CI8" s="616"/>
      <c r="CJ8" s="616"/>
      <c r="CK8" s="616"/>
      <c r="CL8" s="617"/>
      <c r="CM8" s="618">
        <v>114039220</v>
      </c>
      <c r="CN8" s="619"/>
      <c r="CO8" s="619"/>
      <c r="CP8" s="619"/>
      <c r="CQ8" s="619"/>
      <c r="CR8" s="619"/>
      <c r="CS8" s="619"/>
      <c r="CT8" s="620"/>
      <c r="CU8" s="621">
        <v>15.1</v>
      </c>
      <c r="CV8" s="621"/>
      <c r="CW8" s="621"/>
      <c r="CX8" s="621"/>
      <c r="CY8" s="627">
        <v>3620675</v>
      </c>
      <c r="CZ8" s="619"/>
      <c r="DA8" s="619"/>
      <c r="DB8" s="619"/>
      <c r="DC8" s="619"/>
      <c r="DD8" s="619"/>
      <c r="DE8" s="619"/>
      <c r="DF8" s="619"/>
      <c r="DG8" s="619"/>
      <c r="DH8" s="619"/>
      <c r="DI8" s="619"/>
      <c r="DJ8" s="619"/>
      <c r="DK8" s="620"/>
      <c r="DL8" s="627">
        <v>102093587</v>
      </c>
      <c r="DM8" s="619"/>
      <c r="DN8" s="619"/>
      <c r="DO8" s="619"/>
      <c r="DP8" s="619"/>
      <c r="DQ8" s="619"/>
      <c r="DR8" s="619"/>
      <c r="DS8" s="619"/>
      <c r="DT8" s="619"/>
      <c r="DU8" s="619"/>
      <c r="DV8" s="619"/>
      <c r="DW8" s="619"/>
      <c r="DX8" s="628"/>
    </row>
    <row r="9" spans="2:138" ht="11.25" customHeight="1">
      <c r="B9" s="615" t="s">
        <v>195</v>
      </c>
      <c r="C9" s="616"/>
      <c r="D9" s="616"/>
      <c r="E9" s="616"/>
      <c r="F9" s="616"/>
      <c r="G9" s="616"/>
      <c r="H9" s="616"/>
      <c r="I9" s="616"/>
      <c r="J9" s="616"/>
      <c r="K9" s="616"/>
      <c r="L9" s="616"/>
      <c r="M9" s="616"/>
      <c r="N9" s="616"/>
      <c r="O9" s="616"/>
      <c r="P9" s="616"/>
      <c r="Q9" s="617"/>
      <c r="R9" s="618" t="s">
        <v>102</v>
      </c>
      <c r="S9" s="619"/>
      <c r="T9" s="619"/>
      <c r="U9" s="619"/>
      <c r="V9" s="619"/>
      <c r="W9" s="619"/>
      <c r="X9" s="619"/>
      <c r="Y9" s="620"/>
      <c r="Z9" s="621" t="s">
        <v>102</v>
      </c>
      <c r="AA9" s="621"/>
      <c r="AB9" s="621"/>
      <c r="AC9" s="621"/>
      <c r="AD9" s="622" t="s">
        <v>102</v>
      </c>
      <c r="AE9" s="622"/>
      <c r="AF9" s="622"/>
      <c r="AG9" s="622"/>
      <c r="AH9" s="622"/>
      <c r="AI9" s="622"/>
      <c r="AJ9" s="622"/>
      <c r="AK9" s="622"/>
      <c r="AL9" s="623" t="s">
        <v>102</v>
      </c>
      <c r="AM9" s="624"/>
      <c r="AN9" s="624"/>
      <c r="AO9" s="625"/>
      <c r="AP9" s="615" t="s">
        <v>196</v>
      </c>
      <c r="AQ9" s="616"/>
      <c r="AR9" s="616"/>
      <c r="AS9" s="616"/>
      <c r="AT9" s="616"/>
      <c r="AU9" s="616"/>
      <c r="AV9" s="616"/>
      <c r="AW9" s="616"/>
      <c r="AX9" s="616"/>
      <c r="AY9" s="616"/>
      <c r="AZ9" s="616"/>
      <c r="BA9" s="616"/>
      <c r="BB9" s="616"/>
      <c r="BC9" s="617"/>
      <c r="BD9" s="618">
        <v>67169069</v>
      </c>
      <c r="BE9" s="619"/>
      <c r="BF9" s="619"/>
      <c r="BG9" s="619"/>
      <c r="BH9" s="619"/>
      <c r="BI9" s="619"/>
      <c r="BJ9" s="619"/>
      <c r="BK9" s="620"/>
      <c r="BL9" s="621">
        <v>25.5</v>
      </c>
      <c r="BM9" s="621"/>
      <c r="BN9" s="621"/>
      <c r="BO9" s="621"/>
      <c r="BP9" s="622" t="s">
        <v>102</v>
      </c>
      <c r="BQ9" s="622"/>
      <c r="BR9" s="622"/>
      <c r="BS9" s="622"/>
      <c r="BT9" s="622"/>
      <c r="BU9" s="622"/>
      <c r="BV9" s="622"/>
      <c r="BW9" s="626"/>
      <c r="BY9" s="615" t="s">
        <v>197</v>
      </c>
      <c r="BZ9" s="616"/>
      <c r="CA9" s="616"/>
      <c r="CB9" s="616"/>
      <c r="CC9" s="616"/>
      <c r="CD9" s="616"/>
      <c r="CE9" s="616"/>
      <c r="CF9" s="616"/>
      <c r="CG9" s="616"/>
      <c r="CH9" s="616"/>
      <c r="CI9" s="616"/>
      <c r="CJ9" s="616"/>
      <c r="CK9" s="616"/>
      <c r="CL9" s="617"/>
      <c r="CM9" s="618">
        <v>24595163</v>
      </c>
      <c r="CN9" s="619"/>
      <c r="CO9" s="619"/>
      <c r="CP9" s="619"/>
      <c r="CQ9" s="619"/>
      <c r="CR9" s="619"/>
      <c r="CS9" s="619"/>
      <c r="CT9" s="620"/>
      <c r="CU9" s="621">
        <v>3.2</v>
      </c>
      <c r="CV9" s="621"/>
      <c r="CW9" s="621"/>
      <c r="CX9" s="621"/>
      <c r="CY9" s="627">
        <v>3074189</v>
      </c>
      <c r="CZ9" s="619"/>
      <c r="DA9" s="619"/>
      <c r="DB9" s="619"/>
      <c r="DC9" s="619"/>
      <c r="DD9" s="619"/>
      <c r="DE9" s="619"/>
      <c r="DF9" s="619"/>
      <c r="DG9" s="619"/>
      <c r="DH9" s="619"/>
      <c r="DI9" s="619"/>
      <c r="DJ9" s="619"/>
      <c r="DK9" s="620"/>
      <c r="DL9" s="627">
        <v>16638128</v>
      </c>
      <c r="DM9" s="619"/>
      <c r="DN9" s="619"/>
      <c r="DO9" s="619"/>
      <c r="DP9" s="619"/>
      <c r="DQ9" s="619"/>
      <c r="DR9" s="619"/>
      <c r="DS9" s="619"/>
      <c r="DT9" s="619"/>
      <c r="DU9" s="619"/>
      <c r="DV9" s="619"/>
      <c r="DW9" s="619"/>
      <c r="DX9" s="628"/>
    </row>
    <row r="10" spans="2:138" ht="11.25" customHeight="1">
      <c r="B10" s="615" t="s">
        <v>198</v>
      </c>
      <c r="C10" s="616"/>
      <c r="D10" s="616"/>
      <c r="E10" s="616"/>
      <c r="F10" s="616"/>
      <c r="G10" s="616"/>
      <c r="H10" s="616"/>
      <c r="I10" s="616"/>
      <c r="J10" s="616"/>
      <c r="K10" s="616"/>
      <c r="L10" s="616"/>
      <c r="M10" s="616"/>
      <c r="N10" s="616"/>
      <c r="O10" s="616"/>
      <c r="P10" s="616"/>
      <c r="Q10" s="617"/>
      <c r="R10" s="618">
        <v>167792</v>
      </c>
      <c r="S10" s="619"/>
      <c r="T10" s="619"/>
      <c r="U10" s="619"/>
      <c r="V10" s="619"/>
      <c r="W10" s="619"/>
      <c r="X10" s="619"/>
      <c r="Y10" s="620"/>
      <c r="Z10" s="621">
        <v>0</v>
      </c>
      <c r="AA10" s="621"/>
      <c r="AB10" s="621"/>
      <c r="AC10" s="621"/>
      <c r="AD10" s="622">
        <v>167792</v>
      </c>
      <c r="AE10" s="622"/>
      <c r="AF10" s="622"/>
      <c r="AG10" s="622"/>
      <c r="AH10" s="622"/>
      <c r="AI10" s="622"/>
      <c r="AJ10" s="622"/>
      <c r="AK10" s="622"/>
      <c r="AL10" s="623">
        <v>0</v>
      </c>
      <c r="AM10" s="624"/>
      <c r="AN10" s="624"/>
      <c r="AO10" s="625"/>
      <c r="AP10" s="615" t="s">
        <v>199</v>
      </c>
      <c r="AQ10" s="616"/>
      <c r="AR10" s="616"/>
      <c r="AS10" s="616"/>
      <c r="AT10" s="616"/>
      <c r="AU10" s="616"/>
      <c r="AV10" s="616"/>
      <c r="AW10" s="616"/>
      <c r="AX10" s="616"/>
      <c r="AY10" s="616"/>
      <c r="AZ10" s="616"/>
      <c r="BA10" s="616"/>
      <c r="BB10" s="616"/>
      <c r="BC10" s="617"/>
      <c r="BD10" s="618">
        <v>2230295</v>
      </c>
      <c r="BE10" s="619"/>
      <c r="BF10" s="619"/>
      <c r="BG10" s="619"/>
      <c r="BH10" s="619"/>
      <c r="BI10" s="619"/>
      <c r="BJ10" s="619"/>
      <c r="BK10" s="620"/>
      <c r="BL10" s="621">
        <v>0.8</v>
      </c>
      <c r="BM10" s="621"/>
      <c r="BN10" s="621"/>
      <c r="BO10" s="621"/>
      <c r="BP10" s="622">
        <v>202741</v>
      </c>
      <c r="BQ10" s="622"/>
      <c r="BR10" s="622"/>
      <c r="BS10" s="622"/>
      <c r="BT10" s="622"/>
      <c r="BU10" s="622"/>
      <c r="BV10" s="622"/>
      <c r="BW10" s="626"/>
      <c r="BY10" s="615" t="s">
        <v>200</v>
      </c>
      <c r="BZ10" s="616"/>
      <c r="CA10" s="616"/>
      <c r="CB10" s="616"/>
      <c r="CC10" s="616"/>
      <c r="CD10" s="616"/>
      <c r="CE10" s="616"/>
      <c r="CF10" s="616"/>
      <c r="CG10" s="616"/>
      <c r="CH10" s="616"/>
      <c r="CI10" s="616"/>
      <c r="CJ10" s="616"/>
      <c r="CK10" s="616"/>
      <c r="CL10" s="617"/>
      <c r="CM10" s="618">
        <v>1593231</v>
      </c>
      <c r="CN10" s="619"/>
      <c r="CO10" s="619"/>
      <c r="CP10" s="619"/>
      <c r="CQ10" s="619"/>
      <c r="CR10" s="619"/>
      <c r="CS10" s="619"/>
      <c r="CT10" s="620"/>
      <c r="CU10" s="621">
        <v>0.2</v>
      </c>
      <c r="CV10" s="621"/>
      <c r="CW10" s="621"/>
      <c r="CX10" s="621"/>
      <c r="CY10" s="627">
        <v>74085</v>
      </c>
      <c r="CZ10" s="619"/>
      <c r="DA10" s="619"/>
      <c r="DB10" s="619"/>
      <c r="DC10" s="619"/>
      <c r="DD10" s="619"/>
      <c r="DE10" s="619"/>
      <c r="DF10" s="619"/>
      <c r="DG10" s="619"/>
      <c r="DH10" s="619"/>
      <c r="DI10" s="619"/>
      <c r="DJ10" s="619"/>
      <c r="DK10" s="620"/>
      <c r="DL10" s="627">
        <v>905423</v>
      </c>
      <c r="DM10" s="619"/>
      <c r="DN10" s="619"/>
      <c r="DO10" s="619"/>
      <c r="DP10" s="619"/>
      <c r="DQ10" s="619"/>
      <c r="DR10" s="619"/>
      <c r="DS10" s="619"/>
      <c r="DT10" s="619"/>
      <c r="DU10" s="619"/>
      <c r="DV10" s="619"/>
      <c r="DW10" s="619"/>
      <c r="DX10" s="628"/>
    </row>
    <row r="11" spans="2:138" ht="11.25" customHeight="1">
      <c r="B11" s="615" t="s">
        <v>201</v>
      </c>
      <c r="C11" s="616"/>
      <c r="D11" s="616"/>
      <c r="E11" s="616"/>
      <c r="F11" s="616"/>
      <c r="G11" s="616"/>
      <c r="H11" s="616"/>
      <c r="I11" s="616"/>
      <c r="J11" s="616"/>
      <c r="K11" s="616"/>
      <c r="L11" s="616"/>
      <c r="M11" s="616"/>
      <c r="N11" s="616"/>
      <c r="O11" s="616"/>
      <c r="P11" s="616"/>
      <c r="Q11" s="617"/>
      <c r="R11" s="618" t="s">
        <v>102</v>
      </c>
      <c r="S11" s="619"/>
      <c r="T11" s="619"/>
      <c r="U11" s="619"/>
      <c r="V11" s="619"/>
      <c r="W11" s="619"/>
      <c r="X11" s="619"/>
      <c r="Y11" s="620"/>
      <c r="Z11" s="621" t="s">
        <v>102</v>
      </c>
      <c r="AA11" s="621"/>
      <c r="AB11" s="621"/>
      <c r="AC11" s="621"/>
      <c r="AD11" s="622" t="s">
        <v>102</v>
      </c>
      <c r="AE11" s="622"/>
      <c r="AF11" s="622"/>
      <c r="AG11" s="622"/>
      <c r="AH11" s="622"/>
      <c r="AI11" s="622"/>
      <c r="AJ11" s="622"/>
      <c r="AK11" s="622"/>
      <c r="AL11" s="623" t="s">
        <v>102</v>
      </c>
      <c r="AM11" s="624"/>
      <c r="AN11" s="624"/>
      <c r="AO11" s="625"/>
      <c r="AP11" s="615" t="s">
        <v>202</v>
      </c>
      <c r="AQ11" s="616"/>
      <c r="AR11" s="616"/>
      <c r="AS11" s="616"/>
      <c r="AT11" s="616"/>
      <c r="AU11" s="616"/>
      <c r="AV11" s="616"/>
      <c r="AW11" s="616"/>
      <c r="AX11" s="616"/>
      <c r="AY11" s="616"/>
      <c r="AZ11" s="616"/>
      <c r="BA11" s="616"/>
      <c r="BB11" s="616"/>
      <c r="BC11" s="617"/>
      <c r="BD11" s="618">
        <v>6268485</v>
      </c>
      <c r="BE11" s="619"/>
      <c r="BF11" s="619"/>
      <c r="BG11" s="619"/>
      <c r="BH11" s="619"/>
      <c r="BI11" s="619"/>
      <c r="BJ11" s="619"/>
      <c r="BK11" s="620"/>
      <c r="BL11" s="621">
        <v>2.4</v>
      </c>
      <c r="BM11" s="621"/>
      <c r="BN11" s="621"/>
      <c r="BO11" s="621"/>
      <c r="BP11" s="622">
        <v>1159726</v>
      </c>
      <c r="BQ11" s="622"/>
      <c r="BR11" s="622"/>
      <c r="BS11" s="622"/>
      <c r="BT11" s="622"/>
      <c r="BU11" s="622"/>
      <c r="BV11" s="622"/>
      <c r="BW11" s="626"/>
      <c r="BY11" s="615" t="s">
        <v>203</v>
      </c>
      <c r="BZ11" s="616"/>
      <c r="CA11" s="616"/>
      <c r="CB11" s="616"/>
      <c r="CC11" s="616"/>
      <c r="CD11" s="616"/>
      <c r="CE11" s="616"/>
      <c r="CF11" s="616"/>
      <c r="CG11" s="616"/>
      <c r="CH11" s="616"/>
      <c r="CI11" s="616"/>
      <c r="CJ11" s="616"/>
      <c r="CK11" s="616"/>
      <c r="CL11" s="617"/>
      <c r="CM11" s="618">
        <v>43298015</v>
      </c>
      <c r="CN11" s="619"/>
      <c r="CO11" s="619"/>
      <c r="CP11" s="619"/>
      <c r="CQ11" s="619"/>
      <c r="CR11" s="619"/>
      <c r="CS11" s="619"/>
      <c r="CT11" s="620"/>
      <c r="CU11" s="621">
        <v>5.7</v>
      </c>
      <c r="CV11" s="621"/>
      <c r="CW11" s="621"/>
      <c r="CX11" s="621"/>
      <c r="CY11" s="627">
        <v>27813888</v>
      </c>
      <c r="CZ11" s="619"/>
      <c r="DA11" s="619"/>
      <c r="DB11" s="619"/>
      <c r="DC11" s="619"/>
      <c r="DD11" s="619"/>
      <c r="DE11" s="619"/>
      <c r="DF11" s="619"/>
      <c r="DG11" s="619"/>
      <c r="DH11" s="619"/>
      <c r="DI11" s="619"/>
      <c r="DJ11" s="619"/>
      <c r="DK11" s="620"/>
      <c r="DL11" s="627">
        <v>16609728</v>
      </c>
      <c r="DM11" s="619"/>
      <c r="DN11" s="619"/>
      <c r="DO11" s="619"/>
      <c r="DP11" s="619"/>
      <c r="DQ11" s="619"/>
      <c r="DR11" s="619"/>
      <c r="DS11" s="619"/>
      <c r="DT11" s="619"/>
      <c r="DU11" s="619"/>
      <c r="DV11" s="619"/>
      <c r="DW11" s="619"/>
      <c r="DX11" s="628"/>
    </row>
    <row r="12" spans="2:138" ht="11.25" customHeight="1">
      <c r="B12" s="615" t="s">
        <v>204</v>
      </c>
      <c r="C12" s="616"/>
      <c r="D12" s="616"/>
      <c r="E12" s="616"/>
      <c r="F12" s="616"/>
      <c r="G12" s="616"/>
      <c r="H12" s="616"/>
      <c r="I12" s="616"/>
      <c r="J12" s="616"/>
      <c r="K12" s="616"/>
      <c r="L12" s="616"/>
      <c r="M12" s="616"/>
      <c r="N12" s="616"/>
      <c r="O12" s="616"/>
      <c r="P12" s="616"/>
      <c r="Q12" s="617"/>
      <c r="R12" s="618">
        <v>28013093</v>
      </c>
      <c r="S12" s="619"/>
      <c r="T12" s="619"/>
      <c r="U12" s="619"/>
      <c r="V12" s="619"/>
      <c r="W12" s="619"/>
      <c r="X12" s="619"/>
      <c r="Y12" s="620"/>
      <c r="Z12" s="621">
        <v>3.6</v>
      </c>
      <c r="AA12" s="621"/>
      <c r="AB12" s="621"/>
      <c r="AC12" s="621"/>
      <c r="AD12" s="622">
        <v>28013093</v>
      </c>
      <c r="AE12" s="622"/>
      <c r="AF12" s="622"/>
      <c r="AG12" s="622"/>
      <c r="AH12" s="622"/>
      <c r="AI12" s="622"/>
      <c r="AJ12" s="622"/>
      <c r="AK12" s="622"/>
      <c r="AL12" s="623">
        <v>6.5</v>
      </c>
      <c r="AM12" s="624"/>
      <c r="AN12" s="624"/>
      <c r="AO12" s="625"/>
      <c r="AP12" s="615" t="s">
        <v>205</v>
      </c>
      <c r="AQ12" s="616"/>
      <c r="AR12" s="616"/>
      <c r="AS12" s="616"/>
      <c r="AT12" s="616"/>
      <c r="AU12" s="616"/>
      <c r="AV12" s="616"/>
      <c r="AW12" s="616"/>
      <c r="AX12" s="616"/>
      <c r="AY12" s="616"/>
      <c r="AZ12" s="616"/>
      <c r="BA12" s="616"/>
      <c r="BB12" s="616"/>
      <c r="BC12" s="617"/>
      <c r="BD12" s="618">
        <v>875097</v>
      </c>
      <c r="BE12" s="619"/>
      <c r="BF12" s="619"/>
      <c r="BG12" s="619"/>
      <c r="BH12" s="619"/>
      <c r="BI12" s="619"/>
      <c r="BJ12" s="619"/>
      <c r="BK12" s="620"/>
      <c r="BL12" s="621">
        <v>0.3</v>
      </c>
      <c r="BM12" s="621"/>
      <c r="BN12" s="621"/>
      <c r="BO12" s="621"/>
      <c r="BP12" s="622" t="s">
        <v>102</v>
      </c>
      <c r="BQ12" s="622"/>
      <c r="BR12" s="622"/>
      <c r="BS12" s="622"/>
      <c r="BT12" s="622"/>
      <c r="BU12" s="622"/>
      <c r="BV12" s="622"/>
      <c r="BW12" s="626"/>
      <c r="BY12" s="615" t="s">
        <v>206</v>
      </c>
      <c r="BZ12" s="616"/>
      <c r="CA12" s="616"/>
      <c r="CB12" s="616"/>
      <c r="CC12" s="616"/>
      <c r="CD12" s="616"/>
      <c r="CE12" s="616"/>
      <c r="CF12" s="616"/>
      <c r="CG12" s="616"/>
      <c r="CH12" s="616"/>
      <c r="CI12" s="616"/>
      <c r="CJ12" s="616"/>
      <c r="CK12" s="616"/>
      <c r="CL12" s="617"/>
      <c r="CM12" s="618">
        <v>49493451</v>
      </c>
      <c r="CN12" s="619"/>
      <c r="CO12" s="619"/>
      <c r="CP12" s="619"/>
      <c r="CQ12" s="619"/>
      <c r="CR12" s="619"/>
      <c r="CS12" s="619"/>
      <c r="CT12" s="620"/>
      <c r="CU12" s="621">
        <v>6.5</v>
      </c>
      <c r="CV12" s="621"/>
      <c r="CW12" s="621"/>
      <c r="CX12" s="621"/>
      <c r="CY12" s="627">
        <v>12159246</v>
      </c>
      <c r="CZ12" s="619"/>
      <c r="DA12" s="619"/>
      <c r="DB12" s="619"/>
      <c r="DC12" s="619"/>
      <c r="DD12" s="619"/>
      <c r="DE12" s="619"/>
      <c r="DF12" s="619"/>
      <c r="DG12" s="619"/>
      <c r="DH12" s="619"/>
      <c r="DI12" s="619"/>
      <c r="DJ12" s="619"/>
      <c r="DK12" s="620"/>
      <c r="DL12" s="627">
        <v>14937238</v>
      </c>
      <c r="DM12" s="619"/>
      <c r="DN12" s="619"/>
      <c r="DO12" s="619"/>
      <c r="DP12" s="619"/>
      <c r="DQ12" s="619"/>
      <c r="DR12" s="619"/>
      <c r="DS12" s="619"/>
      <c r="DT12" s="619"/>
      <c r="DU12" s="619"/>
      <c r="DV12" s="619"/>
      <c r="DW12" s="619"/>
      <c r="DX12" s="628"/>
    </row>
    <row r="13" spans="2:138" ht="11.25" customHeight="1">
      <c r="B13" s="615" t="s">
        <v>207</v>
      </c>
      <c r="C13" s="616"/>
      <c r="D13" s="616"/>
      <c r="E13" s="616"/>
      <c r="F13" s="616"/>
      <c r="G13" s="616"/>
      <c r="H13" s="616"/>
      <c r="I13" s="616"/>
      <c r="J13" s="616"/>
      <c r="K13" s="616"/>
      <c r="L13" s="616"/>
      <c r="M13" s="616"/>
      <c r="N13" s="616"/>
      <c r="O13" s="616"/>
      <c r="P13" s="616"/>
      <c r="Q13" s="617"/>
      <c r="R13" s="618" t="s">
        <v>102</v>
      </c>
      <c r="S13" s="619"/>
      <c r="T13" s="619"/>
      <c r="U13" s="619"/>
      <c r="V13" s="619"/>
      <c r="W13" s="619"/>
      <c r="X13" s="619"/>
      <c r="Y13" s="620"/>
      <c r="Z13" s="621" t="s">
        <v>102</v>
      </c>
      <c r="AA13" s="621"/>
      <c r="AB13" s="621"/>
      <c r="AC13" s="621"/>
      <c r="AD13" s="622" t="s">
        <v>102</v>
      </c>
      <c r="AE13" s="622"/>
      <c r="AF13" s="622"/>
      <c r="AG13" s="622"/>
      <c r="AH13" s="622"/>
      <c r="AI13" s="622"/>
      <c r="AJ13" s="622"/>
      <c r="AK13" s="622"/>
      <c r="AL13" s="623" t="s">
        <v>102</v>
      </c>
      <c r="AM13" s="624"/>
      <c r="AN13" s="624"/>
      <c r="AO13" s="625"/>
      <c r="AP13" s="615" t="s">
        <v>208</v>
      </c>
      <c r="AQ13" s="616"/>
      <c r="AR13" s="616"/>
      <c r="AS13" s="616"/>
      <c r="AT13" s="616"/>
      <c r="AU13" s="616"/>
      <c r="AV13" s="616"/>
      <c r="AW13" s="616"/>
      <c r="AX13" s="616"/>
      <c r="AY13" s="616"/>
      <c r="AZ13" s="616"/>
      <c r="BA13" s="616"/>
      <c r="BB13" s="616"/>
      <c r="BC13" s="617"/>
      <c r="BD13" s="618">
        <v>1662305</v>
      </c>
      <c r="BE13" s="619"/>
      <c r="BF13" s="619"/>
      <c r="BG13" s="619"/>
      <c r="BH13" s="619"/>
      <c r="BI13" s="619"/>
      <c r="BJ13" s="619"/>
      <c r="BK13" s="620"/>
      <c r="BL13" s="621">
        <v>0.6</v>
      </c>
      <c r="BM13" s="621"/>
      <c r="BN13" s="621"/>
      <c r="BO13" s="621"/>
      <c r="BP13" s="622" t="s">
        <v>102</v>
      </c>
      <c r="BQ13" s="622"/>
      <c r="BR13" s="622"/>
      <c r="BS13" s="622"/>
      <c r="BT13" s="622"/>
      <c r="BU13" s="622"/>
      <c r="BV13" s="622"/>
      <c r="BW13" s="626"/>
      <c r="BY13" s="615" t="s">
        <v>209</v>
      </c>
      <c r="BZ13" s="616"/>
      <c r="CA13" s="616"/>
      <c r="CB13" s="616"/>
      <c r="CC13" s="616"/>
      <c r="CD13" s="616"/>
      <c r="CE13" s="616"/>
      <c r="CF13" s="616"/>
      <c r="CG13" s="616"/>
      <c r="CH13" s="616"/>
      <c r="CI13" s="616"/>
      <c r="CJ13" s="616"/>
      <c r="CK13" s="616"/>
      <c r="CL13" s="617"/>
      <c r="CM13" s="618">
        <v>94313423</v>
      </c>
      <c r="CN13" s="619"/>
      <c r="CO13" s="619"/>
      <c r="CP13" s="619"/>
      <c r="CQ13" s="619"/>
      <c r="CR13" s="619"/>
      <c r="CS13" s="619"/>
      <c r="CT13" s="620"/>
      <c r="CU13" s="621">
        <v>12.4</v>
      </c>
      <c r="CV13" s="621"/>
      <c r="CW13" s="621"/>
      <c r="CX13" s="621"/>
      <c r="CY13" s="627">
        <v>78714451</v>
      </c>
      <c r="CZ13" s="619"/>
      <c r="DA13" s="619"/>
      <c r="DB13" s="619"/>
      <c r="DC13" s="619"/>
      <c r="DD13" s="619"/>
      <c r="DE13" s="619"/>
      <c r="DF13" s="619"/>
      <c r="DG13" s="619"/>
      <c r="DH13" s="619"/>
      <c r="DI13" s="619"/>
      <c r="DJ13" s="619"/>
      <c r="DK13" s="620"/>
      <c r="DL13" s="627">
        <v>21585130</v>
      </c>
      <c r="DM13" s="619"/>
      <c r="DN13" s="619"/>
      <c r="DO13" s="619"/>
      <c r="DP13" s="619"/>
      <c r="DQ13" s="619"/>
      <c r="DR13" s="619"/>
      <c r="DS13" s="619"/>
      <c r="DT13" s="619"/>
      <c r="DU13" s="619"/>
      <c r="DV13" s="619"/>
      <c r="DW13" s="619"/>
      <c r="DX13" s="628"/>
    </row>
    <row r="14" spans="2:138" ht="11.25" customHeight="1">
      <c r="B14" s="615" t="s">
        <v>210</v>
      </c>
      <c r="C14" s="616"/>
      <c r="D14" s="616"/>
      <c r="E14" s="616"/>
      <c r="F14" s="616"/>
      <c r="G14" s="616"/>
      <c r="H14" s="616"/>
      <c r="I14" s="616"/>
      <c r="J14" s="616"/>
      <c r="K14" s="616"/>
      <c r="L14" s="616"/>
      <c r="M14" s="616"/>
      <c r="N14" s="616"/>
      <c r="O14" s="616"/>
      <c r="P14" s="616"/>
      <c r="Q14" s="617"/>
      <c r="R14" s="618">
        <v>824585</v>
      </c>
      <c r="S14" s="619"/>
      <c r="T14" s="619"/>
      <c r="U14" s="619"/>
      <c r="V14" s="619"/>
      <c r="W14" s="619"/>
      <c r="X14" s="619"/>
      <c r="Y14" s="620"/>
      <c r="Z14" s="621">
        <v>0.1</v>
      </c>
      <c r="AA14" s="621"/>
      <c r="AB14" s="621"/>
      <c r="AC14" s="621"/>
      <c r="AD14" s="622">
        <v>824585</v>
      </c>
      <c r="AE14" s="622"/>
      <c r="AF14" s="622"/>
      <c r="AG14" s="622"/>
      <c r="AH14" s="622"/>
      <c r="AI14" s="622"/>
      <c r="AJ14" s="622"/>
      <c r="AK14" s="622"/>
      <c r="AL14" s="623">
        <v>0.2</v>
      </c>
      <c r="AM14" s="624"/>
      <c r="AN14" s="624"/>
      <c r="AO14" s="625"/>
      <c r="AP14" s="615" t="s">
        <v>211</v>
      </c>
      <c r="AQ14" s="616"/>
      <c r="AR14" s="616"/>
      <c r="AS14" s="616"/>
      <c r="AT14" s="616"/>
      <c r="AU14" s="616"/>
      <c r="AV14" s="616"/>
      <c r="AW14" s="616"/>
      <c r="AX14" s="616"/>
      <c r="AY14" s="616"/>
      <c r="AZ14" s="616"/>
      <c r="BA14" s="616"/>
      <c r="BB14" s="616"/>
      <c r="BC14" s="617"/>
      <c r="BD14" s="618">
        <v>976278</v>
      </c>
      <c r="BE14" s="619"/>
      <c r="BF14" s="619"/>
      <c r="BG14" s="619"/>
      <c r="BH14" s="619"/>
      <c r="BI14" s="619"/>
      <c r="BJ14" s="619"/>
      <c r="BK14" s="620"/>
      <c r="BL14" s="621">
        <v>0.4</v>
      </c>
      <c r="BM14" s="621"/>
      <c r="BN14" s="621"/>
      <c r="BO14" s="621"/>
      <c r="BP14" s="622" t="s">
        <v>102</v>
      </c>
      <c r="BQ14" s="622"/>
      <c r="BR14" s="622"/>
      <c r="BS14" s="622"/>
      <c r="BT14" s="622"/>
      <c r="BU14" s="622"/>
      <c r="BV14" s="622"/>
      <c r="BW14" s="626"/>
      <c r="BY14" s="615" t="s">
        <v>212</v>
      </c>
      <c r="BZ14" s="616"/>
      <c r="CA14" s="616"/>
      <c r="CB14" s="616"/>
      <c r="CC14" s="616"/>
      <c r="CD14" s="616"/>
      <c r="CE14" s="616"/>
      <c r="CF14" s="616"/>
      <c r="CG14" s="616"/>
      <c r="CH14" s="616"/>
      <c r="CI14" s="616"/>
      <c r="CJ14" s="616"/>
      <c r="CK14" s="616"/>
      <c r="CL14" s="617"/>
      <c r="CM14" s="618">
        <v>43716604</v>
      </c>
      <c r="CN14" s="619"/>
      <c r="CO14" s="619"/>
      <c r="CP14" s="619"/>
      <c r="CQ14" s="619"/>
      <c r="CR14" s="619"/>
      <c r="CS14" s="619"/>
      <c r="CT14" s="620"/>
      <c r="CU14" s="621">
        <v>5.8</v>
      </c>
      <c r="CV14" s="621"/>
      <c r="CW14" s="621"/>
      <c r="CX14" s="621"/>
      <c r="CY14" s="627">
        <v>2888302</v>
      </c>
      <c r="CZ14" s="619"/>
      <c r="DA14" s="619"/>
      <c r="DB14" s="619"/>
      <c r="DC14" s="619"/>
      <c r="DD14" s="619"/>
      <c r="DE14" s="619"/>
      <c r="DF14" s="619"/>
      <c r="DG14" s="619"/>
      <c r="DH14" s="619"/>
      <c r="DI14" s="619"/>
      <c r="DJ14" s="619"/>
      <c r="DK14" s="620"/>
      <c r="DL14" s="627">
        <v>38449062</v>
      </c>
      <c r="DM14" s="619"/>
      <c r="DN14" s="619"/>
      <c r="DO14" s="619"/>
      <c r="DP14" s="619"/>
      <c r="DQ14" s="619"/>
      <c r="DR14" s="619"/>
      <c r="DS14" s="619"/>
      <c r="DT14" s="619"/>
      <c r="DU14" s="619"/>
      <c r="DV14" s="619"/>
      <c r="DW14" s="619"/>
      <c r="DX14" s="628"/>
    </row>
    <row r="15" spans="2:138" ht="11.25" customHeight="1">
      <c r="B15" s="615" t="s">
        <v>213</v>
      </c>
      <c r="C15" s="616"/>
      <c r="D15" s="616"/>
      <c r="E15" s="616"/>
      <c r="F15" s="616"/>
      <c r="G15" s="616"/>
      <c r="H15" s="616"/>
      <c r="I15" s="616"/>
      <c r="J15" s="616"/>
      <c r="K15" s="616"/>
      <c r="L15" s="616"/>
      <c r="M15" s="616"/>
      <c r="N15" s="616"/>
      <c r="O15" s="616"/>
      <c r="P15" s="616"/>
      <c r="Q15" s="617"/>
      <c r="R15" s="618">
        <v>175486561</v>
      </c>
      <c r="S15" s="619"/>
      <c r="T15" s="619"/>
      <c r="U15" s="619"/>
      <c r="V15" s="619"/>
      <c r="W15" s="619"/>
      <c r="X15" s="619"/>
      <c r="Y15" s="620"/>
      <c r="Z15" s="621">
        <v>22.7</v>
      </c>
      <c r="AA15" s="621"/>
      <c r="AB15" s="621"/>
      <c r="AC15" s="621"/>
      <c r="AD15" s="622">
        <v>172947223</v>
      </c>
      <c r="AE15" s="622"/>
      <c r="AF15" s="622"/>
      <c r="AG15" s="622"/>
      <c r="AH15" s="622"/>
      <c r="AI15" s="622"/>
      <c r="AJ15" s="622"/>
      <c r="AK15" s="622"/>
      <c r="AL15" s="623">
        <v>40</v>
      </c>
      <c r="AM15" s="624"/>
      <c r="AN15" s="624"/>
      <c r="AO15" s="625"/>
      <c r="AP15" s="615" t="s">
        <v>214</v>
      </c>
      <c r="AQ15" s="616"/>
      <c r="AR15" s="616"/>
      <c r="AS15" s="616"/>
      <c r="AT15" s="616"/>
      <c r="AU15" s="616"/>
      <c r="AV15" s="616"/>
      <c r="AW15" s="616"/>
      <c r="AX15" s="616"/>
      <c r="AY15" s="616"/>
      <c r="AZ15" s="616"/>
      <c r="BA15" s="616"/>
      <c r="BB15" s="616"/>
      <c r="BC15" s="617"/>
      <c r="BD15" s="618">
        <v>51660471</v>
      </c>
      <c r="BE15" s="619"/>
      <c r="BF15" s="619"/>
      <c r="BG15" s="619"/>
      <c r="BH15" s="619"/>
      <c r="BI15" s="619"/>
      <c r="BJ15" s="619"/>
      <c r="BK15" s="620"/>
      <c r="BL15" s="621">
        <v>19.600000000000001</v>
      </c>
      <c r="BM15" s="621"/>
      <c r="BN15" s="621"/>
      <c r="BO15" s="621"/>
      <c r="BP15" s="622" t="s">
        <v>102</v>
      </c>
      <c r="BQ15" s="622"/>
      <c r="BR15" s="622"/>
      <c r="BS15" s="622"/>
      <c r="BT15" s="622"/>
      <c r="BU15" s="622"/>
      <c r="BV15" s="622"/>
      <c r="BW15" s="626"/>
      <c r="BY15" s="615" t="s">
        <v>215</v>
      </c>
      <c r="BZ15" s="616"/>
      <c r="CA15" s="616"/>
      <c r="CB15" s="616"/>
      <c r="CC15" s="616"/>
      <c r="CD15" s="616"/>
      <c r="CE15" s="616"/>
      <c r="CF15" s="616"/>
      <c r="CG15" s="616"/>
      <c r="CH15" s="616"/>
      <c r="CI15" s="616"/>
      <c r="CJ15" s="616"/>
      <c r="CK15" s="616"/>
      <c r="CL15" s="617"/>
      <c r="CM15" s="618" t="s">
        <v>102</v>
      </c>
      <c r="CN15" s="619"/>
      <c r="CO15" s="619"/>
      <c r="CP15" s="619"/>
      <c r="CQ15" s="619"/>
      <c r="CR15" s="619"/>
      <c r="CS15" s="619"/>
      <c r="CT15" s="620"/>
      <c r="CU15" s="621" t="s">
        <v>102</v>
      </c>
      <c r="CV15" s="621"/>
      <c r="CW15" s="621"/>
      <c r="CX15" s="621"/>
      <c r="CY15" s="627" t="s">
        <v>102</v>
      </c>
      <c r="CZ15" s="619"/>
      <c r="DA15" s="619"/>
      <c r="DB15" s="619"/>
      <c r="DC15" s="619"/>
      <c r="DD15" s="619"/>
      <c r="DE15" s="619"/>
      <c r="DF15" s="619"/>
      <c r="DG15" s="619"/>
      <c r="DH15" s="619"/>
      <c r="DI15" s="619"/>
      <c r="DJ15" s="619"/>
      <c r="DK15" s="620"/>
      <c r="DL15" s="627" t="s">
        <v>102</v>
      </c>
      <c r="DM15" s="619"/>
      <c r="DN15" s="619"/>
      <c r="DO15" s="619"/>
      <c r="DP15" s="619"/>
      <c r="DQ15" s="619"/>
      <c r="DR15" s="619"/>
      <c r="DS15" s="619"/>
      <c r="DT15" s="619"/>
      <c r="DU15" s="619"/>
      <c r="DV15" s="619"/>
      <c r="DW15" s="619"/>
      <c r="DX15" s="628"/>
    </row>
    <row r="16" spans="2:138" ht="11.25" customHeight="1">
      <c r="B16" s="615" t="s">
        <v>216</v>
      </c>
      <c r="C16" s="616"/>
      <c r="D16" s="616"/>
      <c r="E16" s="616"/>
      <c r="F16" s="616"/>
      <c r="G16" s="616"/>
      <c r="H16" s="616"/>
      <c r="I16" s="616"/>
      <c r="J16" s="616"/>
      <c r="K16" s="616"/>
      <c r="L16" s="616"/>
      <c r="M16" s="616"/>
      <c r="N16" s="616"/>
      <c r="O16" s="616"/>
      <c r="P16" s="616"/>
      <c r="Q16" s="617"/>
      <c r="R16" s="618">
        <v>172947223</v>
      </c>
      <c r="S16" s="619"/>
      <c r="T16" s="619"/>
      <c r="U16" s="619"/>
      <c r="V16" s="619"/>
      <c r="W16" s="619"/>
      <c r="X16" s="619"/>
      <c r="Y16" s="620"/>
      <c r="Z16" s="623">
        <v>22.4</v>
      </c>
      <c r="AA16" s="624"/>
      <c r="AB16" s="624"/>
      <c r="AC16" s="629"/>
      <c r="AD16" s="627">
        <v>172947223</v>
      </c>
      <c r="AE16" s="619"/>
      <c r="AF16" s="619"/>
      <c r="AG16" s="619"/>
      <c r="AH16" s="619"/>
      <c r="AI16" s="619"/>
      <c r="AJ16" s="619"/>
      <c r="AK16" s="620"/>
      <c r="AL16" s="623">
        <v>40</v>
      </c>
      <c r="AM16" s="624"/>
      <c r="AN16" s="624"/>
      <c r="AO16" s="625"/>
      <c r="AP16" s="615" t="s">
        <v>217</v>
      </c>
      <c r="AQ16" s="616"/>
      <c r="AR16" s="616"/>
      <c r="AS16" s="616"/>
      <c r="AT16" s="616"/>
      <c r="AU16" s="616"/>
      <c r="AV16" s="616"/>
      <c r="AW16" s="616"/>
      <c r="AX16" s="616"/>
      <c r="AY16" s="616"/>
      <c r="AZ16" s="616"/>
      <c r="BA16" s="616"/>
      <c r="BB16" s="616"/>
      <c r="BC16" s="617"/>
      <c r="BD16" s="618">
        <v>2541829</v>
      </c>
      <c r="BE16" s="619"/>
      <c r="BF16" s="619"/>
      <c r="BG16" s="619"/>
      <c r="BH16" s="619"/>
      <c r="BI16" s="619"/>
      <c r="BJ16" s="619"/>
      <c r="BK16" s="620"/>
      <c r="BL16" s="621">
        <v>1</v>
      </c>
      <c r="BM16" s="621"/>
      <c r="BN16" s="621"/>
      <c r="BO16" s="621"/>
      <c r="BP16" s="622" t="s">
        <v>102</v>
      </c>
      <c r="BQ16" s="622"/>
      <c r="BR16" s="622"/>
      <c r="BS16" s="622"/>
      <c r="BT16" s="622"/>
      <c r="BU16" s="622"/>
      <c r="BV16" s="622"/>
      <c r="BW16" s="626"/>
      <c r="BY16" s="615" t="s">
        <v>218</v>
      </c>
      <c r="BZ16" s="616"/>
      <c r="CA16" s="616"/>
      <c r="CB16" s="616"/>
      <c r="CC16" s="616"/>
      <c r="CD16" s="616"/>
      <c r="CE16" s="616"/>
      <c r="CF16" s="616"/>
      <c r="CG16" s="616"/>
      <c r="CH16" s="616"/>
      <c r="CI16" s="616"/>
      <c r="CJ16" s="616"/>
      <c r="CK16" s="616"/>
      <c r="CL16" s="617"/>
      <c r="CM16" s="618">
        <v>188246039</v>
      </c>
      <c r="CN16" s="619"/>
      <c r="CO16" s="619"/>
      <c r="CP16" s="619"/>
      <c r="CQ16" s="619"/>
      <c r="CR16" s="619"/>
      <c r="CS16" s="619"/>
      <c r="CT16" s="620"/>
      <c r="CU16" s="621">
        <v>24.8</v>
      </c>
      <c r="CV16" s="621"/>
      <c r="CW16" s="621"/>
      <c r="CX16" s="621"/>
      <c r="CY16" s="627">
        <v>5308816</v>
      </c>
      <c r="CZ16" s="619"/>
      <c r="DA16" s="619"/>
      <c r="DB16" s="619"/>
      <c r="DC16" s="619"/>
      <c r="DD16" s="619"/>
      <c r="DE16" s="619"/>
      <c r="DF16" s="619"/>
      <c r="DG16" s="619"/>
      <c r="DH16" s="619"/>
      <c r="DI16" s="619"/>
      <c r="DJ16" s="619"/>
      <c r="DK16" s="620"/>
      <c r="DL16" s="627">
        <v>138960398</v>
      </c>
      <c r="DM16" s="619"/>
      <c r="DN16" s="619"/>
      <c r="DO16" s="619"/>
      <c r="DP16" s="619"/>
      <c r="DQ16" s="619"/>
      <c r="DR16" s="619"/>
      <c r="DS16" s="619"/>
      <c r="DT16" s="619"/>
      <c r="DU16" s="619"/>
      <c r="DV16" s="619"/>
      <c r="DW16" s="619"/>
      <c r="DX16" s="628"/>
    </row>
    <row r="17" spans="2:128" ht="11.25" customHeight="1">
      <c r="B17" s="615" t="s">
        <v>219</v>
      </c>
      <c r="C17" s="616"/>
      <c r="D17" s="616"/>
      <c r="E17" s="616"/>
      <c r="F17" s="616"/>
      <c r="G17" s="616"/>
      <c r="H17" s="616"/>
      <c r="I17" s="616"/>
      <c r="J17" s="616"/>
      <c r="K17" s="616"/>
      <c r="L17" s="616"/>
      <c r="M17" s="616"/>
      <c r="N17" s="616"/>
      <c r="O17" s="616"/>
      <c r="P17" s="616"/>
      <c r="Q17" s="617"/>
      <c r="R17" s="618">
        <v>2513851</v>
      </c>
      <c r="S17" s="619"/>
      <c r="T17" s="619"/>
      <c r="U17" s="619"/>
      <c r="V17" s="619"/>
      <c r="W17" s="619"/>
      <c r="X17" s="619"/>
      <c r="Y17" s="620"/>
      <c r="Z17" s="623">
        <v>0.3</v>
      </c>
      <c r="AA17" s="624"/>
      <c r="AB17" s="624"/>
      <c r="AC17" s="629"/>
      <c r="AD17" s="627" t="s">
        <v>102</v>
      </c>
      <c r="AE17" s="619"/>
      <c r="AF17" s="619"/>
      <c r="AG17" s="619"/>
      <c r="AH17" s="619"/>
      <c r="AI17" s="619"/>
      <c r="AJ17" s="619"/>
      <c r="AK17" s="620"/>
      <c r="AL17" s="623" t="s">
        <v>102</v>
      </c>
      <c r="AM17" s="624"/>
      <c r="AN17" s="624"/>
      <c r="AO17" s="625"/>
      <c r="AP17" s="615" t="s">
        <v>220</v>
      </c>
      <c r="AQ17" s="616"/>
      <c r="AR17" s="616"/>
      <c r="AS17" s="616"/>
      <c r="AT17" s="616"/>
      <c r="AU17" s="616"/>
      <c r="AV17" s="616"/>
      <c r="AW17" s="616"/>
      <c r="AX17" s="616"/>
      <c r="AY17" s="616"/>
      <c r="AZ17" s="616"/>
      <c r="BA17" s="616"/>
      <c r="BB17" s="616"/>
      <c r="BC17" s="617"/>
      <c r="BD17" s="618">
        <v>49118642</v>
      </c>
      <c r="BE17" s="619"/>
      <c r="BF17" s="619"/>
      <c r="BG17" s="619"/>
      <c r="BH17" s="619"/>
      <c r="BI17" s="619"/>
      <c r="BJ17" s="619"/>
      <c r="BK17" s="620"/>
      <c r="BL17" s="621">
        <v>18.600000000000001</v>
      </c>
      <c r="BM17" s="621"/>
      <c r="BN17" s="621"/>
      <c r="BO17" s="621"/>
      <c r="BP17" s="622" t="s">
        <v>102</v>
      </c>
      <c r="BQ17" s="622"/>
      <c r="BR17" s="622"/>
      <c r="BS17" s="622"/>
      <c r="BT17" s="622"/>
      <c r="BU17" s="622"/>
      <c r="BV17" s="622"/>
      <c r="BW17" s="626"/>
      <c r="BY17" s="615" t="s">
        <v>221</v>
      </c>
      <c r="BZ17" s="616"/>
      <c r="CA17" s="616"/>
      <c r="CB17" s="616"/>
      <c r="CC17" s="616"/>
      <c r="CD17" s="616"/>
      <c r="CE17" s="616"/>
      <c r="CF17" s="616"/>
      <c r="CG17" s="616"/>
      <c r="CH17" s="616"/>
      <c r="CI17" s="616"/>
      <c r="CJ17" s="616"/>
      <c r="CK17" s="616"/>
      <c r="CL17" s="617"/>
      <c r="CM17" s="618">
        <v>2345706</v>
      </c>
      <c r="CN17" s="619"/>
      <c r="CO17" s="619"/>
      <c r="CP17" s="619"/>
      <c r="CQ17" s="619"/>
      <c r="CR17" s="619"/>
      <c r="CS17" s="619"/>
      <c r="CT17" s="620"/>
      <c r="CU17" s="621">
        <v>0.3</v>
      </c>
      <c r="CV17" s="621"/>
      <c r="CW17" s="621"/>
      <c r="CX17" s="621"/>
      <c r="CY17" s="627" t="s">
        <v>102</v>
      </c>
      <c r="CZ17" s="619"/>
      <c r="DA17" s="619"/>
      <c r="DB17" s="619"/>
      <c r="DC17" s="619"/>
      <c r="DD17" s="619"/>
      <c r="DE17" s="619"/>
      <c r="DF17" s="619"/>
      <c r="DG17" s="619"/>
      <c r="DH17" s="619"/>
      <c r="DI17" s="619"/>
      <c r="DJ17" s="619"/>
      <c r="DK17" s="620"/>
      <c r="DL17" s="627">
        <v>81230</v>
      </c>
      <c r="DM17" s="619"/>
      <c r="DN17" s="619"/>
      <c r="DO17" s="619"/>
      <c r="DP17" s="619"/>
      <c r="DQ17" s="619"/>
      <c r="DR17" s="619"/>
      <c r="DS17" s="619"/>
      <c r="DT17" s="619"/>
      <c r="DU17" s="619"/>
      <c r="DV17" s="619"/>
      <c r="DW17" s="619"/>
      <c r="DX17" s="628"/>
    </row>
    <row r="18" spans="2:128" ht="11.25" customHeight="1">
      <c r="B18" s="615" t="s">
        <v>222</v>
      </c>
      <c r="C18" s="616"/>
      <c r="D18" s="616"/>
      <c r="E18" s="616"/>
      <c r="F18" s="616"/>
      <c r="G18" s="616"/>
      <c r="H18" s="616"/>
      <c r="I18" s="616"/>
      <c r="J18" s="616"/>
      <c r="K18" s="616"/>
      <c r="L18" s="616"/>
      <c r="M18" s="616"/>
      <c r="N18" s="616"/>
      <c r="O18" s="616"/>
      <c r="P18" s="616"/>
      <c r="Q18" s="617"/>
      <c r="R18" s="618">
        <v>25487</v>
      </c>
      <c r="S18" s="619"/>
      <c r="T18" s="619"/>
      <c r="U18" s="619"/>
      <c r="V18" s="619"/>
      <c r="W18" s="619"/>
      <c r="X18" s="619"/>
      <c r="Y18" s="620"/>
      <c r="Z18" s="623">
        <v>0</v>
      </c>
      <c r="AA18" s="624"/>
      <c r="AB18" s="624"/>
      <c r="AC18" s="629"/>
      <c r="AD18" s="627" t="s">
        <v>102</v>
      </c>
      <c r="AE18" s="619"/>
      <c r="AF18" s="619"/>
      <c r="AG18" s="619"/>
      <c r="AH18" s="619"/>
      <c r="AI18" s="619"/>
      <c r="AJ18" s="619"/>
      <c r="AK18" s="620"/>
      <c r="AL18" s="623" t="s">
        <v>102</v>
      </c>
      <c r="AM18" s="624"/>
      <c r="AN18" s="624"/>
      <c r="AO18" s="625"/>
      <c r="AP18" s="615" t="s">
        <v>223</v>
      </c>
      <c r="AQ18" s="616"/>
      <c r="AR18" s="616"/>
      <c r="AS18" s="616"/>
      <c r="AT18" s="616"/>
      <c r="AU18" s="616"/>
      <c r="AV18" s="616"/>
      <c r="AW18" s="616"/>
      <c r="AX18" s="616"/>
      <c r="AY18" s="616"/>
      <c r="AZ18" s="616"/>
      <c r="BA18" s="616"/>
      <c r="BB18" s="616"/>
      <c r="BC18" s="617"/>
      <c r="BD18" s="618">
        <v>70520044</v>
      </c>
      <c r="BE18" s="619"/>
      <c r="BF18" s="619"/>
      <c r="BG18" s="619"/>
      <c r="BH18" s="619"/>
      <c r="BI18" s="619"/>
      <c r="BJ18" s="619"/>
      <c r="BK18" s="620"/>
      <c r="BL18" s="621">
        <v>26.8</v>
      </c>
      <c r="BM18" s="621"/>
      <c r="BN18" s="621"/>
      <c r="BO18" s="621"/>
      <c r="BP18" s="622" t="s">
        <v>102</v>
      </c>
      <c r="BQ18" s="622"/>
      <c r="BR18" s="622"/>
      <c r="BS18" s="622"/>
      <c r="BT18" s="622"/>
      <c r="BU18" s="622"/>
      <c r="BV18" s="622"/>
      <c r="BW18" s="626"/>
      <c r="BY18" s="615" t="s">
        <v>224</v>
      </c>
      <c r="BZ18" s="616"/>
      <c r="CA18" s="616"/>
      <c r="CB18" s="616"/>
      <c r="CC18" s="616"/>
      <c r="CD18" s="616"/>
      <c r="CE18" s="616"/>
      <c r="CF18" s="616"/>
      <c r="CG18" s="616"/>
      <c r="CH18" s="616"/>
      <c r="CI18" s="616"/>
      <c r="CJ18" s="616"/>
      <c r="CK18" s="616"/>
      <c r="CL18" s="617"/>
      <c r="CM18" s="618">
        <v>115417195</v>
      </c>
      <c r="CN18" s="619"/>
      <c r="CO18" s="619"/>
      <c r="CP18" s="619"/>
      <c r="CQ18" s="619"/>
      <c r="CR18" s="619"/>
      <c r="CS18" s="619"/>
      <c r="CT18" s="620"/>
      <c r="CU18" s="621">
        <v>15.2</v>
      </c>
      <c r="CV18" s="621"/>
      <c r="CW18" s="621"/>
      <c r="CX18" s="621"/>
      <c r="CY18" s="627" t="s">
        <v>102</v>
      </c>
      <c r="CZ18" s="619"/>
      <c r="DA18" s="619"/>
      <c r="DB18" s="619"/>
      <c r="DC18" s="619"/>
      <c r="DD18" s="619"/>
      <c r="DE18" s="619"/>
      <c r="DF18" s="619"/>
      <c r="DG18" s="619"/>
      <c r="DH18" s="619"/>
      <c r="DI18" s="619"/>
      <c r="DJ18" s="619"/>
      <c r="DK18" s="620"/>
      <c r="DL18" s="627">
        <v>114184251</v>
      </c>
      <c r="DM18" s="619"/>
      <c r="DN18" s="619"/>
      <c r="DO18" s="619"/>
      <c r="DP18" s="619"/>
      <c r="DQ18" s="619"/>
      <c r="DR18" s="619"/>
      <c r="DS18" s="619"/>
      <c r="DT18" s="619"/>
      <c r="DU18" s="619"/>
      <c r="DV18" s="619"/>
      <c r="DW18" s="619"/>
      <c r="DX18" s="628"/>
    </row>
    <row r="19" spans="2:128" ht="11.25" customHeight="1">
      <c r="B19" s="615" t="s">
        <v>225</v>
      </c>
      <c r="C19" s="616"/>
      <c r="D19" s="616"/>
      <c r="E19" s="616"/>
      <c r="F19" s="616"/>
      <c r="G19" s="616"/>
      <c r="H19" s="616"/>
      <c r="I19" s="616"/>
      <c r="J19" s="616"/>
      <c r="K19" s="616"/>
      <c r="L19" s="616"/>
      <c r="M19" s="616"/>
      <c r="N19" s="616"/>
      <c r="O19" s="616"/>
      <c r="P19" s="616"/>
      <c r="Q19" s="617"/>
      <c r="R19" s="618">
        <v>471466313</v>
      </c>
      <c r="S19" s="619"/>
      <c r="T19" s="619"/>
      <c r="U19" s="619"/>
      <c r="V19" s="619"/>
      <c r="W19" s="619"/>
      <c r="X19" s="619"/>
      <c r="Y19" s="620"/>
      <c r="Z19" s="623">
        <v>61</v>
      </c>
      <c r="AA19" s="624"/>
      <c r="AB19" s="624"/>
      <c r="AC19" s="629"/>
      <c r="AD19" s="627">
        <v>426853715</v>
      </c>
      <c r="AE19" s="619"/>
      <c r="AF19" s="619"/>
      <c r="AG19" s="619"/>
      <c r="AH19" s="619"/>
      <c r="AI19" s="619"/>
      <c r="AJ19" s="619"/>
      <c r="AK19" s="620"/>
      <c r="AL19" s="623">
        <v>98.8</v>
      </c>
      <c r="AM19" s="624"/>
      <c r="AN19" s="624"/>
      <c r="AO19" s="625"/>
      <c r="AP19" s="615" t="s">
        <v>226</v>
      </c>
      <c r="AQ19" s="616"/>
      <c r="AR19" s="616"/>
      <c r="AS19" s="616"/>
      <c r="AT19" s="616"/>
      <c r="AU19" s="616"/>
      <c r="AV19" s="616"/>
      <c r="AW19" s="616"/>
      <c r="AX19" s="616"/>
      <c r="AY19" s="616"/>
      <c r="AZ19" s="616"/>
      <c r="BA19" s="616"/>
      <c r="BB19" s="616"/>
      <c r="BC19" s="617"/>
      <c r="BD19" s="618">
        <v>4519659</v>
      </c>
      <c r="BE19" s="619"/>
      <c r="BF19" s="619"/>
      <c r="BG19" s="619"/>
      <c r="BH19" s="619"/>
      <c r="BI19" s="619"/>
      <c r="BJ19" s="619"/>
      <c r="BK19" s="620"/>
      <c r="BL19" s="621">
        <v>1.7</v>
      </c>
      <c r="BM19" s="621"/>
      <c r="BN19" s="621"/>
      <c r="BO19" s="621"/>
      <c r="BP19" s="622" t="s">
        <v>102</v>
      </c>
      <c r="BQ19" s="622"/>
      <c r="BR19" s="622"/>
      <c r="BS19" s="622"/>
      <c r="BT19" s="622"/>
      <c r="BU19" s="622"/>
      <c r="BV19" s="622"/>
      <c r="BW19" s="626"/>
      <c r="BY19" s="615" t="s">
        <v>227</v>
      </c>
      <c r="BZ19" s="616"/>
      <c r="CA19" s="616"/>
      <c r="CB19" s="616"/>
      <c r="CC19" s="616"/>
      <c r="CD19" s="616"/>
      <c r="CE19" s="616"/>
      <c r="CF19" s="616"/>
      <c r="CG19" s="616"/>
      <c r="CH19" s="616"/>
      <c r="CI19" s="616"/>
      <c r="CJ19" s="616"/>
      <c r="CK19" s="616"/>
      <c r="CL19" s="617"/>
      <c r="CM19" s="618" t="s">
        <v>102</v>
      </c>
      <c r="CN19" s="619"/>
      <c r="CO19" s="619"/>
      <c r="CP19" s="619"/>
      <c r="CQ19" s="619"/>
      <c r="CR19" s="619"/>
      <c r="CS19" s="619"/>
      <c r="CT19" s="620"/>
      <c r="CU19" s="621" t="s">
        <v>102</v>
      </c>
      <c r="CV19" s="621"/>
      <c r="CW19" s="621"/>
      <c r="CX19" s="621"/>
      <c r="CY19" s="627" t="s">
        <v>102</v>
      </c>
      <c r="CZ19" s="619"/>
      <c r="DA19" s="619"/>
      <c r="DB19" s="619"/>
      <c r="DC19" s="619"/>
      <c r="DD19" s="619"/>
      <c r="DE19" s="619"/>
      <c r="DF19" s="619"/>
      <c r="DG19" s="619"/>
      <c r="DH19" s="619"/>
      <c r="DI19" s="619"/>
      <c r="DJ19" s="619"/>
      <c r="DK19" s="620"/>
      <c r="DL19" s="627" t="s">
        <v>102</v>
      </c>
      <c r="DM19" s="619"/>
      <c r="DN19" s="619"/>
      <c r="DO19" s="619"/>
      <c r="DP19" s="619"/>
      <c r="DQ19" s="619"/>
      <c r="DR19" s="619"/>
      <c r="DS19" s="619"/>
      <c r="DT19" s="619"/>
      <c r="DU19" s="619"/>
      <c r="DV19" s="619"/>
      <c r="DW19" s="619"/>
      <c r="DX19" s="628"/>
    </row>
    <row r="20" spans="2:128" ht="11.25" customHeight="1">
      <c r="B20" s="615" t="s">
        <v>228</v>
      </c>
      <c r="C20" s="616"/>
      <c r="D20" s="616"/>
      <c r="E20" s="616"/>
      <c r="F20" s="616"/>
      <c r="G20" s="616"/>
      <c r="H20" s="616"/>
      <c r="I20" s="616"/>
      <c r="J20" s="616"/>
      <c r="K20" s="616"/>
      <c r="L20" s="616"/>
      <c r="M20" s="616"/>
      <c r="N20" s="616"/>
      <c r="O20" s="616"/>
      <c r="P20" s="616"/>
      <c r="Q20" s="617"/>
      <c r="R20" s="618">
        <v>593889</v>
      </c>
      <c r="S20" s="619"/>
      <c r="T20" s="619"/>
      <c r="U20" s="619"/>
      <c r="V20" s="619"/>
      <c r="W20" s="619"/>
      <c r="X20" s="619"/>
      <c r="Y20" s="620"/>
      <c r="Z20" s="623">
        <v>0.1</v>
      </c>
      <c r="AA20" s="624"/>
      <c r="AB20" s="624"/>
      <c r="AC20" s="629"/>
      <c r="AD20" s="627">
        <v>593889</v>
      </c>
      <c r="AE20" s="619"/>
      <c r="AF20" s="619"/>
      <c r="AG20" s="619"/>
      <c r="AH20" s="619"/>
      <c r="AI20" s="619"/>
      <c r="AJ20" s="619"/>
      <c r="AK20" s="620"/>
      <c r="AL20" s="623">
        <v>0.1</v>
      </c>
      <c r="AM20" s="624"/>
      <c r="AN20" s="624"/>
      <c r="AO20" s="625"/>
      <c r="AP20" s="630" t="s">
        <v>229</v>
      </c>
      <c r="AQ20" s="631"/>
      <c r="AR20" s="631"/>
      <c r="AS20" s="631"/>
      <c r="AT20" s="631"/>
      <c r="AU20" s="631"/>
      <c r="AV20" s="631"/>
      <c r="AW20" s="631"/>
      <c r="AX20" s="631"/>
      <c r="AY20" s="631"/>
      <c r="AZ20" s="631"/>
      <c r="BA20" s="631"/>
      <c r="BB20" s="631"/>
      <c r="BC20" s="632"/>
      <c r="BD20" s="618">
        <v>2106862</v>
      </c>
      <c r="BE20" s="619"/>
      <c r="BF20" s="619"/>
      <c r="BG20" s="619"/>
      <c r="BH20" s="619"/>
      <c r="BI20" s="619"/>
      <c r="BJ20" s="619"/>
      <c r="BK20" s="620"/>
      <c r="BL20" s="621">
        <v>0.8</v>
      </c>
      <c r="BM20" s="621"/>
      <c r="BN20" s="621"/>
      <c r="BO20" s="621"/>
      <c r="BP20" s="622" t="s">
        <v>102</v>
      </c>
      <c r="BQ20" s="622"/>
      <c r="BR20" s="622"/>
      <c r="BS20" s="622"/>
      <c r="BT20" s="622"/>
      <c r="BU20" s="622"/>
      <c r="BV20" s="622"/>
      <c r="BW20" s="626"/>
      <c r="BY20" s="630" t="s">
        <v>230</v>
      </c>
      <c r="BZ20" s="631"/>
      <c r="CA20" s="631"/>
      <c r="CB20" s="631"/>
      <c r="CC20" s="631"/>
      <c r="CD20" s="631"/>
      <c r="CE20" s="631"/>
      <c r="CF20" s="631"/>
      <c r="CG20" s="631"/>
      <c r="CH20" s="631"/>
      <c r="CI20" s="631"/>
      <c r="CJ20" s="631"/>
      <c r="CK20" s="631"/>
      <c r="CL20" s="632"/>
      <c r="CM20" s="618" t="s">
        <v>102</v>
      </c>
      <c r="CN20" s="619"/>
      <c r="CO20" s="619"/>
      <c r="CP20" s="619"/>
      <c r="CQ20" s="619"/>
      <c r="CR20" s="619"/>
      <c r="CS20" s="619"/>
      <c r="CT20" s="620"/>
      <c r="CU20" s="621" t="s">
        <v>102</v>
      </c>
      <c r="CV20" s="621"/>
      <c r="CW20" s="621"/>
      <c r="CX20" s="621"/>
      <c r="CY20" s="627" t="s">
        <v>102</v>
      </c>
      <c r="CZ20" s="619"/>
      <c r="DA20" s="619"/>
      <c r="DB20" s="619"/>
      <c r="DC20" s="619"/>
      <c r="DD20" s="619"/>
      <c r="DE20" s="619"/>
      <c r="DF20" s="619"/>
      <c r="DG20" s="619"/>
      <c r="DH20" s="619"/>
      <c r="DI20" s="619"/>
      <c r="DJ20" s="619"/>
      <c r="DK20" s="620"/>
      <c r="DL20" s="627" t="s">
        <v>102</v>
      </c>
      <c r="DM20" s="619"/>
      <c r="DN20" s="619"/>
      <c r="DO20" s="619"/>
      <c r="DP20" s="619"/>
      <c r="DQ20" s="619"/>
      <c r="DR20" s="619"/>
      <c r="DS20" s="619"/>
      <c r="DT20" s="619"/>
      <c r="DU20" s="619"/>
      <c r="DV20" s="619"/>
      <c r="DW20" s="619"/>
      <c r="DX20" s="628"/>
    </row>
    <row r="21" spans="2:128" ht="11.25" customHeight="1">
      <c r="B21" s="615" t="s">
        <v>231</v>
      </c>
      <c r="C21" s="616"/>
      <c r="D21" s="616"/>
      <c r="E21" s="616"/>
      <c r="F21" s="616"/>
      <c r="G21" s="616"/>
      <c r="H21" s="616"/>
      <c r="I21" s="616"/>
      <c r="J21" s="616"/>
      <c r="K21" s="616"/>
      <c r="L21" s="616"/>
      <c r="M21" s="616"/>
      <c r="N21" s="616"/>
      <c r="O21" s="616"/>
      <c r="P21" s="616"/>
      <c r="Q21" s="617"/>
      <c r="R21" s="618">
        <v>4267758</v>
      </c>
      <c r="S21" s="619"/>
      <c r="T21" s="619"/>
      <c r="U21" s="619"/>
      <c r="V21" s="619"/>
      <c r="W21" s="619"/>
      <c r="X21" s="619"/>
      <c r="Y21" s="620"/>
      <c r="Z21" s="623">
        <v>0.6</v>
      </c>
      <c r="AA21" s="624"/>
      <c r="AB21" s="624"/>
      <c r="AC21" s="629"/>
      <c r="AD21" s="627" t="s">
        <v>102</v>
      </c>
      <c r="AE21" s="619"/>
      <c r="AF21" s="619"/>
      <c r="AG21" s="619"/>
      <c r="AH21" s="619"/>
      <c r="AI21" s="619"/>
      <c r="AJ21" s="619"/>
      <c r="AK21" s="620"/>
      <c r="AL21" s="623" t="s">
        <v>102</v>
      </c>
      <c r="AM21" s="624"/>
      <c r="AN21" s="624"/>
      <c r="AO21" s="625"/>
      <c r="AP21" s="630" t="s">
        <v>232</v>
      </c>
      <c r="AQ21" s="631"/>
      <c r="AR21" s="631"/>
      <c r="AS21" s="631"/>
      <c r="AT21" s="631"/>
      <c r="AU21" s="631"/>
      <c r="AV21" s="631"/>
      <c r="AW21" s="631"/>
      <c r="AX21" s="631"/>
      <c r="AY21" s="631"/>
      <c r="AZ21" s="631"/>
      <c r="BA21" s="631"/>
      <c r="BB21" s="631"/>
      <c r="BC21" s="632"/>
      <c r="BD21" s="618">
        <v>1811279</v>
      </c>
      <c r="BE21" s="619"/>
      <c r="BF21" s="619"/>
      <c r="BG21" s="619"/>
      <c r="BH21" s="619"/>
      <c r="BI21" s="619"/>
      <c r="BJ21" s="619"/>
      <c r="BK21" s="620"/>
      <c r="BL21" s="621">
        <v>0.7</v>
      </c>
      <c r="BM21" s="621"/>
      <c r="BN21" s="621"/>
      <c r="BO21" s="621"/>
      <c r="BP21" s="622" t="s">
        <v>102</v>
      </c>
      <c r="BQ21" s="622"/>
      <c r="BR21" s="622"/>
      <c r="BS21" s="622"/>
      <c r="BT21" s="622"/>
      <c r="BU21" s="622"/>
      <c r="BV21" s="622"/>
      <c r="BW21" s="626"/>
      <c r="BY21" s="630" t="s">
        <v>233</v>
      </c>
      <c r="BZ21" s="631"/>
      <c r="CA21" s="631"/>
      <c r="CB21" s="631"/>
      <c r="CC21" s="631"/>
      <c r="CD21" s="631"/>
      <c r="CE21" s="631"/>
      <c r="CF21" s="631"/>
      <c r="CG21" s="631"/>
      <c r="CH21" s="631"/>
      <c r="CI21" s="631"/>
      <c r="CJ21" s="631"/>
      <c r="CK21" s="631"/>
      <c r="CL21" s="632"/>
      <c r="CM21" s="618">
        <v>385000</v>
      </c>
      <c r="CN21" s="619"/>
      <c r="CO21" s="619"/>
      <c r="CP21" s="619"/>
      <c r="CQ21" s="619"/>
      <c r="CR21" s="619"/>
      <c r="CS21" s="619"/>
      <c r="CT21" s="620"/>
      <c r="CU21" s="621">
        <v>0.1</v>
      </c>
      <c r="CV21" s="621"/>
      <c r="CW21" s="621"/>
      <c r="CX21" s="621"/>
      <c r="CY21" s="627" t="s">
        <v>102</v>
      </c>
      <c r="CZ21" s="619"/>
      <c r="DA21" s="619"/>
      <c r="DB21" s="619"/>
      <c r="DC21" s="619"/>
      <c r="DD21" s="619"/>
      <c r="DE21" s="619"/>
      <c r="DF21" s="619"/>
      <c r="DG21" s="619"/>
      <c r="DH21" s="619"/>
      <c r="DI21" s="619"/>
      <c r="DJ21" s="619"/>
      <c r="DK21" s="620"/>
      <c r="DL21" s="627">
        <v>385000</v>
      </c>
      <c r="DM21" s="619"/>
      <c r="DN21" s="619"/>
      <c r="DO21" s="619"/>
      <c r="DP21" s="619"/>
      <c r="DQ21" s="619"/>
      <c r="DR21" s="619"/>
      <c r="DS21" s="619"/>
      <c r="DT21" s="619"/>
      <c r="DU21" s="619"/>
      <c r="DV21" s="619"/>
      <c r="DW21" s="619"/>
      <c r="DX21" s="628"/>
    </row>
    <row r="22" spans="2:128" ht="11.25" customHeight="1">
      <c r="B22" s="615" t="s">
        <v>234</v>
      </c>
      <c r="C22" s="616"/>
      <c r="D22" s="616"/>
      <c r="E22" s="616"/>
      <c r="F22" s="616"/>
      <c r="G22" s="616"/>
      <c r="H22" s="616"/>
      <c r="I22" s="616"/>
      <c r="J22" s="616"/>
      <c r="K22" s="616"/>
      <c r="L22" s="616"/>
      <c r="M22" s="616"/>
      <c r="N22" s="616"/>
      <c r="O22" s="616"/>
      <c r="P22" s="616"/>
      <c r="Q22" s="617"/>
      <c r="R22" s="618">
        <v>11042937</v>
      </c>
      <c r="S22" s="619"/>
      <c r="T22" s="619"/>
      <c r="U22" s="619"/>
      <c r="V22" s="619"/>
      <c r="W22" s="619"/>
      <c r="X22" s="619"/>
      <c r="Y22" s="620"/>
      <c r="Z22" s="623">
        <v>1.4</v>
      </c>
      <c r="AA22" s="624"/>
      <c r="AB22" s="624"/>
      <c r="AC22" s="629"/>
      <c r="AD22" s="627">
        <v>4146266</v>
      </c>
      <c r="AE22" s="619"/>
      <c r="AF22" s="619"/>
      <c r="AG22" s="619"/>
      <c r="AH22" s="619"/>
      <c r="AI22" s="619"/>
      <c r="AJ22" s="619"/>
      <c r="AK22" s="620"/>
      <c r="AL22" s="623">
        <v>1</v>
      </c>
      <c r="AM22" s="624"/>
      <c r="AN22" s="624"/>
      <c r="AO22" s="625"/>
      <c r="AP22" s="630" t="s">
        <v>235</v>
      </c>
      <c r="AQ22" s="631"/>
      <c r="AR22" s="631"/>
      <c r="AS22" s="631"/>
      <c r="AT22" s="631"/>
      <c r="AU22" s="631"/>
      <c r="AV22" s="631"/>
      <c r="AW22" s="631"/>
      <c r="AX22" s="631"/>
      <c r="AY22" s="631"/>
      <c r="AZ22" s="631"/>
      <c r="BA22" s="631"/>
      <c r="BB22" s="631"/>
      <c r="BC22" s="632"/>
      <c r="BD22" s="618">
        <v>2886604</v>
      </c>
      <c r="BE22" s="619"/>
      <c r="BF22" s="619"/>
      <c r="BG22" s="619"/>
      <c r="BH22" s="619"/>
      <c r="BI22" s="619"/>
      <c r="BJ22" s="619"/>
      <c r="BK22" s="620"/>
      <c r="BL22" s="621">
        <v>1.1000000000000001</v>
      </c>
      <c r="BM22" s="621"/>
      <c r="BN22" s="621"/>
      <c r="BO22" s="621"/>
      <c r="BP22" s="622" t="s">
        <v>102</v>
      </c>
      <c r="BQ22" s="622"/>
      <c r="BR22" s="622"/>
      <c r="BS22" s="622"/>
      <c r="BT22" s="622"/>
      <c r="BU22" s="622"/>
      <c r="BV22" s="622"/>
      <c r="BW22" s="626"/>
      <c r="BY22" s="630" t="s">
        <v>236</v>
      </c>
      <c r="BZ22" s="631"/>
      <c r="CA22" s="631"/>
      <c r="CB22" s="631"/>
      <c r="CC22" s="631"/>
      <c r="CD22" s="631"/>
      <c r="CE22" s="631"/>
      <c r="CF22" s="631"/>
      <c r="CG22" s="631"/>
      <c r="CH22" s="631"/>
      <c r="CI22" s="631"/>
      <c r="CJ22" s="631"/>
      <c r="CK22" s="631"/>
      <c r="CL22" s="632"/>
      <c r="CM22" s="618">
        <v>982278</v>
      </c>
      <c r="CN22" s="619"/>
      <c r="CO22" s="619"/>
      <c r="CP22" s="619"/>
      <c r="CQ22" s="619"/>
      <c r="CR22" s="619"/>
      <c r="CS22" s="619"/>
      <c r="CT22" s="620"/>
      <c r="CU22" s="621">
        <v>0.1</v>
      </c>
      <c r="CV22" s="621"/>
      <c r="CW22" s="621"/>
      <c r="CX22" s="621"/>
      <c r="CY22" s="627" t="s">
        <v>102</v>
      </c>
      <c r="CZ22" s="619"/>
      <c r="DA22" s="619"/>
      <c r="DB22" s="619"/>
      <c r="DC22" s="619"/>
      <c r="DD22" s="619"/>
      <c r="DE22" s="619"/>
      <c r="DF22" s="619"/>
      <c r="DG22" s="619"/>
      <c r="DH22" s="619"/>
      <c r="DI22" s="619"/>
      <c r="DJ22" s="619"/>
      <c r="DK22" s="620"/>
      <c r="DL22" s="627">
        <v>982278</v>
      </c>
      <c r="DM22" s="619"/>
      <c r="DN22" s="619"/>
      <c r="DO22" s="619"/>
      <c r="DP22" s="619"/>
      <c r="DQ22" s="619"/>
      <c r="DR22" s="619"/>
      <c r="DS22" s="619"/>
      <c r="DT22" s="619"/>
      <c r="DU22" s="619"/>
      <c r="DV22" s="619"/>
      <c r="DW22" s="619"/>
      <c r="DX22" s="628"/>
    </row>
    <row r="23" spans="2:128" ht="11.25" customHeight="1">
      <c r="B23" s="615" t="s">
        <v>237</v>
      </c>
      <c r="C23" s="616"/>
      <c r="D23" s="616"/>
      <c r="E23" s="616"/>
      <c r="F23" s="616"/>
      <c r="G23" s="616"/>
      <c r="H23" s="616"/>
      <c r="I23" s="616"/>
      <c r="J23" s="616"/>
      <c r="K23" s="616"/>
      <c r="L23" s="616"/>
      <c r="M23" s="616"/>
      <c r="N23" s="616"/>
      <c r="O23" s="616"/>
      <c r="P23" s="616"/>
      <c r="Q23" s="617"/>
      <c r="R23" s="618">
        <v>3232421</v>
      </c>
      <c r="S23" s="619"/>
      <c r="T23" s="619"/>
      <c r="U23" s="619"/>
      <c r="V23" s="619"/>
      <c r="W23" s="619"/>
      <c r="X23" s="619"/>
      <c r="Y23" s="620"/>
      <c r="Z23" s="623">
        <v>0.4</v>
      </c>
      <c r="AA23" s="624"/>
      <c r="AB23" s="624"/>
      <c r="AC23" s="629"/>
      <c r="AD23" s="627" t="s">
        <v>102</v>
      </c>
      <c r="AE23" s="619"/>
      <c r="AF23" s="619"/>
      <c r="AG23" s="619"/>
      <c r="AH23" s="619"/>
      <c r="AI23" s="619"/>
      <c r="AJ23" s="619"/>
      <c r="AK23" s="620"/>
      <c r="AL23" s="623" t="s">
        <v>102</v>
      </c>
      <c r="AM23" s="624"/>
      <c r="AN23" s="624"/>
      <c r="AO23" s="625"/>
      <c r="AP23" s="630" t="s">
        <v>238</v>
      </c>
      <c r="AQ23" s="631"/>
      <c r="AR23" s="631"/>
      <c r="AS23" s="631"/>
      <c r="AT23" s="631"/>
      <c r="AU23" s="631"/>
      <c r="AV23" s="631"/>
      <c r="AW23" s="631"/>
      <c r="AX23" s="631"/>
      <c r="AY23" s="631"/>
      <c r="AZ23" s="631"/>
      <c r="BA23" s="631"/>
      <c r="BB23" s="631"/>
      <c r="BC23" s="632"/>
      <c r="BD23" s="618">
        <v>16543067</v>
      </c>
      <c r="BE23" s="619"/>
      <c r="BF23" s="619"/>
      <c r="BG23" s="619"/>
      <c r="BH23" s="619"/>
      <c r="BI23" s="619"/>
      <c r="BJ23" s="619"/>
      <c r="BK23" s="620"/>
      <c r="BL23" s="621">
        <v>6.3</v>
      </c>
      <c r="BM23" s="621"/>
      <c r="BN23" s="621"/>
      <c r="BO23" s="621"/>
      <c r="BP23" s="622" t="s">
        <v>102</v>
      </c>
      <c r="BQ23" s="622"/>
      <c r="BR23" s="622"/>
      <c r="BS23" s="622"/>
      <c r="BT23" s="622"/>
      <c r="BU23" s="622"/>
      <c r="BV23" s="622"/>
      <c r="BW23" s="626"/>
      <c r="BY23" s="630" t="s">
        <v>239</v>
      </c>
      <c r="BZ23" s="631"/>
      <c r="CA23" s="631"/>
      <c r="CB23" s="631"/>
      <c r="CC23" s="631"/>
      <c r="CD23" s="631"/>
      <c r="CE23" s="631"/>
      <c r="CF23" s="631"/>
      <c r="CG23" s="631"/>
      <c r="CH23" s="631"/>
      <c r="CI23" s="631"/>
      <c r="CJ23" s="631"/>
      <c r="CK23" s="631"/>
      <c r="CL23" s="632"/>
      <c r="CM23" s="618">
        <v>498000</v>
      </c>
      <c r="CN23" s="619"/>
      <c r="CO23" s="619"/>
      <c r="CP23" s="619"/>
      <c r="CQ23" s="619"/>
      <c r="CR23" s="619"/>
      <c r="CS23" s="619"/>
      <c r="CT23" s="620"/>
      <c r="CU23" s="621">
        <v>0.1</v>
      </c>
      <c r="CV23" s="621"/>
      <c r="CW23" s="621"/>
      <c r="CX23" s="621"/>
      <c r="CY23" s="627" t="s">
        <v>102</v>
      </c>
      <c r="CZ23" s="619"/>
      <c r="DA23" s="619"/>
      <c r="DB23" s="619"/>
      <c r="DC23" s="619"/>
      <c r="DD23" s="619"/>
      <c r="DE23" s="619"/>
      <c r="DF23" s="619"/>
      <c r="DG23" s="619"/>
      <c r="DH23" s="619"/>
      <c r="DI23" s="619"/>
      <c r="DJ23" s="619"/>
      <c r="DK23" s="620"/>
      <c r="DL23" s="627">
        <v>498000</v>
      </c>
      <c r="DM23" s="619"/>
      <c r="DN23" s="619"/>
      <c r="DO23" s="619"/>
      <c r="DP23" s="619"/>
      <c r="DQ23" s="619"/>
      <c r="DR23" s="619"/>
      <c r="DS23" s="619"/>
      <c r="DT23" s="619"/>
      <c r="DU23" s="619"/>
      <c r="DV23" s="619"/>
      <c r="DW23" s="619"/>
      <c r="DX23" s="628"/>
    </row>
    <row r="24" spans="2:128" ht="11.25" customHeight="1">
      <c r="B24" s="615" t="s">
        <v>240</v>
      </c>
      <c r="C24" s="616"/>
      <c r="D24" s="616"/>
      <c r="E24" s="616"/>
      <c r="F24" s="616"/>
      <c r="G24" s="616"/>
      <c r="H24" s="616"/>
      <c r="I24" s="616"/>
      <c r="J24" s="616"/>
      <c r="K24" s="616"/>
      <c r="L24" s="616"/>
      <c r="M24" s="616"/>
      <c r="N24" s="616"/>
      <c r="O24" s="616"/>
      <c r="P24" s="616"/>
      <c r="Q24" s="617"/>
      <c r="R24" s="618">
        <v>90685407</v>
      </c>
      <c r="S24" s="619"/>
      <c r="T24" s="619"/>
      <c r="U24" s="619"/>
      <c r="V24" s="619"/>
      <c r="W24" s="619"/>
      <c r="X24" s="619"/>
      <c r="Y24" s="620"/>
      <c r="Z24" s="623">
        <v>11.7</v>
      </c>
      <c r="AA24" s="624"/>
      <c r="AB24" s="624"/>
      <c r="AC24" s="629"/>
      <c r="AD24" s="627" t="s">
        <v>102</v>
      </c>
      <c r="AE24" s="619"/>
      <c r="AF24" s="619"/>
      <c r="AG24" s="619"/>
      <c r="AH24" s="619"/>
      <c r="AI24" s="619"/>
      <c r="AJ24" s="619"/>
      <c r="AK24" s="620"/>
      <c r="AL24" s="623" t="s">
        <v>102</v>
      </c>
      <c r="AM24" s="624"/>
      <c r="AN24" s="624"/>
      <c r="AO24" s="625"/>
      <c r="AP24" s="630" t="s">
        <v>241</v>
      </c>
      <c r="AQ24" s="631"/>
      <c r="AR24" s="631"/>
      <c r="AS24" s="631"/>
      <c r="AT24" s="631"/>
      <c r="AU24" s="631"/>
      <c r="AV24" s="631"/>
      <c r="AW24" s="631"/>
      <c r="AX24" s="631"/>
      <c r="AY24" s="631"/>
      <c r="AZ24" s="631"/>
      <c r="BA24" s="631"/>
      <c r="BB24" s="631"/>
      <c r="BC24" s="632"/>
      <c r="BD24" s="618">
        <v>31673504</v>
      </c>
      <c r="BE24" s="619"/>
      <c r="BF24" s="619"/>
      <c r="BG24" s="619"/>
      <c r="BH24" s="619"/>
      <c r="BI24" s="619"/>
      <c r="BJ24" s="619"/>
      <c r="BK24" s="620"/>
      <c r="BL24" s="621">
        <v>12</v>
      </c>
      <c r="BM24" s="621"/>
      <c r="BN24" s="621"/>
      <c r="BO24" s="621"/>
      <c r="BP24" s="622" t="s">
        <v>102</v>
      </c>
      <c r="BQ24" s="622"/>
      <c r="BR24" s="622"/>
      <c r="BS24" s="622"/>
      <c r="BT24" s="622"/>
      <c r="BU24" s="622"/>
      <c r="BV24" s="622"/>
      <c r="BW24" s="626"/>
      <c r="BY24" s="630" t="s">
        <v>242</v>
      </c>
      <c r="BZ24" s="631"/>
      <c r="CA24" s="631"/>
      <c r="CB24" s="631"/>
      <c r="CC24" s="631"/>
      <c r="CD24" s="631"/>
      <c r="CE24" s="631"/>
      <c r="CF24" s="631"/>
      <c r="CG24" s="631"/>
      <c r="CH24" s="631"/>
      <c r="CI24" s="631"/>
      <c r="CJ24" s="631"/>
      <c r="CK24" s="631"/>
      <c r="CL24" s="632"/>
      <c r="CM24" s="618">
        <v>34624088</v>
      </c>
      <c r="CN24" s="619"/>
      <c r="CO24" s="619"/>
      <c r="CP24" s="619"/>
      <c r="CQ24" s="619"/>
      <c r="CR24" s="619"/>
      <c r="CS24" s="619"/>
      <c r="CT24" s="620"/>
      <c r="CU24" s="621">
        <v>4.5999999999999996</v>
      </c>
      <c r="CV24" s="621"/>
      <c r="CW24" s="621"/>
      <c r="CX24" s="621"/>
      <c r="CY24" s="627" t="s">
        <v>102</v>
      </c>
      <c r="CZ24" s="619"/>
      <c r="DA24" s="619"/>
      <c r="DB24" s="619"/>
      <c r="DC24" s="619"/>
      <c r="DD24" s="619"/>
      <c r="DE24" s="619"/>
      <c r="DF24" s="619"/>
      <c r="DG24" s="619"/>
      <c r="DH24" s="619"/>
      <c r="DI24" s="619"/>
      <c r="DJ24" s="619"/>
      <c r="DK24" s="620"/>
      <c r="DL24" s="627">
        <v>34624088</v>
      </c>
      <c r="DM24" s="619"/>
      <c r="DN24" s="619"/>
      <c r="DO24" s="619"/>
      <c r="DP24" s="619"/>
      <c r="DQ24" s="619"/>
      <c r="DR24" s="619"/>
      <c r="DS24" s="619"/>
      <c r="DT24" s="619"/>
      <c r="DU24" s="619"/>
      <c r="DV24" s="619"/>
      <c r="DW24" s="619"/>
      <c r="DX24" s="628"/>
    </row>
    <row r="25" spans="2:128" ht="11.25" customHeight="1">
      <c r="B25" s="615" t="s">
        <v>243</v>
      </c>
      <c r="C25" s="616"/>
      <c r="D25" s="616"/>
      <c r="E25" s="616"/>
      <c r="F25" s="616"/>
      <c r="G25" s="616"/>
      <c r="H25" s="616"/>
      <c r="I25" s="616"/>
      <c r="J25" s="616"/>
      <c r="K25" s="616"/>
      <c r="L25" s="616"/>
      <c r="M25" s="616"/>
      <c r="N25" s="616"/>
      <c r="O25" s="616"/>
      <c r="P25" s="616"/>
      <c r="Q25" s="617"/>
      <c r="R25" s="618" t="s">
        <v>102</v>
      </c>
      <c r="S25" s="619"/>
      <c r="T25" s="619"/>
      <c r="U25" s="619"/>
      <c r="V25" s="619"/>
      <c r="W25" s="619"/>
      <c r="X25" s="619"/>
      <c r="Y25" s="620"/>
      <c r="Z25" s="623" t="s">
        <v>102</v>
      </c>
      <c r="AA25" s="624"/>
      <c r="AB25" s="624"/>
      <c r="AC25" s="629"/>
      <c r="AD25" s="627" t="s">
        <v>102</v>
      </c>
      <c r="AE25" s="619"/>
      <c r="AF25" s="619"/>
      <c r="AG25" s="619"/>
      <c r="AH25" s="619"/>
      <c r="AI25" s="619"/>
      <c r="AJ25" s="619"/>
      <c r="AK25" s="620"/>
      <c r="AL25" s="623" t="s">
        <v>102</v>
      </c>
      <c r="AM25" s="624"/>
      <c r="AN25" s="624"/>
      <c r="AO25" s="625"/>
      <c r="AP25" s="630" t="s">
        <v>244</v>
      </c>
      <c r="AQ25" s="631"/>
      <c r="AR25" s="631"/>
      <c r="AS25" s="631"/>
      <c r="AT25" s="631"/>
      <c r="AU25" s="631"/>
      <c r="AV25" s="631"/>
      <c r="AW25" s="631"/>
      <c r="AX25" s="631"/>
      <c r="AY25" s="631"/>
      <c r="AZ25" s="631"/>
      <c r="BA25" s="631"/>
      <c r="BB25" s="631"/>
      <c r="BC25" s="632"/>
      <c r="BD25" s="618">
        <v>15036</v>
      </c>
      <c r="BE25" s="619"/>
      <c r="BF25" s="619"/>
      <c r="BG25" s="619"/>
      <c r="BH25" s="619"/>
      <c r="BI25" s="619"/>
      <c r="BJ25" s="619"/>
      <c r="BK25" s="620"/>
      <c r="BL25" s="621">
        <v>0</v>
      </c>
      <c r="BM25" s="621"/>
      <c r="BN25" s="621"/>
      <c r="BO25" s="621"/>
      <c r="BP25" s="622" t="s">
        <v>102</v>
      </c>
      <c r="BQ25" s="622"/>
      <c r="BR25" s="622"/>
      <c r="BS25" s="622"/>
      <c r="BT25" s="622"/>
      <c r="BU25" s="622"/>
      <c r="BV25" s="622"/>
      <c r="BW25" s="626"/>
      <c r="BY25" s="630" t="s">
        <v>245</v>
      </c>
      <c r="BZ25" s="631"/>
      <c r="CA25" s="631"/>
      <c r="CB25" s="631"/>
      <c r="CC25" s="631"/>
      <c r="CD25" s="631"/>
      <c r="CE25" s="631"/>
      <c r="CF25" s="631"/>
      <c r="CG25" s="631"/>
      <c r="CH25" s="631"/>
      <c r="CI25" s="631"/>
      <c r="CJ25" s="631"/>
      <c r="CK25" s="631"/>
      <c r="CL25" s="632"/>
      <c r="CM25" s="618">
        <v>1312826</v>
      </c>
      <c r="CN25" s="619"/>
      <c r="CO25" s="619"/>
      <c r="CP25" s="619"/>
      <c r="CQ25" s="619"/>
      <c r="CR25" s="619"/>
      <c r="CS25" s="619"/>
      <c r="CT25" s="620"/>
      <c r="CU25" s="621">
        <v>0.2</v>
      </c>
      <c r="CV25" s="621"/>
      <c r="CW25" s="621"/>
      <c r="CX25" s="621"/>
      <c r="CY25" s="627" t="s">
        <v>102</v>
      </c>
      <c r="CZ25" s="619"/>
      <c r="DA25" s="619"/>
      <c r="DB25" s="619"/>
      <c r="DC25" s="619"/>
      <c r="DD25" s="619"/>
      <c r="DE25" s="619"/>
      <c r="DF25" s="619"/>
      <c r="DG25" s="619"/>
      <c r="DH25" s="619"/>
      <c r="DI25" s="619"/>
      <c r="DJ25" s="619"/>
      <c r="DK25" s="620"/>
      <c r="DL25" s="627">
        <v>1312826</v>
      </c>
      <c r="DM25" s="619"/>
      <c r="DN25" s="619"/>
      <c r="DO25" s="619"/>
      <c r="DP25" s="619"/>
      <c r="DQ25" s="619"/>
      <c r="DR25" s="619"/>
      <c r="DS25" s="619"/>
      <c r="DT25" s="619"/>
      <c r="DU25" s="619"/>
      <c r="DV25" s="619"/>
      <c r="DW25" s="619"/>
      <c r="DX25" s="628"/>
    </row>
    <row r="26" spans="2:128" ht="11.25" customHeight="1">
      <c r="B26" s="615" t="s">
        <v>246</v>
      </c>
      <c r="C26" s="616"/>
      <c r="D26" s="616"/>
      <c r="E26" s="616"/>
      <c r="F26" s="616"/>
      <c r="G26" s="616"/>
      <c r="H26" s="616"/>
      <c r="I26" s="616"/>
      <c r="J26" s="616"/>
      <c r="K26" s="616"/>
      <c r="L26" s="616"/>
      <c r="M26" s="616"/>
      <c r="N26" s="616"/>
      <c r="O26" s="616"/>
      <c r="P26" s="616"/>
      <c r="Q26" s="617"/>
      <c r="R26" s="618">
        <v>1413594</v>
      </c>
      <c r="S26" s="619"/>
      <c r="T26" s="619"/>
      <c r="U26" s="619"/>
      <c r="V26" s="619"/>
      <c r="W26" s="619"/>
      <c r="X26" s="619"/>
      <c r="Y26" s="620"/>
      <c r="Z26" s="623">
        <v>0.2</v>
      </c>
      <c r="AA26" s="624"/>
      <c r="AB26" s="624"/>
      <c r="AC26" s="629"/>
      <c r="AD26" s="627">
        <v>32664</v>
      </c>
      <c r="AE26" s="619"/>
      <c r="AF26" s="619"/>
      <c r="AG26" s="619"/>
      <c r="AH26" s="619"/>
      <c r="AI26" s="619"/>
      <c r="AJ26" s="619"/>
      <c r="AK26" s="620"/>
      <c r="AL26" s="623">
        <v>0</v>
      </c>
      <c r="AM26" s="624"/>
      <c r="AN26" s="624"/>
      <c r="AO26" s="625"/>
      <c r="AP26" s="630" t="s">
        <v>247</v>
      </c>
      <c r="AQ26" s="631"/>
      <c r="AR26" s="631"/>
      <c r="AS26" s="631"/>
      <c r="AT26" s="631"/>
      <c r="AU26" s="631"/>
      <c r="AV26" s="631"/>
      <c r="AW26" s="631"/>
      <c r="AX26" s="631"/>
      <c r="AY26" s="631"/>
      <c r="AZ26" s="631"/>
      <c r="BA26" s="631"/>
      <c r="BB26" s="631"/>
      <c r="BC26" s="632"/>
      <c r="BD26" s="618" t="s">
        <v>102</v>
      </c>
      <c r="BE26" s="619"/>
      <c r="BF26" s="619"/>
      <c r="BG26" s="619"/>
      <c r="BH26" s="619"/>
      <c r="BI26" s="619"/>
      <c r="BJ26" s="619"/>
      <c r="BK26" s="620"/>
      <c r="BL26" s="621" t="s">
        <v>102</v>
      </c>
      <c r="BM26" s="621"/>
      <c r="BN26" s="621"/>
      <c r="BO26" s="621"/>
      <c r="BP26" s="622" t="s">
        <v>102</v>
      </c>
      <c r="BQ26" s="622"/>
      <c r="BR26" s="622"/>
      <c r="BS26" s="622"/>
      <c r="BT26" s="622"/>
      <c r="BU26" s="622"/>
      <c r="BV26" s="622"/>
      <c r="BW26" s="626"/>
      <c r="BY26" s="630" t="s">
        <v>248</v>
      </c>
      <c r="BZ26" s="631"/>
      <c r="CA26" s="631"/>
      <c r="CB26" s="631"/>
      <c r="CC26" s="631"/>
      <c r="CD26" s="631"/>
      <c r="CE26" s="631"/>
      <c r="CF26" s="631"/>
      <c r="CG26" s="631"/>
      <c r="CH26" s="631"/>
      <c r="CI26" s="631"/>
      <c r="CJ26" s="631"/>
      <c r="CK26" s="631"/>
      <c r="CL26" s="632"/>
      <c r="CM26" s="618" t="s">
        <v>102</v>
      </c>
      <c r="CN26" s="619"/>
      <c r="CO26" s="619"/>
      <c r="CP26" s="619"/>
      <c r="CQ26" s="619"/>
      <c r="CR26" s="619"/>
      <c r="CS26" s="619"/>
      <c r="CT26" s="620"/>
      <c r="CU26" s="621" t="s">
        <v>102</v>
      </c>
      <c r="CV26" s="621"/>
      <c r="CW26" s="621"/>
      <c r="CX26" s="621"/>
      <c r="CY26" s="627" t="s">
        <v>102</v>
      </c>
      <c r="CZ26" s="619"/>
      <c r="DA26" s="619"/>
      <c r="DB26" s="619"/>
      <c r="DC26" s="619"/>
      <c r="DD26" s="619"/>
      <c r="DE26" s="619"/>
      <c r="DF26" s="619"/>
      <c r="DG26" s="619"/>
      <c r="DH26" s="619"/>
      <c r="DI26" s="619"/>
      <c r="DJ26" s="619"/>
      <c r="DK26" s="620"/>
      <c r="DL26" s="627" t="s">
        <v>102</v>
      </c>
      <c r="DM26" s="619"/>
      <c r="DN26" s="619"/>
      <c r="DO26" s="619"/>
      <c r="DP26" s="619"/>
      <c r="DQ26" s="619"/>
      <c r="DR26" s="619"/>
      <c r="DS26" s="619"/>
      <c r="DT26" s="619"/>
      <c r="DU26" s="619"/>
      <c r="DV26" s="619"/>
      <c r="DW26" s="619"/>
      <c r="DX26" s="628"/>
    </row>
    <row r="27" spans="2:128" ht="11.25" customHeight="1">
      <c r="B27" s="615" t="s">
        <v>249</v>
      </c>
      <c r="C27" s="616"/>
      <c r="D27" s="616"/>
      <c r="E27" s="616"/>
      <c r="F27" s="616"/>
      <c r="G27" s="616"/>
      <c r="H27" s="616"/>
      <c r="I27" s="616"/>
      <c r="J27" s="616"/>
      <c r="K27" s="616"/>
      <c r="L27" s="616"/>
      <c r="M27" s="616"/>
      <c r="N27" s="616"/>
      <c r="O27" s="616"/>
      <c r="P27" s="616"/>
      <c r="Q27" s="617"/>
      <c r="R27" s="618">
        <v>280210</v>
      </c>
      <c r="S27" s="619"/>
      <c r="T27" s="619"/>
      <c r="U27" s="619"/>
      <c r="V27" s="619"/>
      <c r="W27" s="619"/>
      <c r="X27" s="619"/>
      <c r="Y27" s="620"/>
      <c r="Z27" s="623">
        <v>0</v>
      </c>
      <c r="AA27" s="624"/>
      <c r="AB27" s="624"/>
      <c r="AC27" s="629"/>
      <c r="AD27" s="627" t="s">
        <v>102</v>
      </c>
      <c r="AE27" s="619"/>
      <c r="AF27" s="619"/>
      <c r="AG27" s="619"/>
      <c r="AH27" s="619"/>
      <c r="AI27" s="619"/>
      <c r="AJ27" s="619"/>
      <c r="AK27" s="620"/>
      <c r="AL27" s="623" t="s">
        <v>102</v>
      </c>
      <c r="AM27" s="624"/>
      <c r="AN27" s="624"/>
      <c r="AO27" s="625"/>
      <c r="AP27" s="630" t="s">
        <v>250</v>
      </c>
      <c r="AQ27" s="631"/>
      <c r="AR27" s="631"/>
      <c r="AS27" s="631"/>
      <c r="AT27" s="631"/>
      <c r="AU27" s="631"/>
      <c r="AV27" s="631"/>
      <c r="AW27" s="631"/>
      <c r="AX27" s="631"/>
      <c r="AY27" s="631"/>
      <c r="AZ27" s="631"/>
      <c r="BA27" s="631"/>
      <c r="BB27" s="631"/>
      <c r="BC27" s="632"/>
      <c r="BD27" s="618" t="s">
        <v>102</v>
      </c>
      <c r="BE27" s="619"/>
      <c r="BF27" s="619"/>
      <c r="BG27" s="619"/>
      <c r="BH27" s="619"/>
      <c r="BI27" s="619"/>
      <c r="BJ27" s="619"/>
      <c r="BK27" s="620"/>
      <c r="BL27" s="621" t="s">
        <v>102</v>
      </c>
      <c r="BM27" s="621"/>
      <c r="BN27" s="621"/>
      <c r="BO27" s="621"/>
      <c r="BP27" s="622" t="s">
        <v>102</v>
      </c>
      <c r="BQ27" s="622"/>
      <c r="BR27" s="622"/>
      <c r="BS27" s="622"/>
      <c r="BT27" s="622"/>
      <c r="BU27" s="622"/>
      <c r="BV27" s="622"/>
      <c r="BW27" s="626"/>
      <c r="BY27" s="630" t="s">
        <v>251</v>
      </c>
      <c r="BZ27" s="631"/>
      <c r="CA27" s="631"/>
      <c r="CB27" s="631"/>
      <c r="CC27" s="631"/>
      <c r="CD27" s="631"/>
      <c r="CE27" s="631"/>
      <c r="CF27" s="631"/>
      <c r="CG27" s="631"/>
      <c r="CH27" s="631"/>
      <c r="CI27" s="631"/>
      <c r="CJ27" s="631"/>
      <c r="CK27" s="631"/>
      <c r="CL27" s="632"/>
      <c r="CM27" s="618">
        <v>1886000</v>
      </c>
      <c r="CN27" s="619"/>
      <c r="CO27" s="619"/>
      <c r="CP27" s="619"/>
      <c r="CQ27" s="619"/>
      <c r="CR27" s="619"/>
      <c r="CS27" s="619"/>
      <c r="CT27" s="620"/>
      <c r="CU27" s="621">
        <v>0.2</v>
      </c>
      <c r="CV27" s="621"/>
      <c r="CW27" s="621"/>
      <c r="CX27" s="621"/>
      <c r="CY27" s="627" t="s">
        <v>102</v>
      </c>
      <c r="CZ27" s="619"/>
      <c r="DA27" s="619"/>
      <c r="DB27" s="619"/>
      <c r="DC27" s="619"/>
      <c r="DD27" s="619"/>
      <c r="DE27" s="619"/>
      <c r="DF27" s="619"/>
      <c r="DG27" s="619"/>
      <c r="DH27" s="619"/>
      <c r="DI27" s="619"/>
      <c r="DJ27" s="619"/>
      <c r="DK27" s="620"/>
      <c r="DL27" s="627">
        <v>1886000</v>
      </c>
      <c r="DM27" s="619"/>
      <c r="DN27" s="619"/>
      <c r="DO27" s="619"/>
      <c r="DP27" s="619"/>
      <c r="DQ27" s="619"/>
      <c r="DR27" s="619"/>
      <c r="DS27" s="619"/>
      <c r="DT27" s="619"/>
      <c r="DU27" s="619"/>
      <c r="DV27" s="619"/>
      <c r="DW27" s="619"/>
      <c r="DX27" s="628"/>
    </row>
    <row r="28" spans="2:128" ht="11.25" customHeight="1">
      <c r="B28" s="615" t="s">
        <v>252</v>
      </c>
      <c r="C28" s="616"/>
      <c r="D28" s="616"/>
      <c r="E28" s="616"/>
      <c r="F28" s="616"/>
      <c r="G28" s="616"/>
      <c r="H28" s="616"/>
      <c r="I28" s="616"/>
      <c r="J28" s="616"/>
      <c r="K28" s="616"/>
      <c r="L28" s="616"/>
      <c r="M28" s="616"/>
      <c r="N28" s="616"/>
      <c r="O28" s="616"/>
      <c r="P28" s="616"/>
      <c r="Q28" s="617"/>
      <c r="R28" s="618">
        <v>15000955</v>
      </c>
      <c r="S28" s="619"/>
      <c r="T28" s="619"/>
      <c r="U28" s="619"/>
      <c r="V28" s="619"/>
      <c r="W28" s="619"/>
      <c r="X28" s="619"/>
      <c r="Y28" s="620"/>
      <c r="Z28" s="623">
        <v>1.9</v>
      </c>
      <c r="AA28" s="624"/>
      <c r="AB28" s="624"/>
      <c r="AC28" s="629"/>
      <c r="AD28" s="627" t="s">
        <v>102</v>
      </c>
      <c r="AE28" s="619"/>
      <c r="AF28" s="619"/>
      <c r="AG28" s="619"/>
      <c r="AH28" s="619"/>
      <c r="AI28" s="619"/>
      <c r="AJ28" s="619"/>
      <c r="AK28" s="620"/>
      <c r="AL28" s="623" t="s">
        <v>102</v>
      </c>
      <c r="AM28" s="624"/>
      <c r="AN28" s="624"/>
      <c r="AO28" s="625"/>
      <c r="AP28" s="630" t="s">
        <v>253</v>
      </c>
      <c r="AQ28" s="631"/>
      <c r="AR28" s="631"/>
      <c r="AS28" s="631"/>
      <c r="AT28" s="631"/>
      <c r="AU28" s="631"/>
      <c r="AV28" s="631"/>
      <c r="AW28" s="631"/>
      <c r="AX28" s="631"/>
      <c r="AY28" s="631"/>
      <c r="AZ28" s="631"/>
      <c r="BA28" s="631"/>
      <c r="BB28" s="631"/>
      <c r="BC28" s="632"/>
      <c r="BD28" s="618">
        <v>36014</v>
      </c>
      <c r="BE28" s="619"/>
      <c r="BF28" s="619"/>
      <c r="BG28" s="619"/>
      <c r="BH28" s="619"/>
      <c r="BI28" s="619"/>
      <c r="BJ28" s="619"/>
      <c r="BK28" s="620"/>
      <c r="BL28" s="621">
        <v>0</v>
      </c>
      <c r="BM28" s="621"/>
      <c r="BN28" s="621"/>
      <c r="BO28" s="621"/>
      <c r="BP28" s="622" t="s">
        <v>102</v>
      </c>
      <c r="BQ28" s="622"/>
      <c r="BR28" s="622"/>
      <c r="BS28" s="622"/>
      <c r="BT28" s="622"/>
      <c r="BU28" s="622"/>
      <c r="BV28" s="622"/>
      <c r="BW28" s="626"/>
      <c r="BY28" s="630" t="s">
        <v>254</v>
      </c>
      <c r="BZ28" s="631"/>
      <c r="CA28" s="631"/>
      <c r="CB28" s="631"/>
      <c r="CC28" s="631"/>
      <c r="CD28" s="631"/>
      <c r="CE28" s="631"/>
      <c r="CF28" s="631"/>
      <c r="CG28" s="631"/>
      <c r="CH28" s="631"/>
      <c r="CI28" s="631"/>
      <c r="CJ28" s="631"/>
      <c r="CK28" s="631"/>
      <c r="CL28" s="632"/>
      <c r="CM28" s="618" t="s">
        <v>102</v>
      </c>
      <c r="CN28" s="619"/>
      <c r="CO28" s="619"/>
      <c r="CP28" s="619"/>
      <c r="CQ28" s="619"/>
      <c r="CR28" s="619"/>
      <c r="CS28" s="619"/>
      <c r="CT28" s="620"/>
      <c r="CU28" s="621" t="s">
        <v>102</v>
      </c>
      <c r="CV28" s="621"/>
      <c r="CW28" s="621"/>
      <c r="CX28" s="621"/>
      <c r="CY28" s="627" t="s">
        <v>102</v>
      </c>
      <c r="CZ28" s="619"/>
      <c r="DA28" s="619"/>
      <c r="DB28" s="619"/>
      <c r="DC28" s="619"/>
      <c r="DD28" s="619"/>
      <c r="DE28" s="619"/>
      <c r="DF28" s="619"/>
      <c r="DG28" s="619"/>
      <c r="DH28" s="619"/>
      <c r="DI28" s="619"/>
      <c r="DJ28" s="619"/>
      <c r="DK28" s="620"/>
      <c r="DL28" s="627" t="s">
        <v>102</v>
      </c>
      <c r="DM28" s="619"/>
      <c r="DN28" s="619"/>
      <c r="DO28" s="619"/>
      <c r="DP28" s="619"/>
      <c r="DQ28" s="619"/>
      <c r="DR28" s="619"/>
      <c r="DS28" s="619"/>
      <c r="DT28" s="619"/>
      <c r="DU28" s="619"/>
      <c r="DV28" s="619"/>
      <c r="DW28" s="619"/>
      <c r="DX28" s="628"/>
    </row>
    <row r="29" spans="2:128" ht="11.25" customHeight="1">
      <c r="B29" s="615" t="s">
        <v>255</v>
      </c>
      <c r="C29" s="616"/>
      <c r="D29" s="616"/>
      <c r="E29" s="616"/>
      <c r="F29" s="616"/>
      <c r="G29" s="616"/>
      <c r="H29" s="616"/>
      <c r="I29" s="616"/>
      <c r="J29" s="616"/>
      <c r="K29" s="616"/>
      <c r="L29" s="616"/>
      <c r="M29" s="616"/>
      <c r="N29" s="616"/>
      <c r="O29" s="616"/>
      <c r="P29" s="616"/>
      <c r="Q29" s="617"/>
      <c r="R29" s="618">
        <v>13522574</v>
      </c>
      <c r="S29" s="619"/>
      <c r="T29" s="619"/>
      <c r="U29" s="619"/>
      <c r="V29" s="619"/>
      <c r="W29" s="619"/>
      <c r="X29" s="619"/>
      <c r="Y29" s="620"/>
      <c r="Z29" s="623">
        <v>1.7</v>
      </c>
      <c r="AA29" s="624"/>
      <c r="AB29" s="624"/>
      <c r="AC29" s="629"/>
      <c r="AD29" s="627" t="s">
        <v>102</v>
      </c>
      <c r="AE29" s="619"/>
      <c r="AF29" s="619"/>
      <c r="AG29" s="619"/>
      <c r="AH29" s="619"/>
      <c r="AI29" s="619"/>
      <c r="AJ29" s="619"/>
      <c r="AK29" s="620"/>
      <c r="AL29" s="623" t="s">
        <v>102</v>
      </c>
      <c r="AM29" s="624"/>
      <c r="AN29" s="624"/>
      <c r="AO29" s="625"/>
      <c r="AP29" s="630" t="s">
        <v>256</v>
      </c>
      <c r="AQ29" s="631"/>
      <c r="AR29" s="631"/>
      <c r="AS29" s="631"/>
      <c r="AT29" s="631"/>
      <c r="AU29" s="631"/>
      <c r="AV29" s="631"/>
      <c r="AW29" s="631"/>
      <c r="AX29" s="631"/>
      <c r="AY29" s="631"/>
      <c r="AZ29" s="631"/>
      <c r="BA29" s="631"/>
      <c r="BB29" s="631"/>
      <c r="BC29" s="632"/>
      <c r="BD29" s="618">
        <v>22279</v>
      </c>
      <c r="BE29" s="619"/>
      <c r="BF29" s="619"/>
      <c r="BG29" s="619"/>
      <c r="BH29" s="619"/>
      <c r="BI29" s="619"/>
      <c r="BJ29" s="619"/>
      <c r="BK29" s="620"/>
      <c r="BL29" s="621">
        <v>0</v>
      </c>
      <c r="BM29" s="621"/>
      <c r="BN29" s="621"/>
      <c r="BO29" s="621"/>
      <c r="BP29" s="622" t="s">
        <v>102</v>
      </c>
      <c r="BQ29" s="622"/>
      <c r="BR29" s="622"/>
      <c r="BS29" s="622"/>
      <c r="BT29" s="622"/>
      <c r="BU29" s="622"/>
      <c r="BV29" s="622"/>
      <c r="BW29" s="626"/>
      <c r="BY29" s="630" t="s">
        <v>257</v>
      </c>
      <c r="BZ29" s="633"/>
      <c r="CA29" s="633"/>
      <c r="CB29" s="633"/>
      <c r="CC29" s="633"/>
      <c r="CD29" s="633"/>
      <c r="CE29" s="633"/>
      <c r="CF29" s="633"/>
      <c r="CG29" s="633"/>
      <c r="CH29" s="633"/>
      <c r="CI29" s="633"/>
      <c r="CJ29" s="633"/>
      <c r="CK29" s="633"/>
      <c r="CL29" s="632"/>
      <c r="CM29" s="618" t="s">
        <v>102</v>
      </c>
      <c r="CN29" s="619"/>
      <c r="CO29" s="619"/>
      <c r="CP29" s="619"/>
      <c r="CQ29" s="619"/>
      <c r="CR29" s="619"/>
      <c r="CS29" s="619"/>
      <c r="CT29" s="620"/>
      <c r="CU29" s="621" t="s">
        <v>102</v>
      </c>
      <c r="CV29" s="621"/>
      <c r="CW29" s="621"/>
      <c r="CX29" s="621"/>
      <c r="CY29" s="627" t="s">
        <v>102</v>
      </c>
      <c r="CZ29" s="619"/>
      <c r="DA29" s="619"/>
      <c r="DB29" s="619"/>
      <c r="DC29" s="619"/>
      <c r="DD29" s="619"/>
      <c r="DE29" s="619"/>
      <c r="DF29" s="619"/>
      <c r="DG29" s="619"/>
      <c r="DH29" s="619"/>
      <c r="DI29" s="619"/>
      <c r="DJ29" s="619"/>
      <c r="DK29" s="620"/>
      <c r="DL29" s="627" t="s">
        <v>102</v>
      </c>
      <c r="DM29" s="619"/>
      <c r="DN29" s="619"/>
      <c r="DO29" s="619"/>
      <c r="DP29" s="619"/>
      <c r="DQ29" s="619"/>
      <c r="DR29" s="619"/>
      <c r="DS29" s="619"/>
      <c r="DT29" s="619"/>
      <c r="DU29" s="619"/>
      <c r="DV29" s="619"/>
      <c r="DW29" s="619"/>
      <c r="DX29" s="628"/>
    </row>
    <row r="30" spans="2:128" ht="11.25" customHeight="1">
      <c r="B30" s="615" t="s">
        <v>258</v>
      </c>
      <c r="C30" s="616"/>
      <c r="D30" s="616"/>
      <c r="E30" s="616"/>
      <c r="F30" s="616"/>
      <c r="G30" s="616"/>
      <c r="H30" s="616"/>
      <c r="I30" s="616"/>
      <c r="J30" s="616"/>
      <c r="K30" s="616"/>
      <c r="L30" s="616"/>
      <c r="M30" s="616"/>
      <c r="N30" s="616"/>
      <c r="O30" s="616"/>
      <c r="P30" s="616"/>
      <c r="Q30" s="617"/>
      <c r="R30" s="618">
        <v>42632985</v>
      </c>
      <c r="S30" s="619"/>
      <c r="T30" s="619"/>
      <c r="U30" s="619"/>
      <c r="V30" s="619"/>
      <c r="W30" s="619"/>
      <c r="X30" s="619"/>
      <c r="Y30" s="620"/>
      <c r="Z30" s="623">
        <v>5.5</v>
      </c>
      <c r="AA30" s="624"/>
      <c r="AB30" s="624"/>
      <c r="AC30" s="629"/>
      <c r="AD30" s="627">
        <v>400088</v>
      </c>
      <c r="AE30" s="619"/>
      <c r="AF30" s="619"/>
      <c r="AG30" s="619"/>
      <c r="AH30" s="619"/>
      <c r="AI30" s="619"/>
      <c r="AJ30" s="619"/>
      <c r="AK30" s="620"/>
      <c r="AL30" s="623">
        <v>0.1</v>
      </c>
      <c r="AM30" s="624"/>
      <c r="AN30" s="624"/>
      <c r="AO30" s="625"/>
      <c r="AP30" s="630" t="s">
        <v>259</v>
      </c>
      <c r="AQ30" s="631"/>
      <c r="AR30" s="631"/>
      <c r="AS30" s="631"/>
      <c r="AT30" s="631"/>
      <c r="AU30" s="631"/>
      <c r="AV30" s="631"/>
      <c r="AW30" s="631"/>
      <c r="AX30" s="631"/>
      <c r="AY30" s="631"/>
      <c r="AZ30" s="631"/>
      <c r="BA30" s="631"/>
      <c r="BB30" s="631"/>
      <c r="BC30" s="632"/>
      <c r="BD30" s="618">
        <v>22279</v>
      </c>
      <c r="BE30" s="619"/>
      <c r="BF30" s="619"/>
      <c r="BG30" s="619"/>
      <c r="BH30" s="619"/>
      <c r="BI30" s="619"/>
      <c r="BJ30" s="619"/>
      <c r="BK30" s="620"/>
      <c r="BL30" s="621">
        <v>0</v>
      </c>
      <c r="BM30" s="621"/>
      <c r="BN30" s="621"/>
      <c r="BO30" s="621"/>
      <c r="BP30" s="622" t="s">
        <v>102</v>
      </c>
      <c r="BQ30" s="622"/>
      <c r="BR30" s="622"/>
      <c r="BS30" s="622"/>
      <c r="BT30" s="622"/>
      <c r="BU30" s="622"/>
      <c r="BV30" s="622"/>
      <c r="BW30" s="626"/>
      <c r="BY30" s="615" t="s">
        <v>260</v>
      </c>
      <c r="BZ30" s="616"/>
      <c r="CA30" s="616"/>
      <c r="CB30" s="616"/>
      <c r="CC30" s="616"/>
      <c r="CD30" s="616"/>
      <c r="CE30" s="616"/>
      <c r="CF30" s="616"/>
      <c r="CG30" s="616"/>
      <c r="CH30" s="616"/>
      <c r="CI30" s="616"/>
      <c r="CJ30" s="616"/>
      <c r="CK30" s="616"/>
      <c r="CL30" s="617"/>
      <c r="CM30" s="618">
        <v>757659950</v>
      </c>
      <c r="CN30" s="619"/>
      <c r="CO30" s="619"/>
      <c r="CP30" s="619"/>
      <c r="CQ30" s="619"/>
      <c r="CR30" s="619"/>
      <c r="CS30" s="619"/>
      <c r="CT30" s="620"/>
      <c r="CU30" s="621">
        <v>100</v>
      </c>
      <c r="CV30" s="621"/>
      <c r="CW30" s="621"/>
      <c r="CX30" s="621"/>
      <c r="CY30" s="627">
        <v>141783631</v>
      </c>
      <c r="CZ30" s="619"/>
      <c r="DA30" s="619"/>
      <c r="DB30" s="619"/>
      <c r="DC30" s="619"/>
      <c r="DD30" s="619"/>
      <c r="DE30" s="619"/>
      <c r="DF30" s="619"/>
      <c r="DG30" s="619"/>
      <c r="DH30" s="619"/>
      <c r="DI30" s="619"/>
      <c r="DJ30" s="619"/>
      <c r="DK30" s="620"/>
      <c r="DL30" s="627">
        <v>533858080</v>
      </c>
      <c r="DM30" s="619"/>
      <c r="DN30" s="619"/>
      <c r="DO30" s="619"/>
      <c r="DP30" s="619"/>
      <c r="DQ30" s="619"/>
      <c r="DR30" s="619"/>
      <c r="DS30" s="619"/>
      <c r="DT30" s="619"/>
      <c r="DU30" s="619"/>
      <c r="DV30" s="619"/>
      <c r="DW30" s="619"/>
      <c r="DX30" s="628"/>
    </row>
    <row r="31" spans="2:128" ht="11.25" customHeight="1">
      <c r="B31" s="615" t="s">
        <v>261</v>
      </c>
      <c r="C31" s="616"/>
      <c r="D31" s="616"/>
      <c r="E31" s="616"/>
      <c r="F31" s="616"/>
      <c r="G31" s="616"/>
      <c r="H31" s="616"/>
      <c r="I31" s="616"/>
      <c r="J31" s="616"/>
      <c r="K31" s="616"/>
      <c r="L31" s="616"/>
      <c r="M31" s="616"/>
      <c r="N31" s="616"/>
      <c r="O31" s="616"/>
      <c r="P31" s="616"/>
      <c r="Q31" s="617"/>
      <c r="R31" s="618">
        <v>119163850</v>
      </c>
      <c r="S31" s="619"/>
      <c r="T31" s="619"/>
      <c r="U31" s="619"/>
      <c r="V31" s="619"/>
      <c r="W31" s="619"/>
      <c r="X31" s="619"/>
      <c r="Y31" s="620"/>
      <c r="Z31" s="623">
        <v>15.4</v>
      </c>
      <c r="AA31" s="624"/>
      <c r="AB31" s="624"/>
      <c r="AC31" s="629"/>
      <c r="AD31" s="627" t="s">
        <v>102</v>
      </c>
      <c r="AE31" s="619"/>
      <c r="AF31" s="619"/>
      <c r="AG31" s="619"/>
      <c r="AH31" s="619"/>
      <c r="AI31" s="619"/>
      <c r="AJ31" s="619"/>
      <c r="AK31" s="620"/>
      <c r="AL31" s="623" t="s">
        <v>102</v>
      </c>
      <c r="AM31" s="624"/>
      <c r="AN31" s="624"/>
      <c r="AO31" s="625"/>
      <c r="AP31" s="630" t="s">
        <v>262</v>
      </c>
      <c r="AQ31" s="631"/>
      <c r="AR31" s="631"/>
      <c r="AS31" s="631"/>
      <c r="AT31" s="631"/>
      <c r="AU31" s="631"/>
      <c r="AV31" s="631"/>
      <c r="AW31" s="631"/>
      <c r="AX31" s="631"/>
      <c r="AY31" s="631"/>
      <c r="AZ31" s="631"/>
      <c r="BA31" s="631"/>
      <c r="BB31" s="631"/>
      <c r="BC31" s="632"/>
      <c r="BD31" s="618">
        <v>13735</v>
      </c>
      <c r="BE31" s="619"/>
      <c r="BF31" s="619"/>
      <c r="BG31" s="619"/>
      <c r="BH31" s="619"/>
      <c r="BI31" s="619"/>
      <c r="BJ31" s="619"/>
      <c r="BK31" s="620"/>
      <c r="BL31" s="621">
        <v>0</v>
      </c>
      <c r="BM31" s="621"/>
      <c r="BN31" s="621"/>
      <c r="BO31" s="621"/>
      <c r="BP31" s="622" t="s">
        <v>102</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263</v>
      </c>
      <c r="C32" s="616"/>
      <c r="D32" s="616"/>
      <c r="E32" s="616"/>
      <c r="F32" s="616"/>
      <c r="G32" s="616"/>
      <c r="H32" s="616"/>
      <c r="I32" s="616"/>
      <c r="J32" s="616"/>
      <c r="K32" s="616"/>
      <c r="L32" s="616"/>
      <c r="M32" s="616"/>
      <c r="N32" s="616"/>
      <c r="O32" s="616"/>
      <c r="P32" s="616"/>
      <c r="Q32" s="617"/>
      <c r="R32" s="618" t="s">
        <v>102</v>
      </c>
      <c r="S32" s="619"/>
      <c r="T32" s="619"/>
      <c r="U32" s="619"/>
      <c r="V32" s="619"/>
      <c r="W32" s="619"/>
      <c r="X32" s="619"/>
      <c r="Y32" s="620"/>
      <c r="Z32" s="623" t="s">
        <v>102</v>
      </c>
      <c r="AA32" s="624"/>
      <c r="AB32" s="624"/>
      <c r="AC32" s="629"/>
      <c r="AD32" s="627" t="s">
        <v>102</v>
      </c>
      <c r="AE32" s="619"/>
      <c r="AF32" s="619"/>
      <c r="AG32" s="619"/>
      <c r="AH32" s="619"/>
      <c r="AI32" s="619"/>
      <c r="AJ32" s="619"/>
      <c r="AK32" s="620"/>
      <c r="AL32" s="623" t="s">
        <v>102</v>
      </c>
      <c r="AM32" s="624"/>
      <c r="AN32" s="624"/>
      <c r="AO32" s="625"/>
      <c r="AP32" s="630" t="s">
        <v>264</v>
      </c>
      <c r="AQ32" s="631"/>
      <c r="AR32" s="631"/>
      <c r="AS32" s="631"/>
      <c r="AT32" s="631"/>
      <c r="AU32" s="631"/>
      <c r="AV32" s="631"/>
      <c r="AW32" s="631"/>
      <c r="AX32" s="631"/>
      <c r="AY32" s="631"/>
      <c r="AZ32" s="631"/>
      <c r="BA32" s="631"/>
      <c r="BB32" s="631"/>
      <c r="BC32" s="632"/>
      <c r="BD32" s="618">
        <v>2530</v>
      </c>
      <c r="BE32" s="619"/>
      <c r="BF32" s="619"/>
      <c r="BG32" s="619"/>
      <c r="BH32" s="619"/>
      <c r="BI32" s="619"/>
      <c r="BJ32" s="619"/>
      <c r="BK32" s="620"/>
      <c r="BL32" s="621">
        <v>0</v>
      </c>
      <c r="BM32" s="621"/>
      <c r="BN32" s="621"/>
      <c r="BO32" s="621"/>
      <c r="BP32" s="622" t="s">
        <v>102</v>
      </c>
      <c r="BQ32" s="622"/>
      <c r="BR32" s="622"/>
      <c r="BS32" s="622"/>
      <c r="BT32" s="622"/>
      <c r="BU32" s="622"/>
      <c r="BV32" s="622"/>
      <c r="BW32" s="626"/>
      <c r="BY32" s="600" t="s">
        <v>265</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266</v>
      </c>
      <c r="C33" s="616"/>
      <c r="D33" s="616"/>
      <c r="E33" s="616"/>
      <c r="F33" s="616"/>
      <c r="G33" s="616"/>
      <c r="H33" s="616"/>
      <c r="I33" s="616"/>
      <c r="J33" s="616"/>
      <c r="K33" s="616"/>
      <c r="L33" s="616"/>
      <c r="M33" s="616"/>
      <c r="N33" s="616"/>
      <c r="O33" s="616"/>
      <c r="P33" s="616"/>
      <c r="Q33" s="617"/>
      <c r="R33" s="618">
        <v>41543500</v>
      </c>
      <c r="S33" s="619"/>
      <c r="T33" s="619"/>
      <c r="U33" s="619"/>
      <c r="V33" s="619"/>
      <c r="W33" s="619"/>
      <c r="X33" s="619"/>
      <c r="Y33" s="620"/>
      <c r="Z33" s="623">
        <v>5.4</v>
      </c>
      <c r="AA33" s="624"/>
      <c r="AB33" s="624"/>
      <c r="AC33" s="629"/>
      <c r="AD33" s="627" t="s">
        <v>102</v>
      </c>
      <c r="AE33" s="619"/>
      <c r="AF33" s="619"/>
      <c r="AG33" s="619"/>
      <c r="AH33" s="619"/>
      <c r="AI33" s="619"/>
      <c r="AJ33" s="619"/>
      <c r="AK33" s="620"/>
      <c r="AL33" s="623" t="s">
        <v>102</v>
      </c>
      <c r="AM33" s="624"/>
      <c r="AN33" s="624"/>
      <c r="AO33" s="625"/>
      <c r="AP33" s="615" t="s">
        <v>139</v>
      </c>
      <c r="AQ33" s="616"/>
      <c r="AR33" s="616"/>
      <c r="AS33" s="616"/>
      <c r="AT33" s="616"/>
      <c r="AU33" s="616"/>
      <c r="AV33" s="616"/>
      <c r="AW33" s="616"/>
      <c r="AX33" s="616"/>
      <c r="AY33" s="616"/>
      <c r="AZ33" s="616"/>
      <c r="BA33" s="616"/>
      <c r="BB33" s="616"/>
      <c r="BC33" s="617"/>
      <c r="BD33" s="618">
        <v>263523097</v>
      </c>
      <c r="BE33" s="619"/>
      <c r="BF33" s="619"/>
      <c r="BG33" s="619"/>
      <c r="BH33" s="619"/>
      <c r="BI33" s="619"/>
      <c r="BJ33" s="619"/>
      <c r="BK33" s="620"/>
      <c r="BL33" s="621">
        <v>100</v>
      </c>
      <c r="BM33" s="621"/>
      <c r="BN33" s="621"/>
      <c r="BO33" s="621"/>
      <c r="BP33" s="622">
        <v>2371333</v>
      </c>
      <c r="BQ33" s="622"/>
      <c r="BR33" s="622"/>
      <c r="BS33" s="622"/>
      <c r="BT33" s="622"/>
      <c r="BU33" s="622"/>
      <c r="BV33" s="622"/>
      <c r="BW33" s="626"/>
      <c r="BY33" s="600" t="s">
        <v>176</v>
      </c>
      <c r="BZ33" s="601"/>
      <c r="CA33" s="601"/>
      <c r="CB33" s="601"/>
      <c r="CC33" s="601"/>
      <c r="CD33" s="601"/>
      <c r="CE33" s="601"/>
      <c r="CF33" s="601"/>
      <c r="CG33" s="601"/>
      <c r="CH33" s="601"/>
      <c r="CI33" s="601"/>
      <c r="CJ33" s="601"/>
      <c r="CK33" s="601"/>
      <c r="CL33" s="602"/>
      <c r="CM33" s="600" t="s">
        <v>267</v>
      </c>
      <c r="CN33" s="601"/>
      <c r="CO33" s="601"/>
      <c r="CP33" s="601"/>
      <c r="CQ33" s="601"/>
      <c r="CR33" s="601"/>
      <c r="CS33" s="601"/>
      <c r="CT33" s="602"/>
      <c r="CU33" s="600" t="s">
        <v>268</v>
      </c>
      <c r="CV33" s="601"/>
      <c r="CW33" s="601"/>
      <c r="CX33" s="602"/>
      <c r="CY33" s="600" t="s">
        <v>269</v>
      </c>
      <c r="CZ33" s="601"/>
      <c r="DA33" s="601"/>
      <c r="DB33" s="601"/>
      <c r="DC33" s="601"/>
      <c r="DD33" s="601"/>
      <c r="DE33" s="601"/>
      <c r="DF33" s="602"/>
      <c r="DG33" s="637" t="s">
        <v>270</v>
      </c>
      <c r="DH33" s="638"/>
      <c r="DI33" s="638"/>
      <c r="DJ33" s="638"/>
      <c r="DK33" s="638"/>
      <c r="DL33" s="638"/>
      <c r="DM33" s="638"/>
      <c r="DN33" s="638"/>
      <c r="DO33" s="638"/>
      <c r="DP33" s="638"/>
      <c r="DQ33" s="639"/>
      <c r="DR33" s="600" t="s">
        <v>271</v>
      </c>
      <c r="DS33" s="601"/>
      <c r="DT33" s="601"/>
      <c r="DU33" s="601"/>
      <c r="DV33" s="601"/>
      <c r="DW33" s="601"/>
      <c r="DX33" s="602"/>
    </row>
    <row r="34" spans="2:128" ht="11.25" customHeight="1">
      <c r="B34" s="634" t="s">
        <v>272</v>
      </c>
      <c r="C34" s="635"/>
      <c r="D34" s="635"/>
      <c r="E34" s="635"/>
      <c r="F34" s="635"/>
      <c r="G34" s="635"/>
      <c r="H34" s="635"/>
      <c r="I34" s="635"/>
      <c r="J34" s="635"/>
      <c r="K34" s="635"/>
      <c r="L34" s="635"/>
      <c r="M34" s="635"/>
      <c r="N34" s="635"/>
      <c r="O34" s="635"/>
      <c r="P34" s="635"/>
      <c r="Q34" s="636"/>
      <c r="R34" s="618">
        <v>773302893</v>
      </c>
      <c r="S34" s="619"/>
      <c r="T34" s="619"/>
      <c r="U34" s="619"/>
      <c r="V34" s="619"/>
      <c r="W34" s="619"/>
      <c r="X34" s="619"/>
      <c r="Y34" s="620"/>
      <c r="Z34" s="621">
        <v>100</v>
      </c>
      <c r="AA34" s="621"/>
      <c r="AB34" s="621"/>
      <c r="AC34" s="621"/>
      <c r="AD34" s="622">
        <v>432026622</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273</v>
      </c>
      <c r="BZ34" s="605"/>
      <c r="CA34" s="605"/>
      <c r="CB34" s="605"/>
      <c r="CC34" s="605"/>
      <c r="CD34" s="605"/>
      <c r="CE34" s="605"/>
      <c r="CF34" s="605"/>
      <c r="CG34" s="605"/>
      <c r="CH34" s="605"/>
      <c r="CI34" s="605"/>
      <c r="CJ34" s="605"/>
      <c r="CK34" s="605"/>
      <c r="CL34" s="606"/>
      <c r="CM34" s="607">
        <v>354069702</v>
      </c>
      <c r="CN34" s="608"/>
      <c r="CO34" s="608"/>
      <c r="CP34" s="608"/>
      <c r="CQ34" s="608"/>
      <c r="CR34" s="608"/>
      <c r="CS34" s="608"/>
      <c r="CT34" s="609"/>
      <c r="CU34" s="648">
        <v>46.7</v>
      </c>
      <c r="CV34" s="649"/>
      <c r="CW34" s="649"/>
      <c r="CX34" s="651"/>
      <c r="CY34" s="647">
        <v>305991065</v>
      </c>
      <c r="CZ34" s="608"/>
      <c r="DA34" s="608"/>
      <c r="DB34" s="608"/>
      <c r="DC34" s="608"/>
      <c r="DD34" s="608"/>
      <c r="DE34" s="608"/>
      <c r="DF34" s="609"/>
      <c r="DG34" s="647">
        <v>304201388</v>
      </c>
      <c r="DH34" s="608"/>
      <c r="DI34" s="608"/>
      <c r="DJ34" s="608"/>
      <c r="DK34" s="608"/>
      <c r="DL34" s="608"/>
      <c r="DM34" s="608"/>
      <c r="DN34" s="608"/>
      <c r="DO34" s="608"/>
      <c r="DP34" s="608"/>
      <c r="DQ34" s="609"/>
      <c r="DR34" s="648">
        <v>64.2</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274</v>
      </c>
      <c r="BZ35" s="616"/>
      <c r="CA35" s="616"/>
      <c r="CB35" s="616"/>
      <c r="CC35" s="616"/>
      <c r="CD35" s="616"/>
      <c r="CE35" s="616"/>
      <c r="CF35" s="616"/>
      <c r="CG35" s="616"/>
      <c r="CH35" s="616"/>
      <c r="CI35" s="616"/>
      <c r="CJ35" s="616"/>
      <c r="CK35" s="616"/>
      <c r="CL35" s="617"/>
      <c r="CM35" s="618">
        <v>226918001</v>
      </c>
      <c r="CN35" s="643"/>
      <c r="CO35" s="643"/>
      <c r="CP35" s="643"/>
      <c r="CQ35" s="643"/>
      <c r="CR35" s="643"/>
      <c r="CS35" s="643"/>
      <c r="CT35" s="644"/>
      <c r="CU35" s="640">
        <v>29.9</v>
      </c>
      <c r="CV35" s="641"/>
      <c r="CW35" s="641"/>
      <c r="CX35" s="642"/>
      <c r="CY35" s="627">
        <v>185741469</v>
      </c>
      <c r="CZ35" s="643"/>
      <c r="DA35" s="643"/>
      <c r="DB35" s="643"/>
      <c r="DC35" s="643"/>
      <c r="DD35" s="643"/>
      <c r="DE35" s="643"/>
      <c r="DF35" s="644"/>
      <c r="DG35" s="627">
        <v>183959476</v>
      </c>
      <c r="DH35" s="643"/>
      <c r="DI35" s="643"/>
      <c r="DJ35" s="643"/>
      <c r="DK35" s="643"/>
      <c r="DL35" s="643"/>
      <c r="DM35" s="643"/>
      <c r="DN35" s="643"/>
      <c r="DO35" s="643"/>
      <c r="DP35" s="643"/>
      <c r="DQ35" s="644"/>
      <c r="DR35" s="640">
        <v>38.799999999999997</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275</v>
      </c>
      <c r="BZ36" s="616"/>
      <c r="CA36" s="616"/>
      <c r="CB36" s="616"/>
      <c r="CC36" s="616"/>
      <c r="CD36" s="616"/>
      <c r="CE36" s="616"/>
      <c r="CF36" s="616"/>
      <c r="CG36" s="616"/>
      <c r="CH36" s="616"/>
      <c r="CI36" s="616"/>
      <c r="CJ36" s="616"/>
      <c r="CK36" s="616"/>
      <c r="CL36" s="617"/>
      <c r="CM36" s="618">
        <v>165203235</v>
      </c>
      <c r="CN36" s="619"/>
      <c r="CO36" s="619"/>
      <c r="CP36" s="619"/>
      <c r="CQ36" s="619"/>
      <c r="CR36" s="619"/>
      <c r="CS36" s="619"/>
      <c r="CT36" s="620"/>
      <c r="CU36" s="640">
        <v>21.8</v>
      </c>
      <c r="CV36" s="641"/>
      <c r="CW36" s="641"/>
      <c r="CX36" s="642"/>
      <c r="CY36" s="627">
        <v>135248947</v>
      </c>
      <c r="CZ36" s="643"/>
      <c r="DA36" s="643"/>
      <c r="DB36" s="643"/>
      <c r="DC36" s="643"/>
      <c r="DD36" s="643"/>
      <c r="DE36" s="643"/>
      <c r="DF36" s="644"/>
      <c r="DG36" s="627">
        <v>135243764</v>
      </c>
      <c r="DH36" s="643"/>
      <c r="DI36" s="643"/>
      <c r="DJ36" s="643"/>
      <c r="DK36" s="643"/>
      <c r="DL36" s="643"/>
      <c r="DM36" s="643"/>
      <c r="DN36" s="643"/>
      <c r="DO36" s="643"/>
      <c r="DP36" s="643"/>
      <c r="DQ36" s="644"/>
      <c r="DR36" s="640">
        <v>28.6</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276</v>
      </c>
      <c r="AQ37" s="601"/>
      <c r="AR37" s="601"/>
      <c r="AS37" s="601"/>
      <c r="AT37" s="601"/>
      <c r="AU37" s="601"/>
      <c r="AV37" s="601"/>
      <c r="AW37" s="601"/>
      <c r="AX37" s="601"/>
      <c r="AY37" s="601"/>
      <c r="AZ37" s="601"/>
      <c r="BA37" s="601"/>
      <c r="BB37" s="601"/>
      <c r="BC37" s="602"/>
      <c r="BD37" s="600" t="s">
        <v>277</v>
      </c>
      <c r="BE37" s="601"/>
      <c r="BF37" s="601"/>
      <c r="BG37" s="601"/>
      <c r="BH37" s="601"/>
      <c r="BI37" s="601"/>
      <c r="BJ37" s="601"/>
      <c r="BK37" s="601"/>
      <c r="BL37" s="601"/>
      <c r="BM37" s="602"/>
      <c r="BN37" s="600" t="s">
        <v>278</v>
      </c>
      <c r="BO37" s="601"/>
      <c r="BP37" s="601"/>
      <c r="BQ37" s="601"/>
      <c r="BR37" s="601"/>
      <c r="BS37" s="601"/>
      <c r="BT37" s="601"/>
      <c r="BU37" s="601"/>
      <c r="BV37" s="601"/>
      <c r="BW37" s="602"/>
      <c r="BY37" s="615" t="s">
        <v>279</v>
      </c>
      <c r="BZ37" s="616"/>
      <c r="CA37" s="616"/>
      <c r="CB37" s="616"/>
      <c r="CC37" s="616"/>
      <c r="CD37" s="616"/>
      <c r="CE37" s="616"/>
      <c r="CF37" s="616"/>
      <c r="CG37" s="616"/>
      <c r="CH37" s="616"/>
      <c r="CI37" s="616"/>
      <c r="CJ37" s="616"/>
      <c r="CK37" s="616"/>
      <c r="CL37" s="617"/>
      <c r="CM37" s="618">
        <v>11969290</v>
      </c>
      <c r="CN37" s="643"/>
      <c r="CO37" s="643"/>
      <c r="CP37" s="643"/>
      <c r="CQ37" s="643"/>
      <c r="CR37" s="643"/>
      <c r="CS37" s="643"/>
      <c r="CT37" s="644"/>
      <c r="CU37" s="640">
        <v>1.6</v>
      </c>
      <c r="CV37" s="641"/>
      <c r="CW37" s="641"/>
      <c r="CX37" s="642"/>
      <c r="CY37" s="627">
        <v>6300129</v>
      </c>
      <c r="CZ37" s="643"/>
      <c r="DA37" s="643"/>
      <c r="DB37" s="643"/>
      <c r="DC37" s="643"/>
      <c r="DD37" s="643"/>
      <c r="DE37" s="643"/>
      <c r="DF37" s="644"/>
      <c r="DG37" s="627">
        <v>6292445</v>
      </c>
      <c r="DH37" s="643"/>
      <c r="DI37" s="643"/>
      <c r="DJ37" s="643"/>
      <c r="DK37" s="643"/>
      <c r="DL37" s="643"/>
      <c r="DM37" s="643"/>
      <c r="DN37" s="643"/>
      <c r="DO37" s="643"/>
      <c r="DP37" s="643"/>
      <c r="DQ37" s="644"/>
      <c r="DR37" s="640">
        <v>1.3</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280</v>
      </c>
      <c r="AQ38" s="665"/>
      <c r="AR38" s="665"/>
      <c r="AS38" s="665"/>
      <c r="AT38" s="670" t="s">
        <v>281</v>
      </c>
      <c r="AU38" s="180"/>
      <c r="AV38" s="180"/>
      <c r="AW38" s="180"/>
      <c r="AX38" s="604" t="s">
        <v>139</v>
      </c>
      <c r="AY38" s="605"/>
      <c r="AZ38" s="605"/>
      <c r="BA38" s="605"/>
      <c r="BB38" s="605"/>
      <c r="BC38" s="606"/>
      <c r="BD38" s="645">
        <v>99.1</v>
      </c>
      <c r="BE38" s="613"/>
      <c r="BF38" s="613"/>
      <c r="BG38" s="613"/>
      <c r="BH38" s="613"/>
      <c r="BI38" s="613">
        <v>97.8</v>
      </c>
      <c r="BJ38" s="613"/>
      <c r="BK38" s="613"/>
      <c r="BL38" s="613"/>
      <c r="BM38" s="614"/>
      <c r="BN38" s="645">
        <v>99.1</v>
      </c>
      <c r="BO38" s="613"/>
      <c r="BP38" s="613"/>
      <c r="BQ38" s="613"/>
      <c r="BR38" s="613"/>
      <c r="BS38" s="613">
        <v>97.7</v>
      </c>
      <c r="BT38" s="613"/>
      <c r="BU38" s="613"/>
      <c r="BV38" s="613"/>
      <c r="BW38" s="614"/>
      <c r="BY38" s="615" t="s">
        <v>282</v>
      </c>
      <c r="BZ38" s="616"/>
      <c r="CA38" s="616"/>
      <c r="CB38" s="616"/>
      <c r="CC38" s="616"/>
      <c r="CD38" s="616"/>
      <c r="CE38" s="616"/>
      <c r="CF38" s="616"/>
      <c r="CG38" s="616"/>
      <c r="CH38" s="616"/>
      <c r="CI38" s="616"/>
      <c r="CJ38" s="616"/>
      <c r="CK38" s="616"/>
      <c r="CL38" s="617"/>
      <c r="CM38" s="618">
        <v>115182411</v>
      </c>
      <c r="CN38" s="619"/>
      <c r="CO38" s="619"/>
      <c r="CP38" s="619"/>
      <c r="CQ38" s="619"/>
      <c r="CR38" s="619"/>
      <c r="CS38" s="619"/>
      <c r="CT38" s="620"/>
      <c r="CU38" s="640">
        <v>15.2</v>
      </c>
      <c r="CV38" s="641"/>
      <c r="CW38" s="641"/>
      <c r="CX38" s="642"/>
      <c r="CY38" s="627">
        <v>113949467</v>
      </c>
      <c r="CZ38" s="643"/>
      <c r="DA38" s="643"/>
      <c r="DB38" s="643"/>
      <c r="DC38" s="643"/>
      <c r="DD38" s="643"/>
      <c r="DE38" s="643"/>
      <c r="DF38" s="644"/>
      <c r="DG38" s="627">
        <v>113949467</v>
      </c>
      <c r="DH38" s="643"/>
      <c r="DI38" s="643"/>
      <c r="DJ38" s="643"/>
      <c r="DK38" s="643"/>
      <c r="DL38" s="643"/>
      <c r="DM38" s="643"/>
      <c r="DN38" s="643"/>
      <c r="DO38" s="643"/>
      <c r="DP38" s="643"/>
      <c r="DQ38" s="644"/>
      <c r="DR38" s="640">
        <v>24.1</v>
      </c>
      <c r="DS38" s="641"/>
      <c r="DT38" s="641"/>
      <c r="DU38" s="641"/>
      <c r="DV38" s="641"/>
      <c r="DW38" s="641"/>
      <c r="DX38" s="646"/>
    </row>
    <row r="39" spans="2:128" ht="11.25" customHeight="1">
      <c r="AP39" s="666"/>
      <c r="AQ39" s="667"/>
      <c r="AR39" s="667"/>
      <c r="AS39" s="667"/>
      <c r="AT39" s="671"/>
      <c r="AU39" s="169" t="s">
        <v>283</v>
      </c>
      <c r="AV39" s="169"/>
      <c r="AW39" s="169"/>
      <c r="AX39" s="615" t="s">
        <v>284</v>
      </c>
      <c r="AY39" s="616"/>
      <c r="AZ39" s="616"/>
      <c r="BA39" s="616"/>
      <c r="BB39" s="616"/>
      <c r="BC39" s="617"/>
      <c r="BD39" s="652">
        <v>98.6</v>
      </c>
      <c r="BE39" s="624"/>
      <c r="BF39" s="624"/>
      <c r="BG39" s="624"/>
      <c r="BH39" s="624"/>
      <c r="BI39" s="624">
        <v>95.5</v>
      </c>
      <c r="BJ39" s="624"/>
      <c r="BK39" s="624"/>
      <c r="BL39" s="624"/>
      <c r="BM39" s="625"/>
      <c r="BN39" s="652">
        <v>98.6</v>
      </c>
      <c r="BO39" s="624"/>
      <c r="BP39" s="624"/>
      <c r="BQ39" s="624"/>
      <c r="BR39" s="624"/>
      <c r="BS39" s="624">
        <v>95.2</v>
      </c>
      <c r="BT39" s="624"/>
      <c r="BU39" s="624"/>
      <c r="BV39" s="624"/>
      <c r="BW39" s="625"/>
      <c r="BY39" s="653" t="s">
        <v>285</v>
      </c>
      <c r="BZ39" s="654"/>
      <c r="CA39" s="615" t="s">
        <v>286</v>
      </c>
      <c r="CB39" s="616"/>
      <c r="CC39" s="616"/>
      <c r="CD39" s="616"/>
      <c r="CE39" s="616"/>
      <c r="CF39" s="616"/>
      <c r="CG39" s="616"/>
      <c r="CH39" s="616"/>
      <c r="CI39" s="616"/>
      <c r="CJ39" s="616"/>
      <c r="CK39" s="616"/>
      <c r="CL39" s="617"/>
      <c r="CM39" s="618">
        <v>115170754</v>
      </c>
      <c r="CN39" s="643"/>
      <c r="CO39" s="643"/>
      <c r="CP39" s="643"/>
      <c r="CQ39" s="643"/>
      <c r="CR39" s="643"/>
      <c r="CS39" s="643"/>
      <c r="CT39" s="644"/>
      <c r="CU39" s="640">
        <v>15.2</v>
      </c>
      <c r="CV39" s="641"/>
      <c r="CW39" s="641"/>
      <c r="CX39" s="642"/>
      <c r="CY39" s="627">
        <v>113937810</v>
      </c>
      <c r="CZ39" s="643"/>
      <c r="DA39" s="643"/>
      <c r="DB39" s="643"/>
      <c r="DC39" s="643"/>
      <c r="DD39" s="643"/>
      <c r="DE39" s="643"/>
      <c r="DF39" s="644"/>
      <c r="DG39" s="627">
        <v>113937810</v>
      </c>
      <c r="DH39" s="643"/>
      <c r="DI39" s="643"/>
      <c r="DJ39" s="643"/>
      <c r="DK39" s="643"/>
      <c r="DL39" s="643"/>
      <c r="DM39" s="643"/>
      <c r="DN39" s="643"/>
      <c r="DO39" s="643"/>
      <c r="DP39" s="643"/>
      <c r="DQ39" s="644"/>
      <c r="DR39" s="640">
        <v>24.1</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287</v>
      </c>
      <c r="AY40" s="635"/>
      <c r="AZ40" s="635"/>
      <c r="BA40" s="635"/>
      <c r="BB40" s="635"/>
      <c r="BC40" s="636"/>
      <c r="BD40" s="659">
        <v>99.8</v>
      </c>
      <c r="BE40" s="660"/>
      <c r="BF40" s="660"/>
      <c r="BG40" s="660"/>
      <c r="BH40" s="660"/>
      <c r="BI40" s="660">
        <v>99.3</v>
      </c>
      <c r="BJ40" s="660"/>
      <c r="BK40" s="660"/>
      <c r="BL40" s="660"/>
      <c r="BM40" s="661"/>
      <c r="BN40" s="659">
        <v>99.8</v>
      </c>
      <c r="BO40" s="660"/>
      <c r="BP40" s="660"/>
      <c r="BQ40" s="660"/>
      <c r="BR40" s="660"/>
      <c r="BS40" s="660">
        <v>99.2</v>
      </c>
      <c r="BT40" s="660"/>
      <c r="BU40" s="660"/>
      <c r="BV40" s="660"/>
      <c r="BW40" s="661"/>
      <c r="BY40" s="655"/>
      <c r="BZ40" s="656"/>
      <c r="CA40" s="615" t="s">
        <v>288</v>
      </c>
      <c r="CB40" s="616"/>
      <c r="CC40" s="616"/>
      <c r="CD40" s="616"/>
      <c r="CE40" s="616"/>
      <c r="CF40" s="616"/>
      <c r="CG40" s="616"/>
      <c r="CH40" s="616"/>
      <c r="CI40" s="616"/>
      <c r="CJ40" s="616"/>
      <c r="CK40" s="616"/>
      <c r="CL40" s="617"/>
      <c r="CM40" s="618">
        <v>98507605</v>
      </c>
      <c r="CN40" s="619"/>
      <c r="CO40" s="619"/>
      <c r="CP40" s="619"/>
      <c r="CQ40" s="619"/>
      <c r="CR40" s="619"/>
      <c r="CS40" s="619"/>
      <c r="CT40" s="620"/>
      <c r="CU40" s="640">
        <v>13</v>
      </c>
      <c r="CV40" s="641"/>
      <c r="CW40" s="641"/>
      <c r="CX40" s="642"/>
      <c r="CY40" s="627">
        <v>97397343</v>
      </c>
      <c r="CZ40" s="643"/>
      <c r="DA40" s="643"/>
      <c r="DB40" s="643"/>
      <c r="DC40" s="643"/>
      <c r="DD40" s="643"/>
      <c r="DE40" s="643"/>
      <c r="DF40" s="644"/>
      <c r="DG40" s="627">
        <v>97397343</v>
      </c>
      <c r="DH40" s="643"/>
      <c r="DI40" s="643"/>
      <c r="DJ40" s="643"/>
      <c r="DK40" s="643"/>
      <c r="DL40" s="643"/>
      <c r="DM40" s="643"/>
      <c r="DN40" s="643"/>
      <c r="DO40" s="643"/>
      <c r="DP40" s="643"/>
      <c r="DQ40" s="644"/>
      <c r="DR40" s="640">
        <v>20.6</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289</v>
      </c>
      <c r="CB41" s="616"/>
      <c r="CC41" s="616"/>
      <c r="CD41" s="616"/>
      <c r="CE41" s="616"/>
      <c r="CF41" s="616"/>
      <c r="CG41" s="616"/>
      <c r="CH41" s="616"/>
      <c r="CI41" s="616"/>
      <c r="CJ41" s="616"/>
      <c r="CK41" s="616"/>
      <c r="CL41" s="617"/>
      <c r="CM41" s="618">
        <v>16663149</v>
      </c>
      <c r="CN41" s="643"/>
      <c r="CO41" s="643"/>
      <c r="CP41" s="643"/>
      <c r="CQ41" s="643"/>
      <c r="CR41" s="643"/>
      <c r="CS41" s="643"/>
      <c r="CT41" s="644"/>
      <c r="CU41" s="640">
        <v>2.2000000000000002</v>
      </c>
      <c r="CV41" s="641"/>
      <c r="CW41" s="641"/>
      <c r="CX41" s="642"/>
      <c r="CY41" s="627">
        <v>16540467</v>
      </c>
      <c r="CZ41" s="643"/>
      <c r="DA41" s="643"/>
      <c r="DB41" s="643"/>
      <c r="DC41" s="643"/>
      <c r="DD41" s="643"/>
      <c r="DE41" s="643"/>
      <c r="DF41" s="644"/>
      <c r="DG41" s="627">
        <v>16540467</v>
      </c>
      <c r="DH41" s="643"/>
      <c r="DI41" s="643"/>
      <c r="DJ41" s="643"/>
      <c r="DK41" s="643"/>
      <c r="DL41" s="643"/>
      <c r="DM41" s="643"/>
      <c r="DN41" s="643"/>
      <c r="DO41" s="643"/>
      <c r="DP41" s="643"/>
      <c r="DQ41" s="644"/>
      <c r="DR41" s="640">
        <v>3.5</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290</v>
      </c>
      <c r="CB42" s="616"/>
      <c r="CC42" s="616"/>
      <c r="CD42" s="616"/>
      <c r="CE42" s="616"/>
      <c r="CF42" s="616"/>
      <c r="CG42" s="616"/>
      <c r="CH42" s="616"/>
      <c r="CI42" s="616"/>
      <c r="CJ42" s="616"/>
      <c r="CK42" s="616"/>
      <c r="CL42" s="617"/>
      <c r="CM42" s="618">
        <v>11657</v>
      </c>
      <c r="CN42" s="619"/>
      <c r="CO42" s="619"/>
      <c r="CP42" s="619"/>
      <c r="CQ42" s="619"/>
      <c r="CR42" s="619"/>
      <c r="CS42" s="619"/>
      <c r="CT42" s="620"/>
      <c r="CU42" s="640">
        <v>0</v>
      </c>
      <c r="CV42" s="641"/>
      <c r="CW42" s="641"/>
      <c r="CX42" s="642"/>
      <c r="CY42" s="627">
        <v>11657</v>
      </c>
      <c r="CZ42" s="643"/>
      <c r="DA42" s="643"/>
      <c r="DB42" s="643"/>
      <c r="DC42" s="643"/>
      <c r="DD42" s="643"/>
      <c r="DE42" s="643"/>
      <c r="DF42" s="644"/>
      <c r="DG42" s="627">
        <v>11657</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291</v>
      </c>
      <c r="BZ43" s="616"/>
      <c r="CA43" s="616"/>
      <c r="CB43" s="616"/>
      <c r="CC43" s="616"/>
      <c r="CD43" s="616"/>
      <c r="CE43" s="616"/>
      <c r="CF43" s="616"/>
      <c r="CG43" s="616"/>
      <c r="CH43" s="616"/>
      <c r="CI43" s="616"/>
      <c r="CJ43" s="616"/>
      <c r="CK43" s="616"/>
      <c r="CL43" s="617"/>
      <c r="CM43" s="618">
        <v>259460911</v>
      </c>
      <c r="CN43" s="643"/>
      <c r="CO43" s="643"/>
      <c r="CP43" s="643"/>
      <c r="CQ43" s="643"/>
      <c r="CR43" s="643"/>
      <c r="CS43" s="643"/>
      <c r="CT43" s="644"/>
      <c r="CU43" s="640">
        <v>34.200000000000003</v>
      </c>
      <c r="CV43" s="641"/>
      <c r="CW43" s="641"/>
      <c r="CX43" s="642"/>
      <c r="CY43" s="627">
        <v>203360187</v>
      </c>
      <c r="CZ43" s="643"/>
      <c r="DA43" s="643"/>
      <c r="DB43" s="643"/>
      <c r="DC43" s="643"/>
      <c r="DD43" s="643"/>
      <c r="DE43" s="643"/>
      <c r="DF43" s="644"/>
      <c r="DG43" s="627">
        <v>142095986</v>
      </c>
      <c r="DH43" s="643"/>
      <c r="DI43" s="643"/>
      <c r="DJ43" s="643"/>
      <c r="DK43" s="643"/>
      <c r="DL43" s="643"/>
      <c r="DM43" s="643"/>
      <c r="DN43" s="643"/>
      <c r="DO43" s="643"/>
      <c r="DP43" s="643"/>
      <c r="DQ43" s="644"/>
      <c r="DR43" s="640">
        <v>30</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292</v>
      </c>
      <c r="BZ44" s="616"/>
      <c r="CA44" s="616"/>
      <c r="CB44" s="616"/>
      <c r="CC44" s="616"/>
      <c r="CD44" s="616"/>
      <c r="CE44" s="616"/>
      <c r="CF44" s="616"/>
      <c r="CG44" s="616"/>
      <c r="CH44" s="616"/>
      <c r="CI44" s="616"/>
      <c r="CJ44" s="616"/>
      <c r="CK44" s="616"/>
      <c r="CL44" s="617"/>
      <c r="CM44" s="618">
        <v>27729652</v>
      </c>
      <c r="CN44" s="619"/>
      <c r="CO44" s="619"/>
      <c r="CP44" s="619"/>
      <c r="CQ44" s="619"/>
      <c r="CR44" s="619"/>
      <c r="CS44" s="619"/>
      <c r="CT44" s="620"/>
      <c r="CU44" s="640">
        <v>3.7</v>
      </c>
      <c r="CV44" s="641"/>
      <c r="CW44" s="641"/>
      <c r="CX44" s="642"/>
      <c r="CY44" s="627">
        <v>20571213</v>
      </c>
      <c r="CZ44" s="643"/>
      <c r="DA44" s="643"/>
      <c r="DB44" s="643"/>
      <c r="DC44" s="643"/>
      <c r="DD44" s="643"/>
      <c r="DE44" s="643"/>
      <c r="DF44" s="644"/>
      <c r="DG44" s="627">
        <v>16569015</v>
      </c>
      <c r="DH44" s="643"/>
      <c r="DI44" s="643"/>
      <c r="DJ44" s="643"/>
      <c r="DK44" s="643"/>
      <c r="DL44" s="643"/>
      <c r="DM44" s="643"/>
      <c r="DN44" s="643"/>
      <c r="DO44" s="643"/>
      <c r="DP44" s="643"/>
      <c r="DQ44" s="644"/>
      <c r="DR44" s="640">
        <v>3.5</v>
      </c>
      <c r="DS44" s="641"/>
      <c r="DT44" s="641"/>
      <c r="DU44" s="641"/>
      <c r="DV44" s="641"/>
      <c r="DW44" s="641"/>
      <c r="DX44" s="646"/>
    </row>
    <row r="45" spans="2:128" ht="11.25" customHeight="1">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294</v>
      </c>
      <c r="BZ45" s="616"/>
      <c r="CA45" s="616"/>
      <c r="CB45" s="616"/>
      <c r="CC45" s="616"/>
      <c r="CD45" s="616"/>
      <c r="CE45" s="616"/>
      <c r="CF45" s="616"/>
      <c r="CG45" s="616"/>
      <c r="CH45" s="616"/>
      <c r="CI45" s="616"/>
      <c r="CJ45" s="616"/>
      <c r="CK45" s="616"/>
      <c r="CL45" s="617"/>
      <c r="CM45" s="618">
        <v>9217901</v>
      </c>
      <c r="CN45" s="643"/>
      <c r="CO45" s="643"/>
      <c r="CP45" s="643"/>
      <c r="CQ45" s="643"/>
      <c r="CR45" s="643"/>
      <c r="CS45" s="643"/>
      <c r="CT45" s="644"/>
      <c r="CU45" s="640">
        <v>1.2</v>
      </c>
      <c r="CV45" s="641"/>
      <c r="CW45" s="641"/>
      <c r="CX45" s="642"/>
      <c r="CY45" s="627">
        <v>7510617</v>
      </c>
      <c r="CZ45" s="643"/>
      <c r="DA45" s="643"/>
      <c r="DB45" s="643"/>
      <c r="DC45" s="643"/>
      <c r="DD45" s="643"/>
      <c r="DE45" s="643"/>
      <c r="DF45" s="644"/>
      <c r="DG45" s="627">
        <v>7426972</v>
      </c>
      <c r="DH45" s="643"/>
      <c r="DI45" s="643"/>
      <c r="DJ45" s="643"/>
      <c r="DK45" s="643"/>
      <c r="DL45" s="643"/>
      <c r="DM45" s="643"/>
      <c r="DN45" s="643"/>
      <c r="DO45" s="643"/>
      <c r="DP45" s="643"/>
      <c r="DQ45" s="644"/>
      <c r="DR45" s="640">
        <v>1.6</v>
      </c>
      <c r="DS45" s="641"/>
      <c r="DT45" s="641"/>
      <c r="DU45" s="641"/>
      <c r="DV45" s="641"/>
      <c r="DW45" s="641"/>
      <c r="DX45" s="646"/>
    </row>
    <row r="46" spans="2:128" ht="11.25" customHeight="1">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296</v>
      </c>
      <c r="BZ46" s="616"/>
      <c r="CA46" s="616"/>
      <c r="CB46" s="616"/>
      <c r="CC46" s="616"/>
      <c r="CD46" s="616"/>
      <c r="CE46" s="616"/>
      <c r="CF46" s="616"/>
      <c r="CG46" s="616"/>
      <c r="CH46" s="616"/>
      <c r="CI46" s="616"/>
      <c r="CJ46" s="616"/>
      <c r="CK46" s="616"/>
      <c r="CL46" s="617"/>
      <c r="CM46" s="618">
        <v>182292378</v>
      </c>
      <c r="CN46" s="619"/>
      <c r="CO46" s="619"/>
      <c r="CP46" s="619"/>
      <c r="CQ46" s="619"/>
      <c r="CR46" s="619"/>
      <c r="CS46" s="619"/>
      <c r="CT46" s="620"/>
      <c r="CU46" s="640">
        <v>24.1</v>
      </c>
      <c r="CV46" s="641"/>
      <c r="CW46" s="641"/>
      <c r="CX46" s="642"/>
      <c r="CY46" s="627">
        <v>165026990</v>
      </c>
      <c r="CZ46" s="643"/>
      <c r="DA46" s="643"/>
      <c r="DB46" s="643"/>
      <c r="DC46" s="643"/>
      <c r="DD46" s="643"/>
      <c r="DE46" s="643"/>
      <c r="DF46" s="644"/>
      <c r="DG46" s="627">
        <v>117274095</v>
      </c>
      <c r="DH46" s="643"/>
      <c r="DI46" s="643"/>
      <c r="DJ46" s="643"/>
      <c r="DK46" s="643"/>
      <c r="DL46" s="643"/>
      <c r="DM46" s="643"/>
      <c r="DN46" s="643"/>
      <c r="DO46" s="643"/>
      <c r="DP46" s="643"/>
      <c r="DQ46" s="644"/>
      <c r="DR46" s="640">
        <v>24.8</v>
      </c>
      <c r="DS46" s="641"/>
      <c r="DT46" s="641"/>
      <c r="DU46" s="641"/>
      <c r="DV46" s="641"/>
      <c r="DW46" s="641"/>
      <c r="DX46" s="646"/>
    </row>
    <row r="47" spans="2:128" ht="11.25" customHeight="1">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298</v>
      </c>
      <c r="BZ47" s="616"/>
      <c r="CA47" s="616"/>
      <c r="CB47" s="616"/>
      <c r="CC47" s="616"/>
      <c r="CD47" s="616"/>
      <c r="CE47" s="616"/>
      <c r="CF47" s="616"/>
      <c r="CG47" s="616"/>
      <c r="CH47" s="616"/>
      <c r="CI47" s="616"/>
      <c r="CJ47" s="616"/>
      <c r="CK47" s="616"/>
      <c r="CL47" s="617"/>
      <c r="CM47" s="618">
        <v>1106515</v>
      </c>
      <c r="CN47" s="643"/>
      <c r="CO47" s="643"/>
      <c r="CP47" s="643"/>
      <c r="CQ47" s="643"/>
      <c r="CR47" s="643"/>
      <c r="CS47" s="643"/>
      <c r="CT47" s="644"/>
      <c r="CU47" s="640">
        <v>0.1</v>
      </c>
      <c r="CV47" s="641"/>
      <c r="CW47" s="641"/>
      <c r="CX47" s="642"/>
      <c r="CY47" s="627">
        <v>1088747</v>
      </c>
      <c r="CZ47" s="643"/>
      <c r="DA47" s="643"/>
      <c r="DB47" s="643"/>
      <c r="DC47" s="643"/>
      <c r="DD47" s="643"/>
      <c r="DE47" s="643"/>
      <c r="DF47" s="644"/>
      <c r="DG47" s="627" t="s">
        <v>102</v>
      </c>
      <c r="DH47" s="643"/>
      <c r="DI47" s="643"/>
      <c r="DJ47" s="643"/>
      <c r="DK47" s="643"/>
      <c r="DL47" s="643"/>
      <c r="DM47" s="643"/>
      <c r="DN47" s="643"/>
      <c r="DO47" s="643"/>
      <c r="DP47" s="643"/>
      <c r="DQ47" s="644"/>
      <c r="DR47" s="640" t="s">
        <v>102</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299</v>
      </c>
      <c r="BZ48" s="616"/>
      <c r="CA48" s="616"/>
      <c r="CB48" s="616"/>
      <c r="CC48" s="616"/>
      <c r="CD48" s="616"/>
      <c r="CE48" s="616"/>
      <c r="CF48" s="616"/>
      <c r="CG48" s="616"/>
      <c r="CH48" s="616"/>
      <c r="CI48" s="616"/>
      <c r="CJ48" s="616"/>
      <c r="CK48" s="616"/>
      <c r="CL48" s="617"/>
      <c r="CM48" s="618">
        <v>7768162</v>
      </c>
      <c r="CN48" s="619"/>
      <c r="CO48" s="619"/>
      <c r="CP48" s="619"/>
      <c r="CQ48" s="619"/>
      <c r="CR48" s="619"/>
      <c r="CS48" s="619"/>
      <c r="CT48" s="620"/>
      <c r="CU48" s="640">
        <v>1</v>
      </c>
      <c r="CV48" s="641"/>
      <c r="CW48" s="641"/>
      <c r="CX48" s="642"/>
      <c r="CY48" s="627">
        <v>5000006</v>
      </c>
      <c r="CZ48" s="643"/>
      <c r="DA48" s="643"/>
      <c r="DB48" s="643"/>
      <c r="DC48" s="643"/>
      <c r="DD48" s="643"/>
      <c r="DE48" s="643"/>
      <c r="DF48" s="644"/>
      <c r="DG48" s="627" t="s">
        <v>102</v>
      </c>
      <c r="DH48" s="643"/>
      <c r="DI48" s="643"/>
      <c r="DJ48" s="643"/>
      <c r="DK48" s="643"/>
      <c r="DL48" s="643"/>
      <c r="DM48" s="643"/>
      <c r="DN48" s="643"/>
      <c r="DO48" s="643"/>
      <c r="DP48" s="643"/>
      <c r="DQ48" s="644"/>
      <c r="DR48" s="640" t="s">
        <v>102</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300</v>
      </c>
      <c r="BZ49" s="616"/>
      <c r="CA49" s="616"/>
      <c r="CB49" s="616"/>
      <c r="CC49" s="616"/>
      <c r="CD49" s="616"/>
      <c r="CE49" s="616"/>
      <c r="CF49" s="616"/>
      <c r="CG49" s="616"/>
      <c r="CH49" s="616"/>
      <c r="CI49" s="616"/>
      <c r="CJ49" s="616"/>
      <c r="CK49" s="616"/>
      <c r="CL49" s="617"/>
      <c r="CM49" s="618">
        <v>203243</v>
      </c>
      <c r="CN49" s="643"/>
      <c r="CO49" s="643"/>
      <c r="CP49" s="643"/>
      <c r="CQ49" s="643"/>
      <c r="CR49" s="643"/>
      <c r="CS49" s="643"/>
      <c r="CT49" s="644"/>
      <c r="CU49" s="640">
        <v>0</v>
      </c>
      <c r="CV49" s="641"/>
      <c r="CW49" s="641"/>
      <c r="CX49" s="642"/>
      <c r="CY49" s="627">
        <v>20643</v>
      </c>
      <c r="CZ49" s="643"/>
      <c r="DA49" s="643"/>
      <c r="DB49" s="643"/>
      <c r="DC49" s="643"/>
      <c r="DD49" s="643"/>
      <c r="DE49" s="643"/>
      <c r="DF49" s="644"/>
      <c r="DG49" s="627" t="s">
        <v>102</v>
      </c>
      <c r="DH49" s="643"/>
      <c r="DI49" s="643"/>
      <c r="DJ49" s="643"/>
      <c r="DK49" s="643"/>
      <c r="DL49" s="643"/>
      <c r="DM49" s="643"/>
      <c r="DN49" s="643"/>
      <c r="DO49" s="643"/>
      <c r="DP49" s="643"/>
      <c r="DQ49" s="644"/>
      <c r="DR49" s="640" t="s">
        <v>102</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301</v>
      </c>
      <c r="BZ50" s="616"/>
      <c r="CA50" s="616"/>
      <c r="CB50" s="616"/>
      <c r="CC50" s="616"/>
      <c r="CD50" s="616"/>
      <c r="CE50" s="616"/>
      <c r="CF50" s="616"/>
      <c r="CG50" s="616"/>
      <c r="CH50" s="616"/>
      <c r="CI50" s="616"/>
      <c r="CJ50" s="616"/>
      <c r="CK50" s="616"/>
      <c r="CL50" s="617"/>
      <c r="CM50" s="618">
        <v>31143060</v>
      </c>
      <c r="CN50" s="619"/>
      <c r="CO50" s="619"/>
      <c r="CP50" s="619"/>
      <c r="CQ50" s="619"/>
      <c r="CR50" s="619"/>
      <c r="CS50" s="619"/>
      <c r="CT50" s="620"/>
      <c r="CU50" s="640">
        <v>4.0999999999999996</v>
      </c>
      <c r="CV50" s="641"/>
      <c r="CW50" s="641"/>
      <c r="CX50" s="642"/>
      <c r="CY50" s="627">
        <v>4141971</v>
      </c>
      <c r="CZ50" s="643"/>
      <c r="DA50" s="643"/>
      <c r="DB50" s="643"/>
      <c r="DC50" s="643"/>
      <c r="DD50" s="643"/>
      <c r="DE50" s="643"/>
      <c r="DF50" s="644"/>
      <c r="DG50" s="627">
        <v>825904</v>
      </c>
      <c r="DH50" s="643"/>
      <c r="DI50" s="643"/>
      <c r="DJ50" s="643"/>
      <c r="DK50" s="643"/>
      <c r="DL50" s="643"/>
      <c r="DM50" s="643"/>
      <c r="DN50" s="643"/>
      <c r="DO50" s="643"/>
      <c r="DP50" s="643"/>
      <c r="DQ50" s="644"/>
      <c r="DR50" s="640">
        <v>0.2</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302</v>
      </c>
      <c r="BZ51" s="616"/>
      <c r="CA51" s="616"/>
      <c r="CB51" s="616"/>
      <c r="CC51" s="616"/>
      <c r="CD51" s="616"/>
      <c r="CE51" s="616"/>
      <c r="CF51" s="616"/>
      <c r="CG51" s="616"/>
      <c r="CH51" s="616"/>
      <c r="CI51" s="616"/>
      <c r="CJ51" s="616"/>
      <c r="CK51" s="616"/>
      <c r="CL51" s="617"/>
      <c r="CM51" s="618" t="s">
        <v>102</v>
      </c>
      <c r="CN51" s="643"/>
      <c r="CO51" s="643"/>
      <c r="CP51" s="643"/>
      <c r="CQ51" s="643"/>
      <c r="CR51" s="643"/>
      <c r="CS51" s="643"/>
      <c r="CT51" s="644"/>
      <c r="CU51" s="640" t="s">
        <v>102</v>
      </c>
      <c r="CV51" s="641"/>
      <c r="CW51" s="641"/>
      <c r="CX51" s="642"/>
      <c r="CY51" s="627" t="s">
        <v>102</v>
      </c>
      <c r="CZ51" s="643"/>
      <c r="DA51" s="643"/>
      <c r="DB51" s="643"/>
      <c r="DC51" s="643"/>
      <c r="DD51" s="643"/>
      <c r="DE51" s="643"/>
      <c r="DF51" s="644"/>
      <c r="DG51" s="627" t="s">
        <v>102</v>
      </c>
      <c r="DH51" s="643"/>
      <c r="DI51" s="643"/>
      <c r="DJ51" s="643"/>
      <c r="DK51" s="643"/>
      <c r="DL51" s="643"/>
      <c r="DM51" s="643"/>
      <c r="DN51" s="643"/>
      <c r="DO51" s="643"/>
      <c r="DP51" s="643"/>
      <c r="DQ51" s="644"/>
      <c r="DR51" s="640" t="s">
        <v>102</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303</v>
      </c>
      <c r="BZ52" s="616"/>
      <c r="CA52" s="616"/>
      <c r="CB52" s="616"/>
      <c r="CC52" s="616"/>
      <c r="CD52" s="616"/>
      <c r="CE52" s="616"/>
      <c r="CF52" s="616"/>
      <c r="CG52" s="616"/>
      <c r="CH52" s="616"/>
      <c r="CI52" s="616"/>
      <c r="CJ52" s="616"/>
      <c r="CK52" s="616"/>
      <c r="CL52" s="617"/>
      <c r="CM52" s="618">
        <v>144129337</v>
      </c>
      <c r="CN52" s="619"/>
      <c r="CO52" s="619"/>
      <c r="CP52" s="619"/>
      <c r="CQ52" s="619"/>
      <c r="CR52" s="619"/>
      <c r="CS52" s="619"/>
      <c r="CT52" s="620"/>
      <c r="CU52" s="640">
        <v>19</v>
      </c>
      <c r="CV52" s="641"/>
      <c r="CW52" s="641"/>
      <c r="CX52" s="642"/>
      <c r="CY52" s="627">
        <v>24506828</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304</v>
      </c>
      <c r="BZ53" s="616"/>
      <c r="CA53" s="616"/>
      <c r="CB53" s="616"/>
      <c r="CC53" s="616"/>
      <c r="CD53" s="616"/>
      <c r="CE53" s="616"/>
      <c r="CF53" s="616"/>
      <c r="CG53" s="616"/>
      <c r="CH53" s="616"/>
      <c r="CI53" s="616"/>
      <c r="CJ53" s="616"/>
      <c r="CK53" s="616"/>
      <c r="CL53" s="617"/>
      <c r="CM53" s="618">
        <v>3922305</v>
      </c>
      <c r="CN53" s="619"/>
      <c r="CO53" s="619"/>
      <c r="CP53" s="619"/>
      <c r="CQ53" s="619"/>
      <c r="CR53" s="619"/>
      <c r="CS53" s="619"/>
      <c r="CT53" s="620"/>
      <c r="CU53" s="640">
        <v>0.5</v>
      </c>
      <c r="CV53" s="641"/>
      <c r="CW53" s="641"/>
      <c r="CX53" s="642"/>
      <c r="CY53" s="627">
        <v>1550135</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285</v>
      </c>
      <c r="BZ54" s="654"/>
      <c r="CA54" s="615" t="s">
        <v>305</v>
      </c>
      <c r="CB54" s="616"/>
      <c r="CC54" s="616"/>
      <c r="CD54" s="616"/>
      <c r="CE54" s="616"/>
      <c r="CF54" s="616"/>
      <c r="CG54" s="616"/>
      <c r="CH54" s="616"/>
      <c r="CI54" s="616"/>
      <c r="CJ54" s="616"/>
      <c r="CK54" s="616"/>
      <c r="CL54" s="617"/>
      <c r="CM54" s="618">
        <v>141783631</v>
      </c>
      <c r="CN54" s="619"/>
      <c r="CO54" s="619"/>
      <c r="CP54" s="619"/>
      <c r="CQ54" s="619"/>
      <c r="CR54" s="619"/>
      <c r="CS54" s="619"/>
      <c r="CT54" s="620"/>
      <c r="CU54" s="640">
        <v>18.7</v>
      </c>
      <c r="CV54" s="641"/>
      <c r="CW54" s="641"/>
      <c r="CX54" s="642"/>
      <c r="CY54" s="627">
        <v>24425598</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306</v>
      </c>
      <c r="CB55" s="616"/>
      <c r="CC55" s="616"/>
      <c r="CD55" s="616"/>
      <c r="CE55" s="616"/>
      <c r="CF55" s="616"/>
      <c r="CG55" s="616"/>
      <c r="CH55" s="616"/>
      <c r="CI55" s="616"/>
      <c r="CJ55" s="616"/>
      <c r="CK55" s="616"/>
      <c r="CL55" s="617"/>
      <c r="CM55" s="618">
        <v>65597439</v>
      </c>
      <c r="CN55" s="619"/>
      <c r="CO55" s="619"/>
      <c r="CP55" s="619"/>
      <c r="CQ55" s="619"/>
      <c r="CR55" s="619"/>
      <c r="CS55" s="619"/>
      <c r="CT55" s="620"/>
      <c r="CU55" s="640">
        <v>8.6999999999999993</v>
      </c>
      <c r="CV55" s="641"/>
      <c r="CW55" s="641"/>
      <c r="CX55" s="642"/>
      <c r="CY55" s="627">
        <v>4884122</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307</v>
      </c>
      <c r="CB56" s="616"/>
      <c r="CC56" s="616"/>
      <c r="CD56" s="616"/>
      <c r="CE56" s="616"/>
      <c r="CF56" s="616"/>
      <c r="CG56" s="616"/>
      <c r="CH56" s="616"/>
      <c r="CI56" s="616"/>
      <c r="CJ56" s="616"/>
      <c r="CK56" s="616"/>
      <c r="CL56" s="617"/>
      <c r="CM56" s="618">
        <v>53301975</v>
      </c>
      <c r="CN56" s="619"/>
      <c r="CO56" s="619"/>
      <c r="CP56" s="619"/>
      <c r="CQ56" s="619"/>
      <c r="CR56" s="619"/>
      <c r="CS56" s="619"/>
      <c r="CT56" s="620"/>
      <c r="CU56" s="640">
        <v>7</v>
      </c>
      <c r="CV56" s="641"/>
      <c r="CW56" s="641"/>
      <c r="CX56" s="642"/>
      <c r="CY56" s="627">
        <v>18581346</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308</v>
      </c>
      <c r="CB57" s="616"/>
      <c r="CC57" s="616"/>
      <c r="CD57" s="616"/>
      <c r="CE57" s="616"/>
      <c r="CF57" s="616"/>
      <c r="CG57" s="616"/>
      <c r="CH57" s="616"/>
      <c r="CI57" s="616"/>
      <c r="CJ57" s="616"/>
      <c r="CK57" s="616"/>
      <c r="CL57" s="617"/>
      <c r="CM57" s="618">
        <v>2345706</v>
      </c>
      <c r="CN57" s="619"/>
      <c r="CO57" s="619"/>
      <c r="CP57" s="619"/>
      <c r="CQ57" s="619"/>
      <c r="CR57" s="619"/>
      <c r="CS57" s="619"/>
      <c r="CT57" s="620"/>
      <c r="CU57" s="640">
        <v>0.3</v>
      </c>
      <c r="CV57" s="641"/>
      <c r="CW57" s="641"/>
      <c r="CX57" s="642"/>
      <c r="CY57" s="627">
        <v>81230</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309</v>
      </c>
      <c r="CB58" s="616"/>
      <c r="CC58" s="616"/>
      <c r="CD58" s="616"/>
      <c r="CE58" s="616"/>
      <c r="CF58" s="616"/>
      <c r="CG58" s="616"/>
      <c r="CH58" s="616"/>
      <c r="CI58" s="616"/>
      <c r="CJ58" s="616"/>
      <c r="CK58" s="616"/>
      <c r="CL58" s="617"/>
      <c r="CM58" s="618" t="s">
        <v>102</v>
      </c>
      <c r="CN58" s="619"/>
      <c r="CO58" s="619"/>
      <c r="CP58" s="619"/>
      <c r="CQ58" s="619"/>
      <c r="CR58" s="619"/>
      <c r="CS58" s="619"/>
      <c r="CT58" s="620"/>
      <c r="CU58" s="640" t="s">
        <v>102</v>
      </c>
      <c r="CV58" s="641"/>
      <c r="CW58" s="641"/>
      <c r="CX58" s="642"/>
      <c r="CY58" s="627" t="s">
        <v>102</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310</v>
      </c>
      <c r="BZ59" s="635"/>
      <c r="CA59" s="635"/>
      <c r="CB59" s="635"/>
      <c r="CC59" s="635"/>
      <c r="CD59" s="635"/>
      <c r="CE59" s="635"/>
      <c r="CF59" s="635"/>
      <c r="CG59" s="635"/>
      <c r="CH59" s="635"/>
      <c r="CI59" s="635"/>
      <c r="CJ59" s="635"/>
      <c r="CK59" s="635"/>
      <c r="CL59" s="636"/>
      <c r="CM59" s="679">
        <v>757659950</v>
      </c>
      <c r="CN59" s="680"/>
      <c r="CO59" s="680"/>
      <c r="CP59" s="680"/>
      <c r="CQ59" s="680"/>
      <c r="CR59" s="680"/>
      <c r="CS59" s="680"/>
      <c r="CT59" s="681"/>
      <c r="CU59" s="682">
        <v>100</v>
      </c>
      <c r="CV59" s="683"/>
      <c r="CW59" s="683"/>
      <c r="CX59" s="684"/>
      <c r="CY59" s="685">
        <v>533858080</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312</v>
      </c>
      <c r="DK2" s="724"/>
      <c r="DL2" s="724"/>
      <c r="DM2" s="724"/>
      <c r="DN2" s="724"/>
      <c r="DO2" s="725"/>
      <c r="DP2" s="194"/>
      <c r="DQ2" s="723" t="s">
        <v>313</v>
      </c>
      <c r="DR2" s="724"/>
      <c r="DS2" s="724"/>
      <c r="DT2" s="724"/>
      <c r="DU2" s="724"/>
      <c r="DV2" s="724"/>
      <c r="DW2" s="724"/>
      <c r="DX2" s="724"/>
      <c r="DY2" s="724"/>
      <c r="DZ2" s="72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6" t="s">
        <v>314</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7" t="s">
        <v>316</v>
      </c>
      <c r="B5" s="718"/>
      <c r="C5" s="718"/>
      <c r="D5" s="718"/>
      <c r="E5" s="718"/>
      <c r="F5" s="718"/>
      <c r="G5" s="718"/>
      <c r="H5" s="718"/>
      <c r="I5" s="718"/>
      <c r="J5" s="718"/>
      <c r="K5" s="718"/>
      <c r="L5" s="718"/>
      <c r="M5" s="718"/>
      <c r="N5" s="718"/>
      <c r="O5" s="718"/>
      <c r="P5" s="719"/>
      <c r="Q5" s="694" t="s">
        <v>317</v>
      </c>
      <c r="R5" s="695"/>
      <c r="S5" s="695"/>
      <c r="T5" s="695"/>
      <c r="U5" s="696"/>
      <c r="V5" s="694" t="s">
        <v>318</v>
      </c>
      <c r="W5" s="695"/>
      <c r="X5" s="695"/>
      <c r="Y5" s="695"/>
      <c r="Z5" s="696"/>
      <c r="AA5" s="694" t="s">
        <v>319</v>
      </c>
      <c r="AB5" s="695"/>
      <c r="AC5" s="695"/>
      <c r="AD5" s="695"/>
      <c r="AE5" s="695"/>
      <c r="AF5" s="727" t="s">
        <v>320</v>
      </c>
      <c r="AG5" s="695"/>
      <c r="AH5" s="695"/>
      <c r="AI5" s="695"/>
      <c r="AJ5" s="706"/>
      <c r="AK5" s="695" t="s">
        <v>321</v>
      </c>
      <c r="AL5" s="695"/>
      <c r="AM5" s="695"/>
      <c r="AN5" s="695"/>
      <c r="AO5" s="696"/>
      <c r="AP5" s="694" t="s">
        <v>322</v>
      </c>
      <c r="AQ5" s="695"/>
      <c r="AR5" s="695"/>
      <c r="AS5" s="695"/>
      <c r="AT5" s="696"/>
      <c r="AU5" s="694" t="s">
        <v>323</v>
      </c>
      <c r="AV5" s="695"/>
      <c r="AW5" s="695"/>
      <c r="AX5" s="695"/>
      <c r="AY5" s="706"/>
      <c r="AZ5" s="201"/>
      <c r="BA5" s="201"/>
      <c r="BB5" s="201"/>
      <c r="BC5" s="201"/>
      <c r="BD5" s="201"/>
      <c r="BE5" s="202"/>
      <c r="BF5" s="202"/>
      <c r="BG5" s="202"/>
      <c r="BH5" s="202"/>
      <c r="BI5" s="202"/>
      <c r="BJ5" s="202"/>
      <c r="BK5" s="202"/>
      <c r="BL5" s="202"/>
      <c r="BM5" s="202"/>
      <c r="BN5" s="202"/>
      <c r="BO5" s="202"/>
      <c r="BP5" s="202"/>
      <c r="BQ5" s="717" t="s">
        <v>324</v>
      </c>
      <c r="BR5" s="718"/>
      <c r="BS5" s="718"/>
      <c r="BT5" s="718"/>
      <c r="BU5" s="718"/>
      <c r="BV5" s="718"/>
      <c r="BW5" s="718"/>
      <c r="BX5" s="718"/>
      <c r="BY5" s="718"/>
      <c r="BZ5" s="718"/>
      <c r="CA5" s="718"/>
      <c r="CB5" s="718"/>
      <c r="CC5" s="718"/>
      <c r="CD5" s="718"/>
      <c r="CE5" s="718"/>
      <c r="CF5" s="718"/>
      <c r="CG5" s="719"/>
      <c r="CH5" s="694" t="s">
        <v>325</v>
      </c>
      <c r="CI5" s="695"/>
      <c r="CJ5" s="695"/>
      <c r="CK5" s="695"/>
      <c r="CL5" s="696"/>
      <c r="CM5" s="694" t="s">
        <v>326</v>
      </c>
      <c r="CN5" s="695"/>
      <c r="CO5" s="695"/>
      <c r="CP5" s="695"/>
      <c r="CQ5" s="696"/>
      <c r="CR5" s="694" t="s">
        <v>327</v>
      </c>
      <c r="CS5" s="695"/>
      <c r="CT5" s="695"/>
      <c r="CU5" s="695"/>
      <c r="CV5" s="696"/>
      <c r="CW5" s="694" t="s">
        <v>328</v>
      </c>
      <c r="CX5" s="695"/>
      <c r="CY5" s="695"/>
      <c r="CZ5" s="695"/>
      <c r="DA5" s="696"/>
      <c r="DB5" s="694" t="s">
        <v>329</v>
      </c>
      <c r="DC5" s="695"/>
      <c r="DD5" s="695"/>
      <c r="DE5" s="695"/>
      <c r="DF5" s="696"/>
      <c r="DG5" s="700" t="s">
        <v>330</v>
      </c>
      <c r="DH5" s="701"/>
      <c r="DI5" s="701"/>
      <c r="DJ5" s="701"/>
      <c r="DK5" s="702"/>
      <c r="DL5" s="700" t="s">
        <v>331</v>
      </c>
      <c r="DM5" s="701"/>
      <c r="DN5" s="701"/>
      <c r="DO5" s="701"/>
      <c r="DP5" s="702"/>
      <c r="DQ5" s="694" t="s">
        <v>332</v>
      </c>
      <c r="DR5" s="695"/>
      <c r="DS5" s="695"/>
      <c r="DT5" s="695"/>
      <c r="DU5" s="696"/>
      <c r="DV5" s="694" t="s">
        <v>323</v>
      </c>
      <c r="DW5" s="695"/>
      <c r="DX5" s="695"/>
      <c r="DY5" s="695"/>
      <c r="DZ5" s="706"/>
      <c r="EA5" s="199"/>
    </row>
    <row r="6" spans="1:131" s="200" customFormat="1" ht="26.25" customHeight="1" thickBot="1">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333</v>
      </c>
      <c r="C7" s="709"/>
      <c r="D7" s="709"/>
      <c r="E7" s="709"/>
      <c r="F7" s="709"/>
      <c r="G7" s="709"/>
      <c r="H7" s="709"/>
      <c r="I7" s="709"/>
      <c r="J7" s="709"/>
      <c r="K7" s="709"/>
      <c r="L7" s="709"/>
      <c r="M7" s="709"/>
      <c r="N7" s="709"/>
      <c r="O7" s="709"/>
      <c r="P7" s="710"/>
      <c r="Q7" s="711">
        <v>811813</v>
      </c>
      <c r="R7" s="712"/>
      <c r="S7" s="712"/>
      <c r="T7" s="712"/>
      <c r="U7" s="712"/>
      <c r="V7" s="712">
        <v>798634</v>
      </c>
      <c r="W7" s="712"/>
      <c r="X7" s="712"/>
      <c r="Y7" s="712"/>
      <c r="Z7" s="712"/>
      <c r="AA7" s="712">
        <v>13179</v>
      </c>
      <c r="AB7" s="712"/>
      <c r="AC7" s="712"/>
      <c r="AD7" s="712"/>
      <c r="AE7" s="713"/>
      <c r="AF7" s="714">
        <v>6241</v>
      </c>
      <c r="AG7" s="715"/>
      <c r="AH7" s="715"/>
      <c r="AI7" s="715"/>
      <c r="AJ7" s="716"/>
      <c r="AK7" s="751">
        <v>15050</v>
      </c>
      <c r="AL7" s="752"/>
      <c r="AM7" s="752"/>
      <c r="AN7" s="752"/>
      <c r="AO7" s="752"/>
      <c r="AP7" s="752">
        <v>1575149</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c r="BS7" s="755" t="s">
        <v>513</v>
      </c>
      <c r="BT7" s="756"/>
      <c r="BU7" s="756"/>
      <c r="BV7" s="756"/>
      <c r="BW7" s="756"/>
      <c r="BX7" s="756"/>
      <c r="BY7" s="756"/>
      <c r="BZ7" s="756"/>
      <c r="CA7" s="756"/>
      <c r="CB7" s="756"/>
      <c r="CC7" s="756"/>
      <c r="CD7" s="756"/>
      <c r="CE7" s="756"/>
      <c r="CF7" s="756"/>
      <c r="CG7" s="757"/>
      <c r="CH7" s="748">
        <v>0</v>
      </c>
      <c r="CI7" s="749"/>
      <c r="CJ7" s="749"/>
      <c r="CK7" s="749"/>
      <c r="CL7" s="750"/>
      <c r="CM7" s="748">
        <v>12</v>
      </c>
      <c r="CN7" s="749"/>
      <c r="CO7" s="749"/>
      <c r="CP7" s="749"/>
      <c r="CQ7" s="750"/>
      <c r="CR7" s="748">
        <v>10</v>
      </c>
      <c r="CS7" s="749"/>
      <c r="CT7" s="749"/>
      <c r="CU7" s="749"/>
      <c r="CV7" s="750"/>
      <c r="CW7" s="748">
        <v>72</v>
      </c>
      <c r="CX7" s="749"/>
      <c r="CY7" s="749"/>
      <c r="CZ7" s="749"/>
      <c r="DA7" s="750"/>
      <c r="DB7" s="748" t="s">
        <v>457</v>
      </c>
      <c r="DC7" s="749"/>
      <c r="DD7" s="749"/>
      <c r="DE7" s="749"/>
      <c r="DF7" s="750"/>
      <c r="DG7" s="748" t="s">
        <v>457</v>
      </c>
      <c r="DH7" s="749"/>
      <c r="DI7" s="749"/>
      <c r="DJ7" s="749"/>
      <c r="DK7" s="750"/>
      <c r="DL7" s="748" t="s">
        <v>457</v>
      </c>
      <c r="DM7" s="749"/>
      <c r="DN7" s="749"/>
      <c r="DO7" s="749"/>
      <c r="DP7" s="750"/>
      <c r="DQ7" s="748" t="s">
        <v>457</v>
      </c>
      <c r="DR7" s="749"/>
      <c r="DS7" s="749"/>
      <c r="DT7" s="749"/>
      <c r="DU7" s="750"/>
      <c r="DV7" s="729"/>
      <c r="DW7" s="730"/>
      <c r="DX7" s="730"/>
      <c r="DY7" s="730"/>
      <c r="DZ7" s="731"/>
      <c r="EA7" s="199"/>
    </row>
    <row r="8" spans="1:131" s="200" customFormat="1" ht="26.25" customHeight="1">
      <c r="A8" s="206">
        <v>2</v>
      </c>
      <c r="B8" s="732" t="s">
        <v>334</v>
      </c>
      <c r="C8" s="733"/>
      <c r="D8" s="733"/>
      <c r="E8" s="733"/>
      <c r="F8" s="733"/>
      <c r="G8" s="733"/>
      <c r="H8" s="733"/>
      <c r="I8" s="733"/>
      <c r="J8" s="733"/>
      <c r="K8" s="733"/>
      <c r="L8" s="733"/>
      <c r="M8" s="733"/>
      <c r="N8" s="733"/>
      <c r="O8" s="733"/>
      <c r="P8" s="734"/>
      <c r="Q8" s="735">
        <v>100761</v>
      </c>
      <c r="R8" s="736"/>
      <c r="S8" s="736"/>
      <c r="T8" s="736"/>
      <c r="U8" s="736"/>
      <c r="V8" s="736">
        <v>100761</v>
      </c>
      <c r="W8" s="736"/>
      <c r="X8" s="736"/>
      <c r="Y8" s="736"/>
      <c r="Z8" s="736"/>
      <c r="AA8" s="736" t="s">
        <v>457</v>
      </c>
      <c r="AB8" s="736"/>
      <c r="AC8" s="736"/>
      <c r="AD8" s="736"/>
      <c r="AE8" s="737"/>
      <c r="AF8" s="738" t="s">
        <v>102</v>
      </c>
      <c r="AG8" s="739"/>
      <c r="AH8" s="739"/>
      <c r="AI8" s="739"/>
      <c r="AJ8" s="740"/>
      <c r="AK8" s="741">
        <v>29058</v>
      </c>
      <c r="AL8" s="742"/>
      <c r="AM8" s="742"/>
      <c r="AN8" s="742"/>
      <c r="AO8" s="742"/>
      <c r="AP8" s="742" t="s">
        <v>457</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c r="BS8" s="745" t="s">
        <v>514</v>
      </c>
      <c r="BT8" s="746"/>
      <c r="BU8" s="746"/>
      <c r="BV8" s="746"/>
      <c r="BW8" s="746"/>
      <c r="BX8" s="746"/>
      <c r="BY8" s="746"/>
      <c r="BZ8" s="746"/>
      <c r="CA8" s="746"/>
      <c r="CB8" s="746"/>
      <c r="CC8" s="746"/>
      <c r="CD8" s="746"/>
      <c r="CE8" s="746"/>
      <c r="CF8" s="746"/>
      <c r="CG8" s="747"/>
      <c r="CH8" s="758">
        <v>-12</v>
      </c>
      <c r="CI8" s="759"/>
      <c r="CJ8" s="759"/>
      <c r="CK8" s="759"/>
      <c r="CL8" s="760"/>
      <c r="CM8" s="758">
        <v>81</v>
      </c>
      <c r="CN8" s="759"/>
      <c r="CO8" s="759"/>
      <c r="CP8" s="759"/>
      <c r="CQ8" s="760"/>
      <c r="CR8" s="758">
        <v>5</v>
      </c>
      <c r="CS8" s="759"/>
      <c r="CT8" s="759"/>
      <c r="CU8" s="759"/>
      <c r="CV8" s="760"/>
      <c r="CW8" s="758">
        <v>39</v>
      </c>
      <c r="CX8" s="759"/>
      <c r="CY8" s="759"/>
      <c r="CZ8" s="759"/>
      <c r="DA8" s="760"/>
      <c r="DB8" s="758" t="s">
        <v>457</v>
      </c>
      <c r="DC8" s="759"/>
      <c r="DD8" s="759"/>
      <c r="DE8" s="759"/>
      <c r="DF8" s="760"/>
      <c r="DG8" s="758" t="s">
        <v>457</v>
      </c>
      <c r="DH8" s="759"/>
      <c r="DI8" s="759"/>
      <c r="DJ8" s="759"/>
      <c r="DK8" s="760"/>
      <c r="DL8" s="758" t="s">
        <v>457</v>
      </c>
      <c r="DM8" s="759"/>
      <c r="DN8" s="759"/>
      <c r="DO8" s="759"/>
      <c r="DP8" s="760"/>
      <c r="DQ8" s="758" t="s">
        <v>457</v>
      </c>
      <c r="DR8" s="759"/>
      <c r="DS8" s="759"/>
      <c r="DT8" s="759"/>
      <c r="DU8" s="760"/>
      <c r="DV8" s="761"/>
      <c r="DW8" s="762"/>
      <c r="DX8" s="762"/>
      <c r="DY8" s="762"/>
      <c r="DZ8" s="763"/>
      <c r="EA8" s="199"/>
    </row>
    <row r="9" spans="1:131" s="200" customFormat="1" ht="26.25" customHeight="1">
      <c r="A9" s="206">
        <v>3</v>
      </c>
      <c r="B9" s="732" t="s">
        <v>335</v>
      </c>
      <c r="C9" s="733"/>
      <c r="D9" s="733"/>
      <c r="E9" s="733"/>
      <c r="F9" s="733"/>
      <c r="G9" s="733"/>
      <c r="H9" s="733"/>
      <c r="I9" s="733"/>
      <c r="J9" s="733"/>
      <c r="K9" s="733"/>
      <c r="L9" s="733"/>
      <c r="M9" s="733"/>
      <c r="N9" s="733"/>
      <c r="O9" s="733"/>
      <c r="P9" s="734"/>
      <c r="Q9" s="735">
        <v>359</v>
      </c>
      <c r="R9" s="736"/>
      <c r="S9" s="736"/>
      <c r="T9" s="736"/>
      <c r="U9" s="736"/>
      <c r="V9" s="736">
        <v>357</v>
      </c>
      <c r="W9" s="736"/>
      <c r="X9" s="736"/>
      <c r="Y9" s="736"/>
      <c r="Z9" s="736"/>
      <c r="AA9" s="736">
        <v>2</v>
      </c>
      <c r="AB9" s="736"/>
      <c r="AC9" s="736"/>
      <c r="AD9" s="736"/>
      <c r="AE9" s="737"/>
      <c r="AF9" s="738">
        <v>2</v>
      </c>
      <c r="AG9" s="739"/>
      <c r="AH9" s="739"/>
      <c r="AI9" s="739"/>
      <c r="AJ9" s="740"/>
      <c r="AK9" s="741" t="s">
        <v>457</v>
      </c>
      <c r="AL9" s="742"/>
      <c r="AM9" s="742"/>
      <c r="AN9" s="742"/>
      <c r="AO9" s="742"/>
      <c r="AP9" s="742" t="s">
        <v>457</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c r="BS9" s="745" t="s">
        <v>515</v>
      </c>
      <c r="BT9" s="746"/>
      <c r="BU9" s="746"/>
      <c r="BV9" s="746"/>
      <c r="BW9" s="746"/>
      <c r="BX9" s="746"/>
      <c r="BY9" s="746"/>
      <c r="BZ9" s="746"/>
      <c r="CA9" s="746"/>
      <c r="CB9" s="746"/>
      <c r="CC9" s="746"/>
      <c r="CD9" s="746"/>
      <c r="CE9" s="746"/>
      <c r="CF9" s="746"/>
      <c r="CG9" s="747"/>
      <c r="CH9" s="758">
        <v>9</v>
      </c>
      <c r="CI9" s="759"/>
      <c r="CJ9" s="759"/>
      <c r="CK9" s="759"/>
      <c r="CL9" s="760"/>
      <c r="CM9" s="758">
        <v>711</v>
      </c>
      <c r="CN9" s="759"/>
      <c r="CO9" s="759"/>
      <c r="CP9" s="759"/>
      <c r="CQ9" s="760"/>
      <c r="CR9" s="758">
        <v>152</v>
      </c>
      <c r="CS9" s="759"/>
      <c r="CT9" s="759"/>
      <c r="CU9" s="759"/>
      <c r="CV9" s="760"/>
      <c r="CW9" s="758">
        <v>13</v>
      </c>
      <c r="CX9" s="759"/>
      <c r="CY9" s="759"/>
      <c r="CZ9" s="759"/>
      <c r="DA9" s="760"/>
      <c r="DB9" s="758" t="s">
        <v>457</v>
      </c>
      <c r="DC9" s="759"/>
      <c r="DD9" s="759"/>
      <c r="DE9" s="759"/>
      <c r="DF9" s="760"/>
      <c r="DG9" s="758" t="s">
        <v>457</v>
      </c>
      <c r="DH9" s="759"/>
      <c r="DI9" s="759"/>
      <c r="DJ9" s="759"/>
      <c r="DK9" s="760"/>
      <c r="DL9" s="758" t="s">
        <v>457</v>
      </c>
      <c r="DM9" s="759"/>
      <c r="DN9" s="759"/>
      <c r="DO9" s="759"/>
      <c r="DP9" s="760"/>
      <c r="DQ9" s="758" t="s">
        <v>457</v>
      </c>
      <c r="DR9" s="759"/>
      <c r="DS9" s="759"/>
      <c r="DT9" s="759"/>
      <c r="DU9" s="760"/>
      <c r="DV9" s="761"/>
      <c r="DW9" s="762"/>
      <c r="DX9" s="762"/>
      <c r="DY9" s="762"/>
      <c r="DZ9" s="763"/>
      <c r="EA9" s="199"/>
    </row>
    <row r="10" spans="1:131" s="200" customFormat="1" ht="26.25" customHeight="1">
      <c r="A10" s="206">
        <v>4</v>
      </c>
      <c r="B10" s="732" t="s">
        <v>336</v>
      </c>
      <c r="C10" s="733"/>
      <c r="D10" s="733"/>
      <c r="E10" s="733"/>
      <c r="F10" s="733"/>
      <c r="G10" s="733"/>
      <c r="H10" s="733"/>
      <c r="I10" s="733"/>
      <c r="J10" s="733"/>
      <c r="K10" s="733"/>
      <c r="L10" s="733"/>
      <c r="M10" s="733"/>
      <c r="N10" s="733"/>
      <c r="O10" s="733"/>
      <c r="P10" s="734"/>
      <c r="Q10" s="735">
        <v>4138</v>
      </c>
      <c r="R10" s="736"/>
      <c r="S10" s="736"/>
      <c r="T10" s="736"/>
      <c r="U10" s="736"/>
      <c r="V10" s="736">
        <v>4138</v>
      </c>
      <c r="W10" s="736"/>
      <c r="X10" s="736"/>
      <c r="Y10" s="736"/>
      <c r="Z10" s="736"/>
      <c r="AA10" s="736" t="s">
        <v>457</v>
      </c>
      <c r="AB10" s="736"/>
      <c r="AC10" s="736"/>
      <c r="AD10" s="736"/>
      <c r="AE10" s="737"/>
      <c r="AF10" s="738" t="s">
        <v>102</v>
      </c>
      <c r="AG10" s="739"/>
      <c r="AH10" s="739"/>
      <c r="AI10" s="739"/>
      <c r="AJ10" s="740"/>
      <c r="AK10" s="741" t="s">
        <v>457</v>
      </c>
      <c r="AL10" s="742"/>
      <c r="AM10" s="742"/>
      <c r="AN10" s="742"/>
      <c r="AO10" s="742"/>
      <c r="AP10" s="742">
        <v>23064</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c r="BS10" s="745" t="s">
        <v>516</v>
      </c>
      <c r="BT10" s="746"/>
      <c r="BU10" s="746"/>
      <c r="BV10" s="746"/>
      <c r="BW10" s="746"/>
      <c r="BX10" s="746"/>
      <c r="BY10" s="746"/>
      <c r="BZ10" s="746"/>
      <c r="CA10" s="746"/>
      <c r="CB10" s="746"/>
      <c r="CC10" s="746"/>
      <c r="CD10" s="746"/>
      <c r="CE10" s="746"/>
      <c r="CF10" s="746"/>
      <c r="CG10" s="747"/>
      <c r="CH10" s="758">
        <v>255</v>
      </c>
      <c r="CI10" s="759"/>
      <c r="CJ10" s="759"/>
      <c r="CK10" s="759"/>
      <c r="CL10" s="760"/>
      <c r="CM10" s="758">
        <v>5448</v>
      </c>
      <c r="CN10" s="759"/>
      <c r="CO10" s="759"/>
      <c r="CP10" s="759"/>
      <c r="CQ10" s="760"/>
      <c r="CR10" s="758">
        <v>20</v>
      </c>
      <c r="CS10" s="759"/>
      <c r="CT10" s="759"/>
      <c r="CU10" s="759"/>
      <c r="CV10" s="760"/>
      <c r="CW10" s="758" t="s">
        <v>457</v>
      </c>
      <c r="CX10" s="759"/>
      <c r="CY10" s="759"/>
      <c r="CZ10" s="759"/>
      <c r="DA10" s="760"/>
      <c r="DB10" s="758" t="s">
        <v>457</v>
      </c>
      <c r="DC10" s="759"/>
      <c r="DD10" s="759"/>
      <c r="DE10" s="759"/>
      <c r="DF10" s="760"/>
      <c r="DG10" s="758" t="s">
        <v>457</v>
      </c>
      <c r="DH10" s="759"/>
      <c r="DI10" s="759"/>
      <c r="DJ10" s="759"/>
      <c r="DK10" s="760"/>
      <c r="DL10" s="758" t="s">
        <v>457</v>
      </c>
      <c r="DM10" s="759"/>
      <c r="DN10" s="759"/>
      <c r="DO10" s="759"/>
      <c r="DP10" s="760"/>
      <c r="DQ10" s="758" t="s">
        <v>457</v>
      </c>
      <c r="DR10" s="759"/>
      <c r="DS10" s="759"/>
      <c r="DT10" s="759"/>
      <c r="DU10" s="760"/>
      <c r="DV10" s="761"/>
      <c r="DW10" s="762"/>
      <c r="DX10" s="762"/>
      <c r="DY10" s="762"/>
      <c r="DZ10" s="763"/>
      <c r="EA10" s="199"/>
    </row>
    <row r="11" spans="1:131" s="200" customFormat="1" ht="26.25" customHeight="1">
      <c r="A11" s="206">
        <v>5</v>
      </c>
      <c r="B11" s="732" t="s">
        <v>337</v>
      </c>
      <c r="C11" s="733"/>
      <c r="D11" s="733"/>
      <c r="E11" s="733"/>
      <c r="F11" s="733"/>
      <c r="G11" s="733"/>
      <c r="H11" s="733"/>
      <c r="I11" s="733"/>
      <c r="J11" s="733"/>
      <c r="K11" s="733"/>
      <c r="L11" s="733"/>
      <c r="M11" s="733"/>
      <c r="N11" s="733"/>
      <c r="O11" s="733"/>
      <c r="P11" s="734"/>
      <c r="Q11" s="735">
        <v>480</v>
      </c>
      <c r="R11" s="736"/>
      <c r="S11" s="736"/>
      <c r="T11" s="736"/>
      <c r="U11" s="736"/>
      <c r="V11" s="736">
        <v>120</v>
      </c>
      <c r="W11" s="736"/>
      <c r="X11" s="736"/>
      <c r="Y11" s="736"/>
      <c r="Z11" s="736"/>
      <c r="AA11" s="736">
        <v>361</v>
      </c>
      <c r="AB11" s="736"/>
      <c r="AC11" s="736"/>
      <c r="AD11" s="736"/>
      <c r="AE11" s="737"/>
      <c r="AF11" s="738" t="s">
        <v>102</v>
      </c>
      <c r="AG11" s="739"/>
      <c r="AH11" s="739"/>
      <c r="AI11" s="739"/>
      <c r="AJ11" s="740"/>
      <c r="AK11" s="741">
        <v>1</v>
      </c>
      <c r="AL11" s="742"/>
      <c r="AM11" s="742"/>
      <c r="AN11" s="742"/>
      <c r="AO11" s="742"/>
      <c r="AP11" s="742">
        <v>1189</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517</v>
      </c>
      <c r="BT11" s="746"/>
      <c r="BU11" s="746"/>
      <c r="BV11" s="746"/>
      <c r="BW11" s="746"/>
      <c r="BX11" s="746"/>
      <c r="BY11" s="746"/>
      <c r="BZ11" s="746"/>
      <c r="CA11" s="746"/>
      <c r="CB11" s="746"/>
      <c r="CC11" s="746"/>
      <c r="CD11" s="746"/>
      <c r="CE11" s="746"/>
      <c r="CF11" s="746"/>
      <c r="CG11" s="747"/>
      <c r="CH11" s="758">
        <v>-9</v>
      </c>
      <c r="CI11" s="759"/>
      <c r="CJ11" s="759"/>
      <c r="CK11" s="759"/>
      <c r="CL11" s="760"/>
      <c r="CM11" s="758">
        <v>137</v>
      </c>
      <c r="CN11" s="759"/>
      <c r="CO11" s="759"/>
      <c r="CP11" s="759"/>
      <c r="CQ11" s="760"/>
      <c r="CR11" s="758">
        <v>55</v>
      </c>
      <c r="CS11" s="759"/>
      <c r="CT11" s="759"/>
      <c r="CU11" s="759"/>
      <c r="CV11" s="760"/>
      <c r="CW11" s="758">
        <v>149</v>
      </c>
      <c r="CX11" s="759"/>
      <c r="CY11" s="759"/>
      <c r="CZ11" s="759"/>
      <c r="DA11" s="760"/>
      <c r="DB11" s="758" t="s">
        <v>457</v>
      </c>
      <c r="DC11" s="759"/>
      <c r="DD11" s="759"/>
      <c r="DE11" s="759"/>
      <c r="DF11" s="760"/>
      <c r="DG11" s="758" t="s">
        <v>457</v>
      </c>
      <c r="DH11" s="759"/>
      <c r="DI11" s="759"/>
      <c r="DJ11" s="759"/>
      <c r="DK11" s="760"/>
      <c r="DL11" s="758" t="s">
        <v>457</v>
      </c>
      <c r="DM11" s="759"/>
      <c r="DN11" s="759"/>
      <c r="DO11" s="759"/>
      <c r="DP11" s="760"/>
      <c r="DQ11" s="758" t="s">
        <v>457</v>
      </c>
      <c r="DR11" s="759"/>
      <c r="DS11" s="759"/>
      <c r="DT11" s="759"/>
      <c r="DU11" s="760"/>
      <c r="DV11" s="761"/>
      <c r="DW11" s="762"/>
      <c r="DX11" s="762"/>
      <c r="DY11" s="762"/>
      <c r="DZ11" s="763"/>
      <c r="EA11" s="199"/>
    </row>
    <row r="12" spans="1:131" s="200" customFormat="1" ht="26.25" customHeight="1">
      <c r="A12" s="206">
        <v>6</v>
      </c>
      <c r="B12" s="732" t="s">
        <v>338</v>
      </c>
      <c r="C12" s="733"/>
      <c r="D12" s="733"/>
      <c r="E12" s="733"/>
      <c r="F12" s="733"/>
      <c r="G12" s="733"/>
      <c r="H12" s="733"/>
      <c r="I12" s="733"/>
      <c r="J12" s="733"/>
      <c r="K12" s="733"/>
      <c r="L12" s="733"/>
      <c r="M12" s="733"/>
      <c r="N12" s="733"/>
      <c r="O12" s="733"/>
      <c r="P12" s="734"/>
      <c r="Q12" s="735">
        <v>2614</v>
      </c>
      <c r="R12" s="736"/>
      <c r="S12" s="736"/>
      <c r="T12" s="736"/>
      <c r="U12" s="736"/>
      <c r="V12" s="736">
        <v>1266</v>
      </c>
      <c r="W12" s="736"/>
      <c r="X12" s="736"/>
      <c r="Y12" s="736"/>
      <c r="Z12" s="736"/>
      <c r="AA12" s="736">
        <v>1348</v>
      </c>
      <c r="AB12" s="736"/>
      <c r="AC12" s="736"/>
      <c r="AD12" s="736"/>
      <c r="AE12" s="737"/>
      <c r="AF12" s="738" t="s">
        <v>102</v>
      </c>
      <c r="AG12" s="739"/>
      <c r="AH12" s="739"/>
      <c r="AI12" s="739"/>
      <c r="AJ12" s="740"/>
      <c r="AK12" s="741">
        <v>440</v>
      </c>
      <c r="AL12" s="742"/>
      <c r="AM12" s="742"/>
      <c r="AN12" s="742"/>
      <c r="AO12" s="742"/>
      <c r="AP12" s="742">
        <v>8351</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c r="BS12" s="745" t="s">
        <v>518</v>
      </c>
      <c r="BT12" s="746"/>
      <c r="BU12" s="746"/>
      <c r="BV12" s="746"/>
      <c r="BW12" s="746"/>
      <c r="BX12" s="746"/>
      <c r="BY12" s="746"/>
      <c r="BZ12" s="746"/>
      <c r="CA12" s="746"/>
      <c r="CB12" s="746"/>
      <c r="CC12" s="746"/>
      <c r="CD12" s="746"/>
      <c r="CE12" s="746"/>
      <c r="CF12" s="746"/>
      <c r="CG12" s="747"/>
      <c r="CH12" s="758">
        <v>-69</v>
      </c>
      <c r="CI12" s="759"/>
      <c r="CJ12" s="759"/>
      <c r="CK12" s="759"/>
      <c r="CL12" s="760"/>
      <c r="CM12" s="758">
        <v>1513</v>
      </c>
      <c r="CN12" s="759"/>
      <c r="CO12" s="759"/>
      <c r="CP12" s="759"/>
      <c r="CQ12" s="760"/>
      <c r="CR12" s="758">
        <v>10</v>
      </c>
      <c r="CS12" s="759"/>
      <c r="CT12" s="759"/>
      <c r="CU12" s="759"/>
      <c r="CV12" s="760"/>
      <c r="CW12" s="758" t="s">
        <v>457</v>
      </c>
      <c r="CX12" s="759"/>
      <c r="CY12" s="759"/>
      <c r="CZ12" s="759"/>
      <c r="DA12" s="760"/>
      <c r="DB12" s="758" t="s">
        <v>457</v>
      </c>
      <c r="DC12" s="759"/>
      <c r="DD12" s="759"/>
      <c r="DE12" s="759"/>
      <c r="DF12" s="760"/>
      <c r="DG12" s="758" t="s">
        <v>457</v>
      </c>
      <c r="DH12" s="759"/>
      <c r="DI12" s="759"/>
      <c r="DJ12" s="759"/>
      <c r="DK12" s="760"/>
      <c r="DL12" s="758" t="s">
        <v>457</v>
      </c>
      <c r="DM12" s="759"/>
      <c r="DN12" s="759"/>
      <c r="DO12" s="759"/>
      <c r="DP12" s="760"/>
      <c r="DQ12" s="758" t="s">
        <v>457</v>
      </c>
      <c r="DR12" s="759"/>
      <c r="DS12" s="759"/>
      <c r="DT12" s="759"/>
      <c r="DU12" s="760"/>
      <c r="DV12" s="761"/>
      <c r="DW12" s="762"/>
      <c r="DX12" s="762"/>
      <c r="DY12" s="762"/>
      <c r="DZ12" s="763"/>
      <c r="EA12" s="199"/>
    </row>
    <row r="13" spans="1:131" s="200" customFormat="1" ht="26.25" customHeight="1">
      <c r="A13" s="206">
        <v>7</v>
      </c>
      <c r="B13" s="732" t="s">
        <v>339</v>
      </c>
      <c r="C13" s="733"/>
      <c r="D13" s="733"/>
      <c r="E13" s="733"/>
      <c r="F13" s="733"/>
      <c r="G13" s="733"/>
      <c r="H13" s="733"/>
      <c r="I13" s="733"/>
      <c r="J13" s="733"/>
      <c r="K13" s="733"/>
      <c r="L13" s="733"/>
      <c r="M13" s="733"/>
      <c r="N13" s="733"/>
      <c r="O13" s="733"/>
      <c r="P13" s="734"/>
      <c r="Q13" s="735">
        <v>184</v>
      </c>
      <c r="R13" s="736"/>
      <c r="S13" s="736"/>
      <c r="T13" s="736"/>
      <c r="U13" s="736"/>
      <c r="V13" s="736">
        <v>55</v>
      </c>
      <c r="W13" s="736"/>
      <c r="X13" s="736"/>
      <c r="Y13" s="736"/>
      <c r="Z13" s="736"/>
      <c r="AA13" s="736">
        <v>130</v>
      </c>
      <c r="AB13" s="736"/>
      <c r="AC13" s="736"/>
      <c r="AD13" s="736"/>
      <c r="AE13" s="737"/>
      <c r="AF13" s="738">
        <v>27</v>
      </c>
      <c r="AG13" s="739"/>
      <c r="AH13" s="739"/>
      <c r="AI13" s="739"/>
      <c r="AJ13" s="740"/>
      <c r="AK13" s="741">
        <v>0</v>
      </c>
      <c r="AL13" s="742"/>
      <c r="AM13" s="742"/>
      <c r="AN13" s="742"/>
      <c r="AO13" s="742"/>
      <c r="AP13" s="742">
        <v>223</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t="s">
        <v>552</v>
      </c>
      <c r="BS13" s="745" t="s">
        <v>519</v>
      </c>
      <c r="BT13" s="746"/>
      <c r="BU13" s="746"/>
      <c r="BV13" s="746"/>
      <c r="BW13" s="746"/>
      <c r="BX13" s="746"/>
      <c r="BY13" s="746"/>
      <c r="BZ13" s="746"/>
      <c r="CA13" s="746"/>
      <c r="CB13" s="746"/>
      <c r="CC13" s="746"/>
      <c r="CD13" s="746"/>
      <c r="CE13" s="746"/>
      <c r="CF13" s="746"/>
      <c r="CG13" s="747"/>
      <c r="CH13" s="758">
        <v>-70</v>
      </c>
      <c r="CI13" s="759"/>
      <c r="CJ13" s="759"/>
      <c r="CK13" s="759"/>
      <c r="CL13" s="760"/>
      <c r="CM13" s="758">
        <v>8915</v>
      </c>
      <c r="CN13" s="759"/>
      <c r="CO13" s="759"/>
      <c r="CP13" s="759"/>
      <c r="CQ13" s="760"/>
      <c r="CR13" s="758">
        <v>8</v>
      </c>
      <c r="CS13" s="759"/>
      <c r="CT13" s="759"/>
      <c r="CU13" s="759"/>
      <c r="CV13" s="760"/>
      <c r="CW13" s="758">
        <v>420</v>
      </c>
      <c r="CX13" s="759"/>
      <c r="CY13" s="759"/>
      <c r="CZ13" s="759"/>
      <c r="DA13" s="760"/>
      <c r="DB13" s="758">
        <v>3751</v>
      </c>
      <c r="DC13" s="759"/>
      <c r="DD13" s="759"/>
      <c r="DE13" s="759"/>
      <c r="DF13" s="760"/>
      <c r="DG13" s="758" t="s">
        <v>457</v>
      </c>
      <c r="DH13" s="759"/>
      <c r="DI13" s="759"/>
      <c r="DJ13" s="759"/>
      <c r="DK13" s="760"/>
      <c r="DL13" s="758">
        <v>1355</v>
      </c>
      <c r="DM13" s="759"/>
      <c r="DN13" s="759"/>
      <c r="DO13" s="759"/>
      <c r="DP13" s="760"/>
      <c r="DQ13" s="758">
        <v>136</v>
      </c>
      <c r="DR13" s="759"/>
      <c r="DS13" s="759"/>
      <c r="DT13" s="759"/>
      <c r="DU13" s="760"/>
      <c r="DV13" s="761"/>
      <c r="DW13" s="762"/>
      <c r="DX13" s="762"/>
      <c r="DY13" s="762"/>
      <c r="DZ13" s="763"/>
      <c r="EA13" s="199"/>
    </row>
    <row r="14" spans="1:131" s="200" customFormat="1" ht="26.25" customHeight="1">
      <c r="A14" s="206">
        <v>8</v>
      </c>
      <c r="B14" s="732" t="s">
        <v>340</v>
      </c>
      <c r="C14" s="733"/>
      <c r="D14" s="733"/>
      <c r="E14" s="733"/>
      <c r="F14" s="733"/>
      <c r="G14" s="733"/>
      <c r="H14" s="733"/>
      <c r="I14" s="733"/>
      <c r="J14" s="733"/>
      <c r="K14" s="733"/>
      <c r="L14" s="733"/>
      <c r="M14" s="733"/>
      <c r="N14" s="733"/>
      <c r="O14" s="733"/>
      <c r="P14" s="734"/>
      <c r="Q14" s="735">
        <v>405</v>
      </c>
      <c r="R14" s="736"/>
      <c r="S14" s="736"/>
      <c r="T14" s="736"/>
      <c r="U14" s="736"/>
      <c r="V14" s="736">
        <v>13</v>
      </c>
      <c r="W14" s="736"/>
      <c r="X14" s="736"/>
      <c r="Y14" s="736"/>
      <c r="Z14" s="736"/>
      <c r="AA14" s="736">
        <v>392</v>
      </c>
      <c r="AB14" s="736"/>
      <c r="AC14" s="736"/>
      <c r="AD14" s="736"/>
      <c r="AE14" s="737"/>
      <c r="AF14" s="738" t="s">
        <v>102</v>
      </c>
      <c r="AG14" s="739"/>
      <c r="AH14" s="739"/>
      <c r="AI14" s="739"/>
      <c r="AJ14" s="740"/>
      <c r="AK14" s="741">
        <v>0</v>
      </c>
      <c r="AL14" s="742"/>
      <c r="AM14" s="742"/>
      <c r="AN14" s="742"/>
      <c r="AO14" s="742"/>
      <c r="AP14" s="742" t="s">
        <v>457</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c r="BS14" s="745" t="s">
        <v>520</v>
      </c>
      <c r="BT14" s="746"/>
      <c r="BU14" s="746"/>
      <c r="BV14" s="746"/>
      <c r="BW14" s="746"/>
      <c r="BX14" s="746"/>
      <c r="BY14" s="746"/>
      <c r="BZ14" s="746"/>
      <c r="CA14" s="746"/>
      <c r="CB14" s="746"/>
      <c r="CC14" s="746"/>
      <c r="CD14" s="746"/>
      <c r="CE14" s="746"/>
      <c r="CF14" s="746"/>
      <c r="CG14" s="747"/>
      <c r="CH14" s="758">
        <v>-4</v>
      </c>
      <c r="CI14" s="759"/>
      <c r="CJ14" s="759"/>
      <c r="CK14" s="759"/>
      <c r="CL14" s="760"/>
      <c r="CM14" s="758">
        <v>67</v>
      </c>
      <c r="CN14" s="759"/>
      <c r="CO14" s="759"/>
      <c r="CP14" s="759"/>
      <c r="CQ14" s="760"/>
      <c r="CR14" s="758">
        <v>4</v>
      </c>
      <c r="CS14" s="759"/>
      <c r="CT14" s="759"/>
      <c r="CU14" s="759"/>
      <c r="CV14" s="760"/>
      <c r="CW14" s="758">
        <v>33</v>
      </c>
      <c r="CX14" s="759"/>
      <c r="CY14" s="759"/>
      <c r="CZ14" s="759"/>
      <c r="DA14" s="760"/>
      <c r="DB14" s="758" t="s">
        <v>457</v>
      </c>
      <c r="DC14" s="759"/>
      <c r="DD14" s="759"/>
      <c r="DE14" s="759"/>
      <c r="DF14" s="760"/>
      <c r="DG14" s="758" t="s">
        <v>457</v>
      </c>
      <c r="DH14" s="759"/>
      <c r="DI14" s="759"/>
      <c r="DJ14" s="759"/>
      <c r="DK14" s="760"/>
      <c r="DL14" s="758" t="s">
        <v>457</v>
      </c>
      <c r="DM14" s="759"/>
      <c r="DN14" s="759"/>
      <c r="DO14" s="759"/>
      <c r="DP14" s="760"/>
      <c r="DQ14" s="758" t="s">
        <v>457</v>
      </c>
      <c r="DR14" s="759"/>
      <c r="DS14" s="759"/>
      <c r="DT14" s="759"/>
      <c r="DU14" s="760"/>
      <c r="DV14" s="761"/>
      <c r="DW14" s="762"/>
      <c r="DX14" s="762"/>
      <c r="DY14" s="762"/>
      <c r="DZ14" s="763"/>
      <c r="EA14" s="199"/>
    </row>
    <row r="15" spans="1:131" s="200" customFormat="1" ht="26.25" customHeight="1">
      <c r="A15" s="206">
        <v>9</v>
      </c>
      <c r="B15" s="732" t="s">
        <v>341</v>
      </c>
      <c r="C15" s="733"/>
      <c r="D15" s="733"/>
      <c r="E15" s="733"/>
      <c r="F15" s="733"/>
      <c r="G15" s="733"/>
      <c r="H15" s="733"/>
      <c r="I15" s="733"/>
      <c r="J15" s="733"/>
      <c r="K15" s="733"/>
      <c r="L15" s="733"/>
      <c r="M15" s="733"/>
      <c r="N15" s="733"/>
      <c r="O15" s="733"/>
      <c r="P15" s="734"/>
      <c r="Q15" s="735">
        <v>437</v>
      </c>
      <c r="R15" s="736"/>
      <c r="S15" s="736"/>
      <c r="T15" s="736"/>
      <c r="U15" s="736"/>
      <c r="V15" s="736">
        <v>437</v>
      </c>
      <c r="W15" s="736"/>
      <c r="X15" s="736"/>
      <c r="Y15" s="736"/>
      <c r="Z15" s="736"/>
      <c r="AA15" s="736" t="s">
        <v>457</v>
      </c>
      <c r="AB15" s="736"/>
      <c r="AC15" s="736"/>
      <c r="AD15" s="736"/>
      <c r="AE15" s="737"/>
      <c r="AF15" s="738" t="s">
        <v>102</v>
      </c>
      <c r="AG15" s="739"/>
      <c r="AH15" s="739"/>
      <c r="AI15" s="739"/>
      <c r="AJ15" s="740"/>
      <c r="AK15" s="741">
        <v>433</v>
      </c>
      <c r="AL15" s="742"/>
      <c r="AM15" s="742"/>
      <c r="AN15" s="742"/>
      <c r="AO15" s="742"/>
      <c r="AP15" s="742" t="s">
        <v>457</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521</v>
      </c>
      <c r="BT15" s="746"/>
      <c r="BU15" s="746"/>
      <c r="BV15" s="746"/>
      <c r="BW15" s="746"/>
      <c r="BX15" s="746"/>
      <c r="BY15" s="746"/>
      <c r="BZ15" s="746"/>
      <c r="CA15" s="746"/>
      <c r="CB15" s="746"/>
      <c r="CC15" s="746"/>
      <c r="CD15" s="746"/>
      <c r="CE15" s="746"/>
      <c r="CF15" s="746"/>
      <c r="CG15" s="747"/>
      <c r="CH15" s="758">
        <v>0</v>
      </c>
      <c r="CI15" s="759"/>
      <c r="CJ15" s="759"/>
      <c r="CK15" s="759"/>
      <c r="CL15" s="760"/>
      <c r="CM15" s="758">
        <v>92</v>
      </c>
      <c r="CN15" s="759"/>
      <c r="CO15" s="759"/>
      <c r="CP15" s="759"/>
      <c r="CQ15" s="760"/>
      <c r="CR15" s="758">
        <v>6</v>
      </c>
      <c r="CS15" s="759"/>
      <c r="CT15" s="759"/>
      <c r="CU15" s="759"/>
      <c r="CV15" s="760"/>
      <c r="CW15" s="758">
        <v>22</v>
      </c>
      <c r="CX15" s="759"/>
      <c r="CY15" s="759"/>
      <c r="CZ15" s="759"/>
      <c r="DA15" s="760"/>
      <c r="DB15" s="758" t="s">
        <v>457</v>
      </c>
      <c r="DC15" s="759"/>
      <c r="DD15" s="759"/>
      <c r="DE15" s="759"/>
      <c r="DF15" s="760"/>
      <c r="DG15" s="758" t="s">
        <v>457</v>
      </c>
      <c r="DH15" s="759"/>
      <c r="DI15" s="759"/>
      <c r="DJ15" s="759"/>
      <c r="DK15" s="760"/>
      <c r="DL15" s="758" t="s">
        <v>457</v>
      </c>
      <c r="DM15" s="759"/>
      <c r="DN15" s="759"/>
      <c r="DO15" s="759"/>
      <c r="DP15" s="760"/>
      <c r="DQ15" s="758" t="s">
        <v>457</v>
      </c>
      <c r="DR15" s="759"/>
      <c r="DS15" s="759"/>
      <c r="DT15" s="759"/>
      <c r="DU15" s="760"/>
      <c r="DV15" s="761"/>
      <c r="DW15" s="762"/>
      <c r="DX15" s="762"/>
      <c r="DY15" s="762"/>
      <c r="DZ15" s="763"/>
      <c r="EA15" s="199"/>
    </row>
    <row r="16" spans="1:131" s="200" customFormat="1" ht="26.25" customHeight="1">
      <c r="A16" s="206">
        <v>10</v>
      </c>
      <c r="B16" s="732" t="s">
        <v>342</v>
      </c>
      <c r="C16" s="733"/>
      <c r="D16" s="733"/>
      <c r="E16" s="733"/>
      <c r="F16" s="733"/>
      <c r="G16" s="733"/>
      <c r="H16" s="733"/>
      <c r="I16" s="733"/>
      <c r="J16" s="733"/>
      <c r="K16" s="733"/>
      <c r="L16" s="733"/>
      <c r="M16" s="733"/>
      <c r="N16" s="733"/>
      <c r="O16" s="733"/>
      <c r="P16" s="734"/>
      <c r="Q16" s="735">
        <v>1580</v>
      </c>
      <c r="R16" s="736"/>
      <c r="S16" s="736"/>
      <c r="T16" s="736"/>
      <c r="U16" s="736"/>
      <c r="V16" s="736">
        <v>1347</v>
      </c>
      <c r="W16" s="736"/>
      <c r="X16" s="736"/>
      <c r="Y16" s="736"/>
      <c r="Z16" s="736"/>
      <c r="AA16" s="736">
        <v>233</v>
      </c>
      <c r="AB16" s="736"/>
      <c r="AC16" s="736"/>
      <c r="AD16" s="736"/>
      <c r="AE16" s="737"/>
      <c r="AF16" s="738">
        <v>233</v>
      </c>
      <c r="AG16" s="739"/>
      <c r="AH16" s="739"/>
      <c r="AI16" s="739"/>
      <c r="AJ16" s="740"/>
      <c r="AK16" s="741">
        <v>330</v>
      </c>
      <c r="AL16" s="742"/>
      <c r="AM16" s="742"/>
      <c r="AN16" s="742"/>
      <c r="AO16" s="742"/>
      <c r="AP16" s="742" t="s">
        <v>457</v>
      </c>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522</v>
      </c>
      <c r="BT16" s="746"/>
      <c r="BU16" s="746"/>
      <c r="BV16" s="746"/>
      <c r="BW16" s="746"/>
      <c r="BX16" s="746"/>
      <c r="BY16" s="746"/>
      <c r="BZ16" s="746"/>
      <c r="CA16" s="746"/>
      <c r="CB16" s="746"/>
      <c r="CC16" s="746"/>
      <c r="CD16" s="746"/>
      <c r="CE16" s="746"/>
      <c r="CF16" s="746"/>
      <c r="CG16" s="747"/>
      <c r="CH16" s="758">
        <v>1</v>
      </c>
      <c r="CI16" s="759"/>
      <c r="CJ16" s="759"/>
      <c r="CK16" s="759"/>
      <c r="CL16" s="760"/>
      <c r="CM16" s="758">
        <v>4</v>
      </c>
      <c r="CN16" s="759"/>
      <c r="CO16" s="759"/>
      <c r="CP16" s="759"/>
      <c r="CQ16" s="760"/>
      <c r="CR16" s="758">
        <v>5</v>
      </c>
      <c r="CS16" s="759"/>
      <c r="CT16" s="759"/>
      <c r="CU16" s="759"/>
      <c r="CV16" s="760"/>
      <c r="CW16" s="758">
        <v>220</v>
      </c>
      <c r="CX16" s="759"/>
      <c r="CY16" s="759"/>
      <c r="CZ16" s="759"/>
      <c r="DA16" s="760"/>
      <c r="DB16" s="758" t="s">
        <v>457</v>
      </c>
      <c r="DC16" s="759"/>
      <c r="DD16" s="759"/>
      <c r="DE16" s="759"/>
      <c r="DF16" s="760"/>
      <c r="DG16" s="758" t="s">
        <v>457</v>
      </c>
      <c r="DH16" s="759"/>
      <c r="DI16" s="759"/>
      <c r="DJ16" s="759"/>
      <c r="DK16" s="760"/>
      <c r="DL16" s="758" t="s">
        <v>457</v>
      </c>
      <c r="DM16" s="759"/>
      <c r="DN16" s="759"/>
      <c r="DO16" s="759"/>
      <c r="DP16" s="760"/>
      <c r="DQ16" s="758" t="s">
        <v>457</v>
      </c>
      <c r="DR16" s="759"/>
      <c r="DS16" s="759"/>
      <c r="DT16" s="759"/>
      <c r="DU16" s="760"/>
      <c r="DV16" s="761"/>
      <c r="DW16" s="762"/>
      <c r="DX16" s="762"/>
      <c r="DY16" s="762"/>
      <c r="DZ16" s="763"/>
      <c r="EA16" s="199"/>
    </row>
    <row r="17" spans="1:131" s="200" customFormat="1" ht="26.25" customHeight="1">
      <c r="A17" s="206">
        <v>11</v>
      </c>
      <c r="B17" s="732"/>
      <c r="C17" s="733"/>
      <c r="D17" s="733"/>
      <c r="E17" s="733"/>
      <c r="F17" s="733"/>
      <c r="G17" s="733"/>
      <c r="H17" s="733"/>
      <c r="I17" s="733"/>
      <c r="J17" s="733"/>
      <c r="K17" s="733"/>
      <c r="L17" s="733"/>
      <c r="M17" s="733"/>
      <c r="N17" s="733"/>
      <c r="O17" s="733"/>
      <c r="P17" s="734"/>
      <c r="Q17" s="735"/>
      <c r="R17" s="736"/>
      <c r="S17" s="736"/>
      <c r="T17" s="736"/>
      <c r="U17" s="736"/>
      <c r="V17" s="736"/>
      <c r="W17" s="736"/>
      <c r="X17" s="736"/>
      <c r="Y17" s="736"/>
      <c r="Z17" s="736"/>
      <c r="AA17" s="736"/>
      <c r="AB17" s="736"/>
      <c r="AC17" s="736"/>
      <c r="AD17" s="736"/>
      <c r="AE17" s="737"/>
      <c r="AF17" s="738"/>
      <c r="AG17" s="739"/>
      <c r="AH17" s="739"/>
      <c r="AI17" s="739"/>
      <c r="AJ17" s="740"/>
      <c r="AK17" s="741"/>
      <c r="AL17" s="742"/>
      <c r="AM17" s="742"/>
      <c r="AN17" s="742"/>
      <c r="AO17" s="742"/>
      <c r="AP17" s="742"/>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523</v>
      </c>
      <c r="BT17" s="746"/>
      <c r="BU17" s="746"/>
      <c r="BV17" s="746"/>
      <c r="BW17" s="746"/>
      <c r="BX17" s="746"/>
      <c r="BY17" s="746"/>
      <c r="BZ17" s="746"/>
      <c r="CA17" s="746"/>
      <c r="CB17" s="746"/>
      <c r="CC17" s="746"/>
      <c r="CD17" s="746"/>
      <c r="CE17" s="746"/>
      <c r="CF17" s="746"/>
      <c r="CG17" s="747"/>
      <c r="CH17" s="758">
        <v>0</v>
      </c>
      <c r="CI17" s="759"/>
      <c r="CJ17" s="759"/>
      <c r="CK17" s="759"/>
      <c r="CL17" s="760"/>
      <c r="CM17" s="758">
        <v>3</v>
      </c>
      <c r="CN17" s="759"/>
      <c r="CO17" s="759"/>
      <c r="CP17" s="759"/>
      <c r="CQ17" s="760"/>
      <c r="CR17" s="758">
        <v>2</v>
      </c>
      <c r="CS17" s="759"/>
      <c r="CT17" s="759"/>
      <c r="CU17" s="759"/>
      <c r="CV17" s="760"/>
      <c r="CW17" s="758">
        <v>1</v>
      </c>
      <c r="CX17" s="759"/>
      <c r="CY17" s="759"/>
      <c r="CZ17" s="759"/>
      <c r="DA17" s="760"/>
      <c r="DB17" s="758" t="s">
        <v>457</v>
      </c>
      <c r="DC17" s="759"/>
      <c r="DD17" s="759"/>
      <c r="DE17" s="759"/>
      <c r="DF17" s="760"/>
      <c r="DG17" s="758" t="s">
        <v>457</v>
      </c>
      <c r="DH17" s="759"/>
      <c r="DI17" s="759"/>
      <c r="DJ17" s="759"/>
      <c r="DK17" s="760"/>
      <c r="DL17" s="758" t="s">
        <v>457</v>
      </c>
      <c r="DM17" s="759"/>
      <c r="DN17" s="759"/>
      <c r="DO17" s="759"/>
      <c r="DP17" s="760"/>
      <c r="DQ17" s="758" t="s">
        <v>457</v>
      </c>
      <c r="DR17" s="759"/>
      <c r="DS17" s="759"/>
      <c r="DT17" s="759"/>
      <c r="DU17" s="760"/>
      <c r="DV17" s="761"/>
      <c r="DW17" s="762"/>
      <c r="DX17" s="762"/>
      <c r="DY17" s="762"/>
      <c r="DZ17" s="763"/>
      <c r="EA17" s="199"/>
    </row>
    <row r="18" spans="1:131" s="200" customFormat="1" ht="26.25" customHeight="1">
      <c r="A18" s="206">
        <v>12</v>
      </c>
      <c r="B18" s="732"/>
      <c r="C18" s="733"/>
      <c r="D18" s="733"/>
      <c r="E18" s="733"/>
      <c r="F18" s="733"/>
      <c r="G18" s="733"/>
      <c r="H18" s="733"/>
      <c r="I18" s="733"/>
      <c r="J18" s="733"/>
      <c r="K18" s="733"/>
      <c r="L18" s="733"/>
      <c r="M18" s="733"/>
      <c r="N18" s="733"/>
      <c r="O18" s="733"/>
      <c r="P18" s="734"/>
      <c r="Q18" s="735"/>
      <c r="R18" s="736"/>
      <c r="S18" s="736"/>
      <c r="T18" s="736"/>
      <c r="U18" s="736"/>
      <c r="V18" s="736"/>
      <c r="W18" s="736"/>
      <c r="X18" s="736"/>
      <c r="Y18" s="736"/>
      <c r="Z18" s="736"/>
      <c r="AA18" s="736"/>
      <c r="AB18" s="736"/>
      <c r="AC18" s="736"/>
      <c r="AD18" s="736"/>
      <c r="AE18" s="737"/>
      <c r="AF18" s="738"/>
      <c r="AG18" s="739"/>
      <c r="AH18" s="739"/>
      <c r="AI18" s="739"/>
      <c r="AJ18" s="740"/>
      <c r="AK18" s="741"/>
      <c r="AL18" s="742"/>
      <c r="AM18" s="742"/>
      <c r="AN18" s="742"/>
      <c r="AO18" s="742"/>
      <c r="AP18" s="742"/>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524</v>
      </c>
      <c r="BT18" s="746"/>
      <c r="BU18" s="746"/>
      <c r="BV18" s="746"/>
      <c r="BW18" s="746"/>
      <c r="BX18" s="746"/>
      <c r="BY18" s="746"/>
      <c r="BZ18" s="746"/>
      <c r="CA18" s="746"/>
      <c r="CB18" s="746"/>
      <c r="CC18" s="746"/>
      <c r="CD18" s="746"/>
      <c r="CE18" s="746"/>
      <c r="CF18" s="746"/>
      <c r="CG18" s="747"/>
      <c r="CH18" s="758">
        <v>39</v>
      </c>
      <c r="CI18" s="759"/>
      <c r="CJ18" s="759"/>
      <c r="CK18" s="759"/>
      <c r="CL18" s="760"/>
      <c r="CM18" s="758">
        <v>429</v>
      </c>
      <c r="CN18" s="759"/>
      <c r="CO18" s="759"/>
      <c r="CP18" s="759"/>
      <c r="CQ18" s="760"/>
      <c r="CR18" s="758">
        <v>235</v>
      </c>
      <c r="CS18" s="759"/>
      <c r="CT18" s="759"/>
      <c r="CU18" s="759"/>
      <c r="CV18" s="760"/>
      <c r="CW18" s="758">
        <v>149</v>
      </c>
      <c r="CX18" s="759"/>
      <c r="CY18" s="759"/>
      <c r="CZ18" s="759"/>
      <c r="DA18" s="760"/>
      <c r="DB18" s="758">
        <v>536</v>
      </c>
      <c r="DC18" s="759"/>
      <c r="DD18" s="759"/>
      <c r="DE18" s="759"/>
      <c r="DF18" s="760"/>
      <c r="DG18" s="758" t="s">
        <v>457</v>
      </c>
      <c r="DH18" s="759"/>
      <c r="DI18" s="759"/>
      <c r="DJ18" s="759"/>
      <c r="DK18" s="760"/>
      <c r="DL18" s="758" t="s">
        <v>457</v>
      </c>
      <c r="DM18" s="759"/>
      <c r="DN18" s="759"/>
      <c r="DO18" s="759"/>
      <c r="DP18" s="760"/>
      <c r="DQ18" s="758" t="s">
        <v>457</v>
      </c>
      <c r="DR18" s="759"/>
      <c r="DS18" s="759"/>
      <c r="DT18" s="759"/>
      <c r="DU18" s="760"/>
      <c r="DV18" s="761"/>
      <c r="DW18" s="762"/>
      <c r="DX18" s="762"/>
      <c r="DY18" s="762"/>
      <c r="DZ18" s="763"/>
      <c r="EA18" s="199"/>
    </row>
    <row r="19" spans="1:131" s="200" customFormat="1" ht="26.25" customHeight="1">
      <c r="A19" s="206">
        <v>13</v>
      </c>
      <c r="B19" s="732"/>
      <c r="C19" s="733"/>
      <c r="D19" s="733"/>
      <c r="E19" s="733"/>
      <c r="F19" s="733"/>
      <c r="G19" s="733"/>
      <c r="H19" s="733"/>
      <c r="I19" s="733"/>
      <c r="J19" s="733"/>
      <c r="K19" s="733"/>
      <c r="L19" s="733"/>
      <c r="M19" s="733"/>
      <c r="N19" s="733"/>
      <c r="O19" s="733"/>
      <c r="P19" s="734"/>
      <c r="Q19" s="735"/>
      <c r="R19" s="736"/>
      <c r="S19" s="736"/>
      <c r="T19" s="736"/>
      <c r="U19" s="736"/>
      <c r="V19" s="736"/>
      <c r="W19" s="736"/>
      <c r="X19" s="736"/>
      <c r="Y19" s="736"/>
      <c r="Z19" s="736"/>
      <c r="AA19" s="736"/>
      <c r="AB19" s="736"/>
      <c r="AC19" s="736"/>
      <c r="AD19" s="736"/>
      <c r="AE19" s="737"/>
      <c r="AF19" s="738"/>
      <c r="AG19" s="739"/>
      <c r="AH19" s="739"/>
      <c r="AI19" s="739"/>
      <c r="AJ19" s="740"/>
      <c r="AK19" s="741"/>
      <c r="AL19" s="742"/>
      <c r="AM19" s="742"/>
      <c r="AN19" s="742"/>
      <c r="AO19" s="742"/>
      <c r="AP19" s="742"/>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c r="BS19" s="745" t="s">
        <v>525</v>
      </c>
      <c r="BT19" s="746"/>
      <c r="BU19" s="746"/>
      <c r="BV19" s="746"/>
      <c r="BW19" s="746"/>
      <c r="BX19" s="746"/>
      <c r="BY19" s="746"/>
      <c r="BZ19" s="746"/>
      <c r="CA19" s="746"/>
      <c r="CB19" s="746"/>
      <c r="CC19" s="746"/>
      <c r="CD19" s="746"/>
      <c r="CE19" s="746"/>
      <c r="CF19" s="746"/>
      <c r="CG19" s="747"/>
      <c r="CH19" s="758">
        <v>-3</v>
      </c>
      <c r="CI19" s="759"/>
      <c r="CJ19" s="759"/>
      <c r="CK19" s="759"/>
      <c r="CL19" s="760"/>
      <c r="CM19" s="758">
        <v>1180</v>
      </c>
      <c r="CN19" s="759"/>
      <c r="CO19" s="759"/>
      <c r="CP19" s="759"/>
      <c r="CQ19" s="760"/>
      <c r="CR19" s="758">
        <v>58</v>
      </c>
      <c r="CS19" s="759"/>
      <c r="CT19" s="759"/>
      <c r="CU19" s="759"/>
      <c r="CV19" s="760"/>
      <c r="CW19" s="758">
        <v>64</v>
      </c>
      <c r="CX19" s="759"/>
      <c r="CY19" s="759"/>
      <c r="CZ19" s="759"/>
      <c r="DA19" s="760"/>
      <c r="DB19" s="758" t="s">
        <v>457</v>
      </c>
      <c r="DC19" s="759"/>
      <c r="DD19" s="759"/>
      <c r="DE19" s="759"/>
      <c r="DF19" s="760"/>
      <c r="DG19" s="758" t="s">
        <v>457</v>
      </c>
      <c r="DH19" s="759"/>
      <c r="DI19" s="759"/>
      <c r="DJ19" s="759"/>
      <c r="DK19" s="760"/>
      <c r="DL19" s="758" t="s">
        <v>457</v>
      </c>
      <c r="DM19" s="759"/>
      <c r="DN19" s="759"/>
      <c r="DO19" s="759"/>
      <c r="DP19" s="760"/>
      <c r="DQ19" s="758" t="s">
        <v>457</v>
      </c>
      <c r="DR19" s="759"/>
      <c r="DS19" s="759"/>
      <c r="DT19" s="759"/>
      <c r="DU19" s="760"/>
      <c r="DV19" s="761"/>
      <c r="DW19" s="762"/>
      <c r="DX19" s="762"/>
      <c r="DY19" s="762"/>
      <c r="DZ19" s="763"/>
      <c r="EA19" s="199"/>
    </row>
    <row r="20" spans="1:131" s="200" customFormat="1" ht="26.25" customHeight="1">
      <c r="A20" s="206">
        <v>14</v>
      </c>
      <c r="B20" s="732"/>
      <c r="C20" s="733"/>
      <c r="D20" s="733"/>
      <c r="E20" s="733"/>
      <c r="F20" s="733"/>
      <c r="G20" s="733"/>
      <c r="H20" s="733"/>
      <c r="I20" s="733"/>
      <c r="J20" s="733"/>
      <c r="K20" s="733"/>
      <c r="L20" s="733"/>
      <c r="M20" s="733"/>
      <c r="N20" s="733"/>
      <c r="O20" s="733"/>
      <c r="P20" s="734"/>
      <c r="Q20" s="735"/>
      <c r="R20" s="736"/>
      <c r="S20" s="736"/>
      <c r="T20" s="736"/>
      <c r="U20" s="736"/>
      <c r="V20" s="736"/>
      <c r="W20" s="736"/>
      <c r="X20" s="736"/>
      <c r="Y20" s="736"/>
      <c r="Z20" s="736"/>
      <c r="AA20" s="736"/>
      <c r="AB20" s="736"/>
      <c r="AC20" s="736"/>
      <c r="AD20" s="736"/>
      <c r="AE20" s="737"/>
      <c r="AF20" s="738"/>
      <c r="AG20" s="739"/>
      <c r="AH20" s="739"/>
      <c r="AI20" s="739"/>
      <c r="AJ20" s="740"/>
      <c r="AK20" s="741"/>
      <c r="AL20" s="742"/>
      <c r="AM20" s="742"/>
      <c r="AN20" s="742"/>
      <c r="AO20" s="742"/>
      <c r="AP20" s="742"/>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526</v>
      </c>
      <c r="BT20" s="746"/>
      <c r="BU20" s="746"/>
      <c r="BV20" s="746"/>
      <c r="BW20" s="746"/>
      <c r="BX20" s="746"/>
      <c r="BY20" s="746"/>
      <c r="BZ20" s="746"/>
      <c r="CA20" s="746"/>
      <c r="CB20" s="746"/>
      <c r="CC20" s="746"/>
      <c r="CD20" s="746"/>
      <c r="CE20" s="746"/>
      <c r="CF20" s="746"/>
      <c r="CG20" s="747"/>
      <c r="CH20" s="758">
        <v>14</v>
      </c>
      <c r="CI20" s="759"/>
      <c r="CJ20" s="759"/>
      <c r="CK20" s="759"/>
      <c r="CL20" s="760"/>
      <c r="CM20" s="758">
        <v>407</v>
      </c>
      <c r="CN20" s="759"/>
      <c r="CO20" s="759"/>
      <c r="CP20" s="759"/>
      <c r="CQ20" s="760"/>
      <c r="CR20" s="758">
        <v>5</v>
      </c>
      <c r="CS20" s="759"/>
      <c r="CT20" s="759"/>
      <c r="CU20" s="759"/>
      <c r="CV20" s="760"/>
      <c r="CW20" s="758" t="s">
        <v>457</v>
      </c>
      <c r="CX20" s="759"/>
      <c r="CY20" s="759"/>
      <c r="CZ20" s="759"/>
      <c r="DA20" s="760"/>
      <c r="DB20" s="758" t="s">
        <v>457</v>
      </c>
      <c r="DC20" s="759"/>
      <c r="DD20" s="759"/>
      <c r="DE20" s="759"/>
      <c r="DF20" s="760"/>
      <c r="DG20" s="758" t="s">
        <v>457</v>
      </c>
      <c r="DH20" s="759"/>
      <c r="DI20" s="759"/>
      <c r="DJ20" s="759"/>
      <c r="DK20" s="760"/>
      <c r="DL20" s="758" t="s">
        <v>457</v>
      </c>
      <c r="DM20" s="759"/>
      <c r="DN20" s="759"/>
      <c r="DO20" s="759"/>
      <c r="DP20" s="760"/>
      <c r="DQ20" s="758" t="s">
        <v>457</v>
      </c>
      <c r="DR20" s="759"/>
      <c r="DS20" s="759"/>
      <c r="DT20" s="759"/>
      <c r="DU20" s="760"/>
      <c r="DV20" s="761"/>
      <c r="DW20" s="762"/>
      <c r="DX20" s="762"/>
      <c r="DY20" s="762"/>
      <c r="DZ20" s="763"/>
      <c r="EA20" s="199"/>
    </row>
    <row r="21" spans="1:131" s="200" customFormat="1" ht="26.25" customHeight="1" thickBot="1">
      <c r="A21" s="206">
        <v>15</v>
      </c>
      <c r="B21" s="732"/>
      <c r="C21" s="733"/>
      <c r="D21" s="733"/>
      <c r="E21" s="733"/>
      <c r="F21" s="733"/>
      <c r="G21" s="733"/>
      <c r="H21" s="733"/>
      <c r="I21" s="733"/>
      <c r="J21" s="733"/>
      <c r="K21" s="733"/>
      <c r="L21" s="733"/>
      <c r="M21" s="733"/>
      <c r="N21" s="733"/>
      <c r="O21" s="733"/>
      <c r="P21" s="734"/>
      <c r="Q21" s="735"/>
      <c r="R21" s="736"/>
      <c r="S21" s="736"/>
      <c r="T21" s="736"/>
      <c r="U21" s="736"/>
      <c r="V21" s="736"/>
      <c r="W21" s="736"/>
      <c r="X21" s="736"/>
      <c r="Y21" s="736"/>
      <c r="Z21" s="736"/>
      <c r="AA21" s="736"/>
      <c r="AB21" s="736"/>
      <c r="AC21" s="736"/>
      <c r="AD21" s="736"/>
      <c r="AE21" s="737"/>
      <c r="AF21" s="738"/>
      <c r="AG21" s="739"/>
      <c r="AH21" s="739"/>
      <c r="AI21" s="739"/>
      <c r="AJ21" s="740"/>
      <c r="AK21" s="741"/>
      <c r="AL21" s="742"/>
      <c r="AM21" s="742"/>
      <c r="AN21" s="742"/>
      <c r="AO21" s="742"/>
      <c r="AP21" s="742"/>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t="s">
        <v>552</v>
      </c>
      <c r="BS21" s="745" t="s">
        <v>527</v>
      </c>
      <c r="BT21" s="746"/>
      <c r="BU21" s="746"/>
      <c r="BV21" s="746"/>
      <c r="BW21" s="746"/>
      <c r="BX21" s="746"/>
      <c r="BY21" s="746"/>
      <c r="BZ21" s="746"/>
      <c r="CA21" s="746"/>
      <c r="CB21" s="746"/>
      <c r="CC21" s="746"/>
      <c r="CD21" s="746"/>
      <c r="CE21" s="746"/>
      <c r="CF21" s="746"/>
      <c r="CG21" s="747"/>
      <c r="CH21" s="758">
        <v>51</v>
      </c>
      <c r="CI21" s="759"/>
      <c r="CJ21" s="759"/>
      <c r="CK21" s="759"/>
      <c r="CL21" s="760"/>
      <c r="CM21" s="758">
        <v>20396</v>
      </c>
      <c r="CN21" s="759"/>
      <c r="CO21" s="759"/>
      <c r="CP21" s="759"/>
      <c r="CQ21" s="760"/>
      <c r="CR21" s="758">
        <v>3</v>
      </c>
      <c r="CS21" s="759"/>
      <c r="CT21" s="759"/>
      <c r="CU21" s="759"/>
      <c r="CV21" s="760"/>
      <c r="CW21" s="758">
        <v>340</v>
      </c>
      <c r="CX21" s="759"/>
      <c r="CY21" s="759"/>
      <c r="CZ21" s="759"/>
      <c r="DA21" s="760"/>
      <c r="DB21" s="758">
        <v>16032</v>
      </c>
      <c r="DC21" s="759"/>
      <c r="DD21" s="759"/>
      <c r="DE21" s="759"/>
      <c r="DF21" s="760"/>
      <c r="DG21" s="758" t="s">
        <v>457</v>
      </c>
      <c r="DH21" s="759"/>
      <c r="DI21" s="759"/>
      <c r="DJ21" s="759"/>
      <c r="DK21" s="760"/>
      <c r="DL21" s="758">
        <v>17669</v>
      </c>
      <c r="DM21" s="759"/>
      <c r="DN21" s="759"/>
      <c r="DO21" s="759"/>
      <c r="DP21" s="760"/>
      <c r="DQ21" s="758">
        <v>15903</v>
      </c>
      <c r="DR21" s="759"/>
      <c r="DS21" s="759"/>
      <c r="DT21" s="759"/>
      <c r="DU21" s="760"/>
      <c r="DV21" s="761"/>
      <c r="DW21" s="762"/>
      <c r="DX21" s="762"/>
      <c r="DY21" s="762"/>
      <c r="DZ21" s="763"/>
      <c r="EA21" s="199"/>
    </row>
    <row r="22" spans="1:131" s="200" customFormat="1" ht="26.25" customHeight="1">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343</v>
      </c>
      <c r="BA22" s="789"/>
      <c r="BB22" s="789"/>
      <c r="BC22" s="789"/>
      <c r="BD22" s="790"/>
      <c r="BE22" s="198"/>
      <c r="BF22" s="198"/>
      <c r="BG22" s="198"/>
      <c r="BH22" s="198"/>
      <c r="BI22" s="198"/>
      <c r="BJ22" s="198"/>
      <c r="BK22" s="198"/>
      <c r="BL22" s="198"/>
      <c r="BM22" s="198"/>
      <c r="BN22" s="198"/>
      <c r="BO22" s="198"/>
      <c r="BP22" s="198"/>
      <c r="BQ22" s="207">
        <v>16</v>
      </c>
      <c r="BR22" s="208" t="s">
        <v>552</v>
      </c>
      <c r="BS22" s="745" t="s">
        <v>528</v>
      </c>
      <c r="BT22" s="746"/>
      <c r="BU22" s="746"/>
      <c r="BV22" s="746"/>
      <c r="BW22" s="746"/>
      <c r="BX22" s="746"/>
      <c r="BY22" s="746"/>
      <c r="BZ22" s="746"/>
      <c r="CA22" s="746"/>
      <c r="CB22" s="746"/>
      <c r="CC22" s="746"/>
      <c r="CD22" s="746"/>
      <c r="CE22" s="746"/>
      <c r="CF22" s="746"/>
      <c r="CG22" s="747"/>
      <c r="CH22" s="758">
        <v>0</v>
      </c>
      <c r="CI22" s="759"/>
      <c r="CJ22" s="759"/>
      <c r="CK22" s="759"/>
      <c r="CL22" s="760"/>
      <c r="CM22" s="758">
        <v>16400</v>
      </c>
      <c r="CN22" s="759"/>
      <c r="CO22" s="759"/>
      <c r="CP22" s="759"/>
      <c r="CQ22" s="760"/>
      <c r="CR22" s="758">
        <v>4</v>
      </c>
      <c r="CS22" s="759"/>
      <c r="CT22" s="759"/>
      <c r="CU22" s="759"/>
      <c r="CV22" s="760"/>
      <c r="CW22" s="758">
        <v>7</v>
      </c>
      <c r="CX22" s="759"/>
      <c r="CY22" s="759"/>
      <c r="CZ22" s="759"/>
      <c r="DA22" s="760"/>
      <c r="DB22" s="758">
        <v>8575</v>
      </c>
      <c r="DC22" s="759"/>
      <c r="DD22" s="759"/>
      <c r="DE22" s="759"/>
      <c r="DF22" s="760"/>
      <c r="DG22" s="758" t="s">
        <v>457</v>
      </c>
      <c r="DH22" s="759"/>
      <c r="DI22" s="759"/>
      <c r="DJ22" s="759"/>
      <c r="DK22" s="760"/>
      <c r="DL22" s="758">
        <v>6104</v>
      </c>
      <c r="DM22" s="759"/>
      <c r="DN22" s="759"/>
      <c r="DO22" s="759"/>
      <c r="DP22" s="760"/>
      <c r="DQ22" s="758">
        <v>4273</v>
      </c>
      <c r="DR22" s="759"/>
      <c r="DS22" s="759"/>
      <c r="DT22" s="759"/>
      <c r="DU22" s="760"/>
      <c r="DV22" s="761"/>
      <c r="DW22" s="762"/>
      <c r="DX22" s="762"/>
      <c r="DY22" s="762"/>
      <c r="DZ22" s="763"/>
      <c r="EA22" s="199"/>
    </row>
    <row r="23" spans="1:131" s="200" customFormat="1" ht="26.25" customHeight="1" thickBot="1">
      <c r="A23" s="209" t="s">
        <v>344</v>
      </c>
      <c r="B23" s="773" t="s">
        <v>345</v>
      </c>
      <c r="C23" s="774"/>
      <c r="D23" s="774"/>
      <c r="E23" s="774"/>
      <c r="F23" s="774"/>
      <c r="G23" s="774"/>
      <c r="H23" s="774"/>
      <c r="I23" s="774"/>
      <c r="J23" s="774"/>
      <c r="K23" s="774"/>
      <c r="L23" s="774"/>
      <c r="M23" s="774"/>
      <c r="N23" s="774"/>
      <c r="O23" s="774"/>
      <c r="P23" s="775"/>
      <c r="Q23" s="776">
        <v>900775</v>
      </c>
      <c r="R23" s="777"/>
      <c r="S23" s="777"/>
      <c r="T23" s="777"/>
      <c r="U23" s="777"/>
      <c r="V23" s="777">
        <v>885132</v>
      </c>
      <c r="W23" s="777"/>
      <c r="X23" s="777"/>
      <c r="Y23" s="777"/>
      <c r="Z23" s="777"/>
      <c r="AA23" s="777">
        <v>15643</v>
      </c>
      <c r="AB23" s="777"/>
      <c r="AC23" s="777"/>
      <c r="AD23" s="777"/>
      <c r="AE23" s="778"/>
      <c r="AF23" s="779">
        <v>6502</v>
      </c>
      <c r="AG23" s="777"/>
      <c r="AH23" s="777"/>
      <c r="AI23" s="777"/>
      <c r="AJ23" s="780"/>
      <c r="AK23" s="781"/>
      <c r="AL23" s="782"/>
      <c r="AM23" s="782"/>
      <c r="AN23" s="782"/>
      <c r="AO23" s="782"/>
      <c r="AP23" s="777">
        <v>1607975</v>
      </c>
      <c r="AQ23" s="777"/>
      <c r="AR23" s="777"/>
      <c r="AS23" s="777"/>
      <c r="AT23" s="777"/>
      <c r="AU23" s="783"/>
      <c r="AV23" s="783"/>
      <c r="AW23" s="783"/>
      <c r="AX23" s="783"/>
      <c r="AY23" s="784"/>
      <c r="AZ23" s="792" t="s">
        <v>102</v>
      </c>
      <c r="BA23" s="793"/>
      <c r="BB23" s="793"/>
      <c r="BC23" s="793"/>
      <c r="BD23" s="794"/>
      <c r="BE23" s="198"/>
      <c r="BF23" s="198"/>
      <c r="BG23" s="198"/>
      <c r="BH23" s="198"/>
      <c r="BI23" s="198"/>
      <c r="BJ23" s="198"/>
      <c r="BK23" s="198"/>
      <c r="BL23" s="198"/>
      <c r="BM23" s="198"/>
      <c r="BN23" s="198"/>
      <c r="BO23" s="198"/>
      <c r="BP23" s="198"/>
      <c r="BQ23" s="207">
        <v>17</v>
      </c>
      <c r="BR23" s="208"/>
      <c r="BS23" s="745" t="s">
        <v>529</v>
      </c>
      <c r="BT23" s="746"/>
      <c r="BU23" s="746"/>
      <c r="BV23" s="746"/>
      <c r="BW23" s="746"/>
      <c r="BX23" s="746"/>
      <c r="BY23" s="746"/>
      <c r="BZ23" s="746"/>
      <c r="CA23" s="746"/>
      <c r="CB23" s="746"/>
      <c r="CC23" s="746"/>
      <c r="CD23" s="746"/>
      <c r="CE23" s="746"/>
      <c r="CF23" s="746"/>
      <c r="CG23" s="747"/>
      <c r="CH23" s="758">
        <v>180</v>
      </c>
      <c r="CI23" s="759"/>
      <c r="CJ23" s="759"/>
      <c r="CK23" s="759"/>
      <c r="CL23" s="760"/>
      <c r="CM23" s="758">
        <v>1517</v>
      </c>
      <c r="CN23" s="759"/>
      <c r="CO23" s="759"/>
      <c r="CP23" s="759"/>
      <c r="CQ23" s="760"/>
      <c r="CR23" s="758">
        <v>8</v>
      </c>
      <c r="CS23" s="759"/>
      <c r="CT23" s="759"/>
      <c r="CU23" s="759"/>
      <c r="CV23" s="760"/>
      <c r="CW23" s="758">
        <v>2</v>
      </c>
      <c r="CX23" s="759"/>
      <c r="CY23" s="759"/>
      <c r="CZ23" s="759"/>
      <c r="DA23" s="760"/>
      <c r="DB23" s="758" t="s">
        <v>457</v>
      </c>
      <c r="DC23" s="759"/>
      <c r="DD23" s="759"/>
      <c r="DE23" s="759"/>
      <c r="DF23" s="760"/>
      <c r="DG23" s="758" t="s">
        <v>457</v>
      </c>
      <c r="DH23" s="759"/>
      <c r="DI23" s="759"/>
      <c r="DJ23" s="759"/>
      <c r="DK23" s="760"/>
      <c r="DL23" s="758" t="s">
        <v>457</v>
      </c>
      <c r="DM23" s="759"/>
      <c r="DN23" s="759"/>
      <c r="DO23" s="759"/>
      <c r="DP23" s="760"/>
      <c r="DQ23" s="758" t="s">
        <v>457</v>
      </c>
      <c r="DR23" s="759"/>
      <c r="DS23" s="759"/>
      <c r="DT23" s="759"/>
      <c r="DU23" s="760"/>
      <c r="DV23" s="761"/>
      <c r="DW23" s="762"/>
      <c r="DX23" s="762"/>
      <c r="DY23" s="762"/>
      <c r="DZ23" s="763"/>
      <c r="EA23" s="199"/>
    </row>
    <row r="24" spans="1:131" s="200" customFormat="1" ht="26.25" customHeight="1">
      <c r="A24" s="791" t="s">
        <v>346</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c r="BS24" s="745" t="s">
        <v>530</v>
      </c>
      <c r="BT24" s="746"/>
      <c r="BU24" s="746"/>
      <c r="BV24" s="746"/>
      <c r="BW24" s="746"/>
      <c r="BX24" s="746"/>
      <c r="BY24" s="746"/>
      <c r="BZ24" s="746"/>
      <c r="CA24" s="746"/>
      <c r="CB24" s="746"/>
      <c r="CC24" s="746"/>
      <c r="CD24" s="746"/>
      <c r="CE24" s="746"/>
      <c r="CF24" s="746"/>
      <c r="CG24" s="747"/>
      <c r="CH24" s="758">
        <v>0</v>
      </c>
      <c r="CI24" s="759"/>
      <c r="CJ24" s="759"/>
      <c r="CK24" s="759"/>
      <c r="CL24" s="760"/>
      <c r="CM24" s="758">
        <v>40</v>
      </c>
      <c r="CN24" s="759"/>
      <c r="CO24" s="759"/>
      <c r="CP24" s="759"/>
      <c r="CQ24" s="760"/>
      <c r="CR24" s="758">
        <v>20</v>
      </c>
      <c r="CS24" s="759"/>
      <c r="CT24" s="759"/>
      <c r="CU24" s="759"/>
      <c r="CV24" s="760"/>
      <c r="CW24" s="758" t="s">
        <v>457</v>
      </c>
      <c r="CX24" s="759"/>
      <c r="CY24" s="759"/>
      <c r="CZ24" s="759"/>
      <c r="DA24" s="760"/>
      <c r="DB24" s="758" t="s">
        <v>457</v>
      </c>
      <c r="DC24" s="759"/>
      <c r="DD24" s="759"/>
      <c r="DE24" s="759"/>
      <c r="DF24" s="760"/>
      <c r="DG24" s="758" t="s">
        <v>457</v>
      </c>
      <c r="DH24" s="759"/>
      <c r="DI24" s="759"/>
      <c r="DJ24" s="759"/>
      <c r="DK24" s="760"/>
      <c r="DL24" s="758" t="s">
        <v>457</v>
      </c>
      <c r="DM24" s="759"/>
      <c r="DN24" s="759"/>
      <c r="DO24" s="759"/>
      <c r="DP24" s="760"/>
      <c r="DQ24" s="758" t="s">
        <v>457</v>
      </c>
      <c r="DR24" s="759"/>
      <c r="DS24" s="759"/>
      <c r="DT24" s="759"/>
      <c r="DU24" s="760"/>
      <c r="DV24" s="761"/>
      <c r="DW24" s="762"/>
      <c r="DX24" s="762"/>
      <c r="DY24" s="762"/>
      <c r="DZ24" s="763"/>
      <c r="EA24" s="199"/>
    </row>
    <row r="25" spans="1:131" s="192" customFormat="1" ht="26.25" customHeight="1" thickBot="1">
      <c r="A25" s="726" t="s">
        <v>347</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c r="BS25" s="745" t="s">
        <v>531</v>
      </c>
      <c r="BT25" s="746"/>
      <c r="BU25" s="746"/>
      <c r="BV25" s="746"/>
      <c r="BW25" s="746"/>
      <c r="BX25" s="746"/>
      <c r="BY25" s="746"/>
      <c r="BZ25" s="746"/>
      <c r="CA25" s="746"/>
      <c r="CB25" s="746"/>
      <c r="CC25" s="746"/>
      <c r="CD25" s="746"/>
      <c r="CE25" s="746"/>
      <c r="CF25" s="746"/>
      <c r="CG25" s="747"/>
      <c r="CH25" s="758">
        <v>0</v>
      </c>
      <c r="CI25" s="759"/>
      <c r="CJ25" s="759"/>
      <c r="CK25" s="759"/>
      <c r="CL25" s="760"/>
      <c r="CM25" s="758">
        <v>675</v>
      </c>
      <c r="CN25" s="759"/>
      <c r="CO25" s="759"/>
      <c r="CP25" s="759"/>
      <c r="CQ25" s="760"/>
      <c r="CR25" s="758">
        <v>590</v>
      </c>
      <c r="CS25" s="759"/>
      <c r="CT25" s="759"/>
      <c r="CU25" s="759"/>
      <c r="CV25" s="760"/>
      <c r="CW25" s="758" t="s">
        <v>457</v>
      </c>
      <c r="CX25" s="759"/>
      <c r="CY25" s="759"/>
      <c r="CZ25" s="759"/>
      <c r="DA25" s="760"/>
      <c r="DB25" s="758" t="s">
        <v>457</v>
      </c>
      <c r="DC25" s="759"/>
      <c r="DD25" s="759"/>
      <c r="DE25" s="759"/>
      <c r="DF25" s="760"/>
      <c r="DG25" s="758" t="s">
        <v>457</v>
      </c>
      <c r="DH25" s="759"/>
      <c r="DI25" s="759"/>
      <c r="DJ25" s="759"/>
      <c r="DK25" s="760"/>
      <c r="DL25" s="758" t="s">
        <v>457</v>
      </c>
      <c r="DM25" s="759"/>
      <c r="DN25" s="759"/>
      <c r="DO25" s="759"/>
      <c r="DP25" s="760"/>
      <c r="DQ25" s="758" t="s">
        <v>457</v>
      </c>
      <c r="DR25" s="759"/>
      <c r="DS25" s="759"/>
      <c r="DT25" s="759"/>
      <c r="DU25" s="760"/>
      <c r="DV25" s="761"/>
      <c r="DW25" s="762"/>
      <c r="DX25" s="762"/>
      <c r="DY25" s="762"/>
      <c r="DZ25" s="763"/>
      <c r="EA25" s="191"/>
    </row>
    <row r="26" spans="1:131" s="192" customFormat="1" ht="26.25" customHeight="1">
      <c r="A26" s="717" t="s">
        <v>316</v>
      </c>
      <c r="B26" s="718"/>
      <c r="C26" s="718"/>
      <c r="D26" s="718"/>
      <c r="E26" s="718"/>
      <c r="F26" s="718"/>
      <c r="G26" s="718"/>
      <c r="H26" s="718"/>
      <c r="I26" s="718"/>
      <c r="J26" s="718"/>
      <c r="K26" s="718"/>
      <c r="L26" s="718"/>
      <c r="M26" s="718"/>
      <c r="N26" s="718"/>
      <c r="O26" s="718"/>
      <c r="P26" s="719"/>
      <c r="Q26" s="694" t="s">
        <v>348</v>
      </c>
      <c r="R26" s="695"/>
      <c r="S26" s="695"/>
      <c r="T26" s="695"/>
      <c r="U26" s="696"/>
      <c r="V26" s="694" t="s">
        <v>349</v>
      </c>
      <c r="W26" s="695"/>
      <c r="X26" s="695"/>
      <c r="Y26" s="695"/>
      <c r="Z26" s="696"/>
      <c r="AA26" s="694" t="s">
        <v>350</v>
      </c>
      <c r="AB26" s="695"/>
      <c r="AC26" s="695"/>
      <c r="AD26" s="695"/>
      <c r="AE26" s="695"/>
      <c r="AF26" s="795" t="s">
        <v>351</v>
      </c>
      <c r="AG26" s="796"/>
      <c r="AH26" s="796"/>
      <c r="AI26" s="796"/>
      <c r="AJ26" s="797"/>
      <c r="AK26" s="695" t="s">
        <v>352</v>
      </c>
      <c r="AL26" s="695"/>
      <c r="AM26" s="695"/>
      <c r="AN26" s="695"/>
      <c r="AO26" s="696"/>
      <c r="AP26" s="694" t="s">
        <v>353</v>
      </c>
      <c r="AQ26" s="695"/>
      <c r="AR26" s="695"/>
      <c r="AS26" s="695"/>
      <c r="AT26" s="696"/>
      <c r="AU26" s="694" t="s">
        <v>354</v>
      </c>
      <c r="AV26" s="695"/>
      <c r="AW26" s="695"/>
      <c r="AX26" s="695"/>
      <c r="AY26" s="696"/>
      <c r="AZ26" s="694" t="s">
        <v>355</v>
      </c>
      <c r="BA26" s="695"/>
      <c r="BB26" s="695"/>
      <c r="BC26" s="695"/>
      <c r="BD26" s="696"/>
      <c r="BE26" s="694" t="s">
        <v>323</v>
      </c>
      <c r="BF26" s="695"/>
      <c r="BG26" s="695"/>
      <c r="BH26" s="695"/>
      <c r="BI26" s="706"/>
      <c r="BJ26" s="197"/>
      <c r="BK26" s="197"/>
      <c r="BL26" s="197"/>
      <c r="BM26" s="197"/>
      <c r="BN26" s="197"/>
      <c r="BO26" s="210"/>
      <c r="BP26" s="210"/>
      <c r="BQ26" s="207">
        <v>20</v>
      </c>
      <c r="BR26" s="208"/>
      <c r="BS26" s="745" t="s">
        <v>532</v>
      </c>
      <c r="BT26" s="746"/>
      <c r="BU26" s="746"/>
      <c r="BV26" s="746"/>
      <c r="BW26" s="746"/>
      <c r="BX26" s="746"/>
      <c r="BY26" s="746"/>
      <c r="BZ26" s="746"/>
      <c r="CA26" s="746"/>
      <c r="CB26" s="746"/>
      <c r="CC26" s="746"/>
      <c r="CD26" s="746"/>
      <c r="CE26" s="746"/>
      <c r="CF26" s="746"/>
      <c r="CG26" s="747"/>
      <c r="CH26" s="758">
        <v>27</v>
      </c>
      <c r="CI26" s="759"/>
      <c r="CJ26" s="759"/>
      <c r="CK26" s="759"/>
      <c r="CL26" s="760"/>
      <c r="CM26" s="758">
        <v>1642</v>
      </c>
      <c r="CN26" s="759"/>
      <c r="CO26" s="759"/>
      <c r="CP26" s="759"/>
      <c r="CQ26" s="760"/>
      <c r="CR26" s="758">
        <v>951</v>
      </c>
      <c r="CS26" s="759"/>
      <c r="CT26" s="759"/>
      <c r="CU26" s="759"/>
      <c r="CV26" s="760"/>
      <c r="CW26" s="758">
        <v>62</v>
      </c>
      <c r="CX26" s="759"/>
      <c r="CY26" s="759"/>
      <c r="CZ26" s="759"/>
      <c r="DA26" s="760"/>
      <c r="DB26" s="758" t="s">
        <v>457</v>
      </c>
      <c r="DC26" s="759"/>
      <c r="DD26" s="759"/>
      <c r="DE26" s="759"/>
      <c r="DF26" s="760"/>
      <c r="DG26" s="758" t="s">
        <v>457</v>
      </c>
      <c r="DH26" s="759"/>
      <c r="DI26" s="759"/>
      <c r="DJ26" s="759"/>
      <c r="DK26" s="760"/>
      <c r="DL26" s="758" t="s">
        <v>457</v>
      </c>
      <c r="DM26" s="759"/>
      <c r="DN26" s="759"/>
      <c r="DO26" s="759"/>
      <c r="DP26" s="760"/>
      <c r="DQ26" s="758" t="s">
        <v>457</v>
      </c>
      <c r="DR26" s="759"/>
      <c r="DS26" s="759"/>
      <c r="DT26" s="759"/>
      <c r="DU26" s="760"/>
      <c r="DV26" s="761"/>
      <c r="DW26" s="762"/>
      <c r="DX26" s="762"/>
      <c r="DY26" s="762"/>
      <c r="DZ26" s="763"/>
      <c r="EA26" s="191"/>
    </row>
    <row r="27" spans="1:131" s="192" customFormat="1" ht="26.25" customHeight="1" thickBot="1">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533</v>
      </c>
      <c r="BT27" s="746"/>
      <c r="BU27" s="746"/>
      <c r="BV27" s="746"/>
      <c r="BW27" s="746"/>
      <c r="BX27" s="746"/>
      <c r="BY27" s="746"/>
      <c r="BZ27" s="746"/>
      <c r="CA27" s="746"/>
      <c r="CB27" s="746"/>
      <c r="CC27" s="746"/>
      <c r="CD27" s="746"/>
      <c r="CE27" s="746"/>
      <c r="CF27" s="746"/>
      <c r="CG27" s="747"/>
      <c r="CH27" s="758">
        <v>-2</v>
      </c>
      <c r="CI27" s="759"/>
      <c r="CJ27" s="759"/>
      <c r="CK27" s="759"/>
      <c r="CL27" s="760"/>
      <c r="CM27" s="758">
        <v>970</v>
      </c>
      <c r="CN27" s="759"/>
      <c r="CO27" s="759"/>
      <c r="CP27" s="759"/>
      <c r="CQ27" s="760"/>
      <c r="CR27" s="758">
        <v>783</v>
      </c>
      <c r="CS27" s="759"/>
      <c r="CT27" s="759"/>
      <c r="CU27" s="759"/>
      <c r="CV27" s="760"/>
      <c r="CW27" s="758" t="s">
        <v>457</v>
      </c>
      <c r="CX27" s="759"/>
      <c r="CY27" s="759"/>
      <c r="CZ27" s="759"/>
      <c r="DA27" s="760"/>
      <c r="DB27" s="758" t="s">
        <v>457</v>
      </c>
      <c r="DC27" s="759"/>
      <c r="DD27" s="759"/>
      <c r="DE27" s="759"/>
      <c r="DF27" s="760"/>
      <c r="DG27" s="758" t="s">
        <v>457</v>
      </c>
      <c r="DH27" s="759"/>
      <c r="DI27" s="759"/>
      <c r="DJ27" s="759"/>
      <c r="DK27" s="760"/>
      <c r="DL27" s="758" t="s">
        <v>457</v>
      </c>
      <c r="DM27" s="759"/>
      <c r="DN27" s="759"/>
      <c r="DO27" s="759"/>
      <c r="DP27" s="760"/>
      <c r="DQ27" s="758" t="s">
        <v>457</v>
      </c>
      <c r="DR27" s="759"/>
      <c r="DS27" s="759"/>
      <c r="DT27" s="759"/>
      <c r="DU27" s="760"/>
      <c r="DV27" s="761"/>
      <c r="DW27" s="762"/>
      <c r="DX27" s="762"/>
      <c r="DY27" s="762"/>
      <c r="DZ27" s="763"/>
      <c r="EA27" s="191"/>
    </row>
    <row r="28" spans="1:131" s="192" customFormat="1" ht="26.25" customHeight="1" thickTop="1">
      <c r="A28" s="211">
        <v>1</v>
      </c>
      <c r="B28" s="708" t="s">
        <v>356</v>
      </c>
      <c r="C28" s="709"/>
      <c r="D28" s="709"/>
      <c r="E28" s="709"/>
      <c r="F28" s="709"/>
      <c r="G28" s="709"/>
      <c r="H28" s="709"/>
      <c r="I28" s="709"/>
      <c r="J28" s="709"/>
      <c r="K28" s="709"/>
      <c r="L28" s="709"/>
      <c r="M28" s="709"/>
      <c r="N28" s="709"/>
      <c r="O28" s="709"/>
      <c r="P28" s="710"/>
      <c r="Q28" s="805">
        <v>5256</v>
      </c>
      <c r="R28" s="806"/>
      <c r="S28" s="806"/>
      <c r="T28" s="806"/>
      <c r="U28" s="806"/>
      <c r="V28" s="806">
        <v>3995</v>
      </c>
      <c r="W28" s="806"/>
      <c r="X28" s="806"/>
      <c r="Y28" s="806"/>
      <c r="Z28" s="806"/>
      <c r="AA28" s="806">
        <v>1261</v>
      </c>
      <c r="AB28" s="806"/>
      <c r="AC28" s="806"/>
      <c r="AD28" s="806"/>
      <c r="AE28" s="807"/>
      <c r="AF28" s="808">
        <v>15114</v>
      </c>
      <c r="AG28" s="806"/>
      <c r="AH28" s="806"/>
      <c r="AI28" s="806"/>
      <c r="AJ28" s="809"/>
      <c r="AK28" s="810">
        <v>664</v>
      </c>
      <c r="AL28" s="801"/>
      <c r="AM28" s="801"/>
      <c r="AN28" s="801"/>
      <c r="AO28" s="801"/>
      <c r="AP28" s="801">
        <v>7565</v>
      </c>
      <c r="AQ28" s="801"/>
      <c r="AR28" s="801"/>
      <c r="AS28" s="801"/>
      <c r="AT28" s="801"/>
      <c r="AU28" s="801" t="s">
        <v>457</v>
      </c>
      <c r="AV28" s="801"/>
      <c r="AW28" s="801"/>
      <c r="AX28" s="801"/>
      <c r="AY28" s="801"/>
      <c r="AZ28" s="802" t="s">
        <v>457</v>
      </c>
      <c r="BA28" s="802"/>
      <c r="BB28" s="802"/>
      <c r="BC28" s="802"/>
      <c r="BD28" s="802"/>
      <c r="BE28" s="803" t="s">
        <v>357</v>
      </c>
      <c r="BF28" s="803"/>
      <c r="BG28" s="803"/>
      <c r="BH28" s="803"/>
      <c r="BI28" s="804"/>
      <c r="BJ28" s="197"/>
      <c r="BK28" s="197"/>
      <c r="BL28" s="197"/>
      <c r="BM28" s="197"/>
      <c r="BN28" s="197"/>
      <c r="BO28" s="210"/>
      <c r="BP28" s="210"/>
      <c r="BQ28" s="207">
        <v>22</v>
      </c>
      <c r="BR28" s="208"/>
      <c r="BS28" s="745" t="s">
        <v>534</v>
      </c>
      <c r="BT28" s="746"/>
      <c r="BU28" s="746"/>
      <c r="BV28" s="746"/>
      <c r="BW28" s="746"/>
      <c r="BX28" s="746"/>
      <c r="BY28" s="746"/>
      <c r="BZ28" s="746"/>
      <c r="CA28" s="746"/>
      <c r="CB28" s="746"/>
      <c r="CC28" s="746"/>
      <c r="CD28" s="746"/>
      <c r="CE28" s="746"/>
      <c r="CF28" s="746"/>
      <c r="CG28" s="747"/>
      <c r="CH28" s="758">
        <v>0</v>
      </c>
      <c r="CI28" s="759"/>
      <c r="CJ28" s="759"/>
      <c r="CK28" s="759"/>
      <c r="CL28" s="760"/>
      <c r="CM28" s="758">
        <v>18</v>
      </c>
      <c r="CN28" s="759"/>
      <c r="CO28" s="759"/>
      <c r="CP28" s="759"/>
      <c r="CQ28" s="760"/>
      <c r="CR28" s="758">
        <v>2</v>
      </c>
      <c r="CS28" s="759"/>
      <c r="CT28" s="759"/>
      <c r="CU28" s="759"/>
      <c r="CV28" s="760"/>
      <c r="CW28" s="758">
        <v>22</v>
      </c>
      <c r="CX28" s="759"/>
      <c r="CY28" s="759"/>
      <c r="CZ28" s="759"/>
      <c r="DA28" s="760"/>
      <c r="DB28" s="758" t="s">
        <v>457</v>
      </c>
      <c r="DC28" s="759"/>
      <c r="DD28" s="759"/>
      <c r="DE28" s="759"/>
      <c r="DF28" s="760"/>
      <c r="DG28" s="758" t="s">
        <v>457</v>
      </c>
      <c r="DH28" s="759"/>
      <c r="DI28" s="759"/>
      <c r="DJ28" s="759"/>
      <c r="DK28" s="760"/>
      <c r="DL28" s="758" t="s">
        <v>457</v>
      </c>
      <c r="DM28" s="759"/>
      <c r="DN28" s="759"/>
      <c r="DO28" s="759"/>
      <c r="DP28" s="760"/>
      <c r="DQ28" s="758" t="s">
        <v>457</v>
      </c>
      <c r="DR28" s="759"/>
      <c r="DS28" s="759"/>
      <c r="DT28" s="759"/>
      <c r="DU28" s="760"/>
      <c r="DV28" s="761"/>
      <c r="DW28" s="762"/>
      <c r="DX28" s="762"/>
      <c r="DY28" s="762"/>
      <c r="DZ28" s="763"/>
      <c r="EA28" s="191"/>
    </row>
    <row r="29" spans="1:131" s="192" customFormat="1" ht="26.25" customHeight="1">
      <c r="A29" s="211">
        <v>2</v>
      </c>
      <c r="B29" s="732" t="s">
        <v>358</v>
      </c>
      <c r="C29" s="733"/>
      <c r="D29" s="733"/>
      <c r="E29" s="733"/>
      <c r="F29" s="733"/>
      <c r="G29" s="733"/>
      <c r="H29" s="733"/>
      <c r="I29" s="733"/>
      <c r="J29" s="733"/>
      <c r="K29" s="733"/>
      <c r="L29" s="733"/>
      <c r="M29" s="733"/>
      <c r="N29" s="733"/>
      <c r="O29" s="733"/>
      <c r="P29" s="734"/>
      <c r="Q29" s="735">
        <v>95</v>
      </c>
      <c r="R29" s="736"/>
      <c r="S29" s="736"/>
      <c r="T29" s="736"/>
      <c r="U29" s="736"/>
      <c r="V29" s="736">
        <v>66</v>
      </c>
      <c r="W29" s="736"/>
      <c r="X29" s="736"/>
      <c r="Y29" s="736"/>
      <c r="Z29" s="736"/>
      <c r="AA29" s="736">
        <v>29</v>
      </c>
      <c r="AB29" s="736"/>
      <c r="AC29" s="736"/>
      <c r="AD29" s="736"/>
      <c r="AE29" s="737"/>
      <c r="AF29" s="811">
        <v>108</v>
      </c>
      <c r="AG29" s="736"/>
      <c r="AH29" s="736"/>
      <c r="AI29" s="736"/>
      <c r="AJ29" s="812"/>
      <c r="AK29" s="815">
        <v>7</v>
      </c>
      <c r="AL29" s="816"/>
      <c r="AM29" s="816"/>
      <c r="AN29" s="816"/>
      <c r="AO29" s="816"/>
      <c r="AP29" s="816">
        <v>316</v>
      </c>
      <c r="AQ29" s="816"/>
      <c r="AR29" s="816"/>
      <c r="AS29" s="816"/>
      <c r="AT29" s="816"/>
      <c r="AU29" s="816" t="s">
        <v>457</v>
      </c>
      <c r="AV29" s="816"/>
      <c r="AW29" s="816"/>
      <c r="AX29" s="816"/>
      <c r="AY29" s="816"/>
      <c r="AZ29" s="817" t="s">
        <v>457</v>
      </c>
      <c r="BA29" s="817"/>
      <c r="BB29" s="817"/>
      <c r="BC29" s="817"/>
      <c r="BD29" s="817"/>
      <c r="BE29" s="813" t="s">
        <v>357</v>
      </c>
      <c r="BF29" s="813"/>
      <c r="BG29" s="813"/>
      <c r="BH29" s="813"/>
      <c r="BI29" s="814"/>
      <c r="BJ29" s="197"/>
      <c r="BK29" s="197"/>
      <c r="BL29" s="197"/>
      <c r="BM29" s="197"/>
      <c r="BN29" s="197"/>
      <c r="BO29" s="210"/>
      <c r="BP29" s="210"/>
      <c r="BQ29" s="207">
        <v>23</v>
      </c>
      <c r="BR29" s="208"/>
      <c r="BS29" s="745" t="s">
        <v>535</v>
      </c>
      <c r="BT29" s="746"/>
      <c r="BU29" s="746"/>
      <c r="BV29" s="746"/>
      <c r="BW29" s="746"/>
      <c r="BX29" s="746"/>
      <c r="BY29" s="746"/>
      <c r="BZ29" s="746"/>
      <c r="CA29" s="746"/>
      <c r="CB29" s="746"/>
      <c r="CC29" s="746"/>
      <c r="CD29" s="746"/>
      <c r="CE29" s="746"/>
      <c r="CF29" s="746"/>
      <c r="CG29" s="747"/>
      <c r="CH29" s="758">
        <v>0</v>
      </c>
      <c r="CI29" s="759"/>
      <c r="CJ29" s="759"/>
      <c r="CK29" s="759"/>
      <c r="CL29" s="760"/>
      <c r="CM29" s="758">
        <v>1</v>
      </c>
      <c r="CN29" s="759"/>
      <c r="CO29" s="759"/>
      <c r="CP29" s="759"/>
      <c r="CQ29" s="760"/>
      <c r="CR29" s="758">
        <v>26</v>
      </c>
      <c r="CS29" s="759"/>
      <c r="CT29" s="759"/>
      <c r="CU29" s="759"/>
      <c r="CV29" s="760"/>
      <c r="CW29" s="758">
        <v>7</v>
      </c>
      <c r="CX29" s="759"/>
      <c r="CY29" s="759"/>
      <c r="CZ29" s="759"/>
      <c r="DA29" s="760"/>
      <c r="DB29" s="758" t="s">
        <v>457</v>
      </c>
      <c r="DC29" s="759"/>
      <c r="DD29" s="759"/>
      <c r="DE29" s="759"/>
      <c r="DF29" s="760"/>
      <c r="DG29" s="758" t="s">
        <v>457</v>
      </c>
      <c r="DH29" s="759"/>
      <c r="DI29" s="759"/>
      <c r="DJ29" s="759"/>
      <c r="DK29" s="760"/>
      <c r="DL29" s="758" t="s">
        <v>457</v>
      </c>
      <c r="DM29" s="759"/>
      <c r="DN29" s="759"/>
      <c r="DO29" s="759"/>
      <c r="DP29" s="760"/>
      <c r="DQ29" s="758" t="s">
        <v>457</v>
      </c>
      <c r="DR29" s="759"/>
      <c r="DS29" s="759"/>
      <c r="DT29" s="759"/>
      <c r="DU29" s="760"/>
      <c r="DV29" s="761"/>
      <c r="DW29" s="762"/>
      <c r="DX29" s="762"/>
      <c r="DY29" s="762"/>
      <c r="DZ29" s="763"/>
      <c r="EA29" s="191"/>
    </row>
    <row r="30" spans="1:131" s="192" customFormat="1" ht="26.25" customHeight="1">
      <c r="A30" s="211">
        <v>3</v>
      </c>
      <c r="B30" s="732" t="s">
        <v>359</v>
      </c>
      <c r="C30" s="733"/>
      <c r="D30" s="733"/>
      <c r="E30" s="733"/>
      <c r="F30" s="733"/>
      <c r="G30" s="733"/>
      <c r="H30" s="733"/>
      <c r="I30" s="733"/>
      <c r="J30" s="733"/>
      <c r="K30" s="733"/>
      <c r="L30" s="733"/>
      <c r="M30" s="733"/>
      <c r="N30" s="733"/>
      <c r="O30" s="733"/>
      <c r="P30" s="734"/>
      <c r="Q30" s="735">
        <v>4872</v>
      </c>
      <c r="R30" s="736"/>
      <c r="S30" s="736"/>
      <c r="T30" s="736"/>
      <c r="U30" s="736"/>
      <c r="V30" s="736">
        <v>4471</v>
      </c>
      <c r="W30" s="736"/>
      <c r="X30" s="736"/>
      <c r="Y30" s="736"/>
      <c r="Z30" s="736"/>
      <c r="AA30" s="736">
        <v>400</v>
      </c>
      <c r="AB30" s="736"/>
      <c r="AC30" s="736"/>
      <c r="AD30" s="736"/>
      <c r="AE30" s="737"/>
      <c r="AF30" s="811">
        <v>99</v>
      </c>
      <c r="AG30" s="736"/>
      <c r="AH30" s="736"/>
      <c r="AI30" s="736"/>
      <c r="AJ30" s="812"/>
      <c r="AK30" s="815">
        <v>913</v>
      </c>
      <c r="AL30" s="816"/>
      <c r="AM30" s="816"/>
      <c r="AN30" s="816"/>
      <c r="AO30" s="816"/>
      <c r="AP30" s="816">
        <v>14251</v>
      </c>
      <c r="AQ30" s="816"/>
      <c r="AR30" s="816"/>
      <c r="AS30" s="816"/>
      <c r="AT30" s="816"/>
      <c r="AU30" s="816">
        <v>2023</v>
      </c>
      <c r="AV30" s="816"/>
      <c r="AW30" s="816"/>
      <c r="AX30" s="816"/>
      <c r="AY30" s="816"/>
      <c r="AZ30" s="817" t="s">
        <v>457</v>
      </c>
      <c r="BA30" s="817"/>
      <c r="BB30" s="817"/>
      <c r="BC30" s="817"/>
      <c r="BD30" s="817"/>
      <c r="BE30" s="813" t="s">
        <v>360</v>
      </c>
      <c r="BF30" s="813"/>
      <c r="BG30" s="813"/>
      <c r="BH30" s="813"/>
      <c r="BI30" s="814"/>
      <c r="BJ30" s="197"/>
      <c r="BK30" s="197"/>
      <c r="BL30" s="197"/>
      <c r="BM30" s="197"/>
      <c r="BN30" s="197"/>
      <c r="BO30" s="210"/>
      <c r="BP30" s="210"/>
      <c r="BQ30" s="207">
        <v>24</v>
      </c>
      <c r="BR30" s="208"/>
      <c r="BS30" s="745" t="s">
        <v>536</v>
      </c>
      <c r="BT30" s="746"/>
      <c r="BU30" s="746"/>
      <c r="BV30" s="746"/>
      <c r="BW30" s="746"/>
      <c r="BX30" s="746"/>
      <c r="BY30" s="746"/>
      <c r="BZ30" s="746"/>
      <c r="CA30" s="746"/>
      <c r="CB30" s="746"/>
      <c r="CC30" s="746"/>
      <c r="CD30" s="746"/>
      <c r="CE30" s="746"/>
      <c r="CF30" s="746"/>
      <c r="CG30" s="747"/>
      <c r="CH30" s="758">
        <v>-2</v>
      </c>
      <c r="CI30" s="759"/>
      <c r="CJ30" s="759"/>
      <c r="CK30" s="759"/>
      <c r="CL30" s="760"/>
      <c r="CM30" s="758">
        <v>56</v>
      </c>
      <c r="CN30" s="759"/>
      <c r="CO30" s="759"/>
      <c r="CP30" s="759"/>
      <c r="CQ30" s="760"/>
      <c r="CR30" s="758">
        <v>4</v>
      </c>
      <c r="CS30" s="759"/>
      <c r="CT30" s="759"/>
      <c r="CU30" s="759"/>
      <c r="CV30" s="760"/>
      <c r="CW30" s="758">
        <v>1</v>
      </c>
      <c r="CX30" s="759"/>
      <c r="CY30" s="759"/>
      <c r="CZ30" s="759"/>
      <c r="DA30" s="760"/>
      <c r="DB30" s="758" t="s">
        <v>457</v>
      </c>
      <c r="DC30" s="759"/>
      <c r="DD30" s="759"/>
      <c r="DE30" s="759"/>
      <c r="DF30" s="760"/>
      <c r="DG30" s="758" t="s">
        <v>457</v>
      </c>
      <c r="DH30" s="759"/>
      <c r="DI30" s="759"/>
      <c r="DJ30" s="759"/>
      <c r="DK30" s="760"/>
      <c r="DL30" s="758" t="s">
        <v>457</v>
      </c>
      <c r="DM30" s="759"/>
      <c r="DN30" s="759"/>
      <c r="DO30" s="759"/>
      <c r="DP30" s="760"/>
      <c r="DQ30" s="758" t="s">
        <v>457</v>
      </c>
      <c r="DR30" s="759"/>
      <c r="DS30" s="759"/>
      <c r="DT30" s="759"/>
      <c r="DU30" s="760"/>
      <c r="DV30" s="761"/>
      <c r="DW30" s="762"/>
      <c r="DX30" s="762"/>
      <c r="DY30" s="762"/>
      <c r="DZ30" s="763"/>
      <c r="EA30" s="191"/>
    </row>
    <row r="31" spans="1:131" s="192" customFormat="1" ht="26.25" customHeight="1">
      <c r="A31" s="211">
        <v>4</v>
      </c>
      <c r="B31" s="732"/>
      <c r="C31" s="733"/>
      <c r="D31" s="733"/>
      <c r="E31" s="733"/>
      <c r="F31" s="733"/>
      <c r="G31" s="733"/>
      <c r="H31" s="733"/>
      <c r="I31" s="733"/>
      <c r="J31" s="733"/>
      <c r="K31" s="733"/>
      <c r="L31" s="733"/>
      <c r="M31" s="733"/>
      <c r="N31" s="733"/>
      <c r="O31" s="733"/>
      <c r="P31" s="734"/>
      <c r="Q31" s="735"/>
      <c r="R31" s="736"/>
      <c r="S31" s="736"/>
      <c r="T31" s="736"/>
      <c r="U31" s="736"/>
      <c r="V31" s="736"/>
      <c r="W31" s="736"/>
      <c r="X31" s="736"/>
      <c r="Y31" s="736"/>
      <c r="Z31" s="736"/>
      <c r="AA31" s="736"/>
      <c r="AB31" s="736"/>
      <c r="AC31" s="736"/>
      <c r="AD31" s="736"/>
      <c r="AE31" s="737"/>
      <c r="AF31" s="811"/>
      <c r="AG31" s="736"/>
      <c r="AH31" s="736"/>
      <c r="AI31" s="736"/>
      <c r="AJ31" s="812"/>
      <c r="AK31" s="815"/>
      <c r="AL31" s="816"/>
      <c r="AM31" s="816"/>
      <c r="AN31" s="816"/>
      <c r="AO31" s="816"/>
      <c r="AP31" s="816"/>
      <c r="AQ31" s="816"/>
      <c r="AR31" s="816"/>
      <c r="AS31" s="816"/>
      <c r="AT31" s="816"/>
      <c r="AU31" s="816"/>
      <c r="AV31" s="816"/>
      <c r="AW31" s="816"/>
      <c r="AX31" s="816"/>
      <c r="AY31" s="816"/>
      <c r="AZ31" s="817"/>
      <c r="BA31" s="817"/>
      <c r="BB31" s="817"/>
      <c r="BC31" s="817"/>
      <c r="BD31" s="817"/>
      <c r="BE31" s="813"/>
      <c r="BF31" s="813"/>
      <c r="BG31" s="813"/>
      <c r="BH31" s="813"/>
      <c r="BI31" s="814"/>
      <c r="BJ31" s="197"/>
      <c r="BK31" s="197"/>
      <c r="BL31" s="197"/>
      <c r="BM31" s="197"/>
      <c r="BN31" s="197"/>
      <c r="BO31" s="210"/>
      <c r="BP31" s="210"/>
      <c r="BQ31" s="207">
        <v>25</v>
      </c>
      <c r="BR31" s="208"/>
      <c r="BS31" s="745" t="s">
        <v>537</v>
      </c>
      <c r="BT31" s="746"/>
      <c r="BU31" s="746"/>
      <c r="BV31" s="746"/>
      <c r="BW31" s="746"/>
      <c r="BX31" s="746"/>
      <c r="BY31" s="746"/>
      <c r="BZ31" s="746"/>
      <c r="CA31" s="746"/>
      <c r="CB31" s="746"/>
      <c r="CC31" s="746"/>
      <c r="CD31" s="746"/>
      <c r="CE31" s="746"/>
      <c r="CF31" s="746"/>
      <c r="CG31" s="747"/>
      <c r="CH31" s="758">
        <v>0</v>
      </c>
      <c r="CI31" s="759"/>
      <c r="CJ31" s="759"/>
      <c r="CK31" s="759"/>
      <c r="CL31" s="760"/>
      <c r="CM31" s="758">
        <v>91</v>
      </c>
      <c r="CN31" s="759"/>
      <c r="CO31" s="759"/>
      <c r="CP31" s="759"/>
      <c r="CQ31" s="760"/>
      <c r="CR31" s="758">
        <v>5</v>
      </c>
      <c r="CS31" s="759"/>
      <c r="CT31" s="759"/>
      <c r="CU31" s="759"/>
      <c r="CV31" s="760"/>
      <c r="CW31" s="758">
        <v>1</v>
      </c>
      <c r="CX31" s="759"/>
      <c r="CY31" s="759"/>
      <c r="CZ31" s="759"/>
      <c r="DA31" s="760"/>
      <c r="DB31" s="758" t="s">
        <v>457</v>
      </c>
      <c r="DC31" s="759"/>
      <c r="DD31" s="759"/>
      <c r="DE31" s="759"/>
      <c r="DF31" s="760"/>
      <c r="DG31" s="758" t="s">
        <v>457</v>
      </c>
      <c r="DH31" s="759"/>
      <c r="DI31" s="759"/>
      <c r="DJ31" s="759"/>
      <c r="DK31" s="760"/>
      <c r="DL31" s="758" t="s">
        <v>457</v>
      </c>
      <c r="DM31" s="759"/>
      <c r="DN31" s="759"/>
      <c r="DO31" s="759"/>
      <c r="DP31" s="760"/>
      <c r="DQ31" s="758" t="s">
        <v>457</v>
      </c>
      <c r="DR31" s="759"/>
      <c r="DS31" s="759"/>
      <c r="DT31" s="759"/>
      <c r="DU31" s="760"/>
      <c r="DV31" s="761"/>
      <c r="DW31" s="762"/>
      <c r="DX31" s="762"/>
      <c r="DY31" s="762"/>
      <c r="DZ31" s="763"/>
      <c r="EA31" s="191"/>
    </row>
    <row r="32" spans="1:131" s="192" customFormat="1" ht="26.25" customHeight="1">
      <c r="A32" s="211">
        <v>5</v>
      </c>
      <c r="B32" s="732"/>
      <c r="C32" s="733"/>
      <c r="D32" s="733"/>
      <c r="E32" s="733"/>
      <c r="F32" s="733"/>
      <c r="G32" s="733"/>
      <c r="H32" s="733"/>
      <c r="I32" s="733"/>
      <c r="J32" s="733"/>
      <c r="K32" s="733"/>
      <c r="L32" s="733"/>
      <c r="M32" s="733"/>
      <c r="N32" s="733"/>
      <c r="O32" s="733"/>
      <c r="P32" s="734"/>
      <c r="Q32" s="735"/>
      <c r="R32" s="736"/>
      <c r="S32" s="736"/>
      <c r="T32" s="736"/>
      <c r="U32" s="736"/>
      <c r="V32" s="736"/>
      <c r="W32" s="736"/>
      <c r="X32" s="736"/>
      <c r="Y32" s="736"/>
      <c r="Z32" s="736"/>
      <c r="AA32" s="736"/>
      <c r="AB32" s="736"/>
      <c r="AC32" s="736"/>
      <c r="AD32" s="736"/>
      <c r="AE32" s="737"/>
      <c r="AF32" s="811"/>
      <c r="AG32" s="736"/>
      <c r="AH32" s="736"/>
      <c r="AI32" s="736"/>
      <c r="AJ32" s="812"/>
      <c r="AK32" s="815"/>
      <c r="AL32" s="816"/>
      <c r="AM32" s="816"/>
      <c r="AN32" s="816"/>
      <c r="AO32" s="816"/>
      <c r="AP32" s="816"/>
      <c r="AQ32" s="816"/>
      <c r="AR32" s="816"/>
      <c r="AS32" s="816"/>
      <c r="AT32" s="816"/>
      <c r="AU32" s="816"/>
      <c r="AV32" s="816"/>
      <c r="AW32" s="816"/>
      <c r="AX32" s="816"/>
      <c r="AY32" s="816"/>
      <c r="AZ32" s="817"/>
      <c r="BA32" s="817"/>
      <c r="BB32" s="817"/>
      <c r="BC32" s="817"/>
      <c r="BD32" s="817"/>
      <c r="BE32" s="813"/>
      <c r="BF32" s="813"/>
      <c r="BG32" s="813"/>
      <c r="BH32" s="813"/>
      <c r="BI32" s="814"/>
      <c r="BJ32" s="197"/>
      <c r="BK32" s="197"/>
      <c r="BL32" s="197"/>
      <c r="BM32" s="197"/>
      <c r="BN32" s="197"/>
      <c r="BO32" s="210"/>
      <c r="BP32" s="210"/>
      <c r="BQ32" s="207">
        <v>26</v>
      </c>
      <c r="BR32" s="208"/>
      <c r="BS32" s="745" t="s">
        <v>538</v>
      </c>
      <c r="BT32" s="746"/>
      <c r="BU32" s="746"/>
      <c r="BV32" s="746"/>
      <c r="BW32" s="746"/>
      <c r="BX32" s="746"/>
      <c r="BY32" s="746"/>
      <c r="BZ32" s="746"/>
      <c r="CA32" s="746"/>
      <c r="CB32" s="746"/>
      <c r="CC32" s="746"/>
      <c r="CD32" s="746"/>
      <c r="CE32" s="746"/>
      <c r="CF32" s="746"/>
      <c r="CG32" s="747"/>
      <c r="CH32" s="758">
        <v>18</v>
      </c>
      <c r="CI32" s="759"/>
      <c r="CJ32" s="759"/>
      <c r="CK32" s="759"/>
      <c r="CL32" s="760"/>
      <c r="CM32" s="758">
        <v>444</v>
      </c>
      <c r="CN32" s="759"/>
      <c r="CO32" s="759"/>
      <c r="CP32" s="759"/>
      <c r="CQ32" s="760"/>
      <c r="CR32" s="758">
        <v>44</v>
      </c>
      <c r="CS32" s="759"/>
      <c r="CT32" s="759"/>
      <c r="CU32" s="759"/>
      <c r="CV32" s="760"/>
      <c r="CW32" s="758" t="s">
        <v>457</v>
      </c>
      <c r="CX32" s="759"/>
      <c r="CY32" s="759"/>
      <c r="CZ32" s="759"/>
      <c r="DA32" s="760"/>
      <c r="DB32" s="758" t="s">
        <v>457</v>
      </c>
      <c r="DC32" s="759"/>
      <c r="DD32" s="759"/>
      <c r="DE32" s="759"/>
      <c r="DF32" s="760"/>
      <c r="DG32" s="758" t="s">
        <v>457</v>
      </c>
      <c r="DH32" s="759"/>
      <c r="DI32" s="759"/>
      <c r="DJ32" s="759"/>
      <c r="DK32" s="760"/>
      <c r="DL32" s="758" t="s">
        <v>457</v>
      </c>
      <c r="DM32" s="759"/>
      <c r="DN32" s="759"/>
      <c r="DO32" s="759"/>
      <c r="DP32" s="760"/>
      <c r="DQ32" s="758" t="s">
        <v>457</v>
      </c>
      <c r="DR32" s="759"/>
      <c r="DS32" s="759"/>
      <c r="DT32" s="759"/>
      <c r="DU32" s="760"/>
      <c r="DV32" s="761"/>
      <c r="DW32" s="762"/>
      <c r="DX32" s="762"/>
      <c r="DY32" s="762"/>
      <c r="DZ32" s="763"/>
      <c r="EA32" s="191"/>
    </row>
    <row r="33" spans="1:131" s="192" customFormat="1" ht="26.25" customHeight="1">
      <c r="A33" s="211">
        <v>6</v>
      </c>
      <c r="B33" s="732"/>
      <c r="C33" s="733"/>
      <c r="D33" s="733"/>
      <c r="E33" s="733"/>
      <c r="F33" s="733"/>
      <c r="G33" s="733"/>
      <c r="H33" s="733"/>
      <c r="I33" s="733"/>
      <c r="J33" s="733"/>
      <c r="K33" s="733"/>
      <c r="L33" s="733"/>
      <c r="M33" s="733"/>
      <c r="N33" s="733"/>
      <c r="O33" s="733"/>
      <c r="P33" s="734"/>
      <c r="Q33" s="735"/>
      <c r="R33" s="736"/>
      <c r="S33" s="736"/>
      <c r="T33" s="736"/>
      <c r="U33" s="736"/>
      <c r="V33" s="736"/>
      <c r="W33" s="736"/>
      <c r="X33" s="736"/>
      <c r="Y33" s="736"/>
      <c r="Z33" s="736"/>
      <c r="AA33" s="736"/>
      <c r="AB33" s="736"/>
      <c r="AC33" s="736"/>
      <c r="AD33" s="736"/>
      <c r="AE33" s="737"/>
      <c r="AF33" s="811"/>
      <c r="AG33" s="736"/>
      <c r="AH33" s="736"/>
      <c r="AI33" s="736"/>
      <c r="AJ33" s="812"/>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197"/>
      <c r="BK33" s="197"/>
      <c r="BL33" s="197"/>
      <c r="BM33" s="197"/>
      <c r="BN33" s="197"/>
      <c r="BO33" s="210"/>
      <c r="BP33" s="210"/>
      <c r="BQ33" s="207">
        <v>27</v>
      </c>
      <c r="BR33" s="208"/>
      <c r="BS33" s="745" t="s">
        <v>539</v>
      </c>
      <c r="BT33" s="746"/>
      <c r="BU33" s="746"/>
      <c r="BV33" s="746"/>
      <c r="BW33" s="746"/>
      <c r="BX33" s="746"/>
      <c r="BY33" s="746"/>
      <c r="BZ33" s="746"/>
      <c r="CA33" s="746"/>
      <c r="CB33" s="746"/>
      <c r="CC33" s="746"/>
      <c r="CD33" s="746"/>
      <c r="CE33" s="746"/>
      <c r="CF33" s="746"/>
      <c r="CG33" s="747"/>
      <c r="CH33" s="758">
        <v>1</v>
      </c>
      <c r="CI33" s="759"/>
      <c r="CJ33" s="759"/>
      <c r="CK33" s="759"/>
      <c r="CL33" s="760"/>
      <c r="CM33" s="758">
        <v>230</v>
      </c>
      <c r="CN33" s="759"/>
      <c r="CO33" s="759"/>
      <c r="CP33" s="759"/>
      <c r="CQ33" s="760"/>
      <c r="CR33" s="758">
        <v>100</v>
      </c>
      <c r="CS33" s="759"/>
      <c r="CT33" s="759"/>
      <c r="CU33" s="759"/>
      <c r="CV33" s="760"/>
      <c r="CW33" s="758" t="s">
        <v>457</v>
      </c>
      <c r="CX33" s="759"/>
      <c r="CY33" s="759"/>
      <c r="CZ33" s="759"/>
      <c r="DA33" s="760"/>
      <c r="DB33" s="758" t="s">
        <v>457</v>
      </c>
      <c r="DC33" s="759"/>
      <c r="DD33" s="759"/>
      <c r="DE33" s="759"/>
      <c r="DF33" s="760"/>
      <c r="DG33" s="758" t="s">
        <v>457</v>
      </c>
      <c r="DH33" s="759"/>
      <c r="DI33" s="759"/>
      <c r="DJ33" s="759"/>
      <c r="DK33" s="760"/>
      <c r="DL33" s="758" t="s">
        <v>457</v>
      </c>
      <c r="DM33" s="759"/>
      <c r="DN33" s="759"/>
      <c r="DO33" s="759"/>
      <c r="DP33" s="760"/>
      <c r="DQ33" s="758" t="s">
        <v>457</v>
      </c>
      <c r="DR33" s="759"/>
      <c r="DS33" s="759"/>
      <c r="DT33" s="759"/>
      <c r="DU33" s="760"/>
      <c r="DV33" s="761"/>
      <c r="DW33" s="762"/>
      <c r="DX33" s="762"/>
      <c r="DY33" s="762"/>
      <c r="DZ33" s="763"/>
      <c r="EA33" s="191"/>
    </row>
    <row r="34" spans="1:131" s="192" customFormat="1" ht="26.25" customHeight="1">
      <c r="A34" s="211">
        <v>7</v>
      </c>
      <c r="B34" s="732"/>
      <c r="C34" s="733"/>
      <c r="D34" s="733"/>
      <c r="E34" s="733"/>
      <c r="F34" s="733"/>
      <c r="G34" s="733"/>
      <c r="H34" s="733"/>
      <c r="I34" s="733"/>
      <c r="J34" s="733"/>
      <c r="K34" s="733"/>
      <c r="L34" s="733"/>
      <c r="M34" s="733"/>
      <c r="N34" s="733"/>
      <c r="O34" s="733"/>
      <c r="P34" s="734"/>
      <c r="Q34" s="735"/>
      <c r="R34" s="736"/>
      <c r="S34" s="736"/>
      <c r="T34" s="736"/>
      <c r="U34" s="736"/>
      <c r="V34" s="736"/>
      <c r="W34" s="736"/>
      <c r="X34" s="736"/>
      <c r="Y34" s="736"/>
      <c r="Z34" s="736"/>
      <c r="AA34" s="736"/>
      <c r="AB34" s="736"/>
      <c r="AC34" s="736"/>
      <c r="AD34" s="736"/>
      <c r="AE34" s="737"/>
      <c r="AF34" s="811"/>
      <c r="AG34" s="736"/>
      <c r="AH34" s="736"/>
      <c r="AI34" s="736"/>
      <c r="AJ34" s="812"/>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197"/>
      <c r="BK34" s="197"/>
      <c r="BL34" s="197"/>
      <c r="BM34" s="197"/>
      <c r="BN34" s="197"/>
      <c r="BO34" s="210"/>
      <c r="BP34" s="210"/>
      <c r="BQ34" s="207">
        <v>28</v>
      </c>
      <c r="BR34" s="208"/>
      <c r="BS34" s="745" t="s">
        <v>540</v>
      </c>
      <c r="BT34" s="746"/>
      <c r="BU34" s="746"/>
      <c r="BV34" s="746"/>
      <c r="BW34" s="746"/>
      <c r="BX34" s="746"/>
      <c r="BY34" s="746"/>
      <c r="BZ34" s="746"/>
      <c r="CA34" s="746"/>
      <c r="CB34" s="746"/>
      <c r="CC34" s="746"/>
      <c r="CD34" s="746"/>
      <c r="CE34" s="746"/>
      <c r="CF34" s="746"/>
      <c r="CG34" s="747"/>
      <c r="CH34" s="758">
        <v>3</v>
      </c>
      <c r="CI34" s="759"/>
      <c r="CJ34" s="759"/>
      <c r="CK34" s="759"/>
      <c r="CL34" s="760"/>
      <c r="CM34" s="758">
        <v>2480</v>
      </c>
      <c r="CN34" s="759"/>
      <c r="CO34" s="759"/>
      <c r="CP34" s="759"/>
      <c r="CQ34" s="760"/>
      <c r="CR34" s="758">
        <v>860</v>
      </c>
      <c r="CS34" s="759"/>
      <c r="CT34" s="759"/>
      <c r="CU34" s="759"/>
      <c r="CV34" s="760"/>
      <c r="CW34" s="758">
        <v>17</v>
      </c>
      <c r="CX34" s="759"/>
      <c r="CY34" s="759"/>
      <c r="CZ34" s="759"/>
      <c r="DA34" s="760"/>
      <c r="DB34" s="758" t="s">
        <v>457</v>
      </c>
      <c r="DC34" s="759"/>
      <c r="DD34" s="759"/>
      <c r="DE34" s="759"/>
      <c r="DF34" s="760"/>
      <c r="DG34" s="758" t="s">
        <v>457</v>
      </c>
      <c r="DH34" s="759"/>
      <c r="DI34" s="759"/>
      <c r="DJ34" s="759"/>
      <c r="DK34" s="760"/>
      <c r="DL34" s="758" t="s">
        <v>457</v>
      </c>
      <c r="DM34" s="759"/>
      <c r="DN34" s="759"/>
      <c r="DO34" s="759"/>
      <c r="DP34" s="760"/>
      <c r="DQ34" s="758" t="s">
        <v>457</v>
      </c>
      <c r="DR34" s="759"/>
      <c r="DS34" s="759"/>
      <c r="DT34" s="759"/>
      <c r="DU34" s="760"/>
      <c r="DV34" s="761"/>
      <c r="DW34" s="762"/>
      <c r="DX34" s="762"/>
      <c r="DY34" s="762"/>
      <c r="DZ34" s="763"/>
      <c r="EA34" s="191"/>
    </row>
    <row r="35" spans="1:131" s="192" customFormat="1" ht="26.25" customHeight="1">
      <c r="A35" s="211">
        <v>8</v>
      </c>
      <c r="B35" s="732"/>
      <c r="C35" s="733"/>
      <c r="D35" s="733"/>
      <c r="E35" s="733"/>
      <c r="F35" s="733"/>
      <c r="G35" s="733"/>
      <c r="H35" s="733"/>
      <c r="I35" s="733"/>
      <c r="J35" s="733"/>
      <c r="K35" s="733"/>
      <c r="L35" s="733"/>
      <c r="M35" s="733"/>
      <c r="N35" s="733"/>
      <c r="O35" s="733"/>
      <c r="P35" s="734"/>
      <c r="Q35" s="735"/>
      <c r="R35" s="736"/>
      <c r="S35" s="736"/>
      <c r="T35" s="736"/>
      <c r="U35" s="736"/>
      <c r="V35" s="736"/>
      <c r="W35" s="736"/>
      <c r="X35" s="736"/>
      <c r="Y35" s="736"/>
      <c r="Z35" s="736"/>
      <c r="AA35" s="736"/>
      <c r="AB35" s="736"/>
      <c r="AC35" s="736"/>
      <c r="AD35" s="736"/>
      <c r="AE35" s="737"/>
      <c r="AF35" s="811"/>
      <c r="AG35" s="736"/>
      <c r="AH35" s="736"/>
      <c r="AI35" s="736"/>
      <c r="AJ35" s="812"/>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197"/>
      <c r="BK35" s="197"/>
      <c r="BL35" s="197"/>
      <c r="BM35" s="197"/>
      <c r="BN35" s="197"/>
      <c r="BO35" s="210"/>
      <c r="BP35" s="210"/>
      <c r="BQ35" s="207">
        <v>29</v>
      </c>
      <c r="BR35" s="208"/>
      <c r="BS35" s="745" t="s">
        <v>541</v>
      </c>
      <c r="BT35" s="746"/>
      <c r="BU35" s="746"/>
      <c r="BV35" s="746"/>
      <c r="BW35" s="746"/>
      <c r="BX35" s="746"/>
      <c r="BY35" s="746"/>
      <c r="BZ35" s="746"/>
      <c r="CA35" s="746"/>
      <c r="CB35" s="746"/>
      <c r="CC35" s="746"/>
      <c r="CD35" s="746"/>
      <c r="CE35" s="746"/>
      <c r="CF35" s="746"/>
      <c r="CG35" s="747"/>
      <c r="CH35" s="758">
        <v>-58</v>
      </c>
      <c r="CI35" s="759"/>
      <c r="CJ35" s="759"/>
      <c r="CK35" s="759"/>
      <c r="CL35" s="760"/>
      <c r="CM35" s="758">
        <v>182</v>
      </c>
      <c r="CN35" s="759"/>
      <c r="CO35" s="759"/>
      <c r="CP35" s="759"/>
      <c r="CQ35" s="760"/>
      <c r="CR35" s="758">
        <v>65</v>
      </c>
      <c r="CS35" s="759"/>
      <c r="CT35" s="759"/>
      <c r="CU35" s="759"/>
      <c r="CV35" s="760"/>
      <c r="CW35" s="758" t="s">
        <v>457</v>
      </c>
      <c r="CX35" s="759"/>
      <c r="CY35" s="759"/>
      <c r="CZ35" s="759"/>
      <c r="DA35" s="760"/>
      <c r="DB35" s="758" t="s">
        <v>457</v>
      </c>
      <c r="DC35" s="759"/>
      <c r="DD35" s="759"/>
      <c r="DE35" s="759"/>
      <c r="DF35" s="760"/>
      <c r="DG35" s="758" t="s">
        <v>457</v>
      </c>
      <c r="DH35" s="759"/>
      <c r="DI35" s="759"/>
      <c r="DJ35" s="759"/>
      <c r="DK35" s="760"/>
      <c r="DL35" s="758" t="s">
        <v>457</v>
      </c>
      <c r="DM35" s="759"/>
      <c r="DN35" s="759"/>
      <c r="DO35" s="759"/>
      <c r="DP35" s="760"/>
      <c r="DQ35" s="758" t="s">
        <v>457</v>
      </c>
      <c r="DR35" s="759"/>
      <c r="DS35" s="759"/>
      <c r="DT35" s="759"/>
      <c r="DU35" s="760"/>
      <c r="DV35" s="761"/>
      <c r="DW35" s="762"/>
      <c r="DX35" s="762"/>
      <c r="DY35" s="762"/>
      <c r="DZ35" s="763"/>
      <c r="EA35" s="191"/>
    </row>
    <row r="36" spans="1:131" s="192" customFormat="1" ht="26.25" customHeight="1">
      <c r="A36" s="211">
        <v>9</v>
      </c>
      <c r="B36" s="732"/>
      <c r="C36" s="733"/>
      <c r="D36" s="733"/>
      <c r="E36" s="733"/>
      <c r="F36" s="733"/>
      <c r="G36" s="733"/>
      <c r="H36" s="733"/>
      <c r="I36" s="733"/>
      <c r="J36" s="733"/>
      <c r="K36" s="733"/>
      <c r="L36" s="733"/>
      <c r="M36" s="733"/>
      <c r="N36" s="733"/>
      <c r="O36" s="733"/>
      <c r="P36" s="734"/>
      <c r="Q36" s="735"/>
      <c r="R36" s="736"/>
      <c r="S36" s="736"/>
      <c r="T36" s="736"/>
      <c r="U36" s="736"/>
      <c r="V36" s="736"/>
      <c r="W36" s="736"/>
      <c r="X36" s="736"/>
      <c r="Y36" s="736"/>
      <c r="Z36" s="736"/>
      <c r="AA36" s="736"/>
      <c r="AB36" s="736"/>
      <c r="AC36" s="736"/>
      <c r="AD36" s="736"/>
      <c r="AE36" s="737"/>
      <c r="AF36" s="811"/>
      <c r="AG36" s="736"/>
      <c r="AH36" s="736"/>
      <c r="AI36" s="736"/>
      <c r="AJ36" s="812"/>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197"/>
      <c r="BK36" s="197"/>
      <c r="BL36" s="197"/>
      <c r="BM36" s="197"/>
      <c r="BN36" s="197"/>
      <c r="BO36" s="210"/>
      <c r="BP36" s="210"/>
      <c r="BQ36" s="207">
        <v>30</v>
      </c>
      <c r="BR36" s="208"/>
      <c r="BS36" s="745" t="s">
        <v>542</v>
      </c>
      <c r="BT36" s="746"/>
      <c r="BU36" s="746"/>
      <c r="BV36" s="746"/>
      <c r="BW36" s="746"/>
      <c r="BX36" s="746"/>
      <c r="BY36" s="746"/>
      <c r="BZ36" s="746"/>
      <c r="CA36" s="746"/>
      <c r="CB36" s="746"/>
      <c r="CC36" s="746"/>
      <c r="CD36" s="746"/>
      <c r="CE36" s="746"/>
      <c r="CF36" s="746"/>
      <c r="CG36" s="747"/>
      <c r="CH36" s="758">
        <v>-154</v>
      </c>
      <c r="CI36" s="759"/>
      <c r="CJ36" s="759"/>
      <c r="CK36" s="759"/>
      <c r="CL36" s="760"/>
      <c r="CM36" s="758">
        <v>285</v>
      </c>
      <c r="CN36" s="759"/>
      <c r="CO36" s="759"/>
      <c r="CP36" s="759"/>
      <c r="CQ36" s="760"/>
      <c r="CR36" s="758">
        <v>110</v>
      </c>
      <c r="CS36" s="759"/>
      <c r="CT36" s="759"/>
      <c r="CU36" s="759"/>
      <c r="CV36" s="760"/>
      <c r="CW36" s="758">
        <v>8</v>
      </c>
      <c r="CX36" s="759"/>
      <c r="CY36" s="759"/>
      <c r="CZ36" s="759"/>
      <c r="DA36" s="760"/>
      <c r="DB36" s="758" t="s">
        <v>457</v>
      </c>
      <c r="DC36" s="759"/>
      <c r="DD36" s="759"/>
      <c r="DE36" s="759"/>
      <c r="DF36" s="760"/>
      <c r="DG36" s="758" t="s">
        <v>457</v>
      </c>
      <c r="DH36" s="759"/>
      <c r="DI36" s="759"/>
      <c r="DJ36" s="759"/>
      <c r="DK36" s="760"/>
      <c r="DL36" s="758" t="s">
        <v>457</v>
      </c>
      <c r="DM36" s="759"/>
      <c r="DN36" s="759"/>
      <c r="DO36" s="759"/>
      <c r="DP36" s="760"/>
      <c r="DQ36" s="758" t="s">
        <v>457</v>
      </c>
      <c r="DR36" s="759"/>
      <c r="DS36" s="759"/>
      <c r="DT36" s="759"/>
      <c r="DU36" s="760"/>
      <c r="DV36" s="761"/>
      <c r="DW36" s="762"/>
      <c r="DX36" s="762"/>
      <c r="DY36" s="762"/>
      <c r="DZ36" s="763"/>
      <c r="EA36" s="191"/>
    </row>
    <row r="37" spans="1:131" s="192" customFormat="1" ht="26.25" customHeight="1">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t="s">
        <v>543</v>
      </c>
      <c r="BT37" s="746"/>
      <c r="BU37" s="746"/>
      <c r="BV37" s="746"/>
      <c r="BW37" s="746"/>
      <c r="BX37" s="746"/>
      <c r="BY37" s="746"/>
      <c r="BZ37" s="746"/>
      <c r="CA37" s="746"/>
      <c r="CB37" s="746"/>
      <c r="CC37" s="746"/>
      <c r="CD37" s="746"/>
      <c r="CE37" s="746"/>
      <c r="CF37" s="746"/>
      <c r="CG37" s="747"/>
      <c r="CH37" s="758">
        <v>-82</v>
      </c>
      <c r="CI37" s="759"/>
      <c r="CJ37" s="759"/>
      <c r="CK37" s="759"/>
      <c r="CL37" s="760"/>
      <c r="CM37" s="758">
        <v>-26</v>
      </c>
      <c r="CN37" s="759"/>
      <c r="CO37" s="759"/>
      <c r="CP37" s="759"/>
      <c r="CQ37" s="760"/>
      <c r="CR37" s="758">
        <v>18</v>
      </c>
      <c r="CS37" s="759"/>
      <c r="CT37" s="759"/>
      <c r="CU37" s="759"/>
      <c r="CV37" s="760"/>
      <c r="CW37" s="758">
        <v>10</v>
      </c>
      <c r="CX37" s="759"/>
      <c r="CY37" s="759"/>
      <c r="CZ37" s="759"/>
      <c r="DA37" s="760"/>
      <c r="DB37" s="758" t="s">
        <v>457</v>
      </c>
      <c r="DC37" s="759"/>
      <c r="DD37" s="759"/>
      <c r="DE37" s="759"/>
      <c r="DF37" s="760"/>
      <c r="DG37" s="758" t="s">
        <v>457</v>
      </c>
      <c r="DH37" s="759"/>
      <c r="DI37" s="759"/>
      <c r="DJ37" s="759"/>
      <c r="DK37" s="760"/>
      <c r="DL37" s="758" t="s">
        <v>457</v>
      </c>
      <c r="DM37" s="759"/>
      <c r="DN37" s="759"/>
      <c r="DO37" s="759"/>
      <c r="DP37" s="760"/>
      <c r="DQ37" s="758" t="s">
        <v>457</v>
      </c>
      <c r="DR37" s="759"/>
      <c r="DS37" s="759"/>
      <c r="DT37" s="759"/>
      <c r="DU37" s="760"/>
      <c r="DV37" s="761"/>
      <c r="DW37" s="762"/>
      <c r="DX37" s="762"/>
      <c r="DY37" s="762"/>
      <c r="DZ37" s="763"/>
      <c r="EA37" s="191"/>
    </row>
    <row r="38" spans="1:131" s="192" customFormat="1" ht="26.25" customHeight="1">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t="s">
        <v>544</v>
      </c>
      <c r="BT38" s="746"/>
      <c r="BU38" s="746"/>
      <c r="BV38" s="746"/>
      <c r="BW38" s="746"/>
      <c r="BX38" s="746"/>
      <c r="BY38" s="746"/>
      <c r="BZ38" s="746"/>
      <c r="CA38" s="746"/>
      <c r="CB38" s="746"/>
      <c r="CC38" s="746"/>
      <c r="CD38" s="746"/>
      <c r="CE38" s="746"/>
      <c r="CF38" s="746"/>
      <c r="CG38" s="747"/>
      <c r="CH38" s="758">
        <v>6093</v>
      </c>
      <c r="CI38" s="759"/>
      <c r="CJ38" s="759"/>
      <c r="CK38" s="759"/>
      <c r="CL38" s="760"/>
      <c r="CM38" s="758">
        <v>94460</v>
      </c>
      <c r="CN38" s="759"/>
      <c r="CO38" s="759"/>
      <c r="CP38" s="759"/>
      <c r="CQ38" s="760"/>
      <c r="CR38" s="758">
        <v>544</v>
      </c>
      <c r="CS38" s="759"/>
      <c r="CT38" s="759"/>
      <c r="CU38" s="759"/>
      <c r="CV38" s="760"/>
      <c r="CW38" s="758" t="s">
        <v>457</v>
      </c>
      <c r="CX38" s="759"/>
      <c r="CY38" s="759"/>
      <c r="CZ38" s="759"/>
      <c r="DA38" s="760"/>
      <c r="DB38" s="758">
        <v>2115</v>
      </c>
      <c r="DC38" s="759"/>
      <c r="DD38" s="759"/>
      <c r="DE38" s="759"/>
      <c r="DF38" s="760"/>
      <c r="DG38" s="758" t="s">
        <v>457</v>
      </c>
      <c r="DH38" s="759"/>
      <c r="DI38" s="759"/>
      <c r="DJ38" s="759"/>
      <c r="DK38" s="760"/>
      <c r="DL38" s="758" t="s">
        <v>457</v>
      </c>
      <c r="DM38" s="759"/>
      <c r="DN38" s="759"/>
      <c r="DO38" s="759"/>
      <c r="DP38" s="760"/>
      <c r="DQ38" s="758" t="s">
        <v>457</v>
      </c>
      <c r="DR38" s="759"/>
      <c r="DS38" s="759"/>
      <c r="DT38" s="759"/>
      <c r="DU38" s="760"/>
      <c r="DV38" s="761"/>
      <c r="DW38" s="762"/>
      <c r="DX38" s="762"/>
      <c r="DY38" s="762"/>
      <c r="DZ38" s="763"/>
      <c r="EA38" s="191"/>
    </row>
    <row r="39" spans="1:131" s="192" customFormat="1" ht="26.25" customHeight="1">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t="s">
        <v>552</v>
      </c>
      <c r="BS39" s="745" t="s">
        <v>545</v>
      </c>
      <c r="BT39" s="746"/>
      <c r="BU39" s="746"/>
      <c r="BV39" s="746"/>
      <c r="BW39" s="746"/>
      <c r="BX39" s="746"/>
      <c r="BY39" s="746"/>
      <c r="BZ39" s="746"/>
      <c r="CA39" s="746"/>
      <c r="CB39" s="746"/>
      <c r="CC39" s="746"/>
      <c r="CD39" s="746"/>
      <c r="CE39" s="746"/>
      <c r="CF39" s="746"/>
      <c r="CG39" s="747"/>
      <c r="CH39" s="758">
        <v>71</v>
      </c>
      <c r="CI39" s="759"/>
      <c r="CJ39" s="759"/>
      <c r="CK39" s="759"/>
      <c r="CL39" s="760"/>
      <c r="CM39" s="758">
        <v>8952</v>
      </c>
      <c r="CN39" s="759"/>
      <c r="CO39" s="759"/>
      <c r="CP39" s="759"/>
      <c r="CQ39" s="760"/>
      <c r="CR39" s="758">
        <v>5</v>
      </c>
      <c r="CS39" s="759"/>
      <c r="CT39" s="759"/>
      <c r="CU39" s="759"/>
      <c r="CV39" s="760"/>
      <c r="CW39" s="758" t="s">
        <v>457</v>
      </c>
      <c r="CX39" s="759"/>
      <c r="CY39" s="759"/>
      <c r="CZ39" s="759"/>
      <c r="DA39" s="760"/>
      <c r="DB39" s="758">
        <v>5718</v>
      </c>
      <c r="DC39" s="759"/>
      <c r="DD39" s="759"/>
      <c r="DE39" s="759"/>
      <c r="DF39" s="760"/>
      <c r="DG39" s="758">
        <v>6341</v>
      </c>
      <c r="DH39" s="759"/>
      <c r="DI39" s="759"/>
      <c r="DJ39" s="759"/>
      <c r="DK39" s="760"/>
      <c r="DL39" s="758" t="s">
        <v>457</v>
      </c>
      <c r="DM39" s="759"/>
      <c r="DN39" s="759"/>
      <c r="DO39" s="759"/>
      <c r="DP39" s="760"/>
      <c r="DQ39" s="758" t="s">
        <v>457</v>
      </c>
      <c r="DR39" s="759"/>
      <c r="DS39" s="759"/>
      <c r="DT39" s="759"/>
      <c r="DU39" s="760"/>
      <c r="DV39" s="761"/>
      <c r="DW39" s="762"/>
      <c r="DX39" s="762"/>
      <c r="DY39" s="762"/>
      <c r="DZ39" s="763"/>
      <c r="EA39" s="191"/>
    </row>
    <row r="40" spans="1:131" s="192" customFormat="1" ht="26.25" customHeight="1">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t="s">
        <v>552</v>
      </c>
      <c r="BS40" s="745" t="s">
        <v>546</v>
      </c>
      <c r="BT40" s="746"/>
      <c r="BU40" s="746"/>
      <c r="BV40" s="746"/>
      <c r="BW40" s="746"/>
      <c r="BX40" s="746"/>
      <c r="BY40" s="746"/>
      <c r="BZ40" s="746"/>
      <c r="CA40" s="746"/>
      <c r="CB40" s="746"/>
      <c r="CC40" s="746"/>
      <c r="CD40" s="746"/>
      <c r="CE40" s="746"/>
      <c r="CF40" s="746"/>
      <c r="CG40" s="747"/>
      <c r="CH40" s="758">
        <v>101</v>
      </c>
      <c r="CI40" s="759"/>
      <c r="CJ40" s="759"/>
      <c r="CK40" s="759"/>
      <c r="CL40" s="760"/>
      <c r="CM40" s="758">
        <v>235</v>
      </c>
      <c r="CN40" s="759"/>
      <c r="CO40" s="759"/>
      <c r="CP40" s="759"/>
      <c r="CQ40" s="760"/>
      <c r="CR40" s="758">
        <v>550</v>
      </c>
      <c r="CS40" s="759"/>
      <c r="CT40" s="759"/>
      <c r="CU40" s="759"/>
      <c r="CV40" s="760"/>
      <c r="CW40" s="758">
        <v>3</v>
      </c>
      <c r="CX40" s="759"/>
      <c r="CY40" s="759"/>
      <c r="CZ40" s="759"/>
      <c r="DA40" s="760"/>
      <c r="DB40" s="758">
        <v>330</v>
      </c>
      <c r="DC40" s="759"/>
      <c r="DD40" s="759"/>
      <c r="DE40" s="759"/>
      <c r="DF40" s="760"/>
      <c r="DG40" s="758" t="s">
        <v>457</v>
      </c>
      <c r="DH40" s="759"/>
      <c r="DI40" s="759"/>
      <c r="DJ40" s="759"/>
      <c r="DK40" s="760"/>
      <c r="DL40" s="758">
        <v>5288</v>
      </c>
      <c r="DM40" s="759"/>
      <c r="DN40" s="759"/>
      <c r="DO40" s="759"/>
      <c r="DP40" s="760"/>
      <c r="DQ40" s="758">
        <v>529</v>
      </c>
      <c r="DR40" s="759"/>
      <c r="DS40" s="759"/>
      <c r="DT40" s="759"/>
      <c r="DU40" s="760"/>
      <c r="DV40" s="761"/>
      <c r="DW40" s="762"/>
      <c r="DX40" s="762"/>
      <c r="DY40" s="762"/>
      <c r="DZ40" s="763"/>
      <c r="EA40" s="191"/>
    </row>
    <row r="41" spans="1:131" s="192" customFormat="1" ht="26.25" customHeight="1">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t="s">
        <v>552</v>
      </c>
      <c r="BS41" s="745" t="s">
        <v>547</v>
      </c>
      <c r="BT41" s="746"/>
      <c r="BU41" s="746"/>
      <c r="BV41" s="746"/>
      <c r="BW41" s="746"/>
      <c r="BX41" s="746"/>
      <c r="BY41" s="746"/>
      <c r="BZ41" s="746"/>
      <c r="CA41" s="746"/>
      <c r="CB41" s="746"/>
      <c r="CC41" s="746"/>
      <c r="CD41" s="746"/>
      <c r="CE41" s="746"/>
      <c r="CF41" s="746"/>
      <c r="CG41" s="747"/>
      <c r="CH41" s="758">
        <v>-273</v>
      </c>
      <c r="CI41" s="759"/>
      <c r="CJ41" s="759"/>
      <c r="CK41" s="759"/>
      <c r="CL41" s="760"/>
      <c r="CM41" s="758">
        <v>18070</v>
      </c>
      <c r="CN41" s="759"/>
      <c r="CO41" s="759"/>
      <c r="CP41" s="759"/>
      <c r="CQ41" s="760"/>
      <c r="CR41" s="758">
        <v>10861</v>
      </c>
      <c r="CS41" s="759"/>
      <c r="CT41" s="759"/>
      <c r="CU41" s="759"/>
      <c r="CV41" s="760"/>
      <c r="CW41" s="758">
        <v>1557</v>
      </c>
      <c r="CX41" s="759"/>
      <c r="CY41" s="759"/>
      <c r="CZ41" s="759"/>
      <c r="DA41" s="760"/>
      <c r="DB41" s="758">
        <v>13156</v>
      </c>
      <c r="DC41" s="759"/>
      <c r="DD41" s="759"/>
      <c r="DE41" s="759"/>
      <c r="DF41" s="760"/>
      <c r="DG41" s="758" t="s">
        <v>457</v>
      </c>
      <c r="DH41" s="759"/>
      <c r="DI41" s="759"/>
      <c r="DJ41" s="759"/>
      <c r="DK41" s="760"/>
      <c r="DL41" s="758" t="s">
        <v>457</v>
      </c>
      <c r="DM41" s="759"/>
      <c r="DN41" s="759"/>
      <c r="DO41" s="759"/>
      <c r="DP41" s="760"/>
      <c r="DQ41" s="758" t="s">
        <v>457</v>
      </c>
      <c r="DR41" s="759"/>
      <c r="DS41" s="759"/>
      <c r="DT41" s="759"/>
      <c r="DU41" s="760"/>
      <c r="DV41" s="761"/>
      <c r="DW41" s="762"/>
      <c r="DX41" s="762"/>
      <c r="DY41" s="762"/>
      <c r="DZ41" s="763"/>
      <c r="EA41" s="191"/>
    </row>
    <row r="42" spans="1:131" s="192" customFormat="1" ht="26.25" customHeight="1">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t="s">
        <v>552</v>
      </c>
      <c r="BS42" s="745" t="s">
        <v>548</v>
      </c>
      <c r="BT42" s="746"/>
      <c r="BU42" s="746"/>
      <c r="BV42" s="746"/>
      <c r="BW42" s="746"/>
      <c r="BX42" s="746"/>
      <c r="BY42" s="746"/>
      <c r="BZ42" s="746"/>
      <c r="CA42" s="746"/>
      <c r="CB42" s="746"/>
      <c r="CC42" s="746"/>
      <c r="CD42" s="746"/>
      <c r="CE42" s="746"/>
      <c r="CF42" s="746"/>
      <c r="CG42" s="747"/>
      <c r="CH42" s="758">
        <v>122</v>
      </c>
      <c r="CI42" s="759"/>
      <c r="CJ42" s="759"/>
      <c r="CK42" s="759"/>
      <c r="CL42" s="760"/>
      <c r="CM42" s="758">
        <v>12807</v>
      </c>
      <c r="CN42" s="759"/>
      <c r="CO42" s="759"/>
      <c r="CP42" s="759"/>
      <c r="CQ42" s="760"/>
      <c r="CR42" s="758">
        <v>7252</v>
      </c>
      <c r="CS42" s="759"/>
      <c r="CT42" s="759"/>
      <c r="CU42" s="759"/>
      <c r="CV42" s="760"/>
      <c r="CW42" s="758">
        <v>1034</v>
      </c>
      <c r="CX42" s="759"/>
      <c r="CY42" s="759"/>
      <c r="CZ42" s="759"/>
      <c r="DA42" s="760"/>
      <c r="DB42" s="758">
        <v>2772</v>
      </c>
      <c r="DC42" s="759"/>
      <c r="DD42" s="759"/>
      <c r="DE42" s="759"/>
      <c r="DF42" s="760"/>
      <c r="DG42" s="758" t="s">
        <v>457</v>
      </c>
      <c r="DH42" s="759"/>
      <c r="DI42" s="759"/>
      <c r="DJ42" s="759"/>
      <c r="DK42" s="760"/>
      <c r="DL42" s="758" t="s">
        <v>457</v>
      </c>
      <c r="DM42" s="759"/>
      <c r="DN42" s="759"/>
      <c r="DO42" s="759"/>
      <c r="DP42" s="760"/>
      <c r="DQ42" s="758" t="s">
        <v>457</v>
      </c>
      <c r="DR42" s="759"/>
      <c r="DS42" s="759"/>
      <c r="DT42" s="759"/>
      <c r="DU42" s="760"/>
      <c r="DV42" s="761"/>
      <c r="DW42" s="762"/>
      <c r="DX42" s="762"/>
      <c r="DY42" s="762"/>
      <c r="DZ42" s="763"/>
      <c r="EA42" s="191"/>
    </row>
    <row r="43" spans="1:131" s="192" customFormat="1" ht="26.25" customHeight="1">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t="s">
        <v>552</v>
      </c>
      <c r="BS43" s="745" t="s">
        <v>549</v>
      </c>
      <c r="BT43" s="746"/>
      <c r="BU43" s="746"/>
      <c r="BV43" s="746"/>
      <c r="BW43" s="746"/>
      <c r="BX43" s="746"/>
      <c r="BY43" s="746"/>
      <c r="BZ43" s="746"/>
      <c r="CA43" s="746"/>
      <c r="CB43" s="746"/>
      <c r="CC43" s="746"/>
      <c r="CD43" s="746"/>
      <c r="CE43" s="746"/>
      <c r="CF43" s="746"/>
      <c r="CG43" s="747"/>
      <c r="CH43" s="758">
        <v>-609</v>
      </c>
      <c r="CI43" s="759"/>
      <c r="CJ43" s="759"/>
      <c r="CK43" s="759"/>
      <c r="CL43" s="760"/>
      <c r="CM43" s="758">
        <v>4055</v>
      </c>
      <c r="CN43" s="759"/>
      <c r="CO43" s="759"/>
      <c r="CP43" s="759"/>
      <c r="CQ43" s="760"/>
      <c r="CR43" s="758">
        <v>2488</v>
      </c>
      <c r="CS43" s="759"/>
      <c r="CT43" s="759"/>
      <c r="CU43" s="759"/>
      <c r="CV43" s="760"/>
      <c r="CW43" s="758">
        <v>870</v>
      </c>
      <c r="CX43" s="759"/>
      <c r="CY43" s="759"/>
      <c r="CZ43" s="759"/>
      <c r="DA43" s="760"/>
      <c r="DB43" s="758">
        <v>5457</v>
      </c>
      <c r="DC43" s="759"/>
      <c r="DD43" s="759"/>
      <c r="DE43" s="759"/>
      <c r="DF43" s="760"/>
      <c r="DG43" s="758" t="s">
        <v>457</v>
      </c>
      <c r="DH43" s="759"/>
      <c r="DI43" s="759"/>
      <c r="DJ43" s="759"/>
      <c r="DK43" s="760"/>
      <c r="DL43" s="758" t="s">
        <v>457</v>
      </c>
      <c r="DM43" s="759"/>
      <c r="DN43" s="759"/>
      <c r="DO43" s="759"/>
      <c r="DP43" s="760"/>
      <c r="DQ43" s="758" t="s">
        <v>457</v>
      </c>
      <c r="DR43" s="759"/>
      <c r="DS43" s="759"/>
      <c r="DT43" s="759"/>
      <c r="DU43" s="760"/>
      <c r="DV43" s="761"/>
      <c r="DW43" s="762"/>
      <c r="DX43" s="762"/>
      <c r="DY43" s="762"/>
      <c r="DZ43" s="763"/>
      <c r="EA43" s="191"/>
    </row>
    <row r="44" spans="1:131" s="192" customFormat="1" ht="26.25" customHeight="1">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t="s">
        <v>552</v>
      </c>
      <c r="BS44" s="745" t="s">
        <v>550</v>
      </c>
      <c r="BT44" s="746"/>
      <c r="BU44" s="746"/>
      <c r="BV44" s="746"/>
      <c r="BW44" s="746"/>
      <c r="BX44" s="746"/>
      <c r="BY44" s="746"/>
      <c r="BZ44" s="746"/>
      <c r="CA44" s="746"/>
      <c r="CB44" s="746"/>
      <c r="CC44" s="746"/>
      <c r="CD44" s="746"/>
      <c r="CE44" s="746"/>
      <c r="CF44" s="746"/>
      <c r="CG44" s="747"/>
      <c r="CH44" s="758">
        <v>11</v>
      </c>
      <c r="CI44" s="759"/>
      <c r="CJ44" s="759"/>
      <c r="CK44" s="759"/>
      <c r="CL44" s="760"/>
      <c r="CM44" s="758">
        <v>3705</v>
      </c>
      <c r="CN44" s="759"/>
      <c r="CO44" s="759"/>
      <c r="CP44" s="759"/>
      <c r="CQ44" s="760"/>
      <c r="CR44" s="758">
        <v>4718</v>
      </c>
      <c r="CS44" s="759"/>
      <c r="CT44" s="759"/>
      <c r="CU44" s="759"/>
      <c r="CV44" s="760"/>
      <c r="CW44" s="758">
        <v>662</v>
      </c>
      <c r="CX44" s="759"/>
      <c r="CY44" s="759"/>
      <c r="CZ44" s="759"/>
      <c r="DA44" s="760"/>
      <c r="DB44" s="758" t="s">
        <v>457</v>
      </c>
      <c r="DC44" s="759"/>
      <c r="DD44" s="759"/>
      <c r="DE44" s="759"/>
      <c r="DF44" s="760"/>
      <c r="DG44" s="758" t="s">
        <v>457</v>
      </c>
      <c r="DH44" s="759"/>
      <c r="DI44" s="759"/>
      <c r="DJ44" s="759"/>
      <c r="DK44" s="760"/>
      <c r="DL44" s="758" t="s">
        <v>457</v>
      </c>
      <c r="DM44" s="759"/>
      <c r="DN44" s="759"/>
      <c r="DO44" s="759"/>
      <c r="DP44" s="760"/>
      <c r="DQ44" s="758" t="s">
        <v>457</v>
      </c>
      <c r="DR44" s="759"/>
      <c r="DS44" s="759"/>
      <c r="DT44" s="759"/>
      <c r="DU44" s="760"/>
      <c r="DV44" s="761"/>
      <c r="DW44" s="762"/>
      <c r="DX44" s="762"/>
      <c r="DY44" s="762"/>
      <c r="DZ44" s="763"/>
      <c r="EA44" s="191"/>
    </row>
    <row r="45" spans="1:131" s="192" customFormat="1" ht="26.25" customHeight="1">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t="s">
        <v>551</v>
      </c>
      <c r="BT45" s="746"/>
      <c r="BU45" s="746"/>
      <c r="BV45" s="746"/>
      <c r="BW45" s="746"/>
      <c r="BX45" s="746"/>
      <c r="BY45" s="746"/>
      <c r="BZ45" s="746"/>
      <c r="CA45" s="746"/>
      <c r="CB45" s="746"/>
      <c r="CC45" s="746"/>
      <c r="CD45" s="746"/>
      <c r="CE45" s="746"/>
      <c r="CF45" s="746"/>
      <c r="CG45" s="747"/>
      <c r="CH45" s="758">
        <v>5</v>
      </c>
      <c r="CI45" s="759"/>
      <c r="CJ45" s="759"/>
      <c r="CK45" s="759"/>
      <c r="CL45" s="760"/>
      <c r="CM45" s="758">
        <v>95</v>
      </c>
      <c r="CN45" s="759"/>
      <c r="CO45" s="759"/>
      <c r="CP45" s="759"/>
      <c r="CQ45" s="760"/>
      <c r="CR45" s="758">
        <v>20</v>
      </c>
      <c r="CS45" s="759"/>
      <c r="CT45" s="759"/>
      <c r="CU45" s="759"/>
      <c r="CV45" s="760"/>
      <c r="CW45" s="758">
        <v>1</v>
      </c>
      <c r="CX45" s="759"/>
      <c r="CY45" s="759"/>
      <c r="CZ45" s="759"/>
      <c r="DA45" s="760"/>
      <c r="DB45" s="758" t="s">
        <v>457</v>
      </c>
      <c r="DC45" s="759"/>
      <c r="DD45" s="759"/>
      <c r="DE45" s="759"/>
      <c r="DF45" s="760"/>
      <c r="DG45" s="758" t="s">
        <v>457</v>
      </c>
      <c r="DH45" s="759"/>
      <c r="DI45" s="759"/>
      <c r="DJ45" s="759"/>
      <c r="DK45" s="760"/>
      <c r="DL45" s="758" t="s">
        <v>457</v>
      </c>
      <c r="DM45" s="759"/>
      <c r="DN45" s="759"/>
      <c r="DO45" s="759"/>
      <c r="DP45" s="760"/>
      <c r="DQ45" s="758" t="s">
        <v>457</v>
      </c>
      <c r="DR45" s="759"/>
      <c r="DS45" s="759"/>
      <c r="DT45" s="759"/>
      <c r="DU45" s="760"/>
      <c r="DV45" s="761"/>
      <c r="DW45" s="762"/>
      <c r="DX45" s="762"/>
      <c r="DY45" s="762"/>
      <c r="DZ45" s="763"/>
      <c r="EA45" s="191"/>
    </row>
    <row r="46" spans="1:131" s="192" customFormat="1" ht="26.25" customHeight="1">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361</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c r="A63" s="209" t="s">
        <v>344</v>
      </c>
      <c r="B63" s="773" t="s">
        <v>362</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15321</v>
      </c>
      <c r="AG63" s="827"/>
      <c r="AH63" s="827"/>
      <c r="AI63" s="827"/>
      <c r="AJ63" s="828"/>
      <c r="AK63" s="829"/>
      <c r="AL63" s="824"/>
      <c r="AM63" s="824"/>
      <c r="AN63" s="824"/>
      <c r="AO63" s="824"/>
      <c r="AP63" s="827">
        <v>22132</v>
      </c>
      <c r="AQ63" s="827"/>
      <c r="AR63" s="827"/>
      <c r="AS63" s="827"/>
      <c r="AT63" s="827"/>
      <c r="AU63" s="827">
        <v>2023</v>
      </c>
      <c r="AV63" s="827"/>
      <c r="AW63" s="827"/>
      <c r="AX63" s="827"/>
      <c r="AY63" s="827"/>
      <c r="AZ63" s="838"/>
      <c r="BA63" s="838"/>
      <c r="BB63" s="838"/>
      <c r="BC63" s="838"/>
      <c r="BD63" s="838"/>
      <c r="BE63" s="839"/>
      <c r="BF63" s="839"/>
      <c r="BG63" s="839"/>
      <c r="BH63" s="839"/>
      <c r="BI63" s="840"/>
      <c r="BJ63" s="841" t="s">
        <v>363</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c r="A65" s="197" t="s">
        <v>364</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c r="A66" s="717" t="s">
        <v>365</v>
      </c>
      <c r="B66" s="718"/>
      <c r="C66" s="718"/>
      <c r="D66" s="718"/>
      <c r="E66" s="718"/>
      <c r="F66" s="718"/>
      <c r="G66" s="718"/>
      <c r="H66" s="718"/>
      <c r="I66" s="718"/>
      <c r="J66" s="718"/>
      <c r="K66" s="718"/>
      <c r="L66" s="718"/>
      <c r="M66" s="718"/>
      <c r="N66" s="718"/>
      <c r="O66" s="718"/>
      <c r="P66" s="719"/>
      <c r="Q66" s="694" t="s">
        <v>366</v>
      </c>
      <c r="R66" s="695"/>
      <c r="S66" s="695"/>
      <c r="T66" s="695"/>
      <c r="U66" s="696"/>
      <c r="V66" s="694" t="s">
        <v>367</v>
      </c>
      <c r="W66" s="695"/>
      <c r="X66" s="695"/>
      <c r="Y66" s="695"/>
      <c r="Z66" s="696"/>
      <c r="AA66" s="694" t="s">
        <v>368</v>
      </c>
      <c r="AB66" s="695"/>
      <c r="AC66" s="695"/>
      <c r="AD66" s="695"/>
      <c r="AE66" s="696"/>
      <c r="AF66" s="844" t="s">
        <v>369</v>
      </c>
      <c r="AG66" s="796"/>
      <c r="AH66" s="796"/>
      <c r="AI66" s="796"/>
      <c r="AJ66" s="845"/>
      <c r="AK66" s="694" t="s">
        <v>370</v>
      </c>
      <c r="AL66" s="718"/>
      <c r="AM66" s="718"/>
      <c r="AN66" s="718"/>
      <c r="AO66" s="719"/>
      <c r="AP66" s="694" t="s">
        <v>371</v>
      </c>
      <c r="AQ66" s="695"/>
      <c r="AR66" s="695"/>
      <c r="AS66" s="695"/>
      <c r="AT66" s="696"/>
      <c r="AU66" s="694" t="s">
        <v>372</v>
      </c>
      <c r="AV66" s="695"/>
      <c r="AW66" s="695"/>
      <c r="AX66" s="695"/>
      <c r="AY66" s="696"/>
      <c r="AZ66" s="694" t="s">
        <v>323</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c r="A68" s="203">
        <v>1</v>
      </c>
      <c r="B68" s="863" t="s">
        <v>553</v>
      </c>
      <c r="C68" s="864"/>
      <c r="D68" s="864"/>
      <c r="E68" s="864"/>
      <c r="F68" s="864"/>
      <c r="G68" s="864"/>
      <c r="H68" s="864"/>
      <c r="I68" s="864"/>
      <c r="J68" s="864"/>
      <c r="K68" s="864"/>
      <c r="L68" s="864"/>
      <c r="M68" s="864"/>
      <c r="N68" s="864"/>
      <c r="O68" s="864"/>
      <c r="P68" s="865"/>
      <c r="Q68" s="866">
        <v>20051</v>
      </c>
      <c r="R68" s="859"/>
      <c r="S68" s="859"/>
      <c r="T68" s="859"/>
      <c r="U68" s="860"/>
      <c r="V68" s="858">
        <v>20006</v>
      </c>
      <c r="W68" s="859"/>
      <c r="X68" s="859"/>
      <c r="Y68" s="859"/>
      <c r="Z68" s="860"/>
      <c r="AA68" s="858">
        <v>44</v>
      </c>
      <c r="AB68" s="859"/>
      <c r="AC68" s="859"/>
      <c r="AD68" s="859"/>
      <c r="AE68" s="860"/>
      <c r="AF68" s="858">
        <v>44</v>
      </c>
      <c r="AG68" s="859"/>
      <c r="AH68" s="859"/>
      <c r="AI68" s="859"/>
      <c r="AJ68" s="860"/>
      <c r="AK68" s="858">
        <v>98</v>
      </c>
      <c r="AL68" s="859"/>
      <c r="AM68" s="859"/>
      <c r="AN68" s="859"/>
      <c r="AO68" s="860"/>
      <c r="AP68" s="858" t="s">
        <v>457</v>
      </c>
      <c r="AQ68" s="859"/>
      <c r="AR68" s="859"/>
      <c r="AS68" s="859"/>
      <c r="AT68" s="860"/>
      <c r="AU68" s="858" t="s">
        <v>457</v>
      </c>
      <c r="AV68" s="859"/>
      <c r="AW68" s="859"/>
      <c r="AX68" s="859"/>
      <c r="AY68" s="860"/>
      <c r="AZ68" s="861"/>
      <c r="BA68" s="861"/>
      <c r="BB68" s="861"/>
      <c r="BC68" s="861"/>
      <c r="BD68" s="862"/>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c r="A69" s="206">
        <v>2</v>
      </c>
      <c r="B69" s="867"/>
      <c r="C69" s="868"/>
      <c r="D69" s="868"/>
      <c r="E69" s="868"/>
      <c r="F69" s="868"/>
      <c r="G69" s="868"/>
      <c r="H69" s="868"/>
      <c r="I69" s="868"/>
      <c r="J69" s="868"/>
      <c r="K69" s="868"/>
      <c r="L69" s="868"/>
      <c r="M69" s="868"/>
      <c r="N69" s="868"/>
      <c r="O69" s="868"/>
      <c r="P69" s="869"/>
      <c r="Q69" s="870"/>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71"/>
      <c r="BA69" s="871"/>
      <c r="BB69" s="871"/>
      <c r="BC69" s="871"/>
      <c r="BD69" s="872"/>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c r="A70" s="206">
        <v>3</v>
      </c>
      <c r="B70" s="867"/>
      <c r="C70" s="868"/>
      <c r="D70" s="868"/>
      <c r="E70" s="868"/>
      <c r="F70" s="868"/>
      <c r="G70" s="868"/>
      <c r="H70" s="868"/>
      <c r="I70" s="868"/>
      <c r="J70" s="868"/>
      <c r="K70" s="868"/>
      <c r="L70" s="868"/>
      <c r="M70" s="868"/>
      <c r="N70" s="868"/>
      <c r="O70" s="868"/>
      <c r="P70" s="869"/>
      <c r="Q70" s="870"/>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71"/>
      <c r="BA70" s="871"/>
      <c r="BB70" s="871"/>
      <c r="BC70" s="871"/>
      <c r="BD70" s="872"/>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c r="A71" s="206">
        <v>4</v>
      </c>
      <c r="B71" s="867"/>
      <c r="C71" s="868"/>
      <c r="D71" s="868"/>
      <c r="E71" s="868"/>
      <c r="F71" s="868"/>
      <c r="G71" s="868"/>
      <c r="H71" s="868"/>
      <c r="I71" s="868"/>
      <c r="J71" s="868"/>
      <c r="K71" s="868"/>
      <c r="L71" s="868"/>
      <c r="M71" s="868"/>
      <c r="N71" s="868"/>
      <c r="O71" s="868"/>
      <c r="P71" s="869"/>
      <c r="Q71" s="870"/>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71"/>
      <c r="BA71" s="871"/>
      <c r="BB71" s="871"/>
      <c r="BC71" s="871"/>
      <c r="BD71" s="872"/>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c r="A72" s="206">
        <v>5</v>
      </c>
      <c r="B72" s="867"/>
      <c r="C72" s="868"/>
      <c r="D72" s="868"/>
      <c r="E72" s="868"/>
      <c r="F72" s="868"/>
      <c r="G72" s="868"/>
      <c r="H72" s="868"/>
      <c r="I72" s="868"/>
      <c r="J72" s="868"/>
      <c r="K72" s="868"/>
      <c r="L72" s="868"/>
      <c r="M72" s="868"/>
      <c r="N72" s="868"/>
      <c r="O72" s="868"/>
      <c r="P72" s="869"/>
      <c r="Q72" s="870"/>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71"/>
      <c r="BA72" s="871"/>
      <c r="BB72" s="871"/>
      <c r="BC72" s="871"/>
      <c r="BD72" s="872"/>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c r="A73" s="206">
        <v>6</v>
      </c>
      <c r="B73" s="867"/>
      <c r="C73" s="868"/>
      <c r="D73" s="868"/>
      <c r="E73" s="868"/>
      <c r="F73" s="868"/>
      <c r="G73" s="868"/>
      <c r="H73" s="868"/>
      <c r="I73" s="868"/>
      <c r="J73" s="868"/>
      <c r="K73" s="868"/>
      <c r="L73" s="868"/>
      <c r="M73" s="868"/>
      <c r="N73" s="868"/>
      <c r="O73" s="868"/>
      <c r="P73" s="869"/>
      <c r="Q73" s="870"/>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71"/>
      <c r="BA73" s="871"/>
      <c r="BB73" s="871"/>
      <c r="BC73" s="871"/>
      <c r="BD73" s="872"/>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c r="A74" s="206">
        <v>7</v>
      </c>
      <c r="B74" s="867"/>
      <c r="C74" s="868"/>
      <c r="D74" s="868"/>
      <c r="E74" s="868"/>
      <c r="F74" s="868"/>
      <c r="G74" s="868"/>
      <c r="H74" s="868"/>
      <c r="I74" s="868"/>
      <c r="J74" s="868"/>
      <c r="K74" s="868"/>
      <c r="L74" s="868"/>
      <c r="M74" s="868"/>
      <c r="N74" s="868"/>
      <c r="O74" s="868"/>
      <c r="P74" s="869"/>
      <c r="Q74" s="870"/>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71"/>
      <c r="BA74" s="871"/>
      <c r="BB74" s="871"/>
      <c r="BC74" s="871"/>
      <c r="BD74" s="872"/>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c r="A75" s="206">
        <v>8</v>
      </c>
      <c r="B75" s="867"/>
      <c r="C75" s="868"/>
      <c r="D75" s="868"/>
      <c r="E75" s="868"/>
      <c r="F75" s="868"/>
      <c r="G75" s="868"/>
      <c r="H75" s="868"/>
      <c r="I75" s="868"/>
      <c r="J75" s="868"/>
      <c r="K75" s="868"/>
      <c r="L75" s="868"/>
      <c r="M75" s="868"/>
      <c r="N75" s="868"/>
      <c r="O75" s="868"/>
      <c r="P75" s="869"/>
      <c r="Q75" s="873"/>
      <c r="R75" s="874"/>
      <c r="S75" s="874"/>
      <c r="T75" s="874"/>
      <c r="U75" s="815"/>
      <c r="V75" s="875"/>
      <c r="W75" s="874"/>
      <c r="X75" s="874"/>
      <c r="Y75" s="874"/>
      <c r="Z75" s="815"/>
      <c r="AA75" s="875"/>
      <c r="AB75" s="874"/>
      <c r="AC75" s="874"/>
      <c r="AD75" s="874"/>
      <c r="AE75" s="815"/>
      <c r="AF75" s="875"/>
      <c r="AG75" s="874"/>
      <c r="AH75" s="874"/>
      <c r="AI75" s="874"/>
      <c r="AJ75" s="815"/>
      <c r="AK75" s="875"/>
      <c r="AL75" s="874"/>
      <c r="AM75" s="874"/>
      <c r="AN75" s="874"/>
      <c r="AO75" s="815"/>
      <c r="AP75" s="875"/>
      <c r="AQ75" s="874"/>
      <c r="AR75" s="874"/>
      <c r="AS75" s="874"/>
      <c r="AT75" s="815"/>
      <c r="AU75" s="875"/>
      <c r="AV75" s="874"/>
      <c r="AW75" s="874"/>
      <c r="AX75" s="874"/>
      <c r="AY75" s="815"/>
      <c r="AZ75" s="871"/>
      <c r="BA75" s="871"/>
      <c r="BB75" s="871"/>
      <c r="BC75" s="871"/>
      <c r="BD75" s="872"/>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c r="A76" s="206">
        <v>9</v>
      </c>
      <c r="B76" s="867"/>
      <c r="C76" s="868"/>
      <c r="D76" s="868"/>
      <c r="E76" s="868"/>
      <c r="F76" s="868"/>
      <c r="G76" s="868"/>
      <c r="H76" s="868"/>
      <c r="I76" s="868"/>
      <c r="J76" s="868"/>
      <c r="K76" s="868"/>
      <c r="L76" s="868"/>
      <c r="M76" s="868"/>
      <c r="N76" s="868"/>
      <c r="O76" s="868"/>
      <c r="P76" s="869"/>
      <c r="Q76" s="873"/>
      <c r="R76" s="874"/>
      <c r="S76" s="874"/>
      <c r="T76" s="874"/>
      <c r="U76" s="815"/>
      <c r="V76" s="875"/>
      <c r="W76" s="874"/>
      <c r="X76" s="874"/>
      <c r="Y76" s="874"/>
      <c r="Z76" s="815"/>
      <c r="AA76" s="875"/>
      <c r="AB76" s="874"/>
      <c r="AC76" s="874"/>
      <c r="AD76" s="874"/>
      <c r="AE76" s="815"/>
      <c r="AF76" s="875"/>
      <c r="AG76" s="874"/>
      <c r="AH76" s="874"/>
      <c r="AI76" s="874"/>
      <c r="AJ76" s="815"/>
      <c r="AK76" s="875"/>
      <c r="AL76" s="874"/>
      <c r="AM76" s="874"/>
      <c r="AN76" s="874"/>
      <c r="AO76" s="815"/>
      <c r="AP76" s="875"/>
      <c r="AQ76" s="874"/>
      <c r="AR76" s="874"/>
      <c r="AS76" s="874"/>
      <c r="AT76" s="815"/>
      <c r="AU76" s="875"/>
      <c r="AV76" s="874"/>
      <c r="AW76" s="874"/>
      <c r="AX76" s="874"/>
      <c r="AY76" s="815"/>
      <c r="AZ76" s="871"/>
      <c r="BA76" s="871"/>
      <c r="BB76" s="871"/>
      <c r="BC76" s="871"/>
      <c r="BD76" s="872"/>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c r="A77" s="206">
        <v>10</v>
      </c>
      <c r="B77" s="867"/>
      <c r="C77" s="868"/>
      <c r="D77" s="868"/>
      <c r="E77" s="868"/>
      <c r="F77" s="868"/>
      <c r="G77" s="868"/>
      <c r="H77" s="868"/>
      <c r="I77" s="868"/>
      <c r="J77" s="868"/>
      <c r="K77" s="868"/>
      <c r="L77" s="868"/>
      <c r="M77" s="868"/>
      <c r="N77" s="868"/>
      <c r="O77" s="868"/>
      <c r="P77" s="869"/>
      <c r="Q77" s="873"/>
      <c r="R77" s="874"/>
      <c r="S77" s="874"/>
      <c r="T77" s="874"/>
      <c r="U77" s="815"/>
      <c r="V77" s="875"/>
      <c r="W77" s="874"/>
      <c r="X77" s="874"/>
      <c r="Y77" s="874"/>
      <c r="Z77" s="815"/>
      <c r="AA77" s="875"/>
      <c r="AB77" s="874"/>
      <c r="AC77" s="874"/>
      <c r="AD77" s="874"/>
      <c r="AE77" s="815"/>
      <c r="AF77" s="875"/>
      <c r="AG77" s="874"/>
      <c r="AH77" s="874"/>
      <c r="AI77" s="874"/>
      <c r="AJ77" s="815"/>
      <c r="AK77" s="875"/>
      <c r="AL77" s="874"/>
      <c r="AM77" s="874"/>
      <c r="AN77" s="874"/>
      <c r="AO77" s="815"/>
      <c r="AP77" s="875"/>
      <c r="AQ77" s="874"/>
      <c r="AR77" s="874"/>
      <c r="AS77" s="874"/>
      <c r="AT77" s="815"/>
      <c r="AU77" s="875"/>
      <c r="AV77" s="874"/>
      <c r="AW77" s="874"/>
      <c r="AX77" s="874"/>
      <c r="AY77" s="815"/>
      <c r="AZ77" s="871"/>
      <c r="BA77" s="871"/>
      <c r="BB77" s="871"/>
      <c r="BC77" s="871"/>
      <c r="BD77" s="872"/>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c r="A78" s="206">
        <v>11</v>
      </c>
      <c r="B78" s="867"/>
      <c r="C78" s="868"/>
      <c r="D78" s="868"/>
      <c r="E78" s="868"/>
      <c r="F78" s="868"/>
      <c r="G78" s="868"/>
      <c r="H78" s="868"/>
      <c r="I78" s="868"/>
      <c r="J78" s="868"/>
      <c r="K78" s="868"/>
      <c r="L78" s="868"/>
      <c r="M78" s="868"/>
      <c r="N78" s="868"/>
      <c r="O78" s="868"/>
      <c r="P78" s="869"/>
      <c r="Q78" s="870"/>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71"/>
      <c r="BA78" s="871"/>
      <c r="BB78" s="871"/>
      <c r="BC78" s="871"/>
      <c r="BD78" s="872"/>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c r="A79" s="206">
        <v>12</v>
      </c>
      <c r="B79" s="867"/>
      <c r="C79" s="868"/>
      <c r="D79" s="868"/>
      <c r="E79" s="868"/>
      <c r="F79" s="868"/>
      <c r="G79" s="868"/>
      <c r="H79" s="868"/>
      <c r="I79" s="868"/>
      <c r="J79" s="868"/>
      <c r="K79" s="868"/>
      <c r="L79" s="868"/>
      <c r="M79" s="868"/>
      <c r="N79" s="868"/>
      <c r="O79" s="868"/>
      <c r="P79" s="869"/>
      <c r="Q79" s="870"/>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71"/>
      <c r="BA79" s="871"/>
      <c r="BB79" s="871"/>
      <c r="BC79" s="871"/>
      <c r="BD79" s="872"/>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c r="A80" s="206">
        <v>13</v>
      </c>
      <c r="B80" s="867"/>
      <c r="C80" s="868"/>
      <c r="D80" s="868"/>
      <c r="E80" s="868"/>
      <c r="F80" s="868"/>
      <c r="G80" s="868"/>
      <c r="H80" s="868"/>
      <c r="I80" s="868"/>
      <c r="J80" s="868"/>
      <c r="K80" s="868"/>
      <c r="L80" s="868"/>
      <c r="M80" s="868"/>
      <c r="N80" s="868"/>
      <c r="O80" s="868"/>
      <c r="P80" s="869"/>
      <c r="Q80" s="870"/>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71"/>
      <c r="BA80" s="871"/>
      <c r="BB80" s="871"/>
      <c r="BC80" s="871"/>
      <c r="BD80" s="872"/>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c r="A81" s="206">
        <v>14</v>
      </c>
      <c r="B81" s="867"/>
      <c r="C81" s="868"/>
      <c r="D81" s="868"/>
      <c r="E81" s="868"/>
      <c r="F81" s="868"/>
      <c r="G81" s="868"/>
      <c r="H81" s="868"/>
      <c r="I81" s="868"/>
      <c r="J81" s="868"/>
      <c r="K81" s="868"/>
      <c r="L81" s="868"/>
      <c r="M81" s="868"/>
      <c r="N81" s="868"/>
      <c r="O81" s="868"/>
      <c r="P81" s="869"/>
      <c r="Q81" s="870"/>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71"/>
      <c r="BA81" s="871"/>
      <c r="BB81" s="871"/>
      <c r="BC81" s="871"/>
      <c r="BD81" s="872"/>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c r="A82" s="206">
        <v>15</v>
      </c>
      <c r="B82" s="867"/>
      <c r="C82" s="868"/>
      <c r="D82" s="868"/>
      <c r="E82" s="868"/>
      <c r="F82" s="868"/>
      <c r="G82" s="868"/>
      <c r="H82" s="868"/>
      <c r="I82" s="868"/>
      <c r="J82" s="868"/>
      <c r="K82" s="868"/>
      <c r="L82" s="868"/>
      <c r="M82" s="868"/>
      <c r="N82" s="868"/>
      <c r="O82" s="868"/>
      <c r="P82" s="869"/>
      <c r="Q82" s="870"/>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71"/>
      <c r="BA82" s="871"/>
      <c r="BB82" s="871"/>
      <c r="BC82" s="871"/>
      <c r="BD82" s="872"/>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c r="A83" s="206">
        <v>16</v>
      </c>
      <c r="B83" s="867"/>
      <c r="C83" s="868"/>
      <c r="D83" s="868"/>
      <c r="E83" s="868"/>
      <c r="F83" s="868"/>
      <c r="G83" s="868"/>
      <c r="H83" s="868"/>
      <c r="I83" s="868"/>
      <c r="J83" s="868"/>
      <c r="K83" s="868"/>
      <c r="L83" s="868"/>
      <c r="M83" s="868"/>
      <c r="N83" s="868"/>
      <c r="O83" s="868"/>
      <c r="P83" s="869"/>
      <c r="Q83" s="870"/>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71"/>
      <c r="BA83" s="871"/>
      <c r="BB83" s="871"/>
      <c r="BC83" s="871"/>
      <c r="BD83" s="872"/>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c r="A84" s="206">
        <v>17</v>
      </c>
      <c r="B84" s="867"/>
      <c r="C84" s="868"/>
      <c r="D84" s="868"/>
      <c r="E84" s="868"/>
      <c r="F84" s="868"/>
      <c r="G84" s="868"/>
      <c r="H84" s="868"/>
      <c r="I84" s="868"/>
      <c r="J84" s="868"/>
      <c r="K84" s="868"/>
      <c r="L84" s="868"/>
      <c r="M84" s="868"/>
      <c r="N84" s="868"/>
      <c r="O84" s="868"/>
      <c r="P84" s="869"/>
      <c r="Q84" s="870"/>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71"/>
      <c r="BA84" s="871"/>
      <c r="BB84" s="871"/>
      <c r="BC84" s="871"/>
      <c r="BD84" s="872"/>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c r="A85" s="206">
        <v>18</v>
      </c>
      <c r="B85" s="867"/>
      <c r="C85" s="868"/>
      <c r="D85" s="868"/>
      <c r="E85" s="868"/>
      <c r="F85" s="868"/>
      <c r="G85" s="868"/>
      <c r="H85" s="868"/>
      <c r="I85" s="868"/>
      <c r="J85" s="868"/>
      <c r="K85" s="868"/>
      <c r="L85" s="868"/>
      <c r="M85" s="868"/>
      <c r="N85" s="868"/>
      <c r="O85" s="868"/>
      <c r="P85" s="869"/>
      <c r="Q85" s="870"/>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71"/>
      <c r="BA85" s="871"/>
      <c r="BB85" s="871"/>
      <c r="BC85" s="871"/>
      <c r="BD85" s="872"/>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c r="A86" s="206">
        <v>19</v>
      </c>
      <c r="B86" s="867"/>
      <c r="C86" s="868"/>
      <c r="D86" s="868"/>
      <c r="E86" s="868"/>
      <c r="F86" s="868"/>
      <c r="G86" s="868"/>
      <c r="H86" s="868"/>
      <c r="I86" s="868"/>
      <c r="J86" s="868"/>
      <c r="K86" s="868"/>
      <c r="L86" s="868"/>
      <c r="M86" s="868"/>
      <c r="N86" s="868"/>
      <c r="O86" s="868"/>
      <c r="P86" s="869"/>
      <c r="Q86" s="870"/>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71"/>
      <c r="BA86" s="871"/>
      <c r="BB86" s="871"/>
      <c r="BC86" s="871"/>
      <c r="BD86" s="872"/>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c r="A87" s="214">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c r="A88" s="209" t="s">
        <v>344</v>
      </c>
      <c r="B88" s="773" t="s">
        <v>373</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v>44</v>
      </c>
      <c r="AG88" s="827"/>
      <c r="AH88" s="827"/>
      <c r="AI88" s="827"/>
      <c r="AJ88" s="827"/>
      <c r="AK88" s="824"/>
      <c r="AL88" s="824"/>
      <c r="AM88" s="824"/>
      <c r="AN88" s="824"/>
      <c r="AO88" s="824"/>
      <c r="AP88" s="827" t="s">
        <v>457</v>
      </c>
      <c r="AQ88" s="827"/>
      <c r="AR88" s="827"/>
      <c r="AS88" s="827"/>
      <c r="AT88" s="827"/>
      <c r="AU88" s="827" t="s">
        <v>457</v>
      </c>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344</v>
      </c>
      <c r="BR102" s="773" t="s">
        <v>374</v>
      </c>
      <c r="BS102" s="774"/>
      <c r="BT102" s="774"/>
      <c r="BU102" s="774"/>
      <c r="BV102" s="774"/>
      <c r="BW102" s="774"/>
      <c r="BX102" s="774"/>
      <c r="BY102" s="774"/>
      <c r="BZ102" s="774"/>
      <c r="CA102" s="774"/>
      <c r="CB102" s="774"/>
      <c r="CC102" s="774"/>
      <c r="CD102" s="774"/>
      <c r="CE102" s="774"/>
      <c r="CF102" s="774"/>
      <c r="CG102" s="775"/>
      <c r="CH102" s="883"/>
      <c r="CI102" s="884"/>
      <c r="CJ102" s="884"/>
      <c r="CK102" s="884"/>
      <c r="CL102" s="885"/>
      <c r="CM102" s="883"/>
      <c r="CN102" s="884"/>
      <c r="CO102" s="884"/>
      <c r="CP102" s="884"/>
      <c r="CQ102" s="885"/>
      <c r="CR102" s="886">
        <v>30606</v>
      </c>
      <c r="CS102" s="842"/>
      <c r="CT102" s="842"/>
      <c r="CU102" s="842"/>
      <c r="CV102" s="887"/>
      <c r="CW102" s="886">
        <v>5786</v>
      </c>
      <c r="CX102" s="842"/>
      <c r="CY102" s="842"/>
      <c r="CZ102" s="842"/>
      <c r="DA102" s="887"/>
      <c r="DB102" s="886">
        <v>58442</v>
      </c>
      <c r="DC102" s="842"/>
      <c r="DD102" s="842"/>
      <c r="DE102" s="842"/>
      <c r="DF102" s="887"/>
      <c r="DG102" s="886">
        <v>6341</v>
      </c>
      <c r="DH102" s="842"/>
      <c r="DI102" s="842"/>
      <c r="DJ102" s="842"/>
      <c r="DK102" s="887"/>
      <c r="DL102" s="886">
        <v>30416</v>
      </c>
      <c r="DM102" s="842"/>
      <c r="DN102" s="842"/>
      <c r="DO102" s="842"/>
      <c r="DP102" s="887"/>
      <c r="DQ102" s="886">
        <v>20841</v>
      </c>
      <c r="DR102" s="842"/>
      <c r="DS102" s="842"/>
      <c r="DT102" s="842"/>
      <c r="DU102" s="887"/>
      <c r="DV102" s="910"/>
      <c r="DW102" s="911"/>
      <c r="DX102" s="911"/>
      <c r="DY102" s="911"/>
      <c r="DZ102" s="912"/>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3" t="s">
        <v>375</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4" t="s">
        <v>376</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377</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378</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15" t="s">
        <v>379</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380</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1" customFormat="1" ht="26.25" customHeight="1">
      <c r="A109" s="908" t="s">
        <v>381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382</v>
      </c>
      <c r="AB109" s="889"/>
      <c r="AC109" s="889"/>
      <c r="AD109" s="889"/>
      <c r="AE109" s="890"/>
      <c r="AF109" s="888" t="s">
        <v>278</v>
      </c>
      <c r="AG109" s="889"/>
      <c r="AH109" s="889"/>
      <c r="AI109" s="889"/>
      <c r="AJ109" s="890"/>
      <c r="AK109" s="888" t="s">
        <v>277</v>
      </c>
      <c r="AL109" s="889"/>
      <c r="AM109" s="889"/>
      <c r="AN109" s="889"/>
      <c r="AO109" s="890"/>
      <c r="AP109" s="888" t="s">
        <v>383</v>
      </c>
      <c r="AQ109" s="889"/>
      <c r="AR109" s="889"/>
      <c r="AS109" s="889"/>
      <c r="AT109" s="891"/>
      <c r="AU109" s="908" t="s">
        <v>381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382</v>
      </c>
      <c r="BR109" s="889"/>
      <c r="BS109" s="889"/>
      <c r="BT109" s="889"/>
      <c r="BU109" s="890"/>
      <c r="BV109" s="888" t="s">
        <v>278</v>
      </c>
      <c r="BW109" s="889"/>
      <c r="BX109" s="889"/>
      <c r="BY109" s="889"/>
      <c r="BZ109" s="890"/>
      <c r="CA109" s="888" t="s">
        <v>277</v>
      </c>
      <c r="CB109" s="889"/>
      <c r="CC109" s="889"/>
      <c r="CD109" s="889"/>
      <c r="CE109" s="890"/>
      <c r="CF109" s="909" t="s">
        <v>383</v>
      </c>
      <c r="CG109" s="909"/>
      <c r="CH109" s="909"/>
      <c r="CI109" s="909"/>
      <c r="CJ109" s="909"/>
      <c r="CK109" s="888" t="s">
        <v>384</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382</v>
      </c>
      <c r="DH109" s="889"/>
      <c r="DI109" s="889"/>
      <c r="DJ109" s="889"/>
      <c r="DK109" s="890"/>
      <c r="DL109" s="888" t="s">
        <v>278</v>
      </c>
      <c r="DM109" s="889"/>
      <c r="DN109" s="889"/>
      <c r="DO109" s="889"/>
      <c r="DP109" s="890"/>
      <c r="DQ109" s="888" t="s">
        <v>277</v>
      </c>
      <c r="DR109" s="889"/>
      <c r="DS109" s="889"/>
      <c r="DT109" s="889"/>
      <c r="DU109" s="890"/>
      <c r="DV109" s="888" t="s">
        <v>383</v>
      </c>
      <c r="DW109" s="889"/>
      <c r="DX109" s="889"/>
      <c r="DY109" s="889"/>
      <c r="DZ109" s="891"/>
    </row>
    <row r="110" spans="1:131" s="191" customFormat="1" ht="26.25" customHeight="1">
      <c r="A110" s="892" t="s">
        <v>385</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109427139</v>
      </c>
      <c r="AB110" s="896"/>
      <c r="AC110" s="896"/>
      <c r="AD110" s="896"/>
      <c r="AE110" s="897"/>
      <c r="AF110" s="898">
        <v>107688470</v>
      </c>
      <c r="AG110" s="896"/>
      <c r="AH110" s="896"/>
      <c r="AI110" s="896"/>
      <c r="AJ110" s="897"/>
      <c r="AK110" s="898">
        <v>101483139</v>
      </c>
      <c r="AL110" s="896"/>
      <c r="AM110" s="896"/>
      <c r="AN110" s="896"/>
      <c r="AO110" s="897"/>
      <c r="AP110" s="899">
        <v>25.6</v>
      </c>
      <c r="AQ110" s="900"/>
      <c r="AR110" s="900"/>
      <c r="AS110" s="900"/>
      <c r="AT110" s="901"/>
      <c r="AU110" s="902" t="s">
        <v>59</v>
      </c>
      <c r="AV110" s="903"/>
      <c r="AW110" s="903"/>
      <c r="AX110" s="903"/>
      <c r="AY110" s="903"/>
      <c r="AZ110" s="944" t="s">
        <v>386</v>
      </c>
      <c r="BA110" s="893"/>
      <c r="BB110" s="893"/>
      <c r="BC110" s="893"/>
      <c r="BD110" s="893"/>
      <c r="BE110" s="893"/>
      <c r="BF110" s="893"/>
      <c r="BG110" s="893"/>
      <c r="BH110" s="893"/>
      <c r="BI110" s="893"/>
      <c r="BJ110" s="893"/>
      <c r="BK110" s="893"/>
      <c r="BL110" s="893"/>
      <c r="BM110" s="893"/>
      <c r="BN110" s="893"/>
      <c r="BO110" s="893"/>
      <c r="BP110" s="894"/>
      <c r="BQ110" s="930">
        <v>1557022139</v>
      </c>
      <c r="BR110" s="931"/>
      <c r="BS110" s="931"/>
      <c r="BT110" s="931"/>
      <c r="BU110" s="931"/>
      <c r="BV110" s="931">
        <v>1582538717</v>
      </c>
      <c r="BW110" s="931"/>
      <c r="BX110" s="931"/>
      <c r="BY110" s="931"/>
      <c r="BZ110" s="931"/>
      <c r="CA110" s="931">
        <v>1607974824</v>
      </c>
      <c r="CB110" s="931"/>
      <c r="CC110" s="931"/>
      <c r="CD110" s="931"/>
      <c r="CE110" s="931"/>
      <c r="CF110" s="945">
        <v>405.5</v>
      </c>
      <c r="CG110" s="946"/>
      <c r="CH110" s="946"/>
      <c r="CI110" s="946"/>
      <c r="CJ110" s="946"/>
      <c r="CK110" s="947" t="s">
        <v>387</v>
      </c>
      <c r="CL110" s="948"/>
      <c r="CM110" s="927" t="s">
        <v>388</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102</v>
      </c>
      <c r="DH110" s="931"/>
      <c r="DI110" s="931"/>
      <c r="DJ110" s="931"/>
      <c r="DK110" s="931"/>
      <c r="DL110" s="931" t="s">
        <v>102</v>
      </c>
      <c r="DM110" s="931"/>
      <c r="DN110" s="931"/>
      <c r="DO110" s="931"/>
      <c r="DP110" s="931"/>
      <c r="DQ110" s="931" t="s">
        <v>102</v>
      </c>
      <c r="DR110" s="931"/>
      <c r="DS110" s="931"/>
      <c r="DT110" s="931"/>
      <c r="DU110" s="931"/>
      <c r="DV110" s="932" t="s">
        <v>102</v>
      </c>
      <c r="DW110" s="932"/>
      <c r="DX110" s="932"/>
      <c r="DY110" s="932"/>
      <c r="DZ110" s="933"/>
    </row>
    <row r="111" spans="1:131" s="191" customFormat="1" ht="26.25" customHeight="1">
      <c r="A111" s="934" t="s">
        <v>389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102</v>
      </c>
      <c r="AB111" s="938"/>
      <c r="AC111" s="938"/>
      <c r="AD111" s="938"/>
      <c r="AE111" s="939"/>
      <c r="AF111" s="940" t="s">
        <v>102</v>
      </c>
      <c r="AG111" s="938"/>
      <c r="AH111" s="938"/>
      <c r="AI111" s="938"/>
      <c r="AJ111" s="939"/>
      <c r="AK111" s="940" t="s">
        <v>102</v>
      </c>
      <c r="AL111" s="938"/>
      <c r="AM111" s="938"/>
      <c r="AN111" s="938"/>
      <c r="AO111" s="939"/>
      <c r="AP111" s="941" t="s">
        <v>102</v>
      </c>
      <c r="AQ111" s="942"/>
      <c r="AR111" s="942"/>
      <c r="AS111" s="942"/>
      <c r="AT111" s="943"/>
      <c r="AU111" s="904"/>
      <c r="AV111" s="905"/>
      <c r="AW111" s="905"/>
      <c r="AX111" s="905"/>
      <c r="AY111" s="905"/>
      <c r="AZ111" s="953" t="s">
        <v>390</v>
      </c>
      <c r="BA111" s="954"/>
      <c r="BB111" s="954"/>
      <c r="BC111" s="954"/>
      <c r="BD111" s="954"/>
      <c r="BE111" s="954"/>
      <c r="BF111" s="954"/>
      <c r="BG111" s="954"/>
      <c r="BH111" s="954"/>
      <c r="BI111" s="954"/>
      <c r="BJ111" s="954"/>
      <c r="BK111" s="954"/>
      <c r="BL111" s="954"/>
      <c r="BM111" s="954"/>
      <c r="BN111" s="954"/>
      <c r="BO111" s="954"/>
      <c r="BP111" s="955"/>
      <c r="BQ111" s="923">
        <v>42610996</v>
      </c>
      <c r="BR111" s="924"/>
      <c r="BS111" s="924"/>
      <c r="BT111" s="924"/>
      <c r="BU111" s="924"/>
      <c r="BV111" s="924">
        <v>41033074</v>
      </c>
      <c r="BW111" s="924"/>
      <c r="BX111" s="924"/>
      <c r="BY111" s="924"/>
      <c r="BZ111" s="924"/>
      <c r="CA111" s="924">
        <v>36692689</v>
      </c>
      <c r="CB111" s="924"/>
      <c r="CC111" s="924"/>
      <c r="CD111" s="924"/>
      <c r="CE111" s="924"/>
      <c r="CF111" s="918">
        <v>9.3000000000000007</v>
      </c>
      <c r="CG111" s="919"/>
      <c r="CH111" s="919"/>
      <c r="CI111" s="919"/>
      <c r="CJ111" s="919"/>
      <c r="CK111" s="949"/>
      <c r="CL111" s="950"/>
      <c r="CM111" s="920" t="s">
        <v>391</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102</v>
      </c>
      <c r="DH111" s="924"/>
      <c r="DI111" s="924"/>
      <c r="DJ111" s="924"/>
      <c r="DK111" s="924"/>
      <c r="DL111" s="924" t="s">
        <v>102</v>
      </c>
      <c r="DM111" s="924"/>
      <c r="DN111" s="924"/>
      <c r="DO111" s="924"/>
      <c r="DP111" s="924"/>
      <c r="DQ111" s="924" t="s">
        <v>102</v>
      </c>
      <c r="DR111" s="924"/>
      <c r="DS111" s="924"/>
      <c r="DT111" s="924"/>
      <c r="DU111" s="924"/>
      <c r="DV111" s="925" t="s">
        <v>102</v>
      </c>
      <c r="DW111" s="925"/>
      <c r="DX111" s="925"/>
      <c r="DY111" s="925"/>
      <c r="DZ111" s="926"/>
    </row>
    <row r="112" spans="1:131" s="191" customFormat="1" ht="26.25" customHeight="1">
      <c r="A112" s="963" t="s">
        <v>392</v>
      </c>
      <c r="B112" s="964"/>
      <c r="C112" s="954" t="s">
        <v>393</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56">
        <v>14885325</v>
      </c>
      <c r="AB112" s="957"/>
      <c r="AC112" s="957"/>
      <c r="AD112" s="957"/>
      <c r="AE112" s="958"/>
      <c r="AF112" s="959">
        <v>14303949</v>
      </c>
      <c r="AG112" s="957"/>
      <c r="AH112" s="957"/>
      <c r="AI112" s="957"/>
      <c r="AJ112" s="958"/>
      <c r="AK112" s="959">
        <v>14263775</v>
      </c>
      <c r="AL112" s="957"/>
      <c r="AM112" s="957"/>
      <c r="AN112" s="957"/>
      <c r="AO112" s="958"/>
      <c r="AP112" s="960">
        <v>3.6</v>
      </c>
      <c r="AQ112" s="961"/>
      <c r="AR112" s="961"/>
      <c r="AS112" s="961"/>
      <c r="AT112" s="962"/>
      <c r="AU112" s="904"/>
      <c r="AV112" s="905"/>
      <c r="AW112" s="905"/>
      <c r="AX112" s="905"/>
      <c r="AY112" s="905"/>
      <c r="AZ112" s="953" t="s">
        <v>394</v>
      </c>
      <c r="BA112" s="954"/>
      <c r="BB112" s="954"/>
      <c r="BC112" s="954"/>
      <c r="BD112" s="954"/>
      <c r="BE112" s="954"/>
      <c r="BF112" s="954"/>
      <c r="BG112" s="954"/>
      <c r="BH112" s="954"/>
      <c r="BI112" s="954"/>
      <c r="BJ112" s="954"/>
      <c r="BK112" s="954"/>
      <c r="BL112" s="954"/>
      <c r="BM112" s="954"/>
      <c r="BN112" s="954"/>
      <c r="BO112" s="954"/>
      <c r="BP112" s="955"/>
      <c r="BQ112" s="923">
        <v>15399221</v>
      </c>
      <c r="BR112" s="924"/>
      <c r="BS112" s="924"/>
      <c r="BT112" s="924"/>
      <c r="BU112" s="924"/>
      <c r="BV112" s="924">
        <v>14883077</v>
      </c>
      <c r="BW112" s="924"/>
      <c r="BX112" s="924"/>
      <c r="BY112" s="924"/>
      <c r="BZ112" s="924"/>
      <c r="CA112" s="924">
        <v>14251304</v>
      </c>
      <c r="CB112" s="924"/>
      <c r="CC112" s="924"/>
      <c r="CD112" s="924"/>
      <c r="CE112" s="924"/>
      <c r="CF112" s="918">
        <v>3.6</v>
      </c>
      <c r="CG112" s="919"/>
      <c r="CH112" s="919"/>
      <c r="CI112" s="919"/>
      <c r="CJ112" s="919"/>
      <c r="CK112" s="949"/>
      <c r="CL112" s="950"/>
      <c r="CM112" s="920" t="s">
        <v>395</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v>1485893</v>
      </c>
      <c r="DH112" s="924"/>
      <c r="DI112" s="924"/>
      <c r="DJ112" s="924"/>
      <c r="DK112" s="924"/>
      <c r="DL112" s="924">
        <v>1088662</v>
      </c>
      <c r="DM112" s="924"/>
      <c r="DN112" s="924"/>
      <c r="DO112" s="924"/>
      <c r="DP112" s="924"/>
      <c r="DQ112" s="924">
        <v>517160</v>
      </c>
      <c r="DR112" s="924"/>
      <c r="DS112" s="924"/>
      <c r="DT112" s="924"/>
      <c r="DU112" s="924"/>
      <c r="DV112" s="925">
        <v>0.1</v>
      </c>
      <c r="DW112" s="925"/>
      <c r="DX112" s="925"/>
      <c r="DY112" s="925"/>
      <c r="DZ112" s="926"/>
    </row>
    <row r="113" spans="1:130" s="191" customFormat="1" ht="26.25" customHeight="1">
      <c r="A113" s="965"/>
      <c r="B113" s="966"/>
      <c r="C113" s="954" t="s">
        <v>396</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56">
        <v>506729</v>
      </c>
      <c r="AB113" s="957"/>
      <c r="AC113" s="957"/>
      <c r="AD113" s="957"/>
      <c r="AE113" s="958"/>
      <c r="AF113" s="959">
        <v>502264</v>
      </c>
      <c r="AG113" s="957"/>
      <c r="AH113" s="957"/>
      <c r="AI113" s="957"/>
      <c r="AJ113" s="958"/>
      <c r="AK113" s="959">
        <v>503700</v>
      </c>
      <c r="AL113" s="957"/>
      <c r="AM113" s="957"/>
      <c r="AN113" s="957"/>
      <c r="AO113" s="958"/>
      <c r="AP113" s="960">
        <v>0.1</v>
      </c>
      <c r="AQ113" s="961"/>
      <c r="AR113" s="961"/>
      <c r="AS113" s="961"/>
      <c r="AT113" s="962"/>
      <c r="AU113" s="904"/>
      <c r="AV113" s="905"/>
      <c r="AW113" s="905"/>
      <c r="AX113" s="905"/>
      <c r="AY113" s="905"/>
      <c r="AZ113" s="953" t="s">
        <v>397</v>
      </c>
      <c r="BA113" s="954"/>
      <c r="BB113" s="954"/>
      <c r="BC113" s="954"/>
      <c r="BD113" s="954"/>
      <c r="BE113" s="954"/>
      <c r="BF113" s="954"/>
      <c r="BG113" s="954"/>
      <c r="BH113" s="954"/>
      <c r="BI113" s="954"/>
      <c r="BJ113" s="954"/>
      <c r="BK113" s="954"/>
      <c r="BL113" s="954"/>
      <c r="BM113" s="954"/>
      <c r="BN113" s="954"/>
      <c r="BO113" s="954"/>
      <c r="BP113" s="955"/>
      <c r="BQ113" s="923" t="s">
        <v>102</v>
      </c>
      <c r="BR113" s="924"/>
      <c r="BS113" s="924"/>
      <c r="BT113" s="924"/>
      <c r="BU113" s="924"/>
      <c r="BV113" s="924" t="s">
        <v>102</v>
      </c>
      <c r="BW113" s="924"/>
      <c r="BX113" s="924"/>
      <c r="BY113" s="924"/>
      <c r="BZ113" s="924"/>
      <c r="CA113" s="924" t="s">
        <v>102</v>
      </c>
      <c r="CB113" s="924"/>
      <c r="CC113" s="924"/>
      <c r="CD113" s="924"/>
      <c r="CE113" s="924"/>
      <c r="CF113" s="918" t="s">
        <v>102</v>
      </c>
      <c r="CG113" s="919"/>
      <c r="CH113" s="919"/>
      <c r="CI113" s="919"/>
      <c r="CJ113" s="919"/>
      <c r="CK113" s="949"/>
      <c r="CL113" s="950"/>
      <c r="CM113" s="920" t="s">
        <v>398</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23">
        <v>32296935</v>
      </c>
      <c r="DH113" s="924"/>
      <c r="DI113" s="924"/>
      <c r="DJ113" s="924"/>
      <c r="DK113" s="924"/>
      <c r="DL113" s="924">
        <v>30434534</v>
      </c>
      <c r="DM113" s="924"/>
      <c r="DN113" s="924"/>
      <c r="DO113" s="924"/>
      <c r="DP113" s="924"/>
      <c r="DQ113" s="924">
        <v>28791690</v>
      </c>
      <c r="DR113" s="924"/>
      <c r="DS113" s="924"/>
      <c r="DT113" s="924"/>
      <c r="DU113" s="924"/>
      <c r="DV113" s="925">
        <v>7.3</v>
      </c>
      <c r="DW113" s="925"/>
      <c r="DX113" s="925"/>
      <c r="DY113" s="925"/>
      <c r="DZ113" s="926"/>
    </row>
    <row r="114" spans="1:130" s="191" customFormat="1" ht="26.25" customHeight="1">
      <c r="A114" s="965"/>
      <c r="B114" s="966"/>
      <c r="C114" s="954" t="s">
        <v>399</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56" t="s">
        <v>102</v>
      </c>
      <c r="AB114" s="957"/>
      <c r="AC114" s="957"/>
      <c r="AD114" s="957"/>
      <c r="AE114" s="958"/>
      <c r="AF114" s="959" t="s">
        <v>102</v>
      </c>
      <c r="AG114" s="957"/>
      <c r="AH114" s="957"/>
      <c r="AI114" s="957"/>
      <c r="AJ114" s="958"/>
      <c r="AK114" s="959" t="s">
        <v>102</v>
      </c>
      <c r="AL114" s="957"/>
      <c r="AM114" s="957"/>
      <c r="AN114" s="957"/>
      <c r="AO114" s="958"/>
      <c r="AP114" s="960" t="s">
        <v>102</v>
      </c>
      <c r="AQ114" s="961"/>
      <c r="AR114" s="961"/>
      <c r="AS114" s="961"/>
      <c r="AT114" s="962"/>
      <c r="AU114" s="904"/>
      <c r="AV114" s="905"/>
      <c r="AW114" s="905"/>
      <c r="AX114" s="905"/>
      <c r="AY114" s="905"/>
      <c r="AZ114" s="953" t="s">
        <v>400</v>
      </c>
      <c r="BA114" s="954"/>
      <c r="BB114" s="954"/>
      <c r="BC114" s="954"/>
      <c r="BD114" s="954"/>
      <c r="BE114" s="954"/>
      <c r="BF114" s="954"/>
      <c r="BG114" s="954"/>
      <c r="BH114" s="954"/>
      <c r="BI114" s="954"/>
      <c r="BJ114" s="954"/>
      <c r="BK114" s="954"/>
      <c r="BL114" s="954"/>
      <c r="BM114" s="954"/>
      <c r="BN114" s="954"/>
      <c r="BO114" s="954"/>
      <c r="BP114" s="955"/>
      <c r="BQ114" s="923">
        <v>204107648</v>
      </c>
      <c r="BR114" s="924"/>
      <c r="BS114" s="924"/>
      <c r="BT114" s="924"/>
      <c r="BU114" s="924"/>
      <c r="BV114" s="924">
        <v>198497764</v>
      </c>
      <c r="BW114" s="924"/>
      <c r="BX114" s="924"/>
      <c r="BY114" s="924"/>
      <c r="BZ114" s="924"/>
      <c r="CA114" s="924">
        <v>194088670</v>
      </c>
      <c r="CB114" s="924"/>
      <c r="CC114" s="924"/>
      <c r="CD114" s="924"/>
      <c r="CE114" s="924"/>
      <c r="CF114" s="918">
        <v>49</v>
      </c>
      <c r="CG114" s="919"/>
      <c r="CH114" s="919"/>
      <c r="CI114" s="919"/>
      <c r="CJ114" s="919"/>
      <c r="CK114" s="949"/>
      <c r="CL114" s="950"/>
      <c r="CM114" s="920" t="s">
        <v>401</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23">
        <v>850047</v>
      </c>
      <c r="DH114" s="924"/>
      <c r="DI114" s="924"/>
      <c r="DJ114" s="924"/>
      <c r="DK114" s="924"/>
      <c r="DL114" s="924">
        <v>661370</v>
      </c>
      <c r="DM114" s="924"/>
      <c r="DN114" s="924"/>
      <c r="DO114" s="924"/>
      <c r="DP114" s="924"/>
      <c r="DQ114" s="924">
        <v>517630</v>
      </c>
      <c r="DR114" s="924"/>
      <c r="DS114" s="924"/>
      <c r="DT114" s="924"/>
      <c r="DU114" s="924"/>
      <c r="DV114" s="925">
        <v>0.1</v>
      </c>
      <c r="DW114" s="925"/>
      <c r="DX114" s="925"/>
      <c r="DY114" s="925"/>
      <c r="DZ114" s="926"/>
    </row>
    <row r="115" spans="1:130" s="191" customFormat="1" ht="26.25" customHeight="1">
      <c r="A115" s="965"/>
      <c r="B115" s="966"/>
      <c r="C115" s="954" t="s">
        <v>402</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56">
        <v>3545869</v>
      </c>
      <c r="AB115" s="957"/>
      <c r="AC115" s="957"/>
      <c r="AD115" s="957"/>
      <c r="AE115" s="958"/>
      <c r="AF115" s="959">
        <v>3448224</v>
      </c>
      <c r="AG115" s="957"/>
      <c r="AH115" s="957"/>
      <c r="AI115" s="957"/>
      <c r="AJ115" s="958"/>
      <c r="AK115" s="959">
        <v>3311316</v>
      </c>
      <c r="AL115" s="957"/>
      <c r="AM115" s="957"/>
      <c r="AN115" s="957"/>
      <c r="AO115" s="958"/>
      <c r="AP115" s="960">
        <v>0.8</v>
      </c>
      <c r="AQ115" s="961"/>
      <c r="AR115" s="961"/>
      <c r="AS115" s="961"/>
      <c r="AT115" s="962"/>
      <c r="AU115" s="904"/>
      <c r="AV115" s="905"/>
      <c r="AW115" s="905"/>
      <c r="AX115" s="905"/>
      <c r="AY115" s="905"/>
      <c r="AZ115" s="953" t="s">
        <v>403</v>
      </c>
      <c r="BA115" s="954"/>
      <c r="BB115" s="954"/>
      <c r="BC115" s="954"/>
      <c r="BD115" s="954"/>
      <c r="BE115" s="954"/>
      <c r="BF115" s="954"/>
      <c r="BG115" s="954"/>
      <c r="BH115" s="954"/>
      <c r="BI115" s="954"/>
      <c r="BJ115" s="954"/>
      <c r="BK115" s="954"/>
      <c r="BL115" s="954"/>
      <c r="BM115" s="954"/>
      <c r="BN115" s="954"/>
      <c r="BO115" s="954"/>
      <c r="BP115" s="955"/>
      <c r="BQ115" s="923">
        <v>22814089</v>
      </c>
      <c r="BR115" s="924"/>
      <c r="BS115" s="924"/>
      <c r="BT115" s="924"/>
      <c r="BU115" s="924"/>
      <c r="BV115" s="924">
        <v>23339816</v>
      </c>
      <c r="BW115" s="924"/>
      <c r="BX115" s="924"/>
      <c r="BY115" s="924"/>
      <c r="BZ115" s="924"/>
      <c r="CA115" s="924">
        <v>24236651</v>
      </c>
      <c r="CB115" s="924"/>
      <c r="CC115" s="924"/>
      <c r="CD115" s="924"/>
      <c r="CE115" s="924"/>
      <c r="CF115" s="918">
        <v>6.1</v>
      </c>
      <c r="CG115" s="919"/>
      <c r="CH115" s="919"/>
      <c r="CI115" s="919"/>
      <c r="CJ115" s="919"/>
      <c r="CK115" s="949"/>
      <c r="CL115" s="950"/>
      <c r="CM115" s="953" t="s">
        <v>404</v>
      </c>
      <c r="CN115" s="974"/>
      <c r="CO115" s="974"/>
      <c r="CP115" s="974"/>
      <c r="CQ115" s="974"/>
      <c r="CR115" s="974"/>
      <c r="CS115" s="974"/>
      <c r="CT115" s="974"/>
      <c r="CU115" s="974"/>
      <c r="CV115" s="974"/>
      <c r="CW115" s="974"/>
      <c r="CX115" s="974"/>
      <c r="CY115" s="974"/>
      <c r="CZ115" s="974"/>
      <c r="DA115" s="974"/>
      <c r="DB115" s="974"/>
      <c r="DC115" s="974"/>
      <c r="DD115" s="974"/>
      <c r="DE115" s="974"/>
      <c r="DF115" s="955"/>
      <c r="DG115" s="923">
        <v>4282336</v>
      </c>
      <c r="DH115" s="924"/>
      <c r="DI115" s="924"/>
      <c r="DJ115" s="924"/>
      <c r="DK115" s="924"/>
      <c r="DL115" s="924">
        <v>5376481</v>
      </c>
      <c r="DM115" s="924"/>
      <c r="DN115" s="924"/>
      <c r="DO115" s="924"/>
      <c r="DP115" s="924"/>
      <c r="DQ115" s="924">
        <v>3618171</v>
      </c>
      <c r="DR115" s="924"/>
      <c r="DS115" s="924"/>
      <c r="DT115" s="924"/>
      <c r="DU115" s="924"/>
      <c r="DV115" s="925">
        <v>0.9</v>
      </c>
      <c r="DW115" s="925"/>
      <c r="DX115" s="925"/>
      <c r="DY115" s="925"/>
      <c r="DZ115" s="926"/>
    </row>
    <row r="116" spans="1:130" s="191" customFormat="1" ht="26.25" customHeight="1">
      <c r="A116" s="967"/>
      <c r="B116" s="968"/>
      <c r="C116" s="969" t="s">
        <v>405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18997</v>
      </c>
      <c r="AB116" s="957"/>
      <c r="AC116" s="957"/>
      <c r="AD116" s="957"/>
      <c r="AE116" s="958"/>
      <c r="AF116" s="959">
        <v>21794</v>
      </c>
      <c r="AG116" s="957"/>
      <c r="AH116" s="957"/>
      <c r="AI116" s="957"/>
      <c r="AJ116" s="958"/>
      <c r="AK116" s="959">
        <v>10265</v>
      </c>
      <c r="AL116" s="957"/>
      <c r="AM116" s="957"/>
      <c r="AN116" s="957"/>
      <c r="AO116" s="958"/>
      <c r="AP116" s="960">
        <v>0</v>
      </c>
      <c r="AQ116" s="961"/>
      <c r="AR116" s="961"/>
      <c r="AS116" s="961"/>
      <c r="AT116" s="962"/>
      <c r="AU116" s="904"/>
      <c r="AV116" s="905"/>
      <c r="AW116" s="905"/>
      <c r="AX116" s="905"/>
      <c r="AY116" s="905"/>
      <c r="AZ116" s="971" t="s">
        <v>406</v>
      </c>
      <c r="BA116" s="972"/>
      <c r="BB116" s="972"/>
      <c r="BC116" s="972"/>
      <c r="BD116" s="972"/>
      <c r="BE116" s="972"/>
      <c r="BF116" s="972"/>
      <c r="BG116" s="972"/>
      <c r="BH116" s="972"/>
      <c r="BI116" s="972"/>
      <c r="BJ116" s="972"/>
      <c r="BK116" s="972"/>
      <c r="BL116" s="972"/>
      <c r="BM116" s="972"/>
      <c r="BN116" s="972"/>
      <c r="BO116" s="972"/>
      <c r="BP116" s="973"/>
      <c r="BQ116" s="923" t="s">
        <v>102</v>
      </c>
      <c r="BR116" s="924"/>
      <c r="BS116" s="924"/>
      <c r="BT116" s="924"/>
      <c r="BU116" s="924"/>
      <c r="BV116" s="924" t="s">
        <v>102</v>
      </c>
      <c r="BW116" s="924"/>
      <c r="BX116" s="924"/>
      <c r="BY116" s="924"/>
      <c r="BZ116" s="924"/>
      <c r="CA116" s="924" t="s">
        <v>102</v>
      </c>
      <c r="CB116" s="924"/>
      <c r="CC116" s="924"/>
      <c r="CD116" s="924"/>
      <c r="CE116" s="924"/>
      <c r="CF116" s="918" t="s">
        <v>102</v>
      </c>
      <c r="CG116" s="919"/>
      <c r="CH116" s="919"/>
      <c r="CI116" s="919"/>
      <c r="CJ116" s="919"/>
      <c r="CK116" s="949"/>
      <c r="CL116" s="950"/>
      <c r="CM116" s="920" t="s">
        <v>407</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23" t="s">
        <v>102</v>
      </c>
      <c r="DH116" s="924"/>
      <c r="DI116" s="924"/>
      <c r="DJ116" s="924"/>
      <c r="DK116" s="924"/>
      <c r="DL116" s="924" t="s">
        <v>102</v>
      </c>
      <c r="DM116" s="924"/>
      <c r="DN116" s="924"/>
      <c r="DO116" s="924"/>
      <c r="DP116" s="924"/>
      <c r="DQ116" s="924" t="s">
        <v>102</v>
      </c>
      <c r="DR116" s="924"/>
      <c r="DS116" s="924"/>
      <c r="DT116" s="924"/>
      <c r="DU116" s="924"/>
      <c r="DV116" s="925" t="s">
        <v>102</v>
      </c>
      <c r="DW116" s="925"/>
      <c r="DX116" s="925"/>
      <c r="DY116" s="925"/>
      <c r="DZ116" s="926"/>
    </row>
    <row r="117" spans="1:130" s="191" customFormat="1" ht="26.25" customHeight="1">
      <c r="A117" s="908" t="s">
        <v>139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9" t="s">
        <v>408</v>
      </c>
      <c r="Z117" s="890"/>
      <c r="AA117" s="980">
        <v>128384059</v>
      </c>
      <c r="AB117" s="981"/>
      <c r="AC117" s="981"/>
      <c r="AD117" s="981"/>
      <c r="AE117" s="982"/>
      <c r="AF117" s="983">
        <v>125964701</v>
      </c>
      <c r="AG117" s="981"/>
      <c r="AH117" s="981"/>
      <c r="AI117" s="981"/>
      <c r="AJ117" s="982"/>
      <c r="AK117" s="983">
        <v>119572195</v>
      </c>
      <c r="AL117" s="981"/>
      <c r="AM117" s="981"/>
      <c r="AN117" s="981"/>
      <c r="AO117" s="982"/>
      <c r="AP117" s="984"/>
      <c r="AQ117" s="985"/>
      <c r="AR117" s="985"/>
      <c r="AS117" s="985"/>
      <c r="AT117" s="986"/>
      <c r="AU117" s="904"/>
      <c r="AV117" s="905"/>
      <c r="AW117" s="905"/>
      <c r="AX117" s="905"/>
      <c r="AY117" s="905"/>
      <c r="AZ117" s="953" t="s">
        <v>409</v>
      </c>
      <c r="BA117" s="954"/>
      <c r="BB117" s="954"/>
      <c r="BC117" s="954"/>
      <c r="BD117" s="954"/>
      <c r="BE117" s="954"/>
      <c r="BF117" s="954"/>
      <c r="BG117" s="954"/>
      <c r="BH117" s="954"/>
      <c r="BI117" s="954"/>
      <c r="BJ117" s="954"/>
      <c r="BK117" s="954"/>
      <c r="BL117" s="954"/>
      <c r="BM117" s="954"/>
      <c r="BN117" s="954"/>
      <c r="BO117" s="954"/>
      <c r="BP117" s="955"/>
      <c r="BQ117" s="923" t="s">
        <v>102</v>
      </c>
      <c r="BR117" s="924"/>
      <c r="BS117" s="924"/>
      <c r="BT117" s="924"/>
      <c r="BU117" s="924"/>
      <c r="BV117" s="924" t="s">
        <v>102</v>
      </c>
      <c r="BW117" s="924"/>
      <c r="BX117" s="924"/>
      <c r="BY117" s="924"/>
      <c r="BZ117" s="924"/>
      <c r="CA117" s="924" t="s">
        <v>102</v>
      </c>
      <c r="CB117" s="924"/>
      <c r="CC117" s="924"/>
      <c r="CD117" s="924"/>
      <c r="CE117" s="924"/>
      <c r="CF117" s="918" t="s">
        <v>102</v>
      </c>
      <c r="CG117" s="919"/>
      <c r="CH117" s="919"/>
      <c r="CI117" s="919"/>
      <c r="CJ117" s="919"/>
      <c r="CK117" s="949"/>
      <c r="CL117" s="950"/>
      <c r="CM117" s="920" t="s">
        <v>410</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23" t="s">
        <v>102</v>
      </c>
      <c r="DH117" s="924"/>
      <c r="DI117" s="924"/>
      <c r="DJ117" s="924"/>
      <c r="DK117" s="924"/>
      <c r="DL117" s="924" t="s">
        <v>102</v>
      </c>
      <c r="DM117" s="924"/>
      <c r="DN117" s="924"/>
      <c r="DO117" s="924"/>
      <c r="DP117" s="924"/>
      <c r="DQ117" s="924" t="s">
        <v>102</v>
      </c>
      <c r="DR117" s="924"/>
      <c r="DS117" s="924"/>
      <c r="DT117" s="924"/>
      <c r="DU117" s="924"/>
      <c r="DV117" s="925" t="s">
        <v>102</v>
      </c>
      <c r="DW117" s="925"/>
      <c r="DX117" s="925"/>
      <c r="DY117" s="925"/>
      <c r="DZ117" s="926"/>
    </row>
    <row r="118" spans="1:130" s="191" customFormat="1" ht="26.25" customHeight="1">
      <c r="A118" s="908" t="s">
        <v>384</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382</v>
      </c>
      <c r="AB118" s="889"/>
      <c r="AC118" s="889"/>
      <c r="AD118" s="889"/>
      <c r="AE118" s="890"/>
      <c r="AF118" s="888" t="s">
        <v>278</v>
      </c>
      <c r="AG118" s="889"/>
      <c r="AH118" s="889"/>
      <c r="AI118" s="889"/>
      <c r="AJ118" s="890"/>
      <c r="AK118" s="888" t="s">
        <v>277</v>
      </c>
      <c r="AL118" s="889"/>
      <c r="AM118" s="889"/>
      <c r="AN118" s="889"/>
      <c r="AO118" s="890"/>
      <c r="AP118" s="975" t="s">
        <v>383</v>
      </c>
      <c r="AQ118" s="976"/>
      <c r="AR118" s="976"/>
      <c r="AS118" s="976"/>
      <c r="AT118" s="977"/>
      <c r="AU118" s="904"/>
      <c r="AV118" s="905"/>
      <c r="AW118" s="905"/>
      <c r="AX118" s="905"/>
      <c r="AY118" s="905"/>
      <c r="AZ118" s="978" t="s">
        <v>411</v>
      </c>
      <c r="BA118" s="969"/>
      <c r="BB118" s="969"/>
      <c r="BC118" s="969"/>
      <c r="BD118" s="969"/>
      <c r="BE118" s="969"/>
      <c r="BF118" s="969"/>
      <c r="BG118" s="969"/>
      <c r="BH118" s="969"/>
      <c r="BI118" s="969"/>
      <c r="BJ118" s="969"/>
      <c r="BK118" s="969"/>
      <c r="BL118" s="969"/>
      <c r="BM118" s="969"/>
      <c r="BN118" s="969"/>
      <c r="BO118" s="969"/>
      <c r="BP118" s="970"/>
      <c r="BQ118" s="995" t="s">
        <v>102</v>
      </c>
      <c r="BR118" s="996"/>
      <c r="BS118" s="996"/>
      <c r="BT118" s="996"/>
      <c r="BU118" s="996"/>
      <c r="BV118" s="996" t="s">
        <v>102</v>
      </c>
      <c r="BW118" s="996"/>
      <c r="BX118" s="996"/>
      <c r="BY118" s="996"/>
      <c r="BZ118" s="996"/>
      <c r="CA118" s="996" t="s">
        <v>102</v>
      </c>
      <c r="CB118" s="996"/>
      <c r="CC118" s="996"/>
      <c r="CD118" s="996"/>
      <c r="CE118" s="996"/>
      <c r="CF118" s="918" t="s">
        <v>102</v>
      </c>
      <c r="CG118" s="919"/>
      <c r="CH118" s="919"/>
      <c r="CI118" s="919"/>
      <c r="CJ118" s="919"/>
      <c r="CK118" s="949"/>
      <c r="CL118" s="950"/>
      <c r="CM118" s="920" t="s">
        <v>412</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23" t="s">
        <v>102</v>
      </c>
      <c r="DH118" s="924"/>
      <c r="DI118" s="924"/>
      <c r="DJ118" s="924"/>
      <c r="DK118" s="924"/>
      <c r="DL118" s="924" t="s">
        <v>102</v>
      </c>
      <c r="DM118" s="924"/>
      <c r="DN118" s="924"/>
      <c r="DO118" s="924"/>
      <c r="DP118" s="924"/>
      <c r="DQ118" s="924" t="s">
        <v>102</v>
      </c>
      <c r="DR118" s="924"/>
      <c r="DS118" s="924"/>
      <c r="DT118" s="924"/>
      <c r="DU118" s="924"/>
      <c r="DV118" s="925" t="s">
        <v>102</v>
      </c>
      <c r="DW118" s="925"/>
      <c r="DX118" s="925"/>
      <c r="DY118" s="925"/>
      <c r="DZ118" s="926"/>
    </row>
    <row r="119" spans="1:130" s="191" customFormat="1" ht="26.25" customHeight="1">
      <c r="A119" s="1060" t="s">
        <v>387</v>
      </c>
      <c r="B119" s="948"/>
      <c r="C119" s="927" t="s">
        <v>388</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5" t="s">
        <v>102</v>
      </c>
      <c r="AB119" s="896"/>
      <c r="AC119" s="896"/>
      <c r="AD119" s="896"/>
      <c r="AE119" s="897"/>
      <c r="AF119" s="898" t="s">
        <v>102</v>
      </c>
      <c r="AG119" s="896"/>
      <c r="AH119" s="896"/>
      <c r="AI119" s="896"/>
      <c r="AJ119" s="897"/>
      <c r="AK119" s="898" t="s">
        <v>102</v>
      </c>
      <c r="AL119" s="896"/>
      <c r="AM119" s="896"/>
      <c r="AN119" s="896"/>
      <c r="AO119" s="897"/>
      <c r="AP119" s="899" t="s">
        <v>102</v>
      </c>
      <c r="AQ119" s="900"/>
      <c r="AR119" s="900"/>
      <c r="AS119" s="900"/>
      <c r="AT119" s="901"/>
      <c r="AU119" s="906"/>
      <c r="AV119" s="907"/>
      <c r="AW119" s="907"/>
      <c r="AX119" s="907"/>
      <c r="AY119" s="907"/>
      <c r="AZ119" s="222" t="s">
        <v>139</v>
      </c>
      <c r="BA119" s="222"/>
      <c r="BB119" s="222"/>
      <c r="BC119" s="222"/>
      <c r="BD119" s="222"/>
      <c r="BE119" s="222"/>
      <c r="BF119" s="222"/>
      <c r="BG119" s="222"/>
      <c r="BH119" s="222"/>
      <c r="BI119" s="222"/>
      <c r="BJ119" s="222"/>
      <c r="BK119" s="222"/>
      <c r="BL119" s="222"/>
      <c r="BM119" s="222"/>
      <c r="BN119" s="222"/>
      <c r="BO119" s="979" t="s">
        <v>413</v>
      </c>
      <c r="BP119" s="1003"/>
      <c r="BQ119" s="995">
        <v>1841954093</v>
      </c>
      <c r="BR119" s="996"/>
      <c r="BS119" s="996"/>
      <c r="BT119" s="996"/>
      <c r="BU119" s="996"/>
      <c r="BV119" s="996">
        <v>1860292448</v>
      </c>
      <c r="BW119" s="996"/>
      <c r="BX119" s="996"/>
      <c r="BY119" s="996"/>
      <c r="BZ119" s="996"/>
      <c r="CA119" s="996">
        <v>1877244138</v>
      </c>
      <c r="CB119" s="996"/>
      <c r="CC119" s="996"/>
      <c r="CD119" s="996"/>
      <c r="CE119" s="996"/>
      <c r="CF119" s="997"/>
      <c r="CG119" s="998"/>
      <c r="CH119" s="998"/>
      <c r="CI119" s="998"/>
      <c r="CJ119" s="999"/>
      <c r="CK119" s="951"/>
      <c r="CL119" s="952"/>
      <c r="CM119" s="1000" t="s">
        <v>414</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923">
        <v>3695785</v>
      </c>
      <c r="DH119" s="924"/>
      <c r="DI119" s="924"/>
      <c r="DJ119" s="924"/>
      <c r="DK119" s="924"/>
      <c r="DL119" s="924">
        <v>3472027</v>
      </c>
      <c r="DM119" s="924"/>
      <c r="DN119" s="924"/>
      <c r="DO119" s="924"/>
      <c r="DP119" s="924"/>
      <c r="DQ119" s="924">
        <v>3248038</v>
      </c>
      <c r="DR119" s="924"/>
      <c r="DS119" s="924"/>
      <c r="DT119" s="924"/>
      <c r="DU119" s="924"/>
      <c r="DV119" s="925">
        <v>0.8</v>
      </c>
      <c r="DW119" s="925"/>
      <c r="DX119" s="925"/>
      <c r="DY119" s="925"/>
      <c r="DZ119" s="926"/>
    </row>
    <row r="120" spans="1:130" s="191" customFormat="1" ht="26.25" customHeight="1">
      <c r="A120" s="1061"/>
      <c r="B120" s="950"/>
      <c r="C120" s="920" t="s">
        <v>391</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102</v>
      </c>
      <c r="AB120" s="957"/>
      <c r="AC120" s="957"/>
      <c r="AD120" s="957"/>
      <c r="AE120" s="958"/>
      <c r="AF120" s="959" t="s">
        <v>102</v>
      </c>
      <c r="AG120" s="957"/>
      <c r="AH120" s="957"/>
      <c r="AI120" s="957"/>
      <c r="AJ120" s="958"/>
      <c r="AK120" s="959" t="s">
        <v>102</v>
      </c>
      <c r="AL120" s="957"/>
      <c r="AM120" s="957"/>
      <c r="AN120" s="957"/>
      <c r="AO120" s="958"/>
      <c r="AP120" s="960" t="s">
        <v>102</v>
      </c>
      <c r="AQ120" s="961"/>
      <c r="AR120" s="961"/>
      <c r="AS120" s="961"/>
      <c r="AT120" s="962"/>
      <c r="AU120" s="987" t="s">
        <v>415</v>
      </c>
      <c r="AV120" s="988"/>
      <c r="AW120" s="988"/>
      <c r="AX120" s="988"/>
      <c r="AY120" s="989"/>
      <c r="AZ120" s="944" t="s">
        <v>416</v>
      </c>
      <c r="BA120" s="893"/>
      <c r="BB120" s="893"/>
      <c r="BC120" s="893"/>
      <c r="BD120" s="893"/>
      <c r="BE120" s="893"/>
      <c r="BF120" s="893"/>
      <c r="BG120" s="893"/>
      <c r="BH120" s="893"/>
      <c r="BI120" s="893"/>
      <c r="BJ120" s="893"/>
      <c r="BK120" s="893"/>
      <c r="BL120" s="893"/>
      <c r="BM120" s="893"/>
      <c r="BN120" s="893"/>
      <c r="BO120" s="893"/>
      <c r="BP120" s="894"/>
      <c r="BQ120" s="930">
        <v>103506320</v>
      </c>
      <c r="BR120" s="931"/>
      <c r="BS120" s="931"/>
      <c r="BT120" s="931"/>
      <c r="BU120" s="931"/>
      <c r="BV120" s="931">
        <v>120096323</v>
      </c>
      <c r="BW120" s="931"/>
      <c r="BX120" s="931"/>
      <c r="BY120" s="931"/>
      <c r="BZ120" s="931"/>
      <c r="CA120" s="931">
        <v>120644156</v>
      </c>
      <c r="CB120" s="931"/>
      <c r="CC120" s="931"/>
      <c r="CD120" s="931"/>
      <c r="CE120" s="931"/>
      <c r="CF120" s="945">
        <v>30.4</v>
      </c>
      <c r="CG120" s="946"/>
      <c r="CH120" s="946"/>
      <c r="CI120" s="946"/>
      <c r="CJ120" s="946"/>
      <c r="CK120" s="1004" t="s">
        <v>417</v>
      </c>
      <c r="CL120" s="1005"/>
      <c r="CM120" s="1005"/>
      <c r="CN120" s="1005"/>
      <c r="CO120" s="1006"/>
      <c r="CP120" s="1012" t="s">
        <v>359</v>
      </c>
      <c r="CQ120" s="1013"/>
      <c r="CR120" s="1013"/>
      <c r="CS120" s="1013"/>
      <c r="CT120" s="1013"/>
      <c r="CU120" s="1013"/>
      <c r="CV120" s="1013"/>
      <c r="CW120" s="1013"/>
      <c r="CX120" s="1013"/>
      <c r="CY120" s="1013"/>
      <c r="CZ120" s="1013"/>
      <c r="DA120" s="1013"/>
      <c r="DB120" s="1013"/>
      <c r="DC120" s="1013"/>
      <c r="DD120" s="1013"/>
      <c r="DE120" s="1013"/>
      <c r="DF120" s="1014"/>
      <c r="DG120" s="930">
        <v>15399221</v>
      </c>
      <c r="DH120" s="931"/>
      <c r="DI120" s="931"/>
      <c r="DJ120" s="931"/>
      <c r="DK120" s="931"/>
      <c r="DL120" s="931">
        <v>14883077</v>
      </c>
      <c r="DM120" s="931"/>
      <c r="DN120" s="931"/>
      <c r="DO120" s="931"/>
      <c r="DP120" s="931"/>
      <c r="DQ120" s="931">
        <v>14251304</v>
      </c>
      <c r="DR120" s="931"/>
      <c r="DS120" s="931"/>
      <c r="DT120" s="931"/>
      <c r="DU120" s="931"/>
      <c r="DV120" s="932">
        <v>3.6</v>
      </c>
      <c r="DW120" s="932"/>
      <c r="DX120" s="932"/>
      <c r="DY120" s="932"/>
      <c r="DZ120" s="933"/>
    </row>
    <row r="121" spans="1:130" s="191" customFormat="1" ht="26.25" customHeight="1">
      <c r="A121" s="1061"/>
      <c r="B121" s="950"/>
      <c r="C121" s="971" t="s">
        <v>418</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6">
        <v>2984094</v>
      </c>
      <c r="AB121" s="957"/>
      <c r="AC121" s="957"/>
      <c r="AD121" s="957"/>
      <c r="AE121" s="958"/>
      <c r="AF121" s="959">
        <v>2908723</v>
      </c>
      <c r="AG121" s="957"/>
      <c r="AH121" s="957"/>
      <c r="AI121" s="957"/>
      <c r="AJ121" s="958"/>
      <c r="AK121" s="959">
        <v>2821149</v>
      </c>
      <c r="AL121" s="957"/>
      <c r="AM121" s="957"/>
      <c r="AN121" s="957"/>
      <c r="AO121" s="958"/>
      <c r="AP121" s="960">
        <v>0.7</v>
      </c>
      <c r="AQ121" s="961"/>
      <c r="AR121" s="961"/>
      <c r="AS121" s="961"/>
      <c r="AT121" s="962"/>
      <c r="AU121" s="990"/>
      <c r="AV121" s="991"/>
      <c r="AW121" s="991"/>
      <c r="AX121" s="991"/>
      <c r="AY121" s="992"/>
      <c r="AZ121" s="953" t="s">
        <v>419</v>
      </c>
      <c r="BA121" s="954"/>
      <c r="BB121" s="954"/>
      <c r="BC121" s="954"/>
      <c r="BD121" s="954"/>
      <c r="BE121" s="954"/>
      <c r="BF121" s="954"/>
      <c r="BG121" s="954"/>
      <c r="BH121" s="954"/>
      <c r="BI121" s="954"/>
      <c r="BJ121" s="954"/>
      <c r="BK121" s="954"/>
      <c r="BL121" s="954"/>
      <c r="BM121" s="954"/>
      <c r="BN121" s="954"/>
      <c r="BO121" s="954"/>
      <c r="BP121" s="955"/>
      <c r="BQ121" s="923">
        <v>36716507</v>
      </c>
      <c r="BR121" s="924"/>
      <c r="BS121" s="924"/>
      <c r="BT121" s="924"/>
      <c r="BU121" s="924"/>
      <c r="BV121" s="924">
        <v>37515115</v>
      </c>
      <c r="BW121" s="924"/>
      <c r="BX121" s="924"/>
      <c r="BY121" s="924"/>
      <c r="BZ121" s="924"/>
      <c r="CA121" s="924">
        <v>35488673</v>
      </c>
      <c r="CB121" s="924"/>
      <c r="CC121" s="924"/>
      <c r="CD121" s="924"/>
      <c r="CE121" s="924"/>
      <c r="CF121" s="918">
        <v>9</v>
      </c>
      <c r="CG121" s="919"/>
      <c r="CH121" s="919"/>
      <c r="CI121" s="919"/>
      <c r="CJ121" s="919"/>
      <c r="CK121" s="1007"/>
      <c r="CL121" s="1008"/>
      <c r="CM121" s="1008"/>
      <c r="CN121" s="1008"/>
      <c r="CO121" s="1009"/>
      <c r="CP121" s="1017" t="s">
        <v>358</v>
      </c>
      <c r="CQ121" s="1018"/>
      <c r="CR121" s="1018"/>
      <c r="CS121" s="1018"/>
      <c r="CT121" s="1018"/>
      <c r="CU121" s="1018"/>
      <c r="CV121" s="1018"/>
      <c r="CW121" s="1018"/>
      <c r="CX121" s="1018"/>
      <c r="CY121" s="1018"/>
      <c r="CZ121" s="1018"/>
      <c r="DA121" s="1018"/>
      <c r="DB121" s="1018"/>
      <c r="DC121" s="1018"/>
      <c r="DD121" s="1018"/>
      <c r="DE121" s="1018"/>
      <c r="DF121" s="1019"/>
      <c r="DG121" s="923" t="s">
        <v>102</v>
      </c>
      <c r="DH121" s="924"/>
      <c r="DI121" s="924"/>
      <c r="DJ121" s="924"/>
      <c r="DK121" s="924"/>
      <c r="DL121" s="924" t="s">
        <v>102</v>
      </c>
      <c r="DM121" s="924"/>
      <c r="DN121" s="924"/>
      <c r="DO121" s="924"/>
      <c r="DP121" s="924"/>
      <c r="DQ121" s="924" t="s">
        <v>102</v>
      </c>
      <c r="DR121" s="924"/>
      <c r="DS121" s="924"/>
      <c r="DT121" s="924"/>
      <c r="DU121" s="924"/>
      <c r="DV121" s="925" t="s">
        <v>102</v>
      </c>
      <c r="DW121" s="925"/>
      <c r="DX121" s="925"/>
      <c r="DY121" s="925"/>
      <c r="DZ121" s="926"/>
    </row>
    <row r="122" spans="1:130" s="191" customFormat="1" ht="26.25" customHeight="1">
      <c r="A122" s="1061"/>
      <c r="B122" s="950"/>
      <c r="C122" s="920" t="s">
        <v>401</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v>233671</v>
      </c>
      <c r="AB122" s="957"/>
      <c r="AC122" s="957"/>
      <c r="AD122" s="957"/>
      <c r="AE122" s="958"/>
      <c r="AF122" s="959">
        <v>219669</v>
      </c>
      <c r="AG122" s="957"/>
      <c r="AH122" s="957"/>
      <c r="AI122" s="957"/>
      <c r="AJ122" s="958"/>
      <c r="AK122" s="959">
        <v>166136</v>
      </c>
      <c r="AL122" s="957"/>
      <c r="AM122" s="957"/>
      <c r="AN122" s="957"/>
      <c r="AO122" s="958"/>
      <c r="AP122" s="960">
        <v>0</v>
      </c>
      <c r="AQ122" s="961"/>
      <c r="AR122" s="961"/>
      <c r="AS122" s="961"/>
      <c r="AT122" s="962"/>
      <c r="AU122" s="990"/>
      <c r="AV122" s="991"/>
      <c r="AW122" s="991"/>
      <c r="AX122" s="991"/>
      <c r="AY122" s="992"/>
      <c r="AZ122" s="978" t="s">
        <v>420</v>
      </c>
      <c r="BA122" s="969"/>
      <c r="BB122" s="969"/>
      <c r="BC122" s="969"/>
      <c r="BD122" s="969"/>
      <c r="BE122" s="969"/>
      <c r="BF122" s="969"/>
      <c r="BG122" s="969"/>
      <c r="BH122" s="969"/>
      <c r="BI122" s="969"/>
      <c r="BJ122" s="969"/>
      <c r="BK122" s="969"/>
      <c r="BL122" s="969"/>
      <c r="BM122" s="969"/>
      <c r="BN122" s="969"/>
      <c r="BO122" s="969"/>
      <c r="BP122" s="970"/>
      <c r="BQ122" s="995">
        <v>944594971</v>
      </c>
      <c r="BR122" s="996"/>
      <c r="BS122" s="996"/>
      <c r="BT122" s="996"/>
      <c r="BU122" s="996"/>
      <c r="BV122" s="996">
        <v>946759603</v>
      </c>
      <c r="BW122" s="996"/>
      <c r="BX122" s="996"/>
      <c r="BY122" s="996"/>
      <c r="BZ122" s="996"/>
      <c r="CA122" s="996">
        <v>944705237</v>
      </c>
      <c r="CB122" s="996"/>
      <c r="CC122" s="996"/>
      <c r="CD122" s="996"/>
      <c r="CE122" s="996"/>
      <c r="CF122" s="1015">
        <v>238.3</v>
      </c>
      <c r="CG122" s="1016"/>
      <c r="CH122" s="1016"/>
      <c r="CI122" s="1016"/>
      <c r="CJ122" s="1016"/>
      <c r="CK122" s="1007"/>
      <c r="CL122" s="1008"/>
      <c r="CM122" s="1008"/>
      <c r="CN122" s="1008"/>
      <c r="CO122" s="1009"/>
      <c r="CP122" s="1017" t="s">
        <v>356</v>
      </c>
      <c r="CQ122" s="1018"/>
      <c r="CR122" s="1018"/>
      <c r="CS122" s="1018"/>
      <c r="CT122" s="1018"/>
      <c r="CU122" s="1018"/>
      <c r="CV122" s="1018"/>
      <c r="CW122" s="1018"/>
      <c r="CX122" s="1018"/>
      <c r="CY122" s="1018"/>
      <c r="CZ122" s="1018"/>
      <c r="DA122" s="1018"/>
      <c r="DB122" s="1018"/>
      <c r="DC122" s="1018"/>
      <c r="DD122" s="1018"/>
      <c r="DE122" s="1018"/>
      <c r="DF122" s="1019"/>
      <c r="DG122" s="923" t="s">
        <v>102</v>
      </c>
      <c r="DH122" s="924"/>
      <c r="DI122" s="924"/>
      <c r="DJ122" s="924"/>
      <c r="DK122" s="924"/>
      <c r="DL122" s="924" t="s">
        <v>102</v>
      </c>
      <c r="DM122" s="924"/>
      <c r="DN122" s="924"/>
      <c r="DO122" s="924"/>
      <c r="DP122" s="924"/>
      <c r="DQ122" s="924" t="s">
        <v>102</v>
      </c>
      <c r="DR122" s="924"/>
      <c r="DS122" s="924"/>
      <c r="DT122" s="924"/>
      <c r="DU122" s="924"/>
      <c r="DV122" s="925" t="s">
        <v>102</v>
      </c>
      <c r="DW122" s="925"/>
      <c r="DX122" s="925"/>
      <c r="DY122" s="925"/>
      <c r="DZ122" s="926"/>
    </row>
    <row r="123" spans="1:130" s="191" customFormat="1" ht="26.25" customHeight="1">
      <c r="A123" s="1061"/>
      <c r="B123" s="950"/>
      <c r="C123" s="920" t="s">
        <v>407</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102</v>
      </c>
      <c r="AB123" s="957"/>
      <c r="AC123" s="957"/>
      <c r="AD123" s="957"/>
      <c r="AE123" s="958"/>
      <c r="AF123" s="959" t="s">
        <v>102</v>
      </c>
      <c r="AG123" s="957"/>
      <c r="AH123" s="957"/>
      <c r="AI123" s="957"/>
      <c r="AJ123" s="958"/>
      <c r="AK123" s="959" t="s">
        <v>102</v>
      </c>
      <c r="AL123" s="957"/>
      <c r="AM123" s="957"/>
      <c r="AN123" s="957"/>
      <c r="AO123" s="958"/>
      <c r="AP123" s="960" t="s">
        <v>102</v>
      </c>
      <c r="AQ123" s="961"/>
      <c r="AR123" s="961"/>
      <c r="AS123" s="961"/>
      <c r="AT123" s="962"/>
      <c r="AU123" s="993"/>
      <c r="AV123" s="994"/>
      <c r="AW123" s="994"/>
      <c r="AX123" s="994"/>
      <c r="AY123" s="994"/>
      <c r="AZ123" s="222" t="s">
        <v>139</v>
      </c>
      <c r="BA123" s="222"/>
      <c r="BB123" s="222"/>
      <c r="BC123" s="222"/>
      <c r="BD123" s="222"/>
      <c r="BE123" s="222"/>
      <c r="BF123" s="222"/>
      <c r="BG123" s="222"/>
      <c r="BH123" s="222"/>
      <c r="BI123" s="222"/>
      <c r="BJ123" s="222"/>
      <c r="BK123" s="222"/>
      <c r="BL123" s="222"/>
      <c r="BM123" s="222"/>
      <c r="BN123" s="222"/>
      <c r="BO123" s="979" t="s">
        <v>421</v>
      </c>
      <c r="BP123" s="1003"/>
      <c r="BQ123" s="1067">
        <v>1084817798</v>
      </c>
      <c r="BR123" s="1068"/>
      <c r="BS123" s="1068"/>
      <c r="BT123" s="1068"/>
      <c r="BU123" s="1068"/>
      <c r="BV123" s="1068">
        <v>1104371041</v>
      </c>
      <c r="BW123" s="1068"/>
      <c r="BX123" s="1068"/>
      <c r="BY123" s="1068"/>
      <c r="BZ123" s="1068"/>
      <c r="CA123" s="1068">
        <v>1100838066</v>
      </c>
      <c r="CB123" s="1068"/>
      <c r="CC123" s="1068"/>
      <c r="CD123" s="1068"/>
      <c r="CE123" s="1068"/>
      <c r="CF123" s="997"/>
      <c r="CG123" s="998"/>
      <c r="CH123" s="998"/>
      <c r="CI123" s="998"/>
      <c r="CJ123" s="999"/>
      <c r="CK123" s="1007"/>
      <c r="CL123" s="1008"/>
      <c r="CM123" s="1008"/>
      <c r="CN123" s="1008"/>
      <c r="CO123" s="1009"/>
      <c r="CP123" s="1017"/>
      <c r="CQ123" s="1018"/>
      <c r="CR123" s="1018"/>
      <c r="CS123" s="1018"/>
      <c r="CT123" s="1018"/>
      <c r="CU123" s="1018"/>
      <c r="CV123" s="1018"/>
      <c r="CW123" s="1018"/>
      <c r="CX123" s="1018"/>
      <c r="CY123" s="1018"/>
      <c r="CZ123" s="1018"/>
      <c r="DA123" s="1018"/>
      <c r="DB123" s="1018"/>
      <c r="DC123" s="1018"/>
      <c r="DD123" s="1018"/>
      <c r="DE123" s="1018"/>
      <c r="DF123" s="1019"/>
      <c r="DG123" s="923"/>
      <c r="DH123" s="924"/>
      <c r="DI123" s="924"/>
      <c r="DJ123" s="924"/>
      <c r="DK123" s="924"/>
      <c r="DL123" s="924"/>
      <c r="DM123" s="924"/>
      <c r="DN123" s="924"/>
      <c r="DO123" s="924"/>
      <c r="DP123" s="924"/>
      <c r="DQ123" s="924"/>
      <c r="DR123" s="924"/>
      <c r="DS123" s="924"/>
      <c r="DT123" s="924"/>
      <c r="DU123" s="924"/>
      <c r="DV123" s="925"/>
      <c r="DW123" s="925"/>
      <c r="DX123" s="925"/>
      <c r="DY123" s="925"/>
      <c r="DZ123" s="926"/>
    </row>
    <row r="124" spans="1:130" s="191" customFormat="1" ht="26.25" customHeight="1" thickBot="1">
      <c r="A124" s="1061"/>
      <c r="B124" s="950"/>
      <c r="C124" s="920" t="s">
        <v>410</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102</v>
      </c>
      <c r="AB124" s="957"/>
      <c r="AC124" s="957"/>
      <c r="AD124" s="957"/>
      <c r="AE124" s="958"/>
      <c r="AF124" s="959" t="s">
        <v>102</v>
      </c>
      <c r="AG124" s="957"/>
      <c r="AH124" s="957"/>
      <c r="AI124" s="957"/>
      <c r="AJ124" s="958"/>
      <c r="AK124" s="959" t="s">
        <v>102</v>
      </c>
      <c r="AL124" s="957"/>
      <c r="AM124" s="957"/>
      <c r="AN124" s="957"/>
      <c r="AO124" s="958"/>
      <c r="AP124" s="960" t="s">
        <v>102</v>
      </c>
      <c r="AQ124" s="961"/>
      <c r="AR124" s="961"/>
      <c r="AS124" s="961"/>
      <c r="AT124" s="962"/>
      <c r="AU124" s="1063" t="s">
        <v>422</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195</v>
      </c>
      <c r="BR124" s="1027"/>
      <c r="BS124" s="1027"/>
      <c r="BT124" s="1027"/>
      <c r="BU124" s="1027"/>
      <c r="BV124" s="1027">
        <v>189.7</v>
      </c>
      <c r="BW124" s="1027"/>
      <c r="BX124" s="1027"/>
      <c r="BY124" s="1027"/>
      <c r="BZ124" s="1027"/>
      <c r="CA124" s="1027">
        <v>195.8</v>
      </c>
      <c r="CB124" s="1027"/>
      <c r="CC124" s="1027"/>
      <c r="CD124" s="1027"/>
      <c r="CE124" s="1027"/>
      <c r="CF124" s="1028"/>
      <c r="CG124" s="1029"/>
      <c r="CH124" s="1029"/>
      <c r="CI124" s="1029"/>
      <c r="CJ124" s="1030"/>
      <c r="CK124" s="1010"/>
      <c r="CL124" s="1010"/>
      <c r="CM124" s="1010"/>
      <c r="CN124" s="1010"/>
      <c r="CO124" s="1011"/>
      <c r="CP124" s="1031" t="s">
        <v>423</v>
      </c>
      <c r="CQ124" s="1032"/>
      <c r="CR124" s="1032"/>
      <c r="CS124" s="1032"/>
      <c r="CT124" s="1032"/>
      <c r="CU124" s="1032"/>
      <c r="CV124" s="1032"/>
      <c r="CW124" s="1032"/>
      <c r="CX124" s="1032"/>
      <c r="CY124" s="1032"/>
      <c r="CZ124" s="1032"/>
      <c r="DA124" s="1032"/>
      <c r="DB124" s="1032"/>
      <c r="DC124" s="1032"/>
      <c r="DD124" s="1032"/>
      <c r="DE124" s="1032"/>
      <c r="DF124" s="1033"/>
      <c r="DG124" s="995" t="s">
        <v>102</v>
      </c>
      <c r="DH124" s="996"/>
      <c r="DI124" s="996"/>
      <c r="DJ124" s="996"/>
      <c r="DK124" s="996"/>
      <c r="DL124" s="996" t="s">
        <v>102</v>
      </c>
      <c r="DM124" s="996"/>
      <c r="DN124" s="996"/>
      <c r="DO124" s="996"/>
      <c r="DP124" s="996"/>
      <c r="DQ124" s="996" t="s">
        <v>102</v>
      </c>
      <c r="DR124" s="996"/>
      <c r="DS124" s="996"/>
      <c r="DT124" s="996"/>
      <c r="DU124" s="996"/>
      <c r="DV124" s="1020" t="s">
        <v>102</v>
      </c>
      <c r="DW124" s="1020"/>
      <c r="DX124" s="1020"/>
      <c r="DY124" s="1020"/>
      <c r="DZ124" s="1021"/>
    </row>
    <row r="125" spans="1:130" s="191" customFormat="1" ht="26.25" customHeight="1">
      <c r="A125" s="1061"/>
      <c r="B125" s="950"/>
      <c r="C125" s="920" t="s">
        <v>412</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102</v>
      </c>
      <c r="AB125" s="957"/>
      <c r="AC125" s="957"/>
      <c r="AD125" s="957"/>
      <c r="AE125" s="958"/>
      <c r="AF125" s="959" t="s">
        <v>102</v>
      </c>
      <c r="AG125" s="957"/>
      <c r="AH125" s="957"/>
      <c r="AI125" s="957"/>
      <c r="AJ125" s="958"/>
      <c r="AK125" s="959" t="s">
        <v>102</v>
      </c>
      <c r="AL125" s="957"/>
      <c r="AM125" s="957"/>
      <c r="AN125" s="957"/>
      <c r="AO125" s="958"/>
      <c r="AP125" s="960" t="s">
        <v>102</v>
      </c>
      <c r="AQ125" s="961"/>
      <c r="AR125" s="961"/>
      <c r="AS125" s="961"/>
      <c r="AT125" s="962"/>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2" t="s">
        <v>424</v>
      </c>
      <c r="CL125" s="1005"/>
      <c r="CM125" s="1005"/>
      <c r="CN125" s="1005"/>
      <c r="CO125" s="1006"/>
      <c r="CP125" s="944" t="s">
        <v>425</v>
      </c>
      <c r="CQ125" s="893"/>
      <c r="CR125" s="893"/>
      <c r="CS125" s="893"/>
      <c r="CT125" s="893"/>
      <c r="CU125" s="893"/>
      <c r="CV125" s="893"/>
      <c r="CW125" s="893"/>
      <c r="CX125" s="893"/>
      <c r="CY125" s="893"/>
      <c r="CZ125" s="893"/>
      <c r="DA125" s="893"/>
      <c r="DB125" s="893"/>
      <c r="DC125" s="893"/>
      <c r="DD125" s="893"/>
      <c r="DE125" s="893"/>
      <c r="DF125" s="894"/>
      <c r="DG125" s="930" t="s">
        <v>102</v>
      </c>
      <c r="DH125" s="931"/>
      <c r="DI125" s="931"/>
      <c r="DJ125" s="931"/>
      <c r="DK125" s="931"/>
      <c r="DL125" s="931" t="s">
        <v>102</v>
      </c>
      <c r="DM125" s="931"/>
      <c r="DN125" s="931"/>
      <c r="DO125" s="931"/>
      <c r="DP125" s="931"/>
      <c r="DQ125" s="931" t="s">
        <v>102</v>
      </c>
      <c r="DR125" s="931"/>
      <c r="DS125" s="931"/>
      <c r="DT125" s="931"/>
      <c r="DU125" s="931"/>
      <c r="DV125" s="932" t="s">
        <v>102</v>
      </c>
      <c r="DW125" s="932"/>
      <c r="DX125" s="932"/>
      <c r="DY125" s="932"/>
      <c r="DZ125" s="933"/>
    </row>
    <row r="126" spans="1:130" s="191" customFormat="1" ht="26.25" customHeight="1" thickBot="1">
      <c r="A126" s="1061"/>
      <c r="B126" s="950"/>
      <c r="C126" s="920" t="s">
        <v>414</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v>263063</v>
      </c>
      <c r="AB126" s="957"/>
      <c r="AC126" s="957"/>
      <c r="AD126" s="957"/>
      <c r="AE126" s="958"/>
      <c r="AF126" s="959">
        <v>250118</v>
      </c>
      <c r="AG126" s="957"/>
      <c r="AH126" s="957"/>
      <c r="AI126" s="957"/>
      <c r="AJ126" s="958"/>
      <c r="AK126" s="959">
        <v>251311</v>
      </c>
      <c r="AL126" s="957"/>
      <c r="AM126" s="957"/>
      <c r="AN126" s="957"/>
      <c r="AO126" s="958"/>
      <c r="AP126" s="960">
        <v>0.1</v>
      </c>
      <c r="AQ126" s="961"/>
      <c r="AR126" s="961"/>
      <c r="AS126" s="961"/>
      <c r="AT126" s="962"/>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3"/>
      <c r="CL126" s="1008"/>
      <c r="CM126" s="1008"/>
      <c r="CN126" s="1008"/>
      <c r="CO126" s="1009"/>
      <c r="CP126" s="953" t="s">
        <v>426</v>
      </c>
      <c r="CQ126" s="954"/>
      <c r="CR126" s="954"/>
      <c r="CS126" s="954"/>
      <c r="CT126" s="954"/>
      <c r="CU126" s="954"/>
      <c r="CV126" s="954"/>
      <c r="CW126" s="954"/>
      <c r="CX126" s="954"/>
      <c r="CY126" s="954"/>
      <c r="CZ126" s="954"/>
      <c r="DA126" s="954"/>
      <c r="DB126" s="954"/>
      <c r="DC126" s="954"/>
      <c r="DD126" s="954"/>
      <c r="DE126" s="954"/>
      <c r="DF126" s="955"/>
      <c r="DG126" s="923" t="s">
        <v>102</v>
      </c>
      <c r="DH126" s="924"/>
      <c r="DI126" s="924"/>
      <c r="DJ126" s="924"/>
      <c r="DK126" s="924"/>
      <c r="DL126" s="924" t="s">
        <v>102</v>
      </c>
      <c r="DM126" s="924"/>
      <c r="DN126" s="924"/>
      <c r="DO126" s="924"/>
      <c r="DP126" s="924"/>
      <c r="DQ126" s="924" t="s">
        <v>102</v>
      </c>
      <c r="DR126" s="924"/>
      <c r="DS126" s="924"/>
      <c r="DT126" s="924"/>
      <c r="DU126" s="924"/>
      <c r="DV126" s="925" t="s">
        <v>102</v>
      </c>
      <c r="DW126" s="925"/>
      <c r="DX126" s="925"/>
      <c r="DY126" s="925"/>
      <c r="DZ126" s="926"/>
    </row>
    <row r="127" spans="1:130" s="191" customFormat="1" ht="26.25" customHeight="1">
      <c r="A127" s="1062"/>
      <c r="B127" s="952"/>
      <c r="C127" s="1000" t="s">
        <v>427</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56">
        <v>65041</v>
      </c>
      <c r="AB127" s="957"/>
      <c r="AC127" s="957"/>
      <c r="AD127" s="957"/>
      <c r="AE127" s="958"/>
      <c r="AF127" s="959">
        <v>69714</v>
      </c>
      <c r="AG127" s="957"/>
      <c r="AH127" s="957"/>
      <c r="AI127" s="957"/>
      <c r="AJ127" s="958"/>
      <c r="AK127" s="959">
        <v>72720</v>
      </c>
      <c r="AL127" s="957"/>
      <c r="AM127" s="957"/>
      <c r="AN127" s="957"/>
      <c r="AO127" s="958"/>
      <c r="AP127" s="960">
        <v>0</v>
      </c>
      <c r="AQ127" s="961"/>
      <c r="AR127" s="961"/>
      <c r="AS127" s="961"/>
      <c r="AT127" s="962"/>
      <c r="AU127" s="227"/>
      <c r="AV127" s="227"/>
      <c r="AW127" s="227"/>
      <c r="AX127" s="1034" t="s">
        <v>428</v>
      </c>
      <c r="AY127" s="1035"/>
      <c r="AZ127" s="1035"/>
      <c r="BA127" s="1035"/>
      <c r="BB127" s="1035"/>
      <c r="BC127" s="1035"/>
      <c r="BD127" s="1035"/>
      <c r="BE127" s="1036"/>
      <c r="BF127" s="1037" t="s">
        <v>429</v>
      </c>
      <c r="BG127" s="1035"/>
      <c r="BH127" s="1035"/>
      <c r="BI127" s="1035"/>
      <c r="BJ127" s="1035"/>
      <c r="BK127" s="1035"/>
      <c r="BL127" s="1036"/>
      <c r="BM127" s="1037" t="s">
        <v>430</v>
      </c>
      <c r="BN127" s="1035"/>
      <c r="BO127" s="1035"/>
      <c r="BP127" s="1035"/>
      <c r="BQ127" s="1035"/>
      <c r="BR127" s="1035"/>
      <c r="BS127" s="1036"/>
      <c r="BT127" s="1037" t="s">
        <v>431</v>
      </c>
      <c r="BU127" s="1035"/>
      <c r="BV127" s="1035"/>
      <c r="BW127" s="1035"/>
      <c r="BX127" s="1035"/>
      <c r="BY127" s="1035"/>
      <c r="BZ127" s="1059"/>
      <c r="CA127" s="227"/>
      <c r="CB127" s="227"/>
      <c r="CC127" s="227"/>
      <c r="CD127" s="228"/>
      <c r="CE127" s="228"/>
      <c r="CF127" s="228"/>
      <c r="CG127" s="225"/>
      <c r="CH127" s="225"/>
      <c r="CI127" s="225"/>
      <c r="CJ127" s="226"/>
      <c r="CK127" s="1023"/>
      <c r="CL127" s="1008"/>
      <c r="CM127" s="1008"/>
      <c r="CN127" s="1008"/>
      <c r="CO127" s="1009"/>
      <c r="CP127" s="953" t="s">
        <v>432</v>
      </c>
      <c r="CQ127" s="954"/>
      <c r="CR127" s="954"/>
      <c r="CS127" s="954"/>
      <c r="CT127" s="954"/>
      <c r="CU127" s="954"/>
      <c r="CV127" s="954"/>
      <c r="CW127" s="954"/>
      <c r="CX127" s="954"/>
      <c r="CY127" s="954"/>
      <c r="CZ127" s="954"/>
      <c r="DA127" s="954"/>
      <c r="DB127" s="954"/>
      <c r="DC127" s="954"/>
      <c r="DD127" s="954"/>
      <c r="DE127" s="954"/>
      <c r="DF127" s="955"/>
      <c r="DG127" s="923" t="s">
        <v>102</v>
      </c>
      <c r="DH127" s="924"/>
      <c r="DI127" s="924"/>
      <c r="DJ127" s="924"/>
      <c r="DK127" s="924"/>
      <c r="DL127" s="924" t="s">
        <v>102</v>
      </c>
      <c r="DM127" s="924"/>
      <c r="DN127" s="924"/>
      <c r="DO127" s="924"/>
      <c r="DP127" s="924"/>
      <c r="DQ127" s="924">
        <v>3387766</v>
      </c>
      <c r="DR127" s="924"/>
      <c r="DS127" s="924"/>
      <c r="DT127" s="924"/>
      <c r="DU127" s="924"/>
      <c r="DV127" s="925">
        <v>0.9</v>
      </c>
      <c r="DW127" s="925"/>
      <c r="DX127" s="925"/>
      <c r="DY127" s="925"/>
      <c r="DZ127" s="926"/>
    </row>
    <row r="128" spans="1:130" s="191" customFormat="1" ht="26.25" customHeight="1" thickBot="1">
      <c r="A128" s="1045" t="s">
        <v>433</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434</v>
      </c>
      <c r="X128" s="1047"/>
      <c r="Y128" s="1047"/>
      <c r="Z128" s="1048"/>
      <c r="AA128" s="1049">
        <v>2349034</v>
      </c>
      <c r="AB128" s="1050"/>
      <c r="AC128" s="1050"/>
      <c r="AD128" s="1050"/>
      <c r="AE128" s="1051"/>
      <c r="AF128" s="1052">
        <v>2414230</v>
      </c>
      <c r="AG128" s="1050"/>
      <c r="AH128" s="1050"/>
      <c r="AI128" s="1050"/>
      <c r="AJ128" s="1051"/>
      <c r="AK128" s="1052">
        <v>2849194</v>
      </c>
      <c r="AL128" s="1050"/>
      <c r="AM128" s="1050"/>
      <c r="AN128" s="1050"/>
      <c r="AO128" s="1051"/>
      <c r="AP128" s="1053"/>
      <c r="AQ128" s="1054"/>
      <c r="AR128" s="1054"/>
      <c r="AS128" s="1054"/>
      <c r="AT128" s="1055"/>
      <c r="AU128" s="227"/>
      <c r="AV128" s="227"/>
      <c r="AW128" s="227"/>
      <c r="AX128" s="892" t="s">
        <v>435</v>
      </c>
      <c r="AY128" s="893"/>
      <c r="AZ128" s="893"/>
      <c r="BA128" s="893"/>
      <c r="BB128" s="893"/>
      <c r="BC128" s="893"/>
      <c r="BD128" s="893"/>
      <c r="BE128" s="894"/>
      <c r="BF128" s="1056" t="s">
        <v>102</v>
      </c>
      <c r="BG128" s="1057"/>
      <c r="BH128" s="1057"/>
      <c r="BI128" s="1057"/>
      <c r="BJ128" s="1057"/>
      <c r="BK128" s="1057"/>
      <c r="BL128" s="1058"/>
      <c r="BM128" s="1056">
        <v>3.75</v>
      </c>
      <c r="BN128" s="1057"/>
      <c r="BO128" s="1057"/>
      <c r="BP128" s="1057"/>
      <c r="BQ128" s="1057"/>
      <c r="BR128" s="1057"/>
      <c r="BS128" s="1058"/>
      <c r="BT128" s="1056">
        <v>5</v>
      </c>
      <c r="BU128" s="1057"/>
      <c r="BV128" s="1057"/>
      <c r="BW128" s="1057"/>
      <c r="BX128" s="1057"/>
      <c r="BY128" s="1057"/>
      <c r="BZ128" s="1081"/>
      <c r="CA128" s="228"/>
      <c r="CB128" s="228"/>
      <c r="CC128" s="228"/>
      <c r="CD128" s="228"/>
      <c r="CE128" s="228"/>
      <c r="CF128" s="228"/>
      <c r="CG128" s="225"/>
      <c r="CH128" s="225"/>
      <c r="CI128" s="225"/>
      <c r="CJ128" s="226"/>
      <c r="CK128" s="1024"/>
      <c r="CL128" s="1025"/>
      <c r="CM128" s="1025"/>
      <c r="CN128" s="1025"/>
      <c r="CO128" s="1026"/>
      <c r="CP128" s="1038" t="s">
        <v>436</v>
      </c>
      <c r="CQ128" s="1039"/>
      <c r="CR128" s="1039"/>
      <c r="CS128" s="1039"/>
      <c r="CT128" s="1039"/>
      <c r="CU128" s="1039"/>
      <c r="CV128" s="1039"/>
      <c r="CW128" s="1039"/>
      <c r="CX128" s="1039"/>
      <c r="CY128" s="1039"/>
      <c r="CZ128" s="1039"/>
      <c r="DA128" s="1039"/>
      <c r="DB128" s="1039"/>
      <c r="DC128" s="1039"/>
      <c r="DD128" s="1039"/>
      <c r="DE128" s="1039"/>
      <c r="DF128" s="1040"/>
      <c r="DG128" s="1041">
        <v>20931234</v>
      </c>
      <c r="DH128" s="1042"/>
      <c r="DI128" s="1042"/>
      <c r="DJ128" s="1042"/>
      <c r="DK128" s="1042"/>
      <c r="DL128" s="1042">
        <v>20921866</v>
      </c>
      <c r="DM128" s="1042"/>
      <c r="DN128" s="1042"/>
      <c r="DO128" s="1042"/>
      <c r="DP128" s="1042"/>
      <c r="DQ128" s="1042">
        <v>20848885</v>
      </c>
      <c r="DR128" s="1042"/>
      <c r="DS128" s="1042"/>
      <c r="DT128" s="1042"/>
      <c r="DU128" s="1042"/>
      <c r="DV128" s="1043">
        <v>5.3</v>
      </c>
      <c r="DW128" s="1043"/>
      <c r="DX128" s="1043"/>
      <c r="DY128" s="1043"/>
      <c r="DZ128" s="1044"/>
    </row>
    <row r="129" spans="1:131" s="191" customFormat="1" ht="26.25" customHeight="1">
      <c r="A129" s="934" t="s">
        <v>85</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5" t="s">
        <v>437</v>
      </c>
      <c r="X129" s="1076"/>
      <c r="Y129" s="1076"/>
      <c r="Z129" s="1077"/>
      <c r="AA129" s="956">
        <v>461080405</v>
      </c>
      <c r="AB129" s="957"/>
      <c r="AC129" s="957"/>
      <c r="AD129" s="957"/>
      <c r="AE129" s="958"/>
      <c r="AF129" s="959">
        <v>474454808</v>
      </c>
      <c r="AG129" s="957"/>
      <c r="AH129" s="957"/>
      <c r="AI129" s="957"/>
      <c r="AJ129" s="958"/>
      <c r="AK129" s="959">
        <v>473251021</v>
      </c>
      <c r="AL129" s="957"/>
      <c r="AM129" s="957"/>
      <c r="AN129" s="957"/>
      <c r="AO129" s="958"/>
      <c r="AP129" s="1078"/>
      <c r="AQ129" s="1079"/>
      <c r="AR129" s="1079"/>
      <c r="AS129" s="1079"/>
      <c r="AT129" s="1080"/>
      <c r="AU129" s="229"/>
      <c r="AV129" s="229"/>
      <c r="AW129" s="229"/>
      <c r="AX129" s="1069" t="s">
        <v>438</v>
      </c>
      <c r="AY129" s="954"/>
      <c r="AZ129" s="954"/>
      <c r="BA129" s="954"/>
      <c r="BB129" s="954"/>
      <c r="BC129" s="954"/>
      <c r="BD129" s="954"/>
      <c r="BE129" s="955"/>
      <c r="BF129" s="1070" t="s">
        <v>102</v>
      </c>
      <c r="BG129" s="1071"/>
      <c r="BH129" s="1071"/>
      <c r="BI129" s="1071"/>
      <c r="BJ129" s="1071"/>
      <c r="BK129" s="1071"/>
      <c r="BL129" s="1072"/>
      <c r="BM129" s="1070">
        <v>8.75</v>
      </c>
      <c r="BN129" s="1071"/>
      <c r="BO129" s="1071"/>
      <c r="BP129" s="1071"/>
      <c r="BQ129" s="1071"/>
      <c r="BR129" s="1071"/>
      <c r="BS129" s="1072"/>
      <c r="BT129" s="1070">
        <v>15</v>
      </c>
      <c r="BU129" s="1073"/>
      <c r="BV129" s="1073"/>
      <c r="BW129" s="1073"/>
      <c r="BX129" s="1073"/>
      <c r="BY129" s="1073"/>
      <c r="BZ129" s="1074"/>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34" t="s">
        <v>439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5" t="s">
        <v>440</v>
      </c>
      <c r="X130" s="1076"/>
      <c r="Y130" s="1076"/>
      <c r="Z130" s="1077"/>
      <c r="AA130" s="956">
        <v>72919812</v>
      </c>
      <c r="AB130" s="957"/>
      <c r="AC130" s="957"/>
      <c r="AD130" s="957"/>
      <c r="AE130" s="958"/>
      <c r="AF130" s="959">
        <v>76174513</v>
      </c>
      <c r="AG130" s="957"/>
      <c r="AH130" s="957"/>
      <c r="AI130" s="957"/>
      <c r="AJ130" s="958"/>
      <c r="AK130" s="959">
        <v>76749928</v>
      </c>
      <c r="AL130" s="957"/>
      <c r="AM130" s="957"/>
      <c r="AN130" s="957"/>
      <c r="AO130" s="958"/>
      <c r="AP130" s="1078"/>
      <c r="AQ130" s="1079"/>
      <c r="AR130" s="1079"/>
      <c r="AS130" s="1079"/>
      <c r="AT130" s="1080"/>
      <c r="AU130" s="229"/>
      <c r="AV130" s="229"/>
      <c r="AW130" s="229"/>
      <c r="AX130" s="1069" t="s">
        <v>441</v>
      </c>
      <c r="AY130" s="954"/>
      <c r="AZ130" s="954"/>
      <c r="BA130" s="954"/>
      <c r="BB130" s="954"/>
      <c r="BC130" s="954"/>
      <c r="BD130" s="954"/>
      <c r="BE130" s="955"/>
      <c r="BF130" s="1106">
        <v>11.8</v>
      </c>
      <c r="BG130" s="1107"/>
      <c r="BH130" s="1107"/>
      <c r="BI130" s="1107"/>
      <c r="BJ130" s="1107"/>
      <c r="BK130" s="1107"/>
      <c r="BL130" s="1108"/>
      <c r="BM130" s="1106">
        <v>25</v>
      </c>
      <c r="BN130" s="1107"/>
      <c r="BO130" s="1107"/>
      <c r="BP130" s="1107"/>
      <c r="BQ130" s="1107"/>
      <c r="BR130" s="1107"/>
      <c r="BS130" s="1108"/>
      <c r="BT130" s="1106">
        <v>35</v>
      </c>
      <c r="BU130" s="1109"/>
      <c r="BV130" s="1109"/>
      <c r="BW130" s="1109"/>
      <c r="BX130" s="1109"/>
      <c r="BY130" s="1109"/>
      <c r="BZ130" s="1110"/>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442</v>
      </c>
      <c r="X131" s="1114"/>
      <c r="Y131" s="1114"/>
      <c r="Z131" s="1115"/>
      <c r="AA131" s="1116">
        <v>388160593</v>
      </c>
      <c r="AB131" s="1117"/>
      <c r="AC131" s="1117"/>
      <c r="AD131" s="1117"/>
      <c r="AE131" s="1118"/>
      <c r="AF131" s="1119">
        <v>398280295</v>
      </c>
      <c r="AG131" s="1117"/>
      <c r="AH131" s="1117"/>
      <c r="AI131" s="1117"/>
      <c r="AJ131" s="1118"/>
      <c r="AK131" s="1119">
        <v>396501093</v>
      </c>
      <c r="AL131" s="1117"/>
      <c r="AM131" s="1117"/>
      <c r="AN131" s="1117"/>
      <c r="AO131" s="1118"/>
      <c r="AP131" s="1120"/>
      <c r="AQ131" s="1121"/>
      <c r="AR131" s="1121"/>
      <c r="AS131" s="1121"/>
      <c r="AT131" s="1122"/>
      <c r="AU131" s="229"/>
      <c r="AV131" s="229"/>
      <c r="AW131" s="229"/>
      <c r="AX131" s="1088" t="s">
        <v>443</v>
      </c>
      <c r="AY131" s="1039"/>
      <c r="AZ131" s="1039"/>
      <c r="BA131" s="1039"/>
      <c r="BB131" s="1039"/>
      <c r="BC131" s="1039"/>
      <c r="BD131" s="1039"/>
      <c r="BE131" s="1040"/>
      <c r="BF131" s="1089">
        <v>195.8</v>
      </c>
      <c r="BG131" s="1090"/>
      <c r="BH131" s="1090"/>
      <c r="BI131" s="1090"/>
      <c r="BJ131" s="1090"/>
      <c r="BK131" s="1090"/>
      <c r="BL131" s="1091"/>
      <c r="BM131" s="1089">
        <v>400</v>
      </c>
      <c r="BN131" s="1090"/>
      <c r="BO131" s="1090"/>
      <c r="BP131" s="1090"/>
      <c r="BQ131" s="1090"/>
      <c r="BR131" s="1090"/>
      <c r="BS131" s="1091"/>
      <c r="BT131" s="1092"/>
      <c r="BU131" s="1093"/>
      <c r="BV131" s="1093"/>
      <c r="BW131" s="1093"/>
      <c r="BX131" s="1093"/>
      <c r="BY131" s="1093"/>
      <c r="BZ131" s="1094"/>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95" t="s">
        <v>444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445</v>
      </c>
      <c r="W132" s="1099"/>
      <c r="X132" s="1099"/>
      <c r="Y132" s="1099"/>
      <c r="Z132" s="1100"/>
      <c r="AA132" s="1101">
        <v>13.68382416</v>
      </c>
      <c r="AB132" s="1102"/>
      <c r="AC132" s="1102"/>
      <c r="AD132" s="1102"/>
      <c r="AE132" s="1103"/>
      <c r="AF132" s="1104">
        <v>11.89512979</v>
      </c>
      <c r="AG132" s="1102"/>
      <c r="AH132" s="1102"/>
      <c r="AI132" s="1102"/>
      <c r="AJ132" s="1103"/>
      <c r="AK132" s="1104">
        <v>10.081453420000001</v>
      </c>
      <c r="AL132" s="1102"/>
      <c r="AM132" s="1102"/>
      <c r="AN132" s="1102"/>
      <c r="AO132" s="1103"/>
      <c r="AP132" s="997"/>
      <c r="AQ132" s="998"/>
      <c r="AR132" s="998"/>
      <c r="AS132" s="998"/>
      <c r="AT132" s="1105"/>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446</v>
      </c>
      <c r="W133" s="1082"/>
      <c r="X133" s="1082"/>
      <c r="Y133" s="1082"/>
      <c r="Z133" s="1083"/>
      <c r="AA133" s="1084">
        <v>15.3</v>
      </c>
      <c r="AB133" s="1085"/>
      <c r="AC133" s="1085"/>
      <c r="AD133" s="1085"/>
      <c r="AE133" s="1086"/>
      <c r="AF133" s="1084">
        <v>13.6</v>
      </c>
      <c r="AG133" s="1085"/>
      <c r="AH133" s="1085"/>
      <c r="AI133" s="1085"/>
      <c r="AJ133" s="1086"/>
      <c r="AK133" s="1084">
        <v>11.8</v>
      </c>
      <c r="AL133" s="1085"/>
      <c r="AM133" s="1085"/>
      <c r="AN133" s="1085"/>
      <c r="AO133" s="1086"/>
      <c r="AP133" s="1028"/>
      <c r="AQ133" s="1029"/>
      <c r="AR133" s="1029"/>
      <c r="AS133" s="1029"/>
      <c r="AT133" s="1087"/>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447</v>
      </c>
      <c r="B5" s="240"/>
      <c r="C5" s="240"/>
      <c r="D5" s="240"/>
      <c r="E5" s="240"/>
      <c r="F5" s="240"/>
      <c r="G5" s="240"/>
      <c r="H5" s="240"/>
      <c r="I5" s="240"/>
      <c r="J5" s="240"/>
      <c r="K5" s="240"/>
      <c r="L5" s="240"/>
      <c r="M5" s="240"/>
      <c r="N5" s="240"/>
      <c r="O5" s="241"/>
    </row>
    <row r="6" spans="1:16" ht="13.2">
      <c r="A6" s="242"/>
      <c r="B6" s="238"/>
      <c r="C6" s="238"/>
      <c r="D6" s="238"/>
      <c r="E6" s="238"/>
      <c r="F6" s="238"/>
      <c r="G6" s="243" t="s">
        <v>448</v>
      </c>
      <c r="H6" s="243"/>
      <c r="I6" s="243"/>
      <c r="J6" s="243"/>
      <c r="K6" s="238"/>
      <c r="L6" s="238"/>
      <c r="M6" s="238"/>
      <c r="N6" s="238"/>
    </row>
    <row r="7" spans="1:16" ht="13.2">
      <c r="A7" s="242"/>
      <c r="B7" s="238"/>
      <c r="C7" s="238"/>
      <c r="D7" s="238"/>
      <c r="E7" s="238"/>
      <c r="F7" s="238"/>
      <c r="G7" s="245"/>
      <c r="H7" s="246"/>
      <c r="I7" s="246"/>
      <c r="J7" s="247"/>
      <c r="K7" s="1123" t="s">
        <v>449</v>
      </c>
      <c r="L7" s="248"/>
      <c r="M7" s="249" t="s">
        <v>450</v>
      </c>
      <c r="N7" s="250"/>
    </row>
    <row r="8" spans="1:16" ht="13.2">
      <c r="A8" s="242"/>
      <c r="B8" s="238"/>
      <c r="C8" s="238"/>
      <c r="D8" s="238"/>
      <c r="E8" s="238"/>
      <c r="F8" s="238"/>
      <c r="G8" s="251"/>
      <c r="H8" s="252"/>
      <c r="I8" s="252"/>
      <c r="J8" s="253"/>
      <c r="K8" s="1124"/>
      <c r="L8" s="254" t="s">
        <v>451</v>
      </c>
      <c r="M8" s="255" t="s">
        <v>452</v>
      </c>
      <c r="N8" s="256" t="s">
        <v>453</v>
      </c>
    </row>
    <row r="9" spans="1:16" ht="13.2">
      <c r="A9" s="242"/>
      <c r="B9" s="238"/>
      <c r="C9" s="238"/>
      <c r="D9" s="238"/>
      <c r="E9" s="238"/>
      <c r="F9" s="238"/>
      <c r="G9" s="1125" t="s">
        <v>454</v>
      </c>
      <c r="H9" s="1126"/>
      <c r="I9" s="1126"/>
      <c r="J9" s="1127"/>
      <c r="K9" s="257">
        <v>226918001</v>
      </c>
      <c r="L9" s="258">
        <v>109820</v>
      </c>
      <c r="M9" s="259">
        <v>96663</v>
      </c>
      <c r="N9" s="260">
        <v>13.6</v>
      </c>
    </row>
    <row r="10" spans="1:16" ht="13.2">
      <c r="A10" s="242"/>
      <c r="B10" s="238"/>
      <c r="C10" s="238"/>
      <c r="D10" s="238"/>
      <c r="E10" s="238"/>
      <c r="F10" s="238"/>
      <c r="G10" s="1125" t="s">
        <v>455</v>
      </c>
      <c r="H10" s="1126"/>
      <c r="I10" s="1126"/>
      <c r="J10" s="1127"/>
      <c r="K10" s="257">
        <v>663768</v>
      </c>
      <c r="L10" s="258">
        <v>321</v>
      </c>
      <c r="M10" s="259">
        <v>172</v>
      </c>
      <c r="N10" s="260">
        <v>86.6</v>
      </c>
    </row>
    <row r="11" spans="1:16" ht="13.5" customHeight="1">
      <c r="A11" s="242"/>
      <c r="B11" s="238"/>
      <c r="C11" s="238"/>
      <c r="D11" s="238"/>
      <c r="E11" s="238"/>
      <c r="F11" s="238"/>
      <c r="G11" s="1125" t="s">
        <v>456</v>
      </c>
      <c r="H11" s="1126"/>
      <c r="I11" s="1126"/>
      <c r="J11" s="1127"/>
      <c r="K11" s="257" t="s">
        <v>457</v>
      </c>
      <c r="L11" s="258" t="s">
        <v>457</v>
      </c>
      <c r="M11" s="259">
        <v>495</v>
      </c>
      <c r="N11" s="260" t="s">
        <v>457</v>
      </c>
    </row>
    <row r="12" spans="1:16" ht="13.5" customHeight="1">
      <c r="A12" s="242"/>
      <c r="B12" s="238"/>
      <c r="C12" s="238"/>
      <c r="D12" s="238"/>
      <c r="E12" s="238"/>
      <c r="F12" s="238"/>
      <c r="G12" s="1125" t="s">
        <v>458</v>
      </c>
      <c r="H12" s="1126"/>
      <c r="I12" s="1126"/>
      <c r="J12" s="1127"/>
      <c r="K12" s="257" t="s">
        <v>457</v>
      </c>
      <c r="L12" s="258" t="s">
        <v>457</v>
      </c>
      <c r="M12" s="259" t="s">
        <v>457</v>
      </c>
      <c r="N12" s="260" t="s">
        <v>457</v>
      </c>
    </row>
    <row r="13" spans="1:16" ht="13.5" customHeight="1">
      <c r="A13" s="242"/>
      <c r="B13" s="238"/>
      <c r="C13" s="238"/>
      <c r="D13" s="238"/>
      <c r="E13" s="238"/>
      <c r="F13" s="238"/>
      <c r="G13" s="1125" t="s">
        <v>459</v>
      </c>
      <c r="H13" s="1126"/>
      <c r="I13" s="1126"/>
      <c r="J13" s="1127"/>
      <c r="K13" s="257" t="s">
        <v>457</v>
      </c>
      <c r="L13" s="258" t="s">
        <v>457</v>
      </c>
      <c r="M13" s="259">
        <v>36</v>
      </c>
      <c r="N13" s="260" t="s">
        <v>457</v>
      </c>
    </row>
    <row r="14" spans="1:16" ht="13.5" customHeight="1">
      <c r="A14" s="242"/>
      <c r="B14" s="238"/>
      <c r="C14" s="238"/>
      <c r="D14" s="238"/>
      <c r="E14" s="238"/>
      <c r="F14" s="238"/>
      <c r="G14" s="1125" t="s">
        <v>460</v>
      </c>
      <c r="H14" s="1126"/>
      <c r="I14" s="1126"/>
      <c r="J14" s="1127"/>
      <c r="K14" s="257">
        <v>3922305</v>
      </c>
      <c r="L14" s="258">
        <v>1898</v>
      </c>
      <c r="M14" s="259">
        <v>919</v>
      </c>
      <c r="N14" s="260">
        <v>106.5</v>
      </c>
    </row>
    <row r="15" spans="1:16" ht="13.2">
      <c r="A15" s="242"/>
      <c r="B15" s="238"/>
      <c r="C15" s="238"/>
      <c r="D15" s="238"/>
      <c r="E15" s="238"/>
      <c r="F15" s="238"/>
      <c r="G15" s="1125" t="s">
        <v>461</v>
      </c>
      <c r="H15" s="1126"/>
      <c r="I15" s="1126"/>
      <c r="J15" s="1127"/>
      <c r="K15" s="257">
        <v>-20051160</v>
      </c>
      <c r="L15" s="258">
        <v>-9704</v>
      </c>
      <c r="M15" s="259">
        <v>-8688</v>
      </c>
      <c r="N15" s="260">
        <v>11.7</v>
      </c>
    </row>
    <row r="16" spans="1:16" ht="13.2">
      <c r="A16" s="242"/>
      <c r="B16" s="238"/>
      <c r="C16" s="238"/>
      <c r="D16" s="238"/>
      <c r="E16" s="238"/>
      <c r="F16" s="238"/>
      <c r="G16" s="1131" t="s">
        <v>139</v>
      </c>
      <c r="H16" s="1132"/>
      <c r="I16" s="1132"/>
      <c r="J16" s="1133"/>
      <c r="K16" s="258">
        <v>211452914</v>
      </c>
      <c r="L16" s="258">
        <v>102336</v>
      </c>
      <c r="M16" s="259">
        <v>89598</v>
      </c>
      <c r="N16" s="260">
        <v>14.2</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462</v>
      </c>
      <c r="H19" s="238"/>
      <c r="I19" s="238"/>
      <c r="J19" s="238"/>
      <c r="K19" s="238"/>
      <c r="L19" s="238"/>
      <c r="M19" s="238"/>
      <c r="N19" s="238"/>
    </row>
    <row r="20" spans="1:16" ht="13.2">
      <c r="A20" s="242"/>
      <c r="B20" s="238"/>
      <c r="C20" s="238"/>
      <c r="D20" s="238"/>
      <c r="E20" s="238"/>
      <c r="F20" s="238"/>
      <c r="G20" s="265"/>
      <c r="H20" s="266"/>
      <c r="I20" s="266"/>
      <c r="J20" s="267"/>
      <c r="K20" s="268" t="s">
        <v>463</v>
      </c>
      <c r="L20" s="269" t="s">
        <v>464</v>
      </c>
      <c r="M20" s="270" t="s">
        <v>465</v>
      </c>
      <c r="N20" s="271"/>
    </row>
    <row r="21" spans="1:16" s="277" customFormat="1" ht="13.2">
      <c r="A21" s="272"/>
      <c r="B21" s="243"/>
      <c r="C21" s="243"/>
      <c r="D21" s="243"/>
      <c r="E21" s="243"/>
      <c r="F21" s="243"/>
      <c r="G21" s="1134" t="s">
        <v>466</v>
      </c>
      <c r="H21" s="1135"/>
      <c r="I21" s="1135"/>
      <c r="J21" s="1136"/>
      <c r="K21" s="273">
        <v>1169.79</v>
      </c>
      <c r="L21" s="274">
        <v>858.82</v>
      </c>
      <c r="M21" s="275">
        <v>310.97000000000003</v>
      </c>
      <c r="N21" s="243"/>
      <c r="O21" s="276"/>
      <c r="P21" s="272"/>
    </row>
    <row r="22" spans="1:16" s="277" customFormat="1" ht="13.2">
      <c r="A22" s="272"/>
      <c r="B22" s="243"/>
      <c r="C22" s="243"/>
      <c r="D22" s="243"/>
      <c r="E22" s="243"/>
      <c r="F22" s="243"/>
      <c r="G22" s="1134" t="s">
        <v>467</v>
      </c>
      <c r="H22" s="1135"/>
      <c r="I22" s="1135"/>
      <c r="J22" s="1136"/>
      <c r="K22" s="278">
        <v>99.5</v>
      </c>
      <c r="L22" s="279">
        <v>101</v>
      </c>
      <c r="M22" s="280">
        <v>-1.5</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468</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469</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470</v>
      </c>
      <c r="H29" s="243"/>
      <c r="I29" s="243"/>
      <c r="J29" s="243"/>
      <c r="K29" s="238"/>
      <c r="L29" s="238"/>
      <c r="M29" s="238"/>
      <c r="N29" s="238"/>
      <c r="O29" s="286"/>
    </row>
    <row r="30" spans="1:16" ht="13.2">
      <c r="A30" s="242"/>
      <c r="B30" s="238"/>
      <c r="C30" s="238"/>
      <c r="D30" s="238"/>
      <c r="E30" s="238"/>
      <c r="F30" s="238"/>
      <c r="G30" s="245"/>
      <c r="H30" s="246"/>
      <c r="I30" s="246"/>
      <c r="J30" s="247"/>
      <c r="K30" s="1123" t="s">
        <v>449</v>
      </c>
      <c r="L30" s="248"/>
      <c r="M30" s="249" t="s">
        <v>450</v>
      </c>
      <c r="N30" s="250"/>
    </row>
    <row r="31" spans="1:16" ht="13.2">
      <c r="A31" s="242"/>
      <c r="B31" s="238"/>
      <c r="C31" s="238"/>
      <c r="D31" s="238"/>
      <c r="E31" s="238"/>
      <c r="F31" s="238"/>
      <c r="G31" s="251"/>
      <c r="H31" s="252"/>
      <c r="I31" s="252"/>
      <c r="J31" s="253"/>
      <c r="K31" s="1124"/>
      <c r="L31" s="254" t="s">
        <v>451</v>
      </c>
      <c r="M31" s="255" t="s">
        <v>452</v>
      </c>
      <c r="N31" s="256" t="s">
        <v>453</v>
      </c>
    </row>
    <row r="32" spans="1:16" ht="27" customHeight="1">
      <c r="A32" s="242"/>
      <c r="B32" s="238"/>
      <c r="C32" s="238"/>
      <c r="D32" s="238"/>
      <c r="E32" s="238"/>
      <c r="F32" s="238"/>
      <c r="G32" s="1128" t="s">
        <v>471</v>
      </c>
      <c r="H32" s="1129"/>
      <c r="I32" s="1129"/>
      <c r="J32" s="1130"/>
      <c r="K32" s="258">
        <v>101483139</v>
      </c>
      <c r="L32" s="258">
        <v>49114</v>
      </c>
      <c r="M32" s="259">
        <v>27098</v>
      </c>
      <c r="N32" s="260">
        <v>81.2</v>
      </c>
    </row>
    <row r="33" spans="1:16" ht="13.5" customHeight="1">
      <c r="A33" s="242"/>
      <c r="B33" s="238"/>
      <c r="C33" s="238"/>
      <c r="D33" s="238"/>
      <c r="E33" s="238"/>
      <c r="F33" s="238"/>
      <c r="G33" s="1128" t="s">
        <v>472</v>
      </c>
      <c r="H33" s="1129"/>
      <c r="I33" s="1129"/>
      <c r="J33" s="1130"/>
      <c r="K33" s="258" t="s">
        <v>457</v>
      </c>
      <c r="L33" s="258" t="s">
        <v>457</v>
      </c>
      <c r="M33" s="259">
        <v>3150</v>
      </c>
      <c r="N33" s="260" t="s">
        <v>457</v>
      </c>
    </row>
    <row r="34" spans="1:16" ht="27" customHeight="1">
      <c r="A34" s="242"/>
      <c r="B34" s="238"/>
      <c r="C34" s="238"/>
      <c r="D34" s="238"/>
      <c r="E34" s="238"/>
      <c r="F34" s="238"/>
      <c r="G34" s="1128" t="s">
        <v>473</v>
      </c>
      <c r="H34" s="1129"/>
      <c r="I34" s="1129"/>
      <c r="J34" s="1130"/>
      <c r="K34" s="258">
        <v>14263775</v>
      </c>
      <c r="L34" s="258">
        <v>6903</v>
      </c>
      <c r="M34" s="259">
        <v>17943</v>
      </c>
      <c r="N34" s="260">
        <v>-61.5</v>
      </c>
    </row>
    <row r="35" spans="1:16" ht="27" customHeight="1">
      <c r="A35" s="242"/>
      <c r="B35" s="238"/>
      <c r="C35" s="238"/>
      <c r="D35" s="238"/>
      <c r="E35" s="238"/>
      <c r="F35" s="238"/>
      <c r="G35" s="1128" t="s">
        <v>474</v>
      </c>
      <c r="H35" s="1129"/>
      <c r="I35" s="1129"/>
      <c r="J35" s="1130"/>
      <c r="K35" s="258">
        <v>503700</v>
      </c>
      <c r="L35" s="258">
        <v>244</v>
      </c>
      <c r="M35" s="259">
        <v>933</v>
      </c>
      <c r="N35" s="260">
        <v>-73.8</v>
      </c>
    </row>
    <row r="36" spans="1:16" ht="27" customHeight="1">
      <c r="A36" s="242"/>
      <c r="B36" s="238"/>
      <c r="C36" s="238"/>
      <c r="D36" s="238"/>
      <c r="E36" s="238"/>
      <c r="F36" s="238"/>
      <c r="G36" s="1128" t="s">
        <v>475</v>
      </c>
      <c r="H36" s="1129"/>
      <c r="I36" s="1129"/>
      <c r="J36" s="1130"/>
      <c r="K36" s="258" t="s">
        <v>457</v>
      </c>
      <c r="L36" s="258" t="s">
        <v>457</v>
      </c>
      <c r="M36" s="259">
        <v>73</v>
      </c>
      <c r="N36" s="260" t="s">
        <v>457</v>
      </c>
    </row>
    <row r="37" spans="1:16" ht="13.5" customHeight="1">
      <c r="A37" s="242"/>
      <c r="B37" s="238"/>
      <c r="C37" s="238"/>
      <c r="D37" s="238"/>
      <c r="E37" s="238"/>
      <c r="F37" s="238"/>
      <c r="G37" s="1128" t="s">
        <v>476</v>
      </c>
      <c r="H37" s="1129"/>
      <c r="I37" s="1129"/>
      <c r="J37" s="1130"/>
      <c r="K37" s="258">
        <v>3311316</v>
      </c>
      <c r="L37" s="258">
        <v>1603</v>
      </c>
      <c r="M37" s="259">
        <v>636</v>
      </c>
      <c r="N37" s="260">
        <v>152</v>
      </c>
    </row>
    <row r="38" spans="1:16" ht="27" customHeight="1">
      <c r="A38" s="242"/>
      <c r="B38" s="238"/>
      <c r="C38" s="238"/>
      <c r="D38" s="238"/>
      <c r="E38" s="238"/>
      <c r="F38" s="238"/>
      <c r="G38" s="1137" t="s">
        <v>477</v>
      </c>
      <c r="H38" s="1138"/>
      <c r="I38" s="1138"/>
      <c r="J38" s="1139"/>
      <c r="K38" s="287">
        <v>10265</v>
      </c>
      <c r="L38" s="287">
        <v>5</v>
      </c>
      <c r="M38" s="288">
        <v>0</v>
      </c>
      <c r="N38" s="289">
        <v>0</v>
      </c>
      <c r="O38" s="286"/>
    </row>
    <row r="39" spans="1:16" ht="13.2">
      <c r="A39" s="242"/>
      <c r="B39" s="238"/>
      <c r="C39" s="238"/>
      <c r="D39" s="238"/>
      <c r="E39" s="238"/>
      <c r="F39" s="238"/>
      <c r="G39" s="1137" t="s">
        <v>478</v>
      </c>
      <c r="H39" s="1138"/>
      <c r="I39" s="1138"/>
      <c r="J39" s="1139"/>
      <c r="K39" s="257">
        <v>-2849194</v>
      </c>
      <c r="L39" s="257">
        <v>-1379</v>
      </c>
      <c r="M39" s="290">
        <v>-1999</v>
      </c>
      <c r="N39" s="291">
        <v>-31</v>
      </c>
      <c r="O39" s="286"/>
    </row>
    <row r="40" spans="1:16" ht="27" customHeight="1">
      <c r="A40" s="242"/>
      <c r="B40" s="238"/>
      <c r="C40" s="238"/>
      <c r="D40" s="238"/>
      <c r="E40" s="238"/>
      <c r="F40" s="238"/>
      <c r="G40" s="1128" t="s">
        <v>479</v>
      </c>
      <c r="H40" s="1129"/>
      <c r="I40" s="1129"/>
      <c r="J40" s="1130"/>
      <c r="K40" s="257">
        <v>-76749928</v>
      </c>
      <c r="L40" s="257">
        <v>-37144</v>
      </c>
      <c r="M40" s="290">
        <v>-26952</v>
      </c>
      <c r="N40" s="291">
        <v>37.799999999999997</v>
      </c>
      <c r="O40" s="286"/>
    </row>
    <row r="41" spans="1:16" ht="13.2">
      <c r="A41" s="242"/>
      <c r="B41" s="238"/>
      <c r="C41" s="238"/>
      <c r="D41" s="238"/>
      <c r="E41" s="238"/>
      <c r="F41" s="238"/>
      <c r="G41" s="1131" t="s">
        <v>480</v>
      </c>
      <c r="H41" s="1132"/>
      <c r="I41" s="1132"/>
      <c r="J41" s="1133"/>
      <c r="K41" s="258">
        <v>39973073</v>
      </c>
      <c r="L41" s="257">
        <v>19346</v>
      </c>
      <c r="M41" s="290">
        <v>20882</v>
      </c>
      <c r="N41" s="291">
        <v>-7.4</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481</v>
      </c>
      <c r="B47" s="238"/>
      <c r="C47" s="238"/>
      <c r="D47" s="238"/>
      <c r="E47" s="238"/>
      <c r="F47" s="238"/>
      <c r="G47" s="238"/>
      <c r="H47" s="238"/>
      <c r="I47" s="238"/>
      <c r="J47" s="238"/>
      <c r="K47" s="238"/>
      <c r="L47" s="238"/>
      <c r="M47" s="238"/>
      <c r="N47" s="238"/>
    </row>
    <row r="48" spans="1:16" ht="13.2">
      <c r="A48" s="242"/>
      <c r="B48" s="238"/>
      <c r="C48" s="238"/>
      <c r="D48" s="238"/>
      <c r="E48" s="238"/>
      <c r="F48" s="238"/>
      <c r="G48" s="296" t="s">
        <v>482</v>
      </c>
      <c r="H48" s="296"/>
      <c r="I48" s="296"/>
      <c r="J48" s="296"/>
      <c r="K48" s="296"/>
      <c r="L48" s="296"/>
      <c r="M48" s="297"/>
      <c r="N48" s="296"/>
    </row>
    <row r="49" spans="1:14" ht="13.5" customHeight="1">
      <c r="A49" s="242"/>
      <c r="B49" s="238"/>
      <c r="C49" s="238"/>
      <c r="D49" s="238"/>
      <c r="E49" s="238"/>
      <c r="F49" s="238"/>
      <c r="G49" s="298"/>
      <c r="H49" s="299"/>
      <c r="I49" s="1140" t="s">
        <v>449</v>
      </c>
      <c r="J49" s="1142" t="s">
        <v>483</v>
      </c>
      <c r="K49" s="1143"/>
      <c r="L49" s="1143"/>
      <c r="M49" s="1143"/>
      <c r="N49" s="1144"/>
    </row>
    <row r="50" spans="1:14" ht="13.2">
      <c r="A50" s="242"/>
      <c r="B50" s="238"/>
      <c r="C50" s="238"/>
      <c r="D50" s="238"/>
      <c r="E50" s="238"/>
      <c r="F50" s="238"/>
      <c r="G50" s="300"/>
      <c r="H50" s="301"/>
      <c r="I50" s="1141"/>
      <c r="J50" s="302" t="s">
        <v>484</v>
      </c>
      <c r="K50" s="303" t="s">
        <v>485</v>
      </c>
      <c r="L50" s="304" t="s">
        <v>486</v>
      </c>
      <c r="M50" s="305" t="s">
        <v>487</v>
      </c>
      <c r="N50" s="306" t="s">
        <v>488</v>
      </c>
    </row>
    <row r="51" spans="1:14" ht="13.2">
      <c r="A51" s="242"/>
      <c r="B51" s="238"/>
      <c r="C51" s="238"/>
      <c r="D51" s="238"/>
      <c r="E51" s="238"/>
      <c r="F51" s="238"/>
      <c r="G51" s="298" t="s">
        <v>489</v>
      </c>
      <c r="H51" s="299"/>
      <c r="I51" s="307">
        <v>108423280</v>
      </c>
      <c r="J51" s="308">
        <v>51559</v>
      </c>
      <c r="K51" s="309">
        <v>-4.4000000000000004</v>
      </c>
      <c r="L51" s="310">
        <v>64604</v>
      </c>
      <c r="M51" s="311">
        <v>-6</v>
      </c>
      <c r="N51" s="312">
        <v>1.6</v>
      </c>
    </row>
    <row r="52" spans="1:14" ht="13.2">
      <c r="A52" s="242"/>
      <c r="B52" s="238"/>
      <c r="C52" s="238"/>
      <c r="D52" s="238"/>
      <c r="E52" s="238"/>
      <c r="F52" s="238"/>
      <c r="G52" s="313"/>
      <c r="H52" s="314" t="s">
        <v>490</v>
      </c>
      <c r="I52" s="315">
        <v>34450424</v>
      </c>
      <c r="J52" s="316">
        <v>16383</v>
      </c>
      <c r="K52" s="317">
        <v>-19.8</v>
      </c>
      <c r="L52" s="318">
        <v>19885</v>
      </c>
      <c r="M52" s="319">
        <v>-13.2</v>
      </c>
      <c r="N52" s="320">
        <v>-6.6</v>
      </c>
    </row>
    <row r="53" spans="1:14" ht="13.2">
      <c r="A53" s="242"/>
      <c r="B53" s="238"/>
      <c r="C53" s="238"/>
      <c r="D53" s="238"/>
      <c r="E53" s="238"/>
      <c r="F53" s="238"/>
      <c r="G53" s="298" t="s">
        <v>491</v>
      </c>
      <c r="H53" s="299"/>
      <c r="I53" s="307">
        <v>140746435</v>
      </c>
      <c r="J53" s="308">
        <v>67080</v>
      </c>
      <c r="K53" s="309">
        <v>30.1</v>
      </c>
      <c r="L53" s="310">
        <v>75396</v>
      </c>
      <c r="M53" s="311">
        <v>16.7</v>
      </c>
      <c r="N53" s="312">
        <v>13.4</v>
      </c>
    </row>
    <row r="54" spans="1:14" ht="13.2">
      <c r="A54" s="242"/>
      <c r="B54" s="238"/>
      <c r="C54" s="238"/>
      <c r="D54" s="238"/>
      <c r="E54" s="238"/>
      <c r="F54" s="238"/>
      <c r="G54" s="313"/>
      <c r="H54" s="314" t="s">
        <v>490</v>
      </c>
      <c r="I54" s="315">
        <v>33739514</v>
      </c>
      <c r="J54" s="316">
        <v>16080</v>
      </c>
      <c r="K54" s="317">
        <v>-1.8</v>
      </c>
      <c r="L54" s="318">
        <v>23659</v>
      </c>
      <c r="M54" s="319">
        <v>19</v>
      </c>
      <c r="N54" s="320">
        <v>-20.8</v>
      </c>
    </row>
    <row r="55" spans="1:14" ht="13.2">
      <c r="A55" s="242"/>
      <c r="B55" s="238"/>
      <c r="C55" s="238"/>
      <c r="D55" s="238"/>
      <c r="E55" s="238"/>
      <c r="F55" s="238"/>
      <c r="G55" s="298" t="s">
        <v>492</v>
      </c>
      <c r="H55" s="299"/>
      <c r="I55" s="307">
        <v>131573534</v>
      </c>
      <c r="J55" s="308">
        <v>63026</v>
      </c>
      <c r="K55" s="309">
        <v>-6</v>
      </c>
      <c r="L55" s="310">
        <v>35216</v>
      </c>
      <c r="M55" s="311">
        <v>-53.3</v>
      </c>
      <c r="N55" s="312">
        <v>47.3</v>
      </c>
    </row>
    <row r="56" spans="1:14" ht="13.2">
      <c r="A56" s="242"/>
      <c r="B56" s="238"/>
      <c r="C56" s="238"/>
      <c r="D56" s="238"/>
      <c r="E56" s="238"/>
      <c r="F56" s="238"/>
      <c r="G56" s="313"/>
      <c r="H56" s="314" t="s">
        <v>490</v>
      </c>
      <c r="I56" s="315">
        <v>41447817</v>
      </c>
      <c r="J56" s="316">
        <v>19854</v>
      </c>
      <c r="K56" s="317">
        <v>23.5</v>
      </c>
      <c r="L56" s="318">
        <v>12644</v>
      </c>
      <c r="M56" s="319">
        <v>-46.6</v>
      </c>
      <c r="N56" s="320">
        <v>70.099999999999994</v>
      </c>
    </row>
    <row r="57" spans="1:14" ht="13.2">
      <c r="A57" s="242"/>
      <c r="B57" s="238"/>
      <c r="C57" s="238"/>
      <c r="D57" s="238"/>
      <c r="E57" s="238"/>
      <c r="F57" s="238"/>
      <c r="G57" s="298" t="s">
        <v>493</v>
      </c>
      <c r="H57" s="299"/>
      <c r="I57" s="307">
        <v>127599587</v>
      </c>
      <c r="J57" s="308">
        <v>61458</v>
      </c>
      <c r="K57" s="309">
        <v>-2.5</v>
      </c>
      <c r="L57" s="310">
        <v>36736</v>
      </c>
      <c r="M57" s="311">
        <v>4.3</v>
      </c>
      <c r="N57" s="312">
        <v>-6.8</v>
      </c>
    </row>
    <row r="58" spans="1:14" ht="13.2">
      <c r="A58" s="242"/>
      <c r="B58" s="238"/>
      <c r="C58" s="238"/>
      <c r="D58" s="238"/>
      <c r="E58" s="238"/>
      <c r="F58" s="238"/>
      <c r="G58" s="313"/>
      <c r="H58" s="314" t="s">
        <v>490</v>
      </c>
      <c r="I58" s="315">
        <v>48196596</v>
      </c>
      <c r="J58" s="316">
        <v>23214</v>
      </c>
      <c r="K58" s="317">
        <v>16.899999999999999</v>
      </c>
      <c r="L58" s="318">
        <v>13410</v>
      </c>
      <c r="M58" s="319">
        <v>6.1</v>
      </c>
      <c r="N58" s="320">
        <v>10.8</v>
      </c>
    </row>
    <row r="59" spans="1:14" ht="13.2">
      <c r="A59" s="242"/>
      <c r="B59" s="238"/>
      <c r="C59" s="238"/>
      <c r="D59" s="238"/>
      <c r="E59" s="238"/>
      <c r="F59" s="238"/>
      <c r="G59" s="298" t="s">
        <v>494</v>
      </c>
      <c r="H59" s="299"/>
      <c r="I59" s="307">
        <v>141783631</v>
      </c>
      <c r="J59" s="308">
        <v>68618</v>
      </c>
      <c r="K59" s="309">
        <v>11.7</v>
      </c>
      <c r="L59" s="310">
        <v>38259</v>
      </c>
      <c r="M59" s="311">
        <v>4.0999999999999996</v>
      </c>
      <c r="N59" s="312">
        <v>7.6</v>
      </c>
    </row>
    <row r="60" spans="1:14" ht="13.2">
      <c r="A60" s="242"/>
      <c r="B60" s="238"/>
      <c r="C60" s="238"/>
      <c r="D60" s="238"/>
      <c r="E60" s="238"/>
      <c r="F60" s="238"/>
      <c r="G60" s="313"/>
      <c r="H60" s="314" t="s">
        <v>490</v>
      </c>
      <c r="I60" s="321">
        <v>53301975</v>
      </c>
      <c r="J60" s="316">
        <v>25796</v>
      </c>
      <c r="K60" s="317">
        <v>11.1</v>
      </c>
      <c r="L60" s="318">
        <v>13379</v>
      </c>
      <c r="M60" s="319">
        <v>-0.2</v>
      </c>
      <c r="N60" s="320">
        <v>11.3</v>
      </c>
    </row>
    <row r="61" spans="1:14" ht="13.2">
      <c r="A61" s="242"/>
      <c r="B61" s="238"/>
      <c r="C61" s="238"/>
      <c r="D61" s="238"/>
      <c r="E61" s="238"/>
      <c r="F61" s="238"/>
      <c r="G61" s="298" t="s">
        <v>495</v>
      </c>
      <c r="H61" s="322"/>
      <c r="I61" s="323">
        <v>130025293</v>
      </c>
      <c r="J61" s="324">
        <v>62348</v>
      </c>
      <c r="K61" s="325">
        <v>5.8</v>
      </c>
      <c r="L61" s="326">
        <v>50042</v>
      </c>
      <c r="M61" s="327">
        <v>-6.8</v>
      </c>
      <c r="N61" s="312">
        <v>12.6</v>
      </c>
    </row>
    <row r="62" spans="1:14" ht="13.2">
      <c r="A62" s="242"/>
      <c r="B62" s="238"/>
      <c r="C62" s="238"/>
      <c r="D62" s="238"/>
      <c r="E62" s="238"/>
      <c r="F62" s="238"/>
      <c r="G62" s="313"/>
      <c r="H62" s="314" t="s">
        <v>490</v>
      </c>
      <c r="I62" s="315">
        <v>42227265</v>
      </c>
      <c r="J62" s="316">
        <v>20265</v>
      </c>
      <c r="K62" s="317">
        <v>6</v>
      </c>
      <c r="L62" s="318">
        <v>16595</v>
      </c>
      <c r="M62" s="319">
        <v>-7</v>
      </c>
      <c r="N62" s="320">
        <v>13</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496</v>
      </c>
      <c r="G46" s="331" t="s">
        <v>497</v>
      </c>
      <c r="H46" s="331" t="s">
        <v>498</v>
      </c>
      <c r="I46" s="331" t="s">
        <v>499</v>
      </c>
      <c r="J46" s="332" t="s">
        <v>500</v>
      </c>
    </row>
    <row r="47" spans="2:10" ht="57.75" customHeight="1">
      <c r="B47" s="7"/>
      <c r="C47" s="1145" t="s">
        <v>3</v>
      </c>
      <c r="D47" s="1145"/>
      <c r="E47" s="1146"/>
      <c r="F47" s="333">
        <v>5.0599999999999996</v>
      </c>
      <c r="G47" s="334">
        <v>5.07</v>
      </c>
      <c r="H47" s="334">
        <v>6.12</v>
      </c>
      <c r="I47" s="334">
        <v>6.8</v>
      </c>
      <c r="J47" s="335">
        <v>5.36</v>
      </c>
    </row>
    <row r="48" spans="2:10" ht="57.75" customHeight="1">
      <c r="B48" s="8"/>
      <c r="C48" s="1147" t="s">
        <v>4</v>
      </c>
      <c r="D48" s="1147"/>
      <c r="E48" s="1148"/>
      <c r="F48" s="336">
        <v>1.34</v>
      </c>
      <c r="G48" s="337">
        <v>1.25</v>
      </c>
      <c r="H48" s="337">
        <v>1.37</v>
      </c>
      <c r="I48" s="337">
        <v>1.46</v>
      </c>
      <c r="J48" s="338">
        <v>1.37</v>
      </c>
    </row>
    <row r="49" spans="2:10" ht="57.75" customHeight="1" thickBot="1">
      <c r="B49" s="9"/>
      <c r="C49" s="1149" t="s">
        <v>5</v>
      </c>
      <c r="D49" s="1149"/>
      <c r="E49" s="1150"/>
      <c r="F49" s="339">
        <v>0.18</v>
      </c>
      <c r="G49" s="340" t="s">
        <v>501</v>
      </c>
      <c r="H49" s="340">
        <v>1.18</v>
      </c>
      <c r="I49" s="340">
        <v>0.98</v>
      </c>
      <c r="J49" s="341" t="s">
        <v>502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2018-03-05T07:14:05Z</cp:lastPrinted>
  <dcterms:created xsi:type="dcterms:W3CDTF">2018-01-24T03:04:29Z</dcterms:created>
  <dcterms:modified xsi:type="dcterms:W3CDTF">2018-11-28T07:40:31Z</dcterms:modified>
  <cp:category/>
</cp:coreProperties>
</file>