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rentai.local\fssroot\3011都市建築部\1022住宅課\200_住宅企画係\23 省エネ（脱炭素）関係補助金\物価高騰対応重点支援\ホームページ\"/>
    </mc:Choice>
  </mc:AlternateContent>
  <xr:revisionPtr revIDLastSave="0" documentId="13_ncr:1_{C4E8E562-6890-4918-A048-EC03041F1C4A}" xr6:coauthVersionLast="47" xr6:coauthVersionMax="47" xr10:uidLastSave="{00000000-0000-0000-0000-000000000000}"/>
  <bookViews>
    <workbookView xWindow="28680" yWindow="-120" windowWidth="29040" windowHeight="15720" xr2:uid="{B461BDDE-7A81-4C76-BABD-C7907AA3B58C}"/>
  </bookViews>
  <sheets>
    <sheet name="経費内訳書" sheetId="1" r:id="rId1"/>
    <sheet name="経費内訳書 (2)" sheetId="4" r:id="rId2"/>
    <sheet name="記載要領"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D38" i="4"/>
  <c r="D29" i="4"/>
  <c r="D22" i="4"/>
  <c r="D15" i="4"/>
  <c r="E40" i="3"/>
  <c r="E31" i="3"/>
  <c r="E24" i="3"/>
  <c r="E17" i="3"/>
  <c r="D31" i="4" l="1"/>
  <c r="D41" i="4" s="1"/>
  <c r="D43" i="4" s="1"/>
  <c r="D40" i="1"/>
  <c r="D42" i="1" s="1"/>
  <c r="D7" i="4"/>
  <c r="E9" i="3"/>
  <c r="E33" i="3"/>
  <c r="E42" i="3" s="1"/>
  <c r="E44" i="3" s="1"/>
</calcChain>
</file>

<file path=xl/sharedStrings.xml><?xml version="1.0" encoding="utf-8"?>
<sst xmlns="http://schemas.openxmlformats.org/spreadsheetml/2006/main" count="129" uniqueCount="54">
  <si>
    <t>岐阜県住宅リフォーム支援事業費補助金　経費内訳書</t>
    <rPh sb="14" eb="18">
      <t>ヒホジョキン</t>
    </rPh>
    <rPh sb="19" eb="24">
      <t>ケイヒウチワケショ</t>
    </rPh>
    <phoneticPr fontId="3"/>
  </si>
  <si>
    <t>【内訳】</t>
  </si>
  <si>
    <t>小計</t>
  </si>
  <si>
    <t>申請者氏名</t>
    <rPh sb="0" eb="3">
      <t>シンセイシャ</t>
    </rPh>
    <rPh sb="3" eb="5">
      <t>シメイ</t>
    </rPh>
    <phoneticPr fontId="3"/>
  </si>
  <si>
    <t>申請者住所</t>
    <rPh sb="0" eb="3">
      <t>シンセイシャ</t>
    </rPh>
    <rPh sb="3" eb="5">
      <t>ジュウショ</t>
    </rPh>
    <phoneticPr fontId="3"/>
  </si>
  <si>
    <t>（Ａ）　対象経費（税込み）</t>
    <rPh sb="10" eb="11">
      <t>コ</t>
    </rPh>
    <phoneticPr fontId="3"/>
  </si>
  <si>
    <t>（B）　対象外経費（税込み）</t>
    <rPh sb="11" eb="12">
      <t>コ</t>
    </rPh>
    <phoneticPr fontId="3"/>
  </si>
  <si>
    <r>
      <t>国土交通大省大臣　・　岐阜県知事　　許可番号第</t>
    </r>
    <r>
      <rPr>
        <u/>
        <sz val="9"/>
        <color theme="1"/>
        <rFont val="游ゴシック"/>
        <family val="3"/>
        <charset val="128"/>
        <scheme val="minor"/>
      </rPr>
      <t>　　　　　　</t>
    </r>
    <r>
      <rPr>
        <sz val="9"/>
        <color theme="1"/>
        <rFont val="游ゴシック"/>
        <family val="3"/>
        <charset val="128"/>
        <scheme val="minor"/>
      </rPr>
      <t>号</t>
    </r>
    <phoneticPr fontId="3"/>
  </si>
  <si>
    <t>※　　　　年　月　日に、＿＿＿＿＿＿＿と契約した工事経費の内訳は上記と相違ありません。</t>
    <rPh sb="5" eb="6">
      <t>ネン</t>
    </rPh>
    <rPh sb="7" eb="8">
      <t>ガツ</t>
    </rPh>
    <rPh sb="9" eb="10">
      <t>ヒ</t>
    </rPh>
    <rPh sb="20" eb="22">
      <t>ケイヤク</t>
    </rPh>
    <rPh sb="24" eb="26">
      <t>コウジ</t>
    </rPh>
    <rPh sb="26" eb="28">
      <t>ケイヒ</t>
    </rPh>
    <rPh sb="29" eb="31">
      <t>ウチワケ</t>
    </rPh>
    <rPh sb="32" eb="34">
      <t>ジョウキ</t>
    </rPh>
    <rPh sb="35" eb="37">
      <t>ソウイ</t>
    </rPh>
    <phoneticPr fontId="3"/>
  </si>
  <si>
    <t>工事箇所及び内容</t>
    <rPh sb="0" eb="2">
      <t>コウジ</t>
    </rPh>
    <rPh sb="2" eb="4">
      <t>カショ</t>
    </rPh>
    <rPh sb="4" eb="5">
      <t>オヨ</t>
    </rPh>
    <rPh sb="6" eb="8">
      <t>ナイヨウ</t>
    </rPh>
    <phoneticPr fontId="3"/>
  </si>
  <si>
    <t>金額</t>
    <rPh sb="0" eb="2">
      <t>キンガク</t>
    </rPh>
    <phoneticPr fontId="3"/>
  </si>
  <si>
    <t>・ぎふの木で家づくり支援事業費補助金</t>
    <rPh sb="4" eb="5">
      <t>キ</t>
    </rPh>
    <rPh sb="6" eb="7">
      <t>イエ</t>
    </rPh>
    <rPh sb="10" eb="14">
      <t>シエンジギョウ</t>
    </rPh>
    <rPh sb="14" eb="15">
      <t>ヒ</t>
    </rPh>
    <rPh sb="15" eb="18">
      <t>ホジョキン</t>
    </rPh>
    <phoneticPr fontId="3"/>
  </si>
  <si>
    <t>交付金額</t>
    <rPh sb="0" eb="4">
      <t>コウフキンガク</t>
    </rPh>
    <phoneticPr fontId="3"/>
  </si>
  <si>
    <t>実施主体</t>
    <rPh sb="0" eb="2">
      <t>ジッシ</t>
    </rPh>
    <rPh sb="2" eb="4">
      <t>シュタイ</t>
    </rPh>
    <phoneticPr fontId="3"/>
  </si>
  <si>
    <t>岐阜県</t>
    <rPh sb="0" eb="3">
      <t>ギフケン</t>
    </rPh>
    <phoneticPr fontId="3"/>
  </si>
  <si>
    <t>補助金併用</t>
    <rPh sb="0" eb="3">
      <t>ホジョキン</t>
    </rPh>
    <rPh sb="3" eb="5">
      <t>ヘイヨウ</t>
    </rPh>
    <phoneticPr fontId="3"/>
  </si>
  <si>
    <t>〇</t>
  </si>
  <si>
    <t>・〇〇市住宅リフォーム事業補助金</t>
    <rPh sb="3" eb="4">
      <t>シ</t>
    </rPh>
    <rPh sb="4" eb="6">
      <t>ジュウタク</t>
    </rPh>
    <rPh sb="11" eb="13">
      <t>ジギョウ</t>
    </rPh>
    <rPh sb="13" eb="16">
      <t>ホジョキン</t>
    </rPh>
    <phoneticPr fontId="3"/>
  </si>
  <si>
    <t>〇〇市</t>
    <rPh sb="2" eb="3">
      <t>シ</t>
    </rPh>
    <phoneticPr fontId="3"/>
  </si>
  <si>
    <t>補助金の名称（正確に記入してください）</t>
    <rPh sb="0" eb="3">
      <t>ホジョキン</t>
    </rPh>
    <rPh sb="4" eb="6">
      <t>メイショウ</t>
    </rPh>
    <rPh sb="7" eb="9">
      <t>セイカク</t>
    </rPh>
    <rPh sb="10" eb="12">
      <t>キニュウ</t>
    </rPh>
    <phoneticPr fontId="3"/>
  </si>
  <si>
    <t>施工箇所及び内容</t>
    <rPh sb="0" eb="2">
      <t>セコウ</t>
    </rPh>
    <rPh sb="2" eb="4">
      <t>カショ</t>
    </rPh>
    <rPh sb="4" eb="5">
      <t>オヨ</t>
    </rPh>
    <rPh sb="6" eb="8">
      <t>ナイヨウ</t>
    </rPh>
    <phoneticPr fontId="3"/>
  </si>
  <si>
    <r>
      <rPr>
        <b/>
        <sz val="16"/>
        <color theme="1"/>
        <rFont val="游ゴシック"/>
        <family val="3"/>
        <charset val="128"/>
        <scheme val="minor"/>
      </rPr>
      <t>（G）交付申請額</t>
    </r>
    <r>
      <rPr>
        <b/>
        <sz val="11"/>
        <color theme="1"/>
        <rFont val="游ゴシック"/>
        <family val="3"/>
        <charset val="128"/>
        <scheme val="minor"/>
      </rPr>
      <t>　  ＝　（F）×　20％　（上限60万円）</t>
    </r>
    <rPh sb="3" eb="5">
      <t>コウフ</t>
    </rPh>
    <rPh sb="5" eb="7">
      <t>シンセイ</t>
    </rPh>
    <rPh sb="7" eb="8">
      <t>ガク</t>
    </rPh>
    <rPh sb="23" eb="25">
      <t>ジョウゲン</t>
    </rPh>
    <rPh sb="27" eb="29">
      <t>マンエン</t>
    </rPh>
    <phoneticPr fontId="3"/>
  </si>
  <si>
    <t>内容</t>
    <rPh sb="0" eb="2">
      <t>ナイヨウ</t>
    </rPh>
    <phoneticPr fontId="3"/>
  </si>
  <si>
    <t>共通仮設費</t>
    <rPh sb="0" eb="5">
      <t>キョウツウカセツヒ</t>
    </rPh>
    <phoneticPr fontId="3"/>
  </si>
  <si>
    <t>一般管理費</t>
    <rPh sb="0" eb="5">
      <t>イッパンカンリヒ</t>
    </rPh>
    <phoneticPr fontId="3"/>
  </si>
  <si>
    <t>（E）　対象経費に対して受けた他の補助金の額</t>
    <rPh sb="4" eb="8">
      <t>タイショウケイヒ</t>
    </rPh>
    <rPh sb="9" eb="10">
      <t>タイ</t>
    </rPh>
    <rPh sb="12" eb="13">
      <t>ウ</t>
    </rPh>
    <rPh sb="15" eb="16">
      <t>タ</t>
    </rPh>
    <rPh sb="17" eb="20">
      <t>ホジョキン</t>
    </rPh>
    <rPh sb="21" eb="22">
      <t>ガク</t>
    </rPh>
    <phoneticPr fontId="3"/>
  </si>
  <si>
    <t xml:space="preserve">（F）　補助対象事業費　＝　（A）　＋　(D)　－　(E) </t>
    <rPh sb="4" eb="6">
      <t>ホジョ</t>
    </rPh>
    <rPh sb="6" eb="8">
      <t>タイショウ</t>
    </rPh>
    <rPh sb="8" eb="11">
      <t>ジギョウヒ</t>
    </rPh>
    <phoneticPr fontId="3"/>
  </si>
  <si>
    <t>（C）　共通経費（税込み）</t>
    <rPh sb="10" eb="11">
      <t>コ</t>
    </rPh>
    <phoneticPr fontId="3"/>
  </si>
  <si>
    <t>外壁塗装</t>
    <rPh sb="1" eb="3">
      <t>トソウ</t>
    </rPh>
    <phoneticPr fontId="3"/>
  </si>
  <si>
    <t>屋根雨漏り補修</t>
    <rPh sb="2" eb="4">
      <t>アマモ</t>
    </rPh>
    <phoneticPr fontId="3"/>
  </si>
  <si>
    <t>子ども部屋木質化改修</t>
    <rPh sb="0" eb="1">
      <t>コ</t>
    </rPh>
    <rPh sb="3" eb="5">
      <t>ベヤ</t>
    </rPh>
    <rPh sb="5" eb="8">
      <t>モクシツカ</t>
    </rPh>
    <phoneticPr fontId="3"/>
  </si>
  <si>
    <t>耐震化工事（耐震促進補助金利用）</t>
    <rPh sb="0" eb="3">
      <t>タイシンカ</t>
    </rPh>
    <rPh sb="3" eb="5">
      <t>コウジ</t>
    </rPh>
    <rPh sb="6" eb="8">
      <t>タイシン</t>
    </rPh>
    <rPh sb="8" eb="10">
      <t>ソクシン</t>
    </rPh>
    <rPh sb="10" eb="15">
      <t>ホジョキンリヨウ</t>
    </rPh>
    <phoneticPr fontId="3"/>
  </si>
  <si>
    <t>ハウスクリーニング</t>
    <phoneticPr fontId="3"/>
  </si>
  <si>
    <t>ぎふの木で家づくり支援事業費補助金</t>
    <rPh sb="3" eb="4">
      <t>キ</t>
    </rPh>
    <rPh sb="5" eb="6">
      <t>イエ</t>
    </rPh>
    <rPh sb="9" eb="13">
      <t>シエンジギョウ</t>
    </rPh>
    <rPh sb="13" eb="14">
      <t>ヒ</t>
    </rPh>
    <rPh sb="14" eb="17">
      <t>ホジョキン</t>
    </rPh>
    <phoneticPr fontId="3"/>
  </si>
  <si>
    <t>〇〇市住宅リフォーム事業補助金</t>
    <rPh sb="2" eb="3">
      <t>シ</t>
    </rPh>
    <rPh sb="3" eb="5">
      <t>ジュウタク</t>
    </rPh>
    <rPh sb="10" eb="12">
      <t>ジギョウ</t>
    </rPh>
    <rPh sb="12" eb="15">
      <t>ホジョキン</t>
    </rPh>
    <phoneticPr fontId="3"/>
  </si>
  <si>
    <t>外壁塗装</t>
    <rPh sb="2" eb="4">
      <t>トソウ</t>
    </rPh>
    <phoneticPr fontId="3"/>
  </si>
  <si>
    <t>ハウスクリーニング</t>
    <phoneticPr fontId="3"/>
  </si>
  <si>
    <t>補助金の名称（正確に記入してください）</t>
    <rPh sb="0" eb="3">
      <t>ホジョキン</t>
    </rPh>
    <rPh sb="4" eb="6">
      <t>メイショウ</t>
    </rPh>
    <phoneticPr fontId="3"/>
  </si>
  <si>
    <t>本店所在地：</t>
    <rPh sb="0" eb="5">
      <t>ホンテンショザイチ</t>
    </rPh>
    <phoneticPr fontId="3"/>
  </si>
  <si>
    <t>会社名：</t>
    <rPh sb="0" eb="3">
      <t>カイシャメイ</t>
    </rPh>
    <phoneticPr fontId="3"/>
  </si>
  <si>
    <t>担当者名：</t>
    <rPh sb="0" eb="4">
      <t>タントウシャメイ</t>
    </rPh>
    <phoneticPr fontId="3"/>
  </si>
  <si>
    <t>連絡先：</t>
    <rPh sb="0" eb="3">
      <t>レンラクサキ</t>
    </rPh>
    <phoneticPr fontId="3"/>
  </si>
  <si>
    <t>岐阜　太郎</t>
    <rPh sb="0" eb="2">
      <t>ギフ</t>
    </rPh>
    <rPh sb="3" eb="5">
      <t>タロウ</t>
    </rPh>
    <phoneticPr fontId="3"/>
  </si>
  <si>
    <t>岐阜市薮田南〇〇</t>
    <rPh sb="0" eb="3">
      <t>ギフシ</t>
    </rPh>
    <rPh sb="3" eb="5">
      <t>ヤブタ</t>
    </rPh>
    <rPh sb="5" eb="6">
      <t>ミナミ</t>
    </rPh>
    <phoneticPr fontId="3"/>
  </si>
  <si>
    <r>
      <t>国土交通大省大臣　・　岐阜県知事　　許可番号第</t>
    </r>
    <r>
      <rPr>
        <u/>
        <sz val="9"/>
        <color theme="1"/>
        <rFont val="游ゴシック"/>
        <family val="3"/>
        <charset val="128"/>
        <scheme val="minor"/>
      </rPr>
      <t xml:space="preserve">　0000000 </t>
    </r>
    <r>
      <rPr>
        <sz val="9"/>
        <color theme="1"/>
        <rFont val="游ゴシック"/>
        <family val="3"/>
        <charset val="128"/>
        <scheme val="minor"/>
      </rPr>
      <t>号</t>
    </r>
    <phoneticPr fontId="3"/>
  </si>
  <si>
    <t>連絡先：　　　　　　　　　　　　　　　　　　　　　　　　担当：清流　花子</t>
    <rPh sb="0" eb="3">
      <t>レンラクサキ</t>
    </rPh>
    <rPh sb="28" eb="30">
      <t>タントウ</t>
    </rPh>
    <rPh sb="31" eb="33">
      <t>セイリュウ</t>
    </rPh>
    <rPh sb="34" eb="36">
      <t>ハナコ</t>
    </rPh>
    <phoneticPr fontId="3"/>
  </si>
  <si>
    <r>
      <t>※令和８年４月１日に、</t>
    </r>
    <r>
      <rPr>
        <u/>
        <sz val="10"/>
        <color theme="1"/>
        <rFont val="游ゴシック"/>
        <family val="3"/>
        <charset val="128"/>
        <scheme val="minor"/>
      </rPr>
      <t>岐阜　太郎　</t>
    </r>
    <r>
      <rPr>
        <sz val="10"/>
        <color theme="1"/>
        <rFont val="游ゴシック"/>
        <family val="2"/>
        <charset val="128"/>
        <scheme val="minor"/>
      </rPr>
      <t>と契約した工事経費の内訳は上記と相違ありません。</t>
    </r>
    <rPh sb="1" eb="3">
      <t>レイワ</t>
    </rPh>
    <rPh sb="4" eb="5">
      <t>ネン</t>
    </rPh>
    <rPh sb="6" eb="7">
      <t>ガツ</t>
    </rPh>
    <rPh sb="8" eb="9">
      <t>ヒ</t>
    </rPh>
    <rPh sb="11" eb="13">
      <t>ギフ</t>
    </rPh>
    <rPh sb="14" eb="16">
      <t>タロウ</t>
    </rPh>
    <rPh sb="18" eb="20">
      <t>ケイヤク</t>
    </rPh>
    <rPh sb="22" eb="24">
      <t>コウジ</t>
    </rPh>
    <rPh sb="24" eb="26">
      <t>ケイヒ</t>
    </rPh>
    <rPh sb="27" eb="29">
      <t>ウチワケ</t>
    </rPh>
    <rPh sb="30" eb="32">
      <t>ジョウキ</t>
    </rPh>
    <rPh sb="33" eb="35">
      <t>ソウイ</t>
    </rPh>
    <phoneticPr fontId="3"/>
  </si>
  <si>
    <t>連絡先：　　　　　　　　　　　　　　　　　　　　　　　　　　担当：清流　花子</t>
    <rPh sb="0" eb="3">
      <t>レンラクサキ</t>
    </rPh>
    <rPh sb="30" eb="32">
      <t>タントウ</t>
    </rPh>
    <rPh sb="33" eb="35">
      <t>セイリュウ</t>
    </rPh>
    <rPh sb="36" eb="38">
      <t>ハナコ</t>
    </rPh>
    <phoneticPr fontId="3"/>
  </si>
  <si>
    <t>岐阜市薮田南〇〇－〇〇</t>
    <rPh sb="0" eb="6">
      <t>ギフシヤブタミナミ</t>
    </rPh>
    <phoneticPr fontId="3"/>
  </si>
  <si>
    <t>（D）　按分共通経費　＝　（C）×（A）/（（A）＋（B））</t>
    <rPh sb="6" eb="10">
      <t>キョウツウケイヒ</t>
    </rPh>
    <phoneticPr fontId="3"/>
  </si>
  <si>
    <r>
      <rPr>
        <b/>
        <sz val="16"/>
        <color theme="1"/>
        <rFont val="游ゴシック"/>
        <family val="3"/>
        <charset val="128"/>
        <scheme val="minor"/>
      </rPr>
      <t>（G）交付申請額</t>
    </r>
    <r>
      <rPr>
        <b/>
        <sz val="11"/>
        <color theme="1"/>
        <rFont val="游ゴシック"/>
        <family val="3"/>
        <charset val="128"/>
        <scheme val="minor"/>
      </rPr>
      <t>　  ＝　（F）×　20％　（上限60万円）</t>
    </r>
    <rPh sb="3" eb="7">
      <t>コウフシンセイ</t>
    </rPh>
    <rPh sb="7" eb="8">
      <t>ガク</t>
    </rPh>
    <rPh sb="23" eb="25">
      <t>ジョウゲン</t>
    </rPh>
    <rPh sb="27" eb="29">
      <t>マンエン</t>
    </rPh>
    <phoneticPr fontId="3"/>
  </si>
  <si>
    <r>
      <rPr>
        <b/>
        <sz val="18"/>
        <color theme="1"/>
        <rFont val="游ゴシック"/>
        <family val="3"/>
        <charset val="128"/>
        <scheme val="minor"/>
      </rPr>
      <t>総事業費</t>
    </r>
    <r>
      <rPr>
        <b/>
        <sz val="11"/>
        <color theme="1"/>
        <rFont val="游ゴシック"/>
        <family val="3"/>
        <charset val="128"/>
        <scheme val="minor"/>
      </rPr>
      <t>　＝　（A）＋（B）＋（C）</t>
    </r>
    <rPh sb="0" eb="4">
      <t>ソウジギョウヒ</t>
    </rPh>
    <phoneticPr fontId="3"/>
  </si>
  <si>
    <t>小計</t>
    <phoneticPr fontId="3"/>
  </si>
  <si>
    <t>＜施工事業者＞　</t>
    <rPh sb="1" eb="3">
      <t>セコウ</t>
    </rPh>
    <rPh sb="3" eb="6">
      <t>ジギョウシャ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</si>
</sst>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14"/>
      <color theme="1"/>
      <name val="游明朝"/>
      <family val="1"/>
      <charset val="128"/>
    </font>
    <font>
      <sz val="6"/>
      <name val="游ゴシック"/>
      <family val="2"/>
      <charset val="128"/>
      <scheme val="minor"/>
    </font>
    <font>
      <b/>
      <sz val="11"/>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sz val="11"/>
      <color theme="1"/>
      <name val="游明朝"/>
      <family val="1"/>
      <charset val="128"/>
    </font>
    <font>
      <sz val="10"/>
      <color theme="1"/>
      <name val="游ゴシック"/>
      <family val="2"/>
      <charset val="128"/>
      <scheme val="minor"/>
    </font>
    <font>
      <b/>
      <sz val="18"/>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
      <u/>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double">
        <color auto="1"/>
      </top>
      <bottom/>
      <diagonal/>
    </border>
    <border>
      <left/>
      <right/>
      <top/>
      <bottom style="double">
        <color auto="1"/>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double">
        <color indexed="64"/>
      </top>
      <bottom style="medium">
        <color indexed="64"/>
      </bottom>
      <diagonal/>
    </border>
    <border>
      <left style="hair">
        <color indexed="64"/>
      </left>
      <right style="double">
        <color auto="1"/>
      </right>
      <top/>
      <bottom/>
      <diagonal/>
    </border>
    <border>
      <left style="double">
        <color auto="1"/>
      </left>
      <right style="hair">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0" fillId="2" borderId="6" xfId="0" applyFill="1" applyBorder="1">
      <alignment vertical="center"/>
    </xf>
    <xf numFmtId="38" fontId="0" fillId="2" borderId="7" xfId="1" applyFont="1" applyFill="1" applyBorder="1">
      <alignment vertical="center"/>
    </xf>
    <xf numFmtId="38" fontId="0" fillId="2" borderId="1" xfId="1" applyFont="1" applyFill="1" applyBorder="1">
      <alignment vertical="center"/>
    </xf>
    <xf numFmtId="38" fontId="5" fillId="2" borderId="10" xfId="1" applyFont="1" applyFill="1" applyBorder="1">
      <alignment vertical="center"/>
    </xf>
    <xf numFmtId="38" fontId="4" fillId="2" borderId="28" xfId="1" applyFont="1" applyFill="1" applyBorder="1">
      <alignment vertical="center"/>
    </xf>
    <xf numFmtId="0" fontId="0" fillId="2" borderId="31" xfId="0" applyFill="1" applyBorder="1">
      <alignment vertical="center"/>
    </xf>
    <xf numFmtId="0" fontId="4" fillId="2" borderId="34" xfId="0" applyFont="1" applyFill="1" applyBorder="1" applyAlignment="1">
      <alignment vertical="center"/>
    </xf>
    <xf numFmtId="0" fontId="4" fillId="2" borderId="29" xfId="0" applyFont="1" applyFill="1" applyBorder="1" applyAlignment="1">
      <alignment vertical="center"/>
    </xf>
    <xf numFmtId="0" fontId="0" fillId="2" borderId="38" xfId="0" applyFill="1" applyBorder="1">
      <alignment vertical="center"/>
    </xf>
    <xf numFmtId="0" fontId="0" fillId="2" borderId="42" xfId="0" applyFill="1" applyBorder="1">
      <alignment vertical="center"/>
    </xf>
    <xf numFmtId="38" fontId="4" fillId="2" borderId="43" xfId="1" applyFont="1" applyFill="1" applyBorder="1">
      <alignment vertical="center"/>
    </xf>
    <xf numFmtId="0" fontId="4" fillId="2" borderId="34" xfId="0" applyFont="1" applyFill="1" applyBorder="1">
      <alignment vertical="center"/>
    </xf>
    <xf numFmtId="0" fontId="4" fillId="2" borderId="44" xfId="0" applyFont="1" applyFill="1" applyBorder="1">
      <alignment vertical="center"/>
    </xf>
    <xf numFmtId="0" fontId="4" fillId="2" borderId="46" xfId="0" applyFont="1" applyFill="1" applyBorder="1" applyAlignment="1">
      <alignment vertical="center"/>
    </xf>
    <xf numFmtId="0" fontId="0" fillId="2" borderId="50" xfId="0" applyFill="1" applyBorder="1">
      <alignment vertical="center"/>
    </xf>
    <xf numFmtId="0" fontId="0" fillId="2" borderId="51" xfId="0" applyFill="1" applyBorder="1">
      <alignment vertical="center"/>
    </xf>
    <xf numFmtId="0" fontId="2" fillId="3" borderId="0" xfId="0" applyFont="1" applyFill="1" applyBorder="1">
      <alignment vertical="center"/>
    </xf>
    <xf numFmtId="38" fontId="0" fillId="3" borderId="0" xfId="1" applyFont="1" applyFill="1" applyBorder="1">
      <alignment vertical="center"/>
    </xf>
    <xf numFmtId="0" fontId="0" fillId="3" borderId="0" xfId="0" applyFill="1">
      <alignment vertical="center"/>
    </xf>
    <xf numFmtId="0" fontId="7" fillId="3" borderId="0" xfId="0" applyFont="1" applyFill="1" applyBorder="1" applyAlignment="1">
      <alignment horizontal="right" vertical="center"/>
    </xf>
    <xf numFmtId="0" fontId="4" fillId="3" borderId="0" xfId="0" applyFont="1" applyFill="1" applyBorder="1">
      <alignment vertical="center"/>
    </xf>
    <xf numFmtId="0" fontId="0" fillId="3" borderId="35" xfId="0" applyFill="1" applyBorder="1">
      <alignment vertical="center"/>
    </xf>
    <xf numFmtId="0" fontId="0" fillId="3" borderId="39" xfId="0" applyFill="1" applyBorder="1">
      <alignment vertical="center"/>
    </xf>
    <xf numFmtId="38" fontId="0" fillId="3" borderId="26" xfId="1" applyFont="1" applyFill="1" applyBorder="1">
      <alignment vertical="center"/>
    </xf>
    <xf numFmtId="0" fontId="0" fillId="3" borderId="36" xfId="0" applyFill="1" applyBorder="1">
      <alignment vertical="center"/>
    </xf>
    <xf numFmtId="0" fontId="0" fillId="3" borderId="40" xfId="0" applyFill="1" applyBorder="1">
      <alignment vertical="center"/>
    </xf>
    <xf numFmtId="38" fontId="0" fillId="3" borderId="5" xfId="1" applyFont="1" applyFill="1" applyBorder="1">
      <alignment vertical="center"/>
    </xf>
    <xf numFmtId="0" fontId="0" fillId="3" borderId="37" xfId="0" applyFill="1" applyBorder="1">
      <alignment vertical="center"/>
    </xf>
    <xf numFmtId="0" fontId="0" fillId="3" borderId="41" xfId="0" applyFill="1" applyBorder="1">
      <alignment vertical="center"/>
    </xf>
    <xf numFmtId="38" fontId="0" fillId="3" borderId="9" xfId="1" applyFont="1" applyFill="1" applyBorder="1">
      <alignment vertical="center"/>
    </xf>
    <xf numFmtId="0" fontId="0" fillId="3" borderId="0" xfId="0" applyFill="1" applyBorder="1">
      <alignment vertical="center"/>
    </xf>
    <xf numFmtId="0" fontId="0" fillId="3" borderId="27" xfId="0" applyFill="1" applyBorder="1">
      <alignment vertical="center"/>
    </xf>
    <xf numFmtId="38" fontId="0" fillId="3" borderId="3" xfId="1" applyFont="1" applyFill="1" applyBorder="1">
      <alignment vertical="center"/>
    </xf>
    <xf numFmtId="38" fontId="4" fillId="3" borderId="0" xfId="1" applyFont="1" applyFill="1" applyBorder="1">
      <alignment vertical="center"/>
    </xf>
    <xf numFmtId="0" fontId="0" fillId="3" borderId="45" xfId="0" applyFill="1" applyBorder="1">
      <alignment vertical="center"/>
    </xf>
    <xf numFmtId="0" fontId="0" fillId="3" borderId="2" xfId="0" applyFill="1" applyBorder="1">
      <alignment vertical="center"/>
    </xf>
    <xf numFmtId="0" fontId="0" fillId="3" borderId="47" xfId="0" applyFill="1" applyBorder="1">
      <alignment vertical="center"/>
    </xf>
    <xf numFmtId="0" fontId="0" fillId="3" borderId="4" xfId="0" applyFill="1" applyBorder="1">
      <alignment vertical="center"/>
    </xf>
    <xf numFmtId="0" fontId="0" fillId="3" borderId="11" xfId="0" applyFill="1" applyBorder="1">
      <alignment vertical="center"/>
    </xf>
    <xf numFmtId="0" fontId="0" fillId="3" borderId="8" xfId="0" applyFill="1" applyBorder="1">
      <alignment vertical="center"/>
    </xf>
    <xf numFmtId="0" fontId="0" fillId="3" borderId="30" xfId="0" applyFill="1" applyBorder="1">
      <alignment vertical="center"/>
    </xf>
    <xf numFmtId="0" fontId="4" fillId="3" borderId="0" xfId="0" applyFont="1" applyFill="1">
      <alignment vertical="center"/>
    </xf>
    <xf numFmtId="0" fontId="0" fillId="3" borderId="18" xfId="0" applyFill="1" applyBorder="1">
      <alignment vertical="center"/>
    </xf>
    <xf numFmtId="38" fontId="0" fillId="3" borderId="18" xfId="1" applyFont="1" applyFill="1" applyBorder="1">
      <alignment vertical="center"/>
    </xf>
    <xf numFmtId="0" fontId="8" fillId="3" borderId="20" xfId="0" applyFont="1" applyFill="1" applyBorder="1">
      <alignment vertical="center"/>
    </xf>
    <xf numFmtId="0" fontId="8" fillId="3" borderId="32" xfId="0" applyFont="1" applyFill="1" applyBorder="1">
      <alignment vertical="center"/>
    </xf>
    <xf numFmtId="38" fontId="0" fillId="3" borderId="21" xfId="1" applyFont="1" applyFill="1" applyBorder="1">
      <alignment vertical="center"/>
    </xf>
    <xf numFmtId="0" fontId="10" fillId="3" borderId="22" xfId="0" applyFont="1" applyFill="1" applyBorder="1">
      <alignment vertical="center"/>
    </xf>
    <xf numFmtId="0" fontId="10" fillId="3" borderId="0" xfId="0" applyFont="1" applyFill="1" applyBorder="1">
      <alignment vertical="center"/>
    </xf>
    <xf numFmtId="38" fontId="0" fillId="3" borderId="23" xfId="1" applyFont="1" applyFill="1" applyBorder="1">
      <alignment vertical="center"/>
    </xf>
    <xf numFmtId="0" fontId="0" fillId="3" borderId="22" xfId="0" applyFill="1" applyBorder="1">
      <alignment vertical="center"/>
    </xf>
    <xf numFmtId="38" fontId="0" fillId="3" borderId="23" xfId="1" applyFont="1" applyFill="1" applyBorder="1" applyAlignment="1">
      <alignment horizontal="right" vertical="center"/>
    </xf>
    <xf numFmtId="0" fontId="0" fillId="3" borderId="24" xfId="0" applyFill="1" applyBorder="1">
      <alignment vertical="center"/>
    </xf>
    <xf numFmtId="0" fontId="0" fillId="3" borderId="33" xfId="0" applyFill="1" applyBorder="1">
      <alignment vertical="center"/>
    </xf>
    <xf numFmtId="38" fontId="0" fillId="3" borderId="25" xfId="1" applyFont="1" applyFill="1" applyBorder="1">
      <alignment vertical="center"/>
    </xf>
    <xf numFmtId="38" fontId="0" fillId="3" borderId="0" xfId="1" applyFont="1" applyFill="1">
      <alignment vertical="center"/>
    </xf>
    <xf numFmtId="0" fontId="0" fillId="3" borderId="12" xfId="0" applyFill="1" applyBorder="1">
      <alignment vertical="center"/>
    </xf>
    <xf numFmtId="0" fontId="2" fillId="3" borderId="13" xfId="0" applyFont="1" applyFill="1" applyBorder="1">
      <alignment vertical="center"/>
    </xf>
    <xf numFmtId="38" fontId="0" fillId="3" borderId="13" xfId="1" applyFont="1"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16" xfId="0" applyFill="1" applyBorder="1">
      <alignment vertical="center"/>
    </xf>
    <xf numFmtId="38" fontId="0" fillId="3" borderId="11" xfId="1" applyFont="1" applyFill="1" applyBorder="1">
      <alignment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4" fillId="3" borderId="15" xfId="0" applyFont="1" applyFill="1" applyBorder="1">
      <alignment vertical="center"/>
    </xf>
    <xf numFmtId="0" fontId="4" fillId="3" borderId="16" xfId="0" applyFont="1" applyFill="1" applyBorder="1">
      <alignment vertical="center"/>
    </xf>
    <xf numFmtId="0" fontId="4" fillId="3" borderId="0" xfId="0" applyFont="1" applyFill="1" applyBorder="1" applyAlignment="1">
      <alignment vertical="center"/>
    </xf>
    <xf numFmtId="0" fontId="4" fillId="3" borderId="23" xfId="0" applyFont="1" applyFill="1" applyBorder="1" applyAlignment="1">
      <alignment vertical="center"/>
    </xf>
    <xf numFmtId="0" fontId="0" fillId="3" borderId="17" xfId="0" applyFill="1" applyBorder="1">
      <alignment vertical="center"/>
    </xf>
    <xf numFmtId="0" fontId="0" fillId="3" borderId="19" xfId="0" applyFill="1" applyBorder="1">
      <alignment vertical="center"/>
    </xf>
    <xf numFmtId="0" fontId="0" fillId="3" borderId="52" xfId="0" applyFill="1" applyBorder="1">
      <alignment vertical="center"/>
    </xf>
    <xf numFmtId="0" fontId="0" fillId="3" borderId="53" xfId="0" applyFill="1" applyBorder="1">
      <alignment vertical="center"/>
    </xf>
    <xf numFmtId="0" fontId="7" fillId="3" borderId="11" xfId="0" applyFont="1" applyFill="1" applyBorder="1" applyAlignment="1">
      <alignment horizontal="center" vertical="center"/>
    </xf>
    <xf numFmtId="0" fontId="7" fillId="3" borderId="11"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1317811</xdr:colOff>
      <xdr:row>46</xdr:row>
      <xdr:rowOff>179294</xdr:rowOff>
    </xdr:from>
    <xdr:to>
      <xdr:col>1</xdr:col>
      <xdr:colOff>4175348</xdr:colOff>
      <xdr:row>51</xdr:row>
      <xdr:rowOff>53657</xdr:rowOff>
    </xdr:to>
    <xdr:pic>
      <xdr:nvPicPr>
        <xdr:cNvPr id="2" name="図 1">
          <a:extLst>
            <a:ext uri="{FF2B5EF4-FFF2-40B4-BE49-F238E27FC236}">
              <a16:creationId xmlns:a16="http://schemas.microsoft.com/office/drawing/2014/main" id="{D913148D-34FA-456B-8826-80F5DB8F43FF}"/>
            </a:ext>
          </a:extLst>
        </xdr:cNvPr>
        <xdr:cNvPicPr>
          <a:picLocks noChangeAspect="1"/>
        </xdr:cNvPicPr>
      </xdr:nvPicPr>
      <xdr:blipFill>
        <a:blip xmlns:r="http://schemas.openxmlformats.org/officeDocument/2006/relationships" r:embed="rId1"/>
        <a:stretch>
          <a:fillRect/>
        </a:stretch>
      </xdr:blipFill>
      <xdr:spPr>
        <a:xfrm>
          <a:off x="1497105" y="10004612"/>
          <a:ext cx="2849917" cy="1034060"/>
        </a:xfrm>
        <a:prstGeom prst="rect">
          <a:avLst/>
        </a:prstGeom>
      </xdr:spPr>
    </xdr:pic>
    <xdr:clientData/>
  </xdr:twoCellAnchor>
  <xdr:twoCellAnchor>
    <xdr:from>
      <xdr:col>1</xdr:col>
      <xdr:colOff>1237129</xdr:colOff>
      <xdr:row>45</xdr:row>
      <xdr:rowOff>233082</xdr:rowOff>
    </xdr:from>
    <xdr:to>
      <xdr:col>1</xdr:col>
      <xdr:colOff>1981200</xdr:colOff>
      <xdr:row>46</xdr:row>
      <xdr:rowOff>206187</xdr:rowOff>
    </xdr:to>
    <xdr:sp macro="" textlink="">
      <xdr:nvSpPr>
        <xdr:cNvPr id="3" name="楕円 2">
          <a:extLst>
            <a:ext uri="{FF2B5EF4-FFF2-40B4-BE49-F238E27FC236}">
              <a16:creationId xmlns:a16="http://schemas.microsoft.com/office/drawing/2014/main" id="{8C004ACF-BF23-4E53-AA98-F8DE02FCC145}"/>
            </a:ext>
          </a:extLst>
        </xdr:cNvPr>
        <xdr:cNvSpPr/>
      </xdr:nvSpPr>
      <xdr:spPr>
        <a:xfrm>
          <a:off x="1416423" y="9825317"/>
          <a:ext cx="744071" cy="206188"/>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11206</xdr:colOff>
      <xdr:row>0</xdr:row>
      <xdr:rowOff>37427</xdr:rowOff>
    </xdr:from>
    <xdr:to>
      <xdr:col>2</xdr:col>
      <xdr:colOff>1053652</xdr:colOff>
      <xdr:row>1</xdr:row>
      <xdr:rowOff>165842</xdr:rowOff>
    </xdr:to>
    <xdr:sp macro="" textlink="">
      <xdr:nvSpPr>
        <xdr:cNvPr id="2" name="正方形/長方形 1">
          <a:extLst>
            <a:ext uri="{FF2B5EF4-FFF2-40B4-BE49-F238E27FC236}">
              <a16:creationId xmlns:a16="http://schemas.microsoft.com/office/drawing/2014/main" id="{237145D2-EED9-4A19-A6D8-6B137550AB28}"/>
            </a:ext>
          </a:extLst>
        </xdr:cNvPr>
        <xdr:cNvSpPr/>
      </xdr:nvSpPr>
      <xdr:spPr>
        <a:xfrm>
          <a:off x="109818" y="37427"/>
          <a:ext cx="1221740" cy="47803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solidFill>
                <a:sysClr val="windowText" lastClr="000000"/>
              </a:solidFill>
            </a:rPr>
            <a:t>記載要領</a:t>
          </a:r>
        </a:p>
      </xdr:txBody>
    </xdr:sp>
    <xdr:clientData/>
  </xdr:twoCellAnchor>
  <xdr:twoCellAnchor>
    <xdr:from>
      <xdr:col>7</xdr:col>
      <xdr:colOff>0</xdr:colOff>
      <xdr:row>3</xdr:row>
      <xdr:rowOff>249780</xdr:rowOff>
    </xdr:from>
    <xdr:to>
      <xdr:col>11</xdr:col>
      <xdr:colOff>1</xdr:colOff>
      <xdr:row>6</xdr:row>
      <xdr:rowOff>133934</xdr:rowOff>
    </xdr:to>
    <xdr:sp macro="" textlink="">
      <xdr:nvSpPr>
        <xdr:cNvPr id="3" name="吹き出し: 四角形 2">
          <a:extLst>
            <a:ext uri="{FF2B5EF4-FFF2-40B4-BE49-F238E27FC236}">
              <a16:creationId xmlns:a16="http://schemas.microsoft.com/office/drawing/2014/main" id="{684A1C01-D362-4C11-90AB-3E03601155EF}"/>
            </a:ext>
          </a:extLst>
        </xdr:cNvPr>
        <xdr:cNvSpPr/>
      </xdr:nvSpPr>
      <xdr:spPr>
        <a:xfrm>
          <a:off x="6858000" y="1112633"/>
          <a:ext cx="2689413" cy="500477"/>
        </a:xfrm>
        <a:prstGeom prst="wedgeRectCallout">
          <a:avLst>
            <a:gd name="adj1" fmla="val -41437"/>
            <a:gd name="adj2" fmla="val 2558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契約書又は請書の金額と一致しているか確認してください。</a:t>
          </a:r>
        </a:p>
      </xdr:txBody>
    </xdr:sp>
    <xdr:clientData/>
  </xdr:twoCellAnchor>
  <xdr:twoCellAnchor>
    <xdr:from>
      <xdr:col>7</xdr:col>
      <xdr:colOff>3811</xdr:colOff>
      <xdr:row>43</xdr:row>
      <xdr:rowOff>0</xdr:rowOff>
    </xdr:from>
    <xdr:to>
      <xdr:col>11</xdr:col>
      <xdr:colOff>0</xdr:colOff>
      <xdr:row>44</xdr:row>
      <xdr:rowOff>98611</xdr:rowOff>
    </xdr:to>
    <xdr:sp macro="" textlink="">
      <xdr:nvSpPr>
        <xdr:cNvPr id="4" name="吹き出し: 四角形 3">
          <a:extLst>
            <a:ext uri="{FF2B5EF4-FFF2-40B4-BE49-F238E27FC236}">
              <a16:creationId xmlns:a16="http://schemas.microsoft.com/office/drawing/2014/main" id="{75636E25-20D0-4C90-ADDA-9C6042A8A1E0}"/>
            </a:ext>
          </a:extLst>
        </xdr:cNvPr>
        <xdr:cNvSpPr/>
      </xdr:nvSpPr>
      <xdr:spPr>
        <a:xfrm>
          <a:off x="6843882" y="10264588"/>
          <a:ext cx="2685600" cy="484094"/>
        </a:xfrm>
        <a:prstGeom prst="wedgeRectCallout">
          <a:avLst>
            <a:gd name="adj1" fmla="val -50041"/>
            <a:gd name="adj2" fmla="val -554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上限６０万円。</a:t>
          </a:r>
          <a:endParaRPr kumimoji="1" lang="en-US" altLang="ja-JP" sz="900" kern="1200">
            <a:solidFill>
              <a:sysClr val="windowText" lastClr="000000"/>
            </a:solidFill>
          </a:endParaRPr>
        </a:p>
        <a:p>
          <a:pPr algn="l"/>
          <a:r>
            <a:rPr kumimoji="1" lang="ja-JP" altLang="en-US" sz="900" kern="1200">
              <a:solidFill>
                <a:sysClr val="windowText" lastClr="000000"/>
              </a:solidFill>
            </a:rPr>
            <a:t>千円未満は切り捨ててください。</a:t>
          </a:r>
          <a:endParaRPr kumimoji="1" lang="en-US" altLang="ja-JP" sz="900" kern="1200">
            <a:solidFill>
              <a:sysClr val="windowText" lastClr="000000"/>
            </a:solidFill>
          </a:endParaRPr>
        </a:p>
      </xdr:txBody>
    </xdr:sp>
    <xdr:clientData/>
  </xdr:twoCellAnchor>
  <xdr:twoCellAnchor>
    <xdr:from>
      <xdr:col>7</xdr:col>
      <xdr:colOff>1</xdr:colOff>
      <xdr:row>30</xdr:row>
      <xdr:rowOff>143769</xdr:rowOff>
    </xdr:from>
    <xdr:to>
      <xdr:col>11</xdr:col>
      <xdr:colOff>1</xdr:colOff>
      <xdr:row>33</xdr:row>
      <xdr:rowOff>35521</xdr:rowOff>
    </xdr:to>
    <xdr:sp macro="" textlink="">
      <xdr:nvSpPr>
        <xdr:cNvPr id="5" name="吹き出し: 四角形 4">
          <a:extLst>
            <a:ext uri="{FF2B5EF4-FFF2-40B4-BE49-F238E27FC236}">
              <a16:creationId xmlns:a16="http://schemas.microsoft.com/office/drawing/2014/main" id="{CBD12517-000F-4968-9164-8510FDE294E7}"/>
            </a:ext>
          </a:extLst>
        </xdr:cNvPr>
        <xdr:cNvSpPr/>
      </xdr:nvSpPr>
      <xdr:spPr>
        <a:xfrm>
          <a:off x="6858001" y="7337945"/>
          <a:ext cx="2689412" cy="608929"/>
        </a:xfrm>
        <a:prstGeom prst="wedgeRectCallout">
          <a:avLst>
            <a:gd name="adj1" fmla="val 49679"/>
            <a:gd name="adj2" fmla="val 3595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対象経費と対象外経費の両方に係るものを記載してください。</a:t>
          </a:r>
          <a:endParaRPr kumimoji="1" lang="en-US" altLang="ja-JP" sz="900" kern="1200">
            <a:solidFill>
              <a:sysClr val="windowText" lastClr="000000"/>
            </a:solidFill>
          </a:endParaRPr>
        </a:p>
      </xdr:txBody>
    </xdr:sp>
    <xdr:clientData/>
  </xdr:twoCellAnchor>
  <xdr:twoCellAnchor>
    <xdr:from>
      <xdr:col>7</xdr:col>
      <xdr:colOff>1</xdr:colOff>
      <xdr:row>47</xdr:row>
      <xdr:rowOff>145676</xdr:rowOff>
    </xdr:from>
    <xdr:to>
      <xdr:col>11</xdr:col>
      <xdr:colOff>1</xdr:colOff>
      <xdr:row>51</xdr:row>
      <xdr:rowOff>211343</xdr:rowOff>
    </xdr:to>
    <xdr:sp macro="" textlink="">
      <xdr:nvSpPr>
        <xdr:cNvPr id="7" name="吹き出し: 四角形 6">
          <a:extLst>
            <a:ext uri="{FF2B5EF4-FFF2-40B4-BE49-F238E27FC236}">
              <a16:creationId xmlns:a16="http://schemas.microsoft.com/office/drawing/2014/main" id="{8EE30AE1-9C55-44A5-A499-77C2052992DC}"/>
            </a:ext>
          </a:extLst>
        </xdr:cNvPr>
        <xdr:cNvSpPr/>
      </xdr:nvSpPr>
      <xdr:spPr>
        <a:xfrm>
          <a:off x="6858001" y="11486029"/>
          <a:ext cx="2689412" cy="962138"/>
        </a:xfrm>
        <a:prstGeom prst="wedgeRectCallout">
          <a:avLst>
            <a:gd name="adj1" fmla="val -48992"/>
            <a:gd name="adj2" fmla="val 17672"/>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施工事業者による確認をしてください。</a:t>
          </a:r>
          <a:endParaRPr kumimoji="1" lang="en-US" altLang="ja-JP" sz="900" kern="1200">
            <a:solidFill>
              <a:sysClr val="windowText" lastClr="000000"/>
            </a:solidFill>
          </a:endParaRPr>
        </a:p>
        <a:p>
          <a:pPr algn="l"/>
          <a:r>
            <a:rPr kumimoji="1" lang="ja-JP" altLang="en-US" sz="900" kern="1200">
              <a:solidFill>
                <a:sysClr val="windowText" lastClr="000000"/>
              </a:solidFill>
            </a:rPr>
            <a:t>会社のゴム印を押したうえで、建設業許可番号、本店所在地、会社名、担当者名、連絡先のうち不足するものを併記してください。</a:t>
          </a:r>
          <a:endParaRPr kumimoji="1" lang="en-US" altLang="ja-JP" sz="900" kern="1200">
            <a:solidFill>
              <a:sysClr val="windowText" lastClr="000000"/>
            </a:solidFill>
          </a:endParaRPr>
        </a:p>
      </xdr:txBody>
    </xdr:sp>
    <xdr:clientData/>
  </xdr:twoCellAnchor>
  <xdr:twoCellAnchor>
    <xdr:from>
      <xdr:col>7</xdr:col>
      <xdr:colOff>1</xdr:colOff>
      <xdr:row>7</xdr:row>
      <xdr:rowOff>0</xdr:rowOff>
    </xdr:from>
    <xdr:to>
      <xdr:col>11</xdr:col>
      <xdr:colOff>0</xdr:colOff>
      <xdr:row>20</xdr:row>
      <xdr:rowOff>56029</xdr:rowOff>
    </xdr:to>
    <xdr:sp macro="" textlink="">
      <xdr:nvSpPr>
        <xdr:cNvPr id="8" name="吹き出し: 四角形 7">
          <a:extLst>
            <a:ext uri="{FF2B5EF4-FFF2-40B4-BE49-F238E27FC236}">
              <a16:creationId xmlns:a16="http://schemas.microsoft.com/office/drawing/2014/main" id="{E746F8F3-0F16-4F8A-9A54-05AEFC73AA65}"/>
            </a:ext>
          </a:extLst>
        </xdr:cNvPr>
        <xdr:cNvSpPr/>
      </xdr:nvSpPr>
      <xdr:spPr>
        <a:xfrm>
          <a:off x="6858001" y="1703294"/>
          <a:ext cx="2689411" cy="3216088"/>
        </a:xfrm>
        <a:prstGeom prst="wedgeRectCallout">
          <a:avLst>
            <a:gd name="adj1" fmla="val -47488"/>
            <a:gd name="adj2" fmla="val 36034"/>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rPr>
            <a:t>・対象経費には、具体的な①施工個所と、②施工内容がわかるように記入してください。ここで記入した項目ごとに、実績報告において施行箇所の写真が必要になります。</a:t>
          </a:r>
          <a:endParaRPr kumimoji="1" lang="en-US" altLang="ja-JP" sz="900" kern="1200">
            <a:solidFill>
              <a:sysClr val="windowText" lastClr="000000"/>
            </a:solidFill>
          </a:endParaRPr>
        </a:p>
        <a:p>
          <a:pPr algn="l"/>
          <a:r>
            <a:rPr kumimoji="1" lang="en-US" altLang="ja-JP" sz="900" b="1" kern="1200">
              <a:solidFill>
                <a:sysClr val="windowText" lastClr="000000"/>
              </a:solidFill>
            </a:rPr>
            <a:t>【</a:t>
          </a:r>
          <a:r>
            <a:rPr kumimoji="1" lang="ja-JP" altLang="en-US" sz="900" b="1" kern="1200">
              <a:solidFill>
                <a:sysClr val="windowText" lastClr="000000"/>
              </a:solidFill>
            </a:rPr>
            <a:t>認められない記載例</a:t>
          </a:r>
          <a:r>
            <a:rPr kumimoji="1" lang="en-US" altLang="ja-JP" sz="900" b="1" kern="1200">
              <a:solidFill>
                <a:sysClr val="windowText" lastClr="000000"/>
              </a:solidFill>
            </a:rPr>
            <a:t>】</a:t>
          </a:r>
        </a:p>
        <a:p>
          <a:pPr algn="l"/>
          <a:r>
            <a:rPr kumimoji="1" lang="ja-JP" altLang="en-US" sz="900" b="1" kern="1200">
              <a:solidFill>
                <a:sysClr val="windowText" lastClr="000000"/>
              </a:solidFill>
            </a:rPr>
            <a:t>　・リフォーム工事一式</a:t>
          </a:r>
          <a:endParaRPr kumimoji="1" lang="en-US" altLang="ja-JP" sz="900" b="1" kern="1200">
            <a:solidFill>
              <a:sysClr val="windowText" lastClr="000000"/>
            </a:solidFill>
          </a:endParaRPr>
        </a:p>
        <a:p>
          <a:pPr algn="l"/>
          <a:r>
            <a:rPr kumimoji="1" lang="ja-JP" altLang="en-US" sz="900" kern="1200">
              <a:solidFill>
                <a:sysClr val="windowText" lastClr="000000"/>
              </a:solidFill>
            </a:rPr>
            <a:t>　　　⇒内容が曖昧です。</a:t>
          </a:r>
          <a:endParaRPr kumimoji="1" lang="en-US" altLang="ja-JP" sz="900" kern="1200">
            <a:solidFill>
              <a:sysClr val="windowText" lastClr="000000"/>
            </a:solidFill>
          </a:endParaRPr>
        </a:p>
        <a:p>
          <a:pPr algn="l"/>
          <a:r>
            <a:rPr kumimoji="1" lang="ja-JP" altLang="en-US" sz="900" b="1" kern="1200">
              <a:solidFill>
                <a:sysClr val="windowText" lastClr="000000"/>
              </a:solidFill>
            </a:rPr>
            <a:t>　・外壁工事</a:t>
          </a:r>
          <a:endParaRPr kumimoji="1" lang="en-US" altLang="ja-JP" sz="900" b="1" kern="1200">
            <a:solidFill>
              <a:sysClr val="windowText" lastClr="000000"/>
            </a:solidFill>
          </a:endParaRPr>
        </a:p>
        <a:p>
          <a:pPr algn="l"/>
          <a:r>
            <a:rPr kumimoji="1" lang="ja-JP" altLang="en-US" sz="900" kern="1200">
              <a:solidFill>
                <a:sysClr val="windowText" lastClr="000000"/>
              </a:solidFill>
            </a:rPr>
            <a:t>　　　⇒施行内容がありません。</a:t>
          </a:r>
          <a:endParaRPr kumimoji="1" lang="en-US" altLang="ja-JP" sz="900" kern="1200">
            <a:solidFill>
              <a:sysClr val="windowText" lastClr="000000"/>
            </a:solidFill>
          </a:endParaRPr>
        </a:p>
        <a:p>
          <a:pPr algn="l"/>
          <a:r>
            <a:rPr kumimoji="1" lang="ja-JP" altLang="en-US" sz="900" b="1" kern="1200">
              <a:solidFill>
                <a:sysClr val="windowText" lastClr="000000"/>
              </a:solidFill>
            </a:rPr>
            <a:t>　・雨漏り補修工事</a:t>
          </a:r>
          <a:endParaRPr kumimoji="1" lang="en-US" altLang="ja-JP" sz="900" b="1" kern="1200">
            <a:solidFill>
              <a:sysClr val="windowText" lastClr="000000"/>
            </a:solidFill>
          </a:endParaRPr>
        </a:p>
        <a:p>
          <a:pPr algn="l"/>
          <a:r>
            <a:rPr kumimoji="1" lang="ja-JP" altLang="en-US" sz="900" kern="1200">
              <a:solidFill>
                <a:sysClr val="windowText" lastClr="000000"/>
              </a:solidFill>
            </a:rPr>
            <a:t>　　　⇒施行箇所がありません。</a:t>
          </a:r>
          <a:endParaRPr kumimoji="1" lang="en-US" altLang="ja-JP" sz="900" kern="1200">
            <a:solidFill>
              <a:sysClr val="windowText" lastClr="000000"/>
            </a:solidFill>
          </a:endParaRPr>
        </a:p>
        <a:p>
          <a:pPr algn="l"/>
          <a:r>
            <a:rPr kumimoji="1" lang="ja-JP" altLang="en-US" sz="900" b="1" kern="1200">
              <a:solidFill>
                <a:sysClr val="windowText" lastClr="000000"/>
              </a:solidFill>
            </a:rPr>
            <a:t>　・屋根・外壁塗装工事</a:t>
          </a:r>
        </a:p>
        <a:p>
          <a:pPr algn="l"/>
          <a:r>
            <a:rPr kumimoji="1" lang="ja-JP" altLang="en-US" sz="900" kern="1200">
              <a:solidFill>
                <a:sysClr val="windowText" lastClr="000000"/>
              </a:solidFill>
            </a:rPr>
            <a:t>　　　⇒施行箇所を分けてください</a:t>
          </a:r>
          <a:endParaRPr kumimoji="1" lang="en-US" altLang="ja-JP" sz="900" kern="1200">
            <a:solidFill>
              <a:sysClr val="windowText" lastClr="000000"/>
            </a:solidFill>
          </a:endParaRPr>
        </a:p>
        <a:p>
          <a:pPr algn="l"/>
          <a:endParaRPr kumimoji="1" lang="ja-JP" altLang="en-US" sz="900" kern="1200">
            <a:solidFill>
              <a:sysClr val="windowText" lastClr="000000"/>
            </a:solidFill>
          </a:endParaRPr>
        </a:p>
        <a:p>
          <a:pPr algn="l"/>
          <a:r>
            <a:rPr kumimoji="1" lang="ja-JP" altLang="en-US" sz="900" kern="1200">
              <a:solidFill>
                <a:sysClr val="windowText" lastClr="000000"/>
              </a:solidFill>
            </a:rPr>
            <a:t>・他の補助金を併用している経費には、補助金併用の欄に「〇」を入れてください。</a:t>
          </a:r>
        </a:p>
        <a:p>
          <a:pPr algn="l"/>
          <a:endParaRPr kumimoji="1" lang="en-US" altLang="ja-JP" sz="900" kern="1200">
            <a:solidFill>
              <a:sysClr val="windowText" lastClr="000000"/>
            </a:solidFill>
          </a:endParaRPr>
        </a:p>
        <a:p>
          <a:pPr algn="l"/>
          <a:endParaRPr kumimoji="1" lang="en-US" altLang="ja-JP" sz="1100" kern="1200">
            <a:solidFill>
              <a:sysClr val="windowText" lastClr="000000"/>
            </a:solidFill>
          </a:endParaRPr>
        </a:p>
        <a:p>
          <a:pPr algn="l"/>
          <a:endParaRPr kumimoji="1" lang="en-US" altLang="ja-JP" sz="1100" kern="1200">
            <a:solidFill>
              <a:sysClr val="windowText" lastClr="000000"/>
            </a:solidFill>
          </a:endParaRPr>
        </a:p>
      </xdr:txBody>
    </xdr:sp>
    <xdr:clientData/>
  </xdr:twoCellAnchor>
  <xdr:twoCellAnchor>
    <xdr:from>
      <xdr:col>7</xdr:col>
      <xdr:colOff>0</xdr:colOff>
      <xdr:row>20</xdr:row>
      <xdr:rowOff>156211</xdr:rowOff>
    </xdr:from>
    <xdr:to>
      <xdr:col>11</xdr:col>
      <xdr:colOff>0</xdr:colOff>
      <xdr:row>30</xdr:row>
      <xdr:rowOff>40678</xdr:rowOff>
    </xdr:to>
    <xdr:sp macro="" textlink="">
      <xdr:nvSpPr>
        <xdr:cNvPr id="9" name="吹き出し: 四角形 8">
          <a:extLst>
            <a:ext uri="{FF2B5EF4-FFF2-40B4-BE49-F238E27FC236}">
              <a16:creationId xmlns:a16="http://schemas.microsoft.com/office/drawing/2014/main" id="{05BB7DF6-BB7B-4F04-B8CD-FADCD7DFB34F}"/>
            </a:ext>
          </a:extLst>
        </xdr:cNvPr>
        <xdr:cNvSpPr/>
      </xdr:nvSpPr>
      <xdr:spPr>
        <a:xfrm>
          <a:off x="6858000" y="5019564"/>
          <a:ext cx="2689412" cy="2215290"/>
        </a:xfrm>
        <a:prstGeom prst="wedgeRectCallout">
          <a:avLst>
            <a:gd name="adj1" fmla="val -48881"/>
            <a:gd name="adj2" fmla="val 2711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kern="1200">
              <a:solidFill>
                <a:sysClr val="windowText" lastClr="000000"/>
              </a:solidFill>
            </a:rPr>
            <a:t>【</a:t>
          </a:r>
          <a:r>
            <a:rPr kumimoji="1" lang="ja-JP" altLang="en-US" sz="900" kern="1200">
              <a:solidFill>
                <a:sysClr val="windowText" lastClr="000000"/>
              </a:solidFill>
            </a:rPr>
            <a:t>以下の経費は対象外です</a:t>
          </a:r>
          <a:r>
            <a:rPr kumimoji="1" lang="en-US" altLang="ja-JP" sz="900" kern="1200">
              <a:solidFill>
                <a:sysClr val="windowText" lastClr="000000"/>
              </a:solidFill>
            </a:rPr>
            <a:t>】</a:t>
          </a:r>
        </a:p>
        <a:p>
          <a:pPr algn="l"/>
          <a:r>
            <a:rPr kumimoji="1" lang="ja-JP" altLang="en-US" sz="900" kern="1200">
              <a:solidFill>
                <a:sysClr val="windowText" lastClr="000000"/>
              </a:solidFill>
            </a:rPr>
            <a:t>・店舗、事務所、車庫等居住の用に供しない部分の工事に係る経費。</a:t>
          </a:r>
        </a:p>
        <a:p>
          <a:pPr algn="l"/>
          <a:r>
            <a:rPr kumimoji="1" lang="ja-JP" altLang="en-US" sz="900" kern="1200">
              <a:solidFill>
                <a:sysClr val="windowText" lastClr="000000"/>
              </a:solidFill>
            </a:rPr>
            <a:t>・外構、造園等建築物でない部分の工事に係る経費。</a:t>
          </a:r>
        </a:p>
        <a:p>
          <a:pPr algn="l"/>
          <a:r>
            <a:rPr kumimoji="1" lang="ja-JP" altLang="en-US" sz="900" kern="1200">
              <a:solidFill>
                <a:sysClr val="windowText" lastClr="000000"/>
              </a:solidFill>
            </a:rPr>
            <a:t>・清掃、害虫駆除、登記等工事以外の経費。</a:t>
          </a:r>
        </a:p>
        <a:p>
          <a:pPr algn="l"/>
          <a:r>
            <a:rPr kumimoji="1" lang="ja-JP" altLang="en-US" sz="900" kern="1200">
              <a:solidFill>
                <a:sysClr val="windowText" lastClr="000000"/>
              </a:solidFill>
            </a:rPr>
            <a:t>・住宅の増築・解体に係る経費。</a:t>
          </a:r>
        </a:p>
        <a:p>
          <a:pPr algn="l"/>
          <a:r>
            <a:rPr kumimoji="1" lang="ja-JP" altLang="en-US" sz="900" kern="1200">
              <a:solidFill>
                <a:srgbClr val="FF0000"/>
              </a:solidFill>
            </a:rPr>
            <a:t>・物価高騰対応重点支援地方創生臨時交付金と併用ができない補助金を利用した経費。</a:t>
          </a:r>
          <a:endParaRPr kumimoji="1" lang="en-US" altLang="ja-JP" sz="900" kern="1200">
            <a:solidFill>
              <a:srgbClr val="FF0000"/>
            </a:solidFill>
          </a:endParaRPr>
        </a:p>
        <a:p>
          <a:pPr algn="l"/>
          <a:r>
            <a:rPr kumimoji="1" lang="ja-JP" altLang="en-US" sz="900" kern="1200">
              <a:solidFill>
                <a:srgbClr val="FF0000"/>
              </a:solidFill>
            </a:rPr>
            <a:t>・対象経費、対象外経費、共通経費のどの経費にも区分できない経費。</a:t>
          </a:r>
        </a:p>
      </xdr:txBody>
    </xdr:sp>
    <xdr:clientData/>
  </xdr:twoCellAnchor>
  <xdr:twoCellAnchor>
    <xdr:from>
      <xdr:col>7</xdr:col>
      <xdr:colOff>0</xdr:colOff>
      <xdr:row>34</xdr:row>
      <xdr:rowOff>118106</xdr:rowOff>
    </xdr:from>
    <xdr:to>
      <xdr:col>11</xdr:col>
      <xdr:colOff>0</xdr:colOff>
      <xdr:row>40</xdr:row>
      <xdr:rowOff>112059</xdr:rowOff>
    </xdr:to>
    <xdr:sp macro="" textlink="">
      <xdr:nvSpPr>
        <xdr:cNvPr id="10" name="吹き出し: 四角形 9">
          <a:extLst>
            <a:ext uri="{FF2B5EF4-FFF2-40B4-BE49-F238E27FC236}">
              <a16:creationId xmlns:a16="http://schemas.microsoft.com/office/drawing/2014/main" id="{5F98B13F-DD10-4A4A-8480-0DDD9E74DB2A}"/>
            </a:ext>
          </a:extLst>
        </xdr:cNvPr>
        <xdr:cNvSpPr/>
      </xdr:nvSpPr>
      <xdr:spPr>
        <a:xfrm>
          <a:off x="6858000" y="8253577"/>
          <a:ext cx="2689412" cy="1405894"/>
        </a:xfrm>
        <a:prstGeom prst="wedgeRectCallout">
          <a:avLst>
            <a:gd name="adj1" fmla="val -49881"/>
            <a:gd name="adj2" fmla="val 3800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他の補助金を併用している対象経費がある場合にその補助金の名称を正確に記入してください。</a:t>
          </a:r>
          <a:endParaRPr kumimoji="1" lang="en-US" altLang="ja-JP" sz="900" kern="1200">
            <a:solidFill>
              <a:sysClr val="windowText" lastClr="000000"/>
            </a:solidFill>
          </a:endParaRPr>
        </a:p>
        <a:p>
          <a:pPr algn="l"/>
          <a:r>
            <a:rPr kumimoji="1" lang="ja-JP" altLang="en-US" sz="900" kern="1200">
              <a:solidFill>
                <a:sysClr val="windowText" lastClr="000000"/>
              </a:solidFill>
            </a:rPr>
            <a:t>実施主体には補助金を交付している省庁または自治体名を記入してください。</a:t>
          </a:r>
          <a:endParaRPr kumimoji="1" lang="en-US" altLang="ja-JP" sz="900" kern="1200">
            <a:solidFill>
              <a:sysClr val="windowText" lastClr="000000"/>
            </a:solidFill>
          </a:endParaRPr>
        </a:p>
        <a:p>
          <a:pPr algn="l"/>
          <a:r>
            <a:rPr kumimoji="1" lang="ja-JP" altLang="en-US" sz="900" kern="1200">
              <a:solidFill>
                <a:sysClr val="windowText" lastClr="000000"/>
              </a:solidFill>
            </a:rPr>
            <a:t>交付金額には、対象経費に対しその補助金から受けた金額を記入してください。</a:t>
          </a:r>
          <a:endParaRPr kumimoji="1" lang="en-US" altLang="ja-JP" sz="900" kern="1200">
            <a:solidFill>
              <a:sysClr val="windowText" lastClr="000000"/>
            </a:solidFill>
          </a:endParaRPr>
        </a:p>
        <a:p>
          <a:pPr algn="l"/>
          <a:endParaRPr kumimoji="1" lang="ja-JP" altLang="en-US" sz="900" kern="1200">
            <a:solidFill>
              <a:srgbClr val="FF0000"/>
            </a:solidFill>
          </a:endParaRPr>
        </a:p>
      </xdr:txBody>
    </xdr:sp>
    <xdr:clientData/>
  </xdr:twoCellAnchor>
  <xdr:twoCellAnchor>
    <xdr:from>
      <xdr:col>5</xdr:col>
      <xdr:colOff>22076</xdr:colOff>
      <xdr:row>4</xdr:row>
      <xdr:rowOff>208666</xdr:rowOff>
    </xdr:from>
    <xdr:to>
      <xdr:col>7</xdr:col>
      <xdr:colOff>0</xdr:colOff>
      <xdr:row>7</xdr:row>
      <xdr:rowOff>207085</xdr:rowOff>
    </xdr:to>
    <xdr:cxnSp macro="">
      <xdr:nvCxnSpPr>
        <xdr:cNvPr id="11" name="直線矢印コネクタ 10">
          <a:extLst>
            <a:ext uri="{FF2B5EF4-FFF2-40B4-BE49-F238E27FC236}">
              <a16:creationId xmlns:a16="http://schemas.microsoft.com/office/drawing/2014/main" id="{9D2AC36E-23F0-8B80-91A7-1D5FCA60A004}"/>
            </a:ext>
          </a:extLst>
        </xdr:cNvPr>
        <xdr:cNvCxnSpPr>
          <a:stCxn id="3" idx="1"/>
        </xdr:cNvCxnSpPr>
      </xdr:nvCxnSpPr>
      <xdr:spPr>
        <a:xfrm flipH="1">
          <a:off x="6521488" y="1362872"/>
          <a:ext cx="336512" cy="54750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8965</xdr:colOff>
      <xdr:row>14</xdr:row>
      <xdr:rowOff>0</xdr:rowOff>
    </xdr:from>
    <xdr:to>
      <xdr:col>7</xdr:col>
      <xdr:colOff>0</xdr:colOff>
      <xdr:row>14</xdr:row>
      <xdr:rowOff>125506</xdr:rowOff>
    </xdr:to>
    <xdr:cxnSp macro="">
      <xdr:nvCxnSpPr>
        <xdr:cNvPr id="12" name="直線矢印コネクタ 11">
          <a:extLst>
            <a:ext uri="{FF2B5EF4-FFF2-40B4-BE49-F238E27FC236}">
              <a16:creationId xmlns:a16="http://schemas.microsoft.com/office/drawing/2014/main" id="{58C21BEA-9E6B-4254-B17C-E031BEBF4FEA}"/>
            </a:ext>
          </a:extLst>
        </xdr:cNvPr>
        <xdr:cNvCxnSpPr/>
      </xdr:nvCxnSpPr>
      <xdr:spPr>
        <a:xfrm flipH="1">
          <a:off x="6490447" y="3469341"/>
          <a:ext cx="349624" cy="125506"/>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10870</xdr:colOff>
      <xdr:row>21</xdr:row>
      <xdr:rowOff>192069</xdr:rowOff>
    </xdr:from>
    <xdr:to>
      <xdr:col>7</xdr:col>
      <xdr:colOff>0</xdr:colOff>
      <xdr:row>25</xdr:row>
      <xdr:rowOff>103095</xdr:rowOff>
    </xdr:to>
    <xdr:cxnSp macro="">
      <xdr:nvCxnSpPr>
        <xdr:cNvPr id="17" name="直線矢印コネクタ 16">
          <a:extLst>
            <a:ext uri="{FF2B5EF4-FFF2-40B4-BE49-F238E27FC236}">
              <a16:creationId xmlns:a16="http://schemas.microsoft.com/office/drawing/2014/main" id="{AEC8B188-1C81-4ADF-857E-A10CEB1B1BAE}"/>
            </a:ext>
          </a:extLst>
        </xdr:cNvPr>
        <xdr:cNvCxnSpPr>
          <a:stCxn id="9" idx="1"/>
        </xdr:cNvCxnSpPr>
      </xdr:nvCxnSpPr>
      <xdr:spPr>
        <a:xfrm flipH="1" flipV="1">
          <a:off x="6510282" y="5290745"/>
          <a:ext cx="347718" cy="841115"/>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16921</xdr:colOff>
      <xdr:row>29</xdr:row>
      <xdr:rowOff>40003</xdr:rowOff>
    </xdr:from>
    <xdr:to>
      <xdr:col>7</xdr:col>
      <xdr:colOff>1</xdr:colOff>
      <xdr:row>31</xdr:row>
      <xdr:rowOff>201704</xdr:rowOff>
    </xdr:to>
    <xdr:cxnSp macro="">
      <xdr:nvCxnSpPr>
        <xdr:cNvPr id="20" name="直線矢印コネクタ 19">
          <a:extLst>
            <a:ext uri="{FF2B5EF4-FFF2-40B4-BE49-F238E27FC236}">
              <a16:creationId xmlns:a16="http://schemas.microsoft.com/office/drawing/2014/main" id="{4E31FDB2-1967-438F-8238-59779AFC8F65}"/>
            </a:ext>
          </a:extLst>
        </xdr:cNvPr>
        <xdr:cNvCxnSpPr>
          <a:stCxn id="5" idx="1"/>
        </xdr:cNvCxnSpPr>
      </xdr:nvCxnSpPr>
      <xdr:spPr>
        <a:xfrm flipH="1" flipV="1">
          <a:off x="6516333" y="6998856"/>
          <a:ext cx="341668" cy="643554"/>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8965</xdr:colOff>
      <xdr:row>37</xdr:row>
      <xdr:rowOff>116541</xdr:rowOff>
    </xdr:from>
    <xdr:to>
      <xdr:col>7</xdr:col>
      <xdr:colOff>0</xdr:colOff>
      <xdr:row>37</xdr:row>
      <xdr:rowOff>116541</xdr:rowOff>
    </xdr:to>
    <xdr:cxnSp macro="">
      <xdr:nvCxnSpPr>
        <xdr:cNvPr id="23" name="直線矢印コネクタ 22">
          <a:extLst>
            <a:ext uri="{FF2B5EF4-FFF2-40B4-BE49-F238E27FC236}">
              <a16:creationId xmlns:a16="http://schemas.microsoft.com/office/drawing/2014/main" id="{0782C7D6-AB9F-4149-A760-F066B0909D85}"/>
            </a:ext>
          </a:extLst>
        </xdr:cNvPr>
        <xdr:cNvCxnSpPr/>
      </xdr:nvCxnSpPr>
      <xdr:spPr>
        <a:xfrm flipH="1">
          <a:off x="6490447" y="8507506"/>
          <a:ext cx="349624" cy="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8965</xdr:colOff>
      <xdr:row>43</xdr:row>
      <xdr:rowOff>170330</xdr:rowOff>
    </xdr:from>
    <xdr:to>
      <xdr:col>7</xdr:col>
      <xdr:colOff>3811</xdr:colOff>
      <xdr:row>43</xdr:row>
      <xdr:rowOff>242047</xdr:rowOff>
    </xdr:to>
    <xdr:cxnSp macro="">
      <xdr:nvCxnSpPr>
        <xdr:cNvPr id="26" name="直線矢印コネクタ 25">
          <a:extLst>
            <a:ext uri="{FF2B5EF4-FFF2-40B4-BE49-F238E27FC236}">
              <a16:creationId xmlns:a16="http://schemas.microsoft.com/office/drawing/2014/main" id="{E1F82E25-67A4-4FDD-BEE0-E5EA55ECE92F}"/>
            </a:ext>
          </a:extLst>
        </xdr:cNvPr>
        <xdr:cNvCxnSpPr>
          <a:stCxn id="4" idx="1"/>
        </xdr:cNvCxnSpPr>
      </xdr:nvCxnSpPr>
      <xdr:spPr>
        <a:xfrm flipH="1" flipV="1">
          <a:off x="6490447" y="10434918"/>
          <a:ext cx="353435" cy="7171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1608492</xdr:colOff>
      <xdr:row>49</xdr:row>
      <xdr:rowOff>98611</xdr:rowOff>
    </xdr:from>
    <xdr:to>
      <xdr:col>7</xdr:col>
      <xdr:colOff>1</xdr:colOff>
      <xdr:row>49</xdr:row>
      <xdr:rowOff>178510</xdr:rowOff>
    </xdr:to>
    <xdr:cxnSp macro="">
      <xdr:nvCxnSpPr>
        <xdr:cNvPr id="30" name="直線矢印コネクタ 29">
          <a:extLst>
            <a:ext uri="{FF2B5EF4-FFF2-40B4-BE49-F238E27FC236}">
              <a16:creationId xmlns:a16="http://schemas.microsoft.com/office/drawing/2014/main" id="{4C2192AD-D1D5-44D4-8BEB-A0B09FC12260}"/>
            </a:ext>
          </a:extLst>
        </xdr:cNvPr>
        <xdr:cNvCxnSpPr>
          <a:stCxn id="7" idx="1"/>
        </xdr:cNvCxnSpPr>
      </xdr:nvCxnSpPr>
      <xdr:spPr>
        <a:xfrm flipH="1" flipV="1">
          <a:off x="6483051" y="11887199"/>
          <a:ext cx="374950" cy="79899"/>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1219200</xdr:colOff>
      <xdr:row>46</xdr:row>
      <xdr:rowOff>224119</xdr:rowOff>
    </xdr:from>
    <xdr:to>
      <xdr:col>2</xdr:col>
      <xdr:colOff>1963271</xdr:colOff>
      <xdr:row>47</xdr:row>
      <xdr:rowOff>197225</xdr:rowOff>
    </xdr:to>
    <xdr:sp macro="" textlink="">
      <xdr:nvSpPr>
        <xdr:cNvPr id="6" name="楕円 5">
          <a:extLst>
            <a:ext uri="{FF2B5EF4-FFF2-40B4-BE49-F238E27FC236}">
              <a16:creationId xmlns:a16="http://schemas.microsoft.com/office/drawing/2014/main" id="{D3185345-9148-4E03-BA26-503CA3CC0D37}"/>
            </a:ext>
          </a:extLst>
        </xdr:cNvPr>
        <xdr:cNvSpPr/>
      </xdr:nvSpPr>
      <xdr:spPr>
        <a:xfrm>
          <a:off x="1497106" y="11349319"/>
          <a:ext cx="744071" cy="206188"/>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xdr:col>
      <xdr:colOff>1156446</xdr:colOff>
      <xdr:row>47</xdr:row>
      <xdr:rowOff>215153</xdr:rowOff>
    </xdr:from>
    <xdr:to>
      <xdr:col>3</xdr:col>
      <xdr:colOff>169469</xdr:colOff>
      <xdr:row>52</xdr:row>
      <xdr:rowOff>83801</xdr:rowOff>
    </xdr:to>
    <xdr:pic>
      <xdr:nvPicPr>
        <xdr:cNvPr id="13" name="図 12">
          <a:extLst>
            <a:ext uri="{FF2B5EF4-FFF2-40B4-BE49-F238E27FC236}">
              <a16:creationId xmlns:a16="http://schemas.microsoft.com/office/drawing/2014/main" id="{6838AEF0-1C38-9A89-592A-663EBE4E76D1}"/>
            </a:ext>
          </a:extLst>
        </xdr:cNvPr>
        <xdr:cNvPicPr>
          <a:picLocks noChangeAspect="1"/>
        </xdr:cNvPicPr>
      </xdr:nvPicPr>
      <xdr:blipFill>
        <a:blip xmlns:r="http://schemas.openxmlformats.org/officeDocument/2006/relationships" r:embed="rId1"/>
        <a:stretch>
          <a:fillRect/>
        </a:stretch>
      </xdr:blipFill>
      <xdr:spPr>
        <a:xfrm>
          <a:off x="1434352" y="11573435"/>
          <a:ext cx="2849917" cy="10340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8454-9176-4BD8-8BBC-222971E4B09E}">
  <sheetPr>
    <pageSetUpPr fitToPage="1"/>
  </sheetPr>
  <dimension ref="B1:D51"/>
  <sheetViews>
    <sheetView tabSelected="1" topLeftCell="A7" zoomScale="70" zoomScaleNormal="70" workbookViewId="0">
      <selection activeCell="F12" sqref="F12"/>
    </sheetView>
  </sheetViews>
  <sheetFormatPr defaultRowHeight="18" x14ac:dyDescent="0.45"/>
  <cols>
    <col min="1" max="1" width="2.3984375" style="19" customWidth="1"/>
    <col min="2" max="2" width="61.796875" style="19" customWidth="1"/>
    <col min="3" max="3" width="9.8984375" style="19" customWidth="1"/>
    <col min="4" max="4" width="21.19921875" style="56" customWidth="1"/>
    <col min="5" max="16384" width="8.796875" style="19"/>
  </cols>
  <sheetData>
    <row r="1" spans="2:4" ht="22.2" x14ac:dyDescent="0.45">
      <c r="B1" s="17" t="s">
        <v>0</v>
      </c>
      <c r="C1" s="17"/>
      <c r="D1" s="18"/>
    </row>
    <row r="2" spans="2:4" ht="22.2" x14ac:dyDescent="0.45">
      <c r="B2" s="17"/>
      <c r="C2" s="17"/>
      <c r="D2" s="18"/>
    </row>
    <row r="3" spans="2:4" x14ac:dyDescent="0.45">
      <c r="B3" s="20" t="s">
        <v>3</v>
      </c>
      <c r="C3" s="75"/>
      <c r="D3" s="75"/>
    </row>
    <row r="4" spans="2:4" ht="7.2" customHeight="1" x14ac:dyDescent="0.45">
      <c r="B4" s="20"/>
      <c r="C4" s="20"/>
      <c r="D4" s="18"/>
    </row>
    <row r="5" spans="2:4" x14ac:dyDescent="0.45">
      <c r="B5" s="20" t="s">
        <v>4</v>
      </c>
      <c r="C5" s="75"/>
      <c r="D5" s="75"/>
    </row>
    <row r="6" spans="2:4" ht="18.600000000000001" thickBot="1" x14ac:dyDescent="0.5">
      <c r="B6" s="21"/>
      <c r="C6" s="21"/>
      <c r="D6" s="18"/>
    </row>
    <row r="7" spans="2:4" ht="29.4" thickBot="1" x14ac:dyDescent="0.5">
      <c r="B7" s="21" t="s">
        <v>51</v>
      </c>
      <c r="C7" s="21"/>
      <c r="D7" s="3"/>
    </row>
    <row r="8" spans="2:4" ht="9" customHeight="1" x14ac:dyDescent="0.45">
      <c r="B8" s="21"/>
      <c r="C8" s="21"/>
      <c r="D8" s="18"/>
    </row>
    <row r="9" spans="2:4" x14ac:dyDescent="0.45">
      <c r="B9" s="21" t="s">
        <v>1</v>
      </c>
      <c r="C9" s="21"/>
      <c r="D9" s="18"/>
    </row>
    <row r="10" spans="2:4" ht="18.600000000000001" thickBot="1" x14ac:dyDescent="0.5">
      <c r="B10" s="21" t="s">
        <v>5</v>
      </c>
      <c r="C10" s="21"/>
      <c r="D10" s="18"/>
    </row>
    <row r="11" spans="2:4" ht="18.600000000000001" thickBot="1" x14ac:dyDescent="0.5">
      <c r="B11" s="7" t="s">
        <v>9</v>
      </c>
      <c r="C11" s="14" t="s">
        <v>15</v>
      </c>
      <c r="D11" s="11" t="s">
        <v>10</v>
      </c>
    </row>
    <row r="12" spans="2:4" ht="18.600000000000001" thickTop="1" x14ac:dyDescent="0.45">
      <c r="B12" s="22"/>
      <c r="C12" s="64"/>
      <c r="D12" s="24"/>
    </row>
    <row r="13" spans="2:4" x14ac:dyDescent="0.45">
      <c r="B13" s="25"/>
      <c r="C13" s="65"/>
      <c r="D13" s="27"/>
    </row>
    <row r="14" spans="2:4" ht="18.600000000000001" thickBot="1" x14ac:dyDescent="0.5">
      <c r="B14" s="28"/>
      <c r="C14" s="66"/>
      <c r="D14" s="30"/>
    </row>
    <row r="15" spans="2:4" ht="19.2" thickTop="1" thickBot="1" x14ac:dyDescent="0.5">
      <c r="B15" s="9" t="s">
        <v>2</v>
      </c>
      <c r="C15" s="15"/>
      <c r="D15" s="2"/>
    </row>
    <row r="16" spans="2:4" ht="9" customHeight="1" x14ac:dyDescent="0.45">
      <c r="B16" s="31"/>
      <c r="C16" s="31"/>
      <c r="D16" s="18"/>
    </row>
    <row r="17" spans="2:4" ht="18.600000000000001" thickBot="1" x14ac:dyDescent="0.5">
      <c r="B17" s="21" t="s">
        <v>6</v>
      </c>
      <c r="C17" s="21"/>
      <c r="D17" s="18"/>
    </row>
    <row r="18" spans="2:4" ht="18.600000000000001" thickBot="1" x14ac:dyDescent="0.5">
      <c r="B18" s="7" t="s">
        <v>22</v>
      </c>
      <c r="C18" s="8"/>
      <c r="D18" s="11" t="s">
        <v>10</v>
      </c>
    </row>
    <row r="19" spans="2:4" ht="18.600000000000001" thickTop="1" x14ac:dyDescent="0.45">
      <c r="B19" s="32"/>
      <c r="C19" s="23"/>
      <c r="D19" s="33"/>
    </row>
    <row r="20" spans="2:4" x14ac:dyDescent="0.45">
      <c r="B20" s="25"/>
      <c r="C20" s="26"/>
      <c r="D20" s="27"/>
    </row>
    <row r="21" spans="2:4" ht="18.600000000000001" thickBot="1" x14ac:dyDescent="0.5">
      <c r="B21" s="28"/>
      <c r="C21" s="29"/>
      <c r="D21" s="30"/>
    </row>
    <row r="22" spans="2:4" ht="19.2" thickTop="1" thickBot="1" x14ac:dyDescent="0.5">
      <c r="B22" s="9" t="s">
        <v>2</v>
      </c>
      <c r="C22" s="10"/>
      <c r="D22" s="2"/>
    </row>
    <row r="23" spans="2:4" ht="9" customHeight="1" x14ac:dyDescent="0.45">
      <c r="B23" s="31"/>
      <c r="C23" s="31"/>
      <c r="D23" s="18"/>
    </row>
    <row r="24" spans="2:4" ht="18.600000000000001" thickBot="1" x14ac:dyDescent="0.5">
      <c r="B24" s="21" t="s">
        <v>27</v>
      </c>
      <c r="C24" s="21"/>
      <c r="D24" s="34"/>
    </row>
    <row r="25" spans="2:4" ht="18.600000000000001" thickBot="1" x14ac:dyDescent="0.5">
      <c r="B25" s="12" t="s">
        <v>22</v>
      </c>
      <c r="C25" s="13"/>
      <c r="D25" s="11" t="s">
        <v>10</v>
      </c>
    </row>
    <row r="26" spans="2:4" ht="18.600000000000001" thickTop="1" x14ac:dyDescent="0.45">
      <c r="B26" s="32"/>
      <c r="C26" s="35"/>
      <c r="D26" s="33"/>
    </row>
    <row r="27" spans="2:4" x14ac:dyDescent="0.45">
      <c r="B27" s="25"/>
      <c r="C27" s="26"/>
      <c r="D27" s="27"/>
    </row>
    <row r="28" spans="2:4" ht="18.600000000000001" thickBot="1" x14ac:dyDescent="0.5">
      <c r="B28" s="28"/>
      <c r="C28" s="29"/>
      <c r="D28" s="30"/>
    </row>
    <row r="29" spans="2:4" ht="19.2" thickTop="1" thickBot="1" x14ac:dyDescent="0.5">
      <c r="B29" s="9" t="s">
        <v>2</v>
      </c>
      <c r="C29" s="10"/>
      <c r="D29" s="2"/>
    </row>
    <row r="30" spans="2:4" ht="9" customHeight="1" thickBot="1" x14ac:dyDescent="0.5">
      <c r="B30" s="31"/>
      <c r="C30" s="31"/>
      <c r="D30" s="18"/>
    </row>
    <row r="31" spans="2:4" ht="18.600000000000001" thickBot="1" x14ac:dyDescent="0.5">
      <c r="B31" s="21" t="s">
        <v>49</v>
      </c>
      <c r="C31" s="21"/>
      <c r="D31" s="3" t="str">
        <f>IFERROR($D$29*($D$15/($D$15+$D$22)),"")</f>
        <v/>
      </c>
    </row>
    <row r="32" spans="2:4" s="42" customFormat="1" ht="9" customHeight="1" x14ac:dyDescent="0.45">
      <c r="B32" s="31"/>
      <c r="C32" s="31"/>
      <c r="D32" s="18"/>
    </row>
    <row r="33" spans="2:4" ht="18.600000000000001" thickBot="1" x14ac:dyDescent="0.5">
      <c r="B33" s="21" t="s">
        <v>25</v>
      </c>
      <c r="C33" s="21"/>
      <c r="D33" s="34"/>
    </row>
    <row r="34" spans="2:4" ht="18.600000000000001" thickBot="1" x14ac:dyDescent="0.5">
      <c r="B34" s="7" t="s">
        <v>37</v>
      </c>
      <c r="C34" s="14" t="s">
        <v>13</v>
      </c>
      <c r="D34" s="5" t="s">
        <v>12</v>
      </c>
    </row>
    <row r="35" spans="2:4" ht="18.600000000000001" thickTop="1" x14ac:dyDescent="0.45">
      <c r="B35" s="36"/>
      <c r="C35" s="37"/>
      <c r="D35" s="33"/>
    </row>
    <row r="36" spans="2:4" x14ac:dyDescent="0.45">
      <c r="B36" s="38"/>
      <c r="C36" s="39"/>
      <c r="D36" s="27"/>
    </row>
    <row r="37" spans="2:4" ht="18.600000000000001" thickBot="1" x14ac:dyDescent="0.5">
      <c r="B37" s="40"/>
      <c r="C37" s="41"/>
      <c r="D37" s="30"/>
    </row>
    <row r="38" spans="2:4" ht="19.2" thickTop="1" thickBot="1" x14ac:dyDescent="0.5">
      <c r="B38" s="9" t="s">
        <v>2</v>
      </c>
      <c r="C38" s="16"/>
      <c r="D38" s="2"/>
    </row>
    <row r="39" spans="2:4" ht="9" customHeight="1" thickBot="1" x14ac:dyDescent="0.5">
      <c r="B39" s="31"/>
      <c r="C39" s="31"/>
      <c r="D39" s="18"/>
    </row>
    <row r="40" spans="2:4" ht="18.600000000000001" thickBot="1" x14ac:dyDescent="0.5">
      <c r="B40" s="21" t="s">
        <v>26</v>
      </c>
      <c r="C40" s="21"/>
      <c r="D40" s="3" t="str">
        <f>IFERROR($D$15-$D$38+$D$31,"")</f>
        <v/>
      </c>
    </row>
    <row r="41" spans="2:4" ht="9" customHeight="1" thickBot="1" x14ac:dyDescent="0.5">
      <c r="B41" s="31"/>
      <c r="C41" s="31"/>
      <c r="D41" s="18"/>
    </row>
    <row r="42" spans="2:4" ht="30" thickTop="1" thickBot="1" x14ac:dyDescent="0.5">
      <c r="B42" s="21" t="s">
        <v>21</v>
      </c>
      <c r="C42" s="21"/>
      <c r="D42" s="4" t="str">
        <f>IFERROR(IF(ROUNDDOWN($D$40*0.2,-3)&lt;600000,ROUNDDOWN($D$40*0.2,-3),600000),"")</f>
        <v/>
      </c>
    </row>
    <row r="43" spans="2:4" ht="8.4" customHeight="1" thickTop="1" thickBot="1" x14ac:dyDescent="0.5">
      <c r="B43" s="31"/>
      <c r="C43" s="31"/>
      <c r="D43" s="18"/>
    </row>
    <row r="44" spans="2:4" ht="18.600000000000001" thickTop="1" x14ac:dyDescent="0.45">
      <c r="B44" s="45" t="s">
        <v>8</v>
      </c>
      <c r="C44" s="46"/>
      <c r="D44" s="47"/>
    </row>
    <row r="45" spans="2:4" x14ac:dyDescent="0.45">
      <c r="B45" s="48" t="s">
        <v>53</v>
      </c>
      <c r="C45" s="49"/>
      <c r="D45" s="50"/>
    </row>
    <row r="46" spans="2:4" x14ac:dyDescent="0.45">
      <c r="B46" s="48" t="s">
        <v>7</v>
      </c>
      <c r="C46" s="49"/>
      <c r="D46" s="50"/>
    </row>
    <row r="47" spans="2:4" x14ac:dyDescent="0.45">
      <c r="B47" s="51" t="s">
        <v>38</v>
      </c>
      <c r="C47" s="31"/>
      <c r="D47" s="50"/>
    </row>
    <row r="48" spans="2:4" x14ac:dyDescent="0.45">
      <c r="B48" s="51" t="s">
        <v>39</v>
      </c>
      <c r="C48" s="31"/>
      <c r="D48" s="52"/>
    </row>
    <row r="49" spans="2:4" x14ac:dyDescent="0.45">
      <c r="B49" s="51" t="s">
        <v>40</v>
      </c>
      <c r="C49" s="31"/>
      <c r="D49" s="50"/>
    </row>
    <row r="50" spans="2:4" ht="18.600000000000001" thickBot="1" x14ac:dyDescent="0.5">
      <c r="B50" s="53" t="s">
        <v>41</v>
      </c>
      <c r="C50" s="54"/>
      <c r="D50" s="55"/>
    </row>
    <row r="51" spans="2:4" ht="18.600000000000001" thickTop="1" x14ac:dyDescent="0.45"/>
  </sheetData>
  <mergeCells count="2">
    <mergeCell ref="C3:D3"/>
    <mergeCell ref="C5:D5"/>
  </mergeCells>
  <phoneticPr fontId="3"/>
  <dataValidations count="2">
    <dataValidation type="list" allowBlank="1" showInputMessage="1" showErrorMessage="1" sqref="C12:C14" xr:uid="{D31F04C1-DF5B-4DD3-9046-84344C1C9CBC}">
      <formula1>"〇"</formula1>
    </dataValidation>
    <dataValidation type="custom" allowBlank="1" showInputMessage="1" showErrorMessage="1" sqref="C15" xr:uid="{5F794EF1-BF65-4086-B2FE-1534C5BCE5A3}">
      <formula1>"〇"</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D173-BF40-4879-B917-F583C0703EC4}">
  <dimension ref="B1:D52"/>
  <sheetViews>
    <sheetView topLeftCell="A14" zoomScale="85" zoomScaleNormal="85" workbookViewId="0">
      <selection sqref="A1:E52"/>
    </sheetView>
  </sheetViews>
  <sheetFormatPr defaultRowHeight="18" x14ac:dyDescent="0.45"/>
  <cols>
    <col min="1" max="1" width="2.3984375" style="19" customWidth="1"/>
    <col min="2" max="2" width="60.19921875" style="19" customWidth="1"/>
    <col min="3" max="3" width="9.8984375" style="19" customWidth="1"/>
    <col min="4" max="4" width="21.19921875" style="56" customWidth="1"/>
    <col min="5" max="5" width="2.69921875" style="19" customWidth="1"/>
    <col min="6" max="16384" width="8.796875" style="19"/>
  </cols>
  <sheetData>
    <row r="1" spans="2:4" ht="22.2" x14ac:dyDescent="0.45">
      <c r="B1" s="17" t="s">
        <v>0</v>
      </c>
      <c r="C1" s="17"/>
      <c r="D1" s="18"/>
    </row>
    <row r="2" spans="2:4" ht="22.2" x14ac:dyDescent="0.45">
      <c r="B2" s="17"/>
      <c r="C2" s="17"/>
      <c r="D2" s="18"/>
    </row>
    <row r="3" spans="2:4" x14ac:dyDescent="0.45">
      <c r="B3" s="20" t="s">
        <v>3</v>
      </c>
      <c r="C3" s="76" t="s">
        <v>42</v>
      </c>
      <c r="D3" s="76"/>
    </row>
    <row r="4" spans="2:4" ht="7.2" customHeight="1" x14ac:dyDescent="0.45">
      <c r="B4" s="20"/>
      <c r="C4" s="20"/>
      <c r="D4" s="18"/>
    </row>
    <row r="5" spans="2:4" x14ac:dyDescent="0.45">
      <c r="B5" s="20" t="s">
        <v>4</v>
      </c>
      <c r="C5" s="76" t="s">
        <v>48</v>
      </c>
      <c r="D5" s="76"/>
    </row>
    <row r="6" spans="2:4" ht="18.600000000000001" thickBot="1" x14ac:dyDescent="0.5">
      <c r="B6" s="21"/>
      <c r="C6" s="21"/>
      <c r="D6" s="18"/>
    </row>
    <row r="7" spans="2:4" ht="29.4" thickBot="1" x14ac:dyDescent="0.5">
      <c r="B7" s="21" t="s">
        <v>51</v>
      </c>
      <c r="C7" s="21"/>
      <c r="D7" s="3">
        <f>$D$15+$D$22+$D$29</f>
        <v>5350000</v>
      </c>
    </row>
    <row r="8" spans="2:4" ht="9" customHeight="1" x14ac:dyDescent="0.45">
      <c r="B8" s="21"/>
      <c r="C8" s="21"/>
      <c r="D8" s="18"/>
    </row>
    <row r="9" spans="2:4" x14ac:dyDescent="0.45">
      <c r="B9" s="21" t="s">
        <v>1</v>
      </c>
      <c r="C9" s="21"/>
      <c r="D9" s="18"/>
    </row>
    <row r="10" spans="2:4" ht="18.600000000000001" thickBot="1" x14ac:dyDescent="0.5">
      <c r="B10" s="21" t="s">
        <v>5</v>
      </c>
      <c r="C10" s="21"/>
      <c r="D10" s="18"/>
    </row>
    <row r="11" spans="2:4" ht="18.600000000000001" thickBot="1" x14ac:dyDescent="0.5">
      <c r="B11" s="7" t="s">
        <v>9</v>
      </c>
      <c r="C11" s="14" t="s">
        <v>15</v>
      </c>
      <c r="D11" s="11" t="s">
        <v>10</v>
      </c>
    </row>
    <row r="12" spans="2:4" ht="18.600000000000001" thickTop="1" x14ac:dyDescent="0.45">
      <c r="B12" s="22" t="s">
        <v>28</v>
      </c>
      <c r="C12" s="64"/>
      <c r="D12" s="24">
        <v>1000000</v>
      </c>
    </row>
    <row r="13" spans="2:4" x14ac:dyDescent="0.45">
      <c r="B13" s="25" t="s">
        <v>29</v>
      </c>
      <c r="C13" s="65" t="s">
        <v>16</v>
      </c>
      <c r="D13" s="27">
        <v>500000</v>
      </c>
    </row>
    <row r="14" spans="2:4" ht="18.600000000000001" thickBot="1" x14ac:dyDescent="0.5">
      <c r="B14" s="28" t="s">
        <v>30</v>
      </c>
      <c r="C14" s="66" t="s">
        <v>16</v>
      </c>
      <c r="D14" s="30">
        <v>300000</v>
      </c>
    </row>
    <row r="15" spans="2:4" ht="19.2" thickTop="1" thickBot="1" x14ac:dyDescent="0.5">
      <c r="B15" s="9" t="s">
        <v>2</v>
      </c>
      <c r="C15" s="15"/>
      <c r="D15" s="2">
        <f>SUM(D12:D14)</f>
        <v>1800000</v>
      </c>
    </row>
    <row r="16" spans="2:4" ht="9" customHeight="1" x14ac:dyDescent="0.45">
      <c r="B16" s="31"/>
      <c r="C16" s="31"/>
      <c r="D16" s="18"/>
    </row>
    <row r="17" spans="2:4" ht="18.600000000000001" thickBot="1" x14ac:dyDescent="0.5">
      <c r="B17" s="21" t="s">
        <v>6</v>
      </c>
      <c r="C17" s="21"/>
      <c r="D17" s="18"/>
    </row>
    <row r="18" spans="2:4" ht="18.600000000000001" thickBot="1" x14ac:dyDescent="0.5">
      <c r="B18" s="7" t="s">
        <v>22</v>
      </c>
      <c r="C18" s="8"/>
      <c r="D18" s="11" t="s">
        <v>10</v>
      </c>
    </row>
    <row r="19" spans="2:4" ht="18.600000000000001" thickTop="1" x14ac:dyDescent="0.45">
      <c r="B19" s="32" t="s">
        <v>31</v>
      </c>
      <c r="C19" s="23"/>
      <c r="D19" s="33">
        <v>2000000</v>
      </c>
    </row>
    <row r="20" spans="2:4" x14ac:dyDescent="0.45">
      <c r="B20" s="25" t="s">
        <v>32</v>
      </c>
      <c r="C20" s="26"/>
      <c r="D20" s="27">
        <v>50000</v>
      </c>
    </row>
    <row r="21" spans="2:4" ht="18.600000000000001" thickBot="1" x14ac:dyDescent="0.5">
      <c r="B21" s="28"/>
      <c r="C21" s="29"/>
      <c r="D21" s="30"/>
    </row>
    <row r="22" spans="2:4" ht="19.2" thickTop="1" thickBot="1" x14ac:dyDescent="0.5">
      <c r="B22" s="9" t="s">
        <v>52</v>
      </c>
      <c r="C22" s="10"/>
      <c r="D22" s="2">
        <f>SUM(D19:D21)</f>
        <v>2050000</v>
      </c>
    </row>
    <row r="23" spans="2:4" ht="9" customHeight="1" x14ac:dyDescent="0.45">
      <c r="B23" s="31"/>
      <c r="C23" s="31"/>
      <c r="D23" s="18"/>
    </row>
    <row r="24" spans="2:4" ht="18.600000000000001" thickBot="1" x14ac:dyDescent="0.5">
      <c r="B24" s="21" t="s">
        <v>27</v>
      </c>
      <c r="C24" s="21"/>
      <c r="D24" s="34"/>
    </row>
    <row r="25" spans="2:4" ht="18.600000000000001" thickBot="1" x14ac:dyDescent="0.5">
      <c r="B25" s="12" t="s">
        <v>22</v>
      </c>
      <c r="C25" s="13"/>
      <c r="D25" s="11" t="s">
        <v>10</v>
      </c>
    </row>
    <row r="26" spans="2:4" ht="18.600000000000001" thickTop="1" x14ac:dyDescent="0.45">
      <c r="B26" s="32" t="s">
        <v>23</v>
      </c>
      <c r="C26" s="35"/>
      <c r="D26" s="33">
        <v>1000000</v>
      </c>
    </row>
    <row r="27" spans="2:4" x14ac:dyDescent="0.45">
      <c r="B27" s="25" t="s">
        <v>24</v>
      </c>
      <c r="C27" s="26"/>
      <c r="D27" s="27">
        <v>500000</v>
      </c>
    </row>
    <row r="28" spans="2:4" ht="18.600000000000001" thickBot="1" x14ac:dyDescent="0.5">
      <c r="B28" s="28"/>
      <c r="C28" s="29"/>
      <c r="D28" s="30"/>
    </row>
    <row r="29" spans="2:4" ht="19.2" thickTop="1" thickBot="1" x14ac:dyDescent="0.5">
      <c r="B29" s="9" t="s">
        <v>2</v>
      </c>
      <c r="C29" s="10"/>
      <c r="D29" s="2">
        <f>SUM(D26:D28)</f>
        <v>1500000</v>
      </c>
    </row>
    <row r="30" spans="2:4" ht="9" customHeight="1" thickBot="1" x14ac:dyDescent="0.5">
      <c r="B30" s="31"/>
      <c r="C30" s="31"/>
      <c r="D30" s="18"/>
    </row>
    <row r="31" spans="2:4" ht="18.600000000000001" thickBot="1" x14ac:dyDescent="0.5">
      <c r="B31" s="21" t="s">
        <v>49</v>
      </c>
      <c r="C31" s="21"/>
      <c r="D31" s="3">
        <f>IFERROR($D$29*($D$15/($D$15+$D$22)),"")</f>
        <v>701298.70129870123</v>
      </c>
    </row>
    <row r="32" spans="2:4" s="42" customFormat="1" ht="9" customHeight="1" x14ac:dyDescent="0.45">
      <c r="B32" s="31"/>
      <c r="C32" s="31"/>
      <c r="D32" s="18"/>
    </row>
    <row r="33" spans="2:4" ht="18.600000000000001" thickBot="1" x14ac:dyDescent="0.5">
      <c r="B33" s="21" t="s">
        <v>25</v>
      </c>
      <c r="C33" s="21"/>
      <c r="D33" s="34"/>
    </row>
    <row r="34" spans="2:4" ht="18.600000000000001" thickBot="1" x14ac:dyDescent="0.5">
      <c r="B34" s="7" t="s">
        <v>19</v>
      </c>
      <c r="C34" s="14" t="s">
        <v>13</v>
      </c>
      <c r="D34" s="5" t="s">
        <v>12</v>
      </c>
    </row>
    <row r="35" spans="2:4" ht="18.600000000000001" thickTop="1" x14ac:dyDescent="0.45">
      <c r="B35" s="36" t="s">
        <v>33</v>
      </c>
      <c r="C35" s="37" t="s">
        <v>14</v>
      </c>
      <c r="D35" s="33">
        <v>100000</v>
      </c>
    </row>
    <row r="36" spans="2:4" x14ac:dyDescent="0.45">
      <c r="B36" s="38" t="s">
        <v>34</v>
      </c>
      <c r="C36" s="39" t="s">
        <v>18</v>
      </c>
      <c r="D36" s="27">
        <v>200000</v>
      </c>
    </row>
    <row r="37" spans="2:4" ht="18.600000000000001" thickBot="1" x14ac:dyDescent="0.5">
      <c r="B37" s="40"/>
      <c r="C37" s="41"/>
      <c r="D37" s="30"/>
    </row>
    <row r="38" spans="2:4" ht="19.2" thickTop="1" thickBot="1" x14ac:dyDescent="0.5">
      <c r="B38" s="9" t="s">
        <v>2</v>
      </c>
      <c r="C38" s="16"/>
      <c r="D38" s="2">
        <f>SUM(D35:D37)</f>
        <v>300000</v>
      </c>
    </row>
    <row r="39" spans="2:4" ht="9" customHeight="1" x14ac:dyDescent="0.45">
      <c r="B39" s="31"/>
      <c r="C39" s="31"/>
      <c r="D39" s="18"/>
    </row>
    <row r="40" spans="2:4" ht="9" customHeight="1" thickBot="1" x14ac:dyDescent="0.5">
      <c r="B40" s="31"/>
      <c r="C40" s="31"/>
      <c r="D40" s="18"/>
    </row>
    <row r="41" spans="2:4" ht="18.600000000000001" thickBot="1" x14ac:dyDescent="0.5">
      <c r="B41" s="21" t="s">
        <v>26</v>
      </c>
      <c r="C41" s="21"/>
      <c r="D41" s="3">
        <f>IFERROR($D$15-$D$38+$D$31,"")</f>
        <v>2201298.7012987011</v>
      </c>
    </row>
    <row r="42" spans="2:4" ht="9" customHeight="1" thickBot="1" x14ac:dyDescent="0.5">
      <c r="B42" s="31"/>
      <c r="C42" s="31"/>
      <c r="D42" s="18"/>
    </row>
    <row r="43" spans="2:4" ht="30" thickTop="1" thickBot="1" x14ac:dyDescent="0.5">
      <c r="B43" s="21" t="s">
        <v>50</v>
      </c>
      <c r="C43" s="21"/>
      <c r="D43" s="4">
        <f>IF(ROUNDDOWN($D$41*0.2,-3)&lt;600000,ROUNDDOWN($D$41*0.2,-3),600000)</f>
        <v>440000</v>
      </c>
    </row>
    <row r="44" spans="2:4" ht="8.4" customHeight="1" thickTop="1" thickBot="1" x14ac:dyDescent="0.5">
      <c r="B44" s="43"/>
      <c r="C44" s="43"/>
      <c r="D44" s="44"/>
    </row>
    <row r="45" spans="2:4" ht="18.600000000000001" thickTop="1" x14ac:dyDescent="0.45">
      <c r="B45" s="45" t="s">
        <v>46</v>
      </c>
      <c r="C45" s="46"/>
      <c r="D45" s="47"/>
    </row>
    <row r="46" spans="2:4" x14ac:dyDescent="0.45">
      <c r="B46" s="48" t="s">
        <v>53</v>
      </c>
      <c r="C46" s="49"/>
      <c r="D46" s="50"/>
    </row>
    <row r="47" spans="2:4" x14ac:dyDescent="0.45">
      <c r="B47" s="48" t="s">
        <v>44</v>
      </c>
      <c r="C47" s="49"/>
      <c r="D47" s="50"/>
    </row>
    <row r="48" spans="2:4" x14ac:dyDescent="0.45">
      <c r="B48" s="51" t="s">
        <v>38</v>
      </c>
      <c r="C48" s="31"/>
      <c r="D48" s="50"/>
    </row>
    <row r="49" spans="2:4" x14ac:dyDescent="0.45">
      <c r="B49" s="51" t="s">
        <v>39</v>
      </c>
      <c r="C49" s="31"/>
      <c r="D49" s="52"/>
    </row>
    <row r="50" spans="2:4" x14ac:dyDescent="0.45">
      <c r="B50" s="51" t="s">
        <v>40</v>
      </c>
      <c r="C50" s="31"/>
      <c r="D50" s="50"/>
    </row>
    <row r="51" spans="2:4" ht="18.600000000000001" thickBot="1" x14ac:dyDescent="0.5">
      <c r="B51" s="53" t="s">
        <v>47</v>
      </c>
      <c r="C51" s="54"/>
      <c r="D51" s="55"/>
    </row>
    <row r="52" spans="2:4" ht="11.4" customHeight="1" thickTop="1" x14ac:dyDescent="0.45"/>
  </sheetData>
  <mergeCells count="2">
    <mergeCell ref="C3:D3"/>
    <mergeCell ref="C5:D5"/>
  </mergeCells>
  <phoneticPr fontId="3"/>
  <dataValidations count="2">
    <dataValidation type="list" allowBlank="1" showInputMessage="1" showErrorMessage="1" sqref="C12:C14" xr:uid="{D74AD985-A13B-44C1-9EF7-C4E8C5C8D59B}">
      <formula1>"〇"</formula1>
    </dataValidation>
    <dataValidation type="custom" allowBlank="1" showInputMessage="1" showErrorMessage="1" sqref="C15" xr:uid="{87E5946B-8266-4660-A1A5-7AB3C25D50B9}">
      <formula1>"〇"</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65C2-B092-4430-89CC-D6D1EAF7F556}">
  <dimension ref="B1:G53"/>
  <sheetViews>
    <sheetView topLeftCell="A23" zoomScale="85" zoomScaleNormal="85" workbookViewId="0">
      <selection activeCell="J42" sqref="J42"/>
    </sheetView>
  </sheetViews>
  <sheetFormatPr defaultRowHeight="18" x14ac:dyDescent="0.45"/>
  <cols>
    <col min="1" max="1" width="1.296875" style="19" customWidth="1"/>
    <col min="2" max="2" width="2.3984375" style="19" customWidth="1"/>
    <col min="3" max="3" width="50.3984375" style="19" customWidth="1"/>
    <col min="4" max="4" width="9.8984375" style="19" customWidth="1"/>
    <col min="5" max="5" width="21.19921875" style="56" customWidth="1"/>
    <col min="6" max="7" width="2.3984375" style="19" customWidth="1"/>
    <col min="8" max="16384" width="8.796875" style="19"/>
  </cols>
  <sheetData>
    <row r="1" spans="2:7" ht="27.6" customHeight="1" x14ac:dyDescent="0.45"/>
    <row r="3" spans="2:7" ht="22.2" x14ac:dyDescent="0.45">
      <c r="B3" s="57"/>
      <c r="C3" s="58" t="s">
        <v>0</v>
      </c>
      <c r="D3" s="58"/>
      <c r="E3" s="59"/>
      <c r="F3" s="60"/>
      <c r="G3" s="31"/>
    </row>
    <row r="4" spans="2:7" ht="22.2" x14ac:dyDescent="0.45">
      <c r="B4" s="61"/>
      <c r="C4" s="17"/>
      <c r="D4" s="17"/>
      <c r="E4" s="18"/>
      <c r="F4" s="62"/>
      <c r="G4" s="31"/>
    </row>
    <row r="5" spans="2:7" x14ac:dyDescent="0.45">
      <c r="B5" s="61"/>
      <c r="C5" s="20" t="s">
        <v>3</v>
      </c>
      <c r="D5" s="20"/>
      <c r="E5" s="63" t="s">
        <v>42</v>
      </c>
      <c r="F5" s="62"/>
      <c r="G5" s="31"/>
    </row>
    <row r="6" spans="2:7" ht="7.2" customHeight="1" x14ac:dyDescent="0.45">
      <c r="B6" s="61"/>
      <c r="C6" s="20"/>
      <c r="D6" s="20"/>
      <c r="E6" s="18"/>
      <c r="F6" s="62"/>
      <c r="G6" s="31"/>
    </row>
    <row r="7" spans="2:7" x14ac:dyDescent="0.45">
      <c r="B7" s="61"/>
      <c r="C7" s="20" t="s">
        <v>4</v>
      </c>
      <c r="D7" s="20"/>
      <c r="E7" s="63" t="s">
        <v>43</v>
      </c>
      <c r="F7" s="62"/>
      <c r="G7" s="31"/>
    </row>
    <row r="8" spans="2:7" ht="18.600000000000001" thickBot="1" x14ac:dyDescent="0.5">
      <c r="B8" s="61"/>
      <c r="C8" s="21"/>
      <c r="D8" s="21"/>
      <c r="E8" s="18"/>
      <c r="F8" s="62"/>
      <c r="G8" s="31"/>
    </row>
    <row r="9" spans="2:7" ht="29.4" thickBot="1" x14ac:dyDescent="0.5">
      <c r="B9" s="61"/>
      <c r="C9" s="21" t="s">
        <v>51</v>
      </c>
      <c r="D9" s="21"/>
      <c r="E9" s="3">
        <f>$E$17+$E$24+$E$31</f>
        <v>5350000</v>
      </c>
      <c r="F9" s="62"/>
      <c r="G9" s="31"/>
    </row>
    <row r="10" spans="2:7" x14ac:dyDescent="0.45">
      <c r="B10" s="61"/>
      <c r="C10" s="21"/>
      <c r="D10" s="21"/>
      <c r="E10" s="18"/>
      <c r="F10" s="62"/>
      <c r="G10" s="31"/>
    </row>
    <row r="11" spans="2:7" x14ac:dyDescent="0.45">
      <c r="B11" s="61"/>
      <c r="C11" s="21" t="s">
        <v>1</v>
      </c>
      <c r="D11" s="21"/>
      <c r="E11" s="18"/>
      <c r="F11" s="62"/>
      <c r="G11" s="31"/>
    </row>
    <row r="12" spans="2:7" ht="18.600000000000001" thickBot="1" x14ac:dyDescent="0.5">
      <c r="B12" s="61"/>
      <c r="C12" s="21" t="s">
        <v>5</v>
      </c>
      <c r="D12" s="21"/>
      <c r="E12" s="18"/>
      <c r="F12" s="62"/>
      <c r="G12" s="31"/>
    </row>
    <row r="13" spans="2:7" ht="18.600000000000001" thickBot="1" x14ac:dyDescent="0.5">
      <c r="B13" s="61"/>
      <c r="C13" s="7" t="s">
        <v>20</v>
      </c>
      <c r="D13" s="14" t="s">
        <v>15</v>
      </c>
      <c r="E13" s="11" t="s">
        <v>10</v>
      </c>
      <c r="F13" s="62"/>
      <c r="G13" s="31"/>
    </row>
    <row r="14" spans="2:7" ht="18.600000000000001" thickTop="1" x14ac:dyDescent="0.45">
      <c r="B14" s="61"/>
      <c r="C14" s="22" t="s">
        <v>35</v>
      </c>
      <c r="D14" s="64"/>
      <c r="E14" s="24">
        <v>1000000</v>
      </c>
      <c r="F14" s="62"/>
      <c r="G14" s="31"/>
    </row>
    <row r="15" spans="2:7" x14ac:dyDescent="0.45">
      <c r="B15" s="61"/>
      <c r="C15" s="25" t="s">
        <v>29</v>
      </c>
      <c r="D15" s="65" t="s">
        <v>16</v>
      </c>
      <c r="E15" s="27">
        <v>500000</v>
      </c>
      <c r="F15" s="62"/>
      <c r="G15" s="31"/>
    </row>
    <row r="16" spans="2:7" ht="18.600000000000001" thickBot="1" x14ac:dyDescent="0.5">
      <c r="B16" s="61"/>
      <c r="C16" s="28" t="s">
        <v>30</v>
      </c>
      <c r="D16" s="66" t="s">
        <v>16</v>
      </c>
      <c r="E16" s="30">
        <v>300000</v>
      </c>
      <c r="F16" s="62"/>
      <c r="G16" s="31"/>
    </row>
    <row r="17" spans="2:7" ht="19.2" thickTop="1" thickBot="1" x14ac:dyDescent="0.5">
      <c r="B17" s="61"/>
      <c r="C17" s="9" t="s">
        <v>2</v>
      </c>
      <c r="D17" s="15"/>
      <c r="E17" s="2">
        <f>SUM(E14:E16)</f>
        <v>1800000</v>
      </c>
      <c r="F17" s="62"/>
      <c r="G17" s="31"/>
    </row>
    <row r="18" spans="2:7" x14ac:dyDescent="0.45">
      <c r="B18" s="61"/>
      <c r="C18" s="31"/>
      <c r="D18" s="31"/>
      <c r="E18" s="18"/>
      <c r="F18" s="62"/>
      <c r="G18" s="31"/>
    </row>
    <row r="19" spans="2:7" ht="18.600000000000001" thickBot="1" x14ac:dyDescent="0.5">
      <c r="B19" s="61"/>
      <c r="C19" s="21" t="s">
        <v>6</v>
      </c>
      <c r="D19" s="21"/>
      <c r="E19" s="18"/>
      <c r="F19" s="62"/>
      <c r="G19" s="31"/>
    </row>
    <row r="20" spans="2:7" ht="18.600000000000001" thickBot="1" x14ac:dyDescent="0.5">
      <c r="B20" s="61"/>
      <c r="C20" s="7" t="s">
        <v>22</v>
      </c>
      <c r="D20" s="8"/>
      <c r="E20" s="11" t="s">
        <v>10</v>
      </c>
      <c r="F20" s="62"/>
      <c r="G20" s="31"/>
    </row>
    <row r="21" spans="2:7" ht="18.600000000000001" thickTop="1" x14ac:dyDescent="0.45">
      <c r="B21" s="61"/>
      <c r="C21" s="32" t="s">
        <v>31</v>
      </c>
      <c r="D21" s="23"/>
      <c r="E21" s="33">
        <v>2000000</v>
      </c>
      <c r="F21" s="62"/>
      <c r="G21" s="31"/>
    </row>
    <row r="22" spans="2:7" x14ac:dyDescent="0.45">
      <c r="B22" s="61"/>
      <c r="C22" s="25" t="s">
        <v>36</v>
      </c>
      <c r="D22" s="26"/>
      <c r="E22" s="27">
        <v>50000</v>
      </c>
      <c r="F22" s="62"/>
      <c r="G22" s="31"/>
    </row>
    <row r="23" spans="2:7" ht="18.600000000000001" thickBot="1" x14ac:dyDescent="0.5">
      <c r="B23" s="61"/>
      <c r="C23" s="28"/>
      <c r="D23" s="29"/>
      <c r="E23" s="30"/>
      <c r="F23" s="62"/>
      <c r="G23" s="31"/>
    </row>
    <row r="24" spans="2:7" ht="19.2" thickTop="1" thickBot="1" x14ac:dyDescent="0.5">
      <c r="B24" s="61"/>
      <c r="C24" s="9" t="s">
        <v>2</v>
      </c>
      <c r="D24" s="10"/>
      <c r="E24" s="2">
        <f>SUM(E21:E23)</f>
        <v>2050000</v>
      </c>
      <c r="F24" s="62"/>
      <c r="G24" s="31"/>
    </row>
    <row r="25" spans="2:7" x14ac:dyDescent="0.45">
      <c r="B25" s="61"/>
      <c r="C25" s="31"/>
      <c r="D25" s="31"/>
      <c r="E25" s="18"/>
      <c r="F25" s="62"/>
      <c r="G25" s="31"/>
    </row>
    <row r="26" spans="2:7" ht="18.600000000000001" thickBot="1" x14ac:dyDescent="0.5">
      <c r="B26" s="61"/>
      <c r="C26" s="21" t="s">
        <v>27</v>
      </c>
      <c r="D26" s="21"/>
      <c r="E26" s="34"/>
      <c r="F26" s="62"/>
      <c r="G26" s="31"/>
    </row>
    <row r="27" spans="2:7" ht="18.600000000000001" thickBot="1" x14ac:dyDescent="0.5">
      <c r="B27" s="61"/>
      <c r="C27" s="12" t="s">
        <v>22</v>
      </c>
      <c r="D27" s="13"/>
      <c r="E27" s="11" t="s">
        <v>10</v>
      </c>
      <c r="F27" s="62"/>
      <c r="G27" s="31"/>
    </row>
    <row r="28" spans="2:7" ht="18.600000000000001" thickTop="1" x14ac:dyDescent="0.45">
      <c r="B28" s="61"/>
      <c r="C28" s="32" t="s">
        <v>23</v>
      </c>
      <c r="D28" s="35"/>
      <c r="E28" s="33">
        <v>1000000</v>
      </c>
      <c r="F28" s="62"/>
      <c r="G28" s="31"/>
    </row>
    <row r="29" spans="2:7" x14ac:dyDescent="0.45">
      <c r="B29" s="61"/>
      <c r="C29" s="25" t="s">
        <v>24</v>
      </c>
      <c r="D29" s="26"/>
      <c r="E29" s="27">
        <v>500000</v>
      </c>
      <c r="F29" s="62"/>
      <c r="G29" s="31"/>
    </row>
    <row r="30" spans="2:7" ht="18.600000000000001" thickBot="1" x14ac:dyDescent="0.5">
      <c r="B30" s="61"/>
      <c r="C30" s="28"/>
      <c r="D30" s="29"/>
      <c r="E30" s="30"/>
      <c r="F30" s="62"/>
      <c r="G30" s="31"/>
    </row>
    <row r="31" spans="2:7" ht="19.2" thickTop="1" thickBot="1" x14ac:dyDescent="0.5">
      <c r="B31" s="61"/>
      <c r="C31" s="9" t="s">
        <v>2</v>
      </c>
      <c r="D31" s="10"/>
      <c r="E31" s="2">
        <f>SUM(E28:E30)</f>
        <v>1500000</v>
      </c>
      <c r="F31" s="62"/>
      <c r="G31" s="31"/>
    </row>
    <row r="32" spans="2:7" ht="18.600000000000001" thickBot="1" x14ac:dyDescent="0.5">
      <c r="B32" s="61"/>
      <c r="C32" s="31"/>
      <c r="D32" s="31"/>
      <c r="E32" s="18"/>
      <c r="F32" s="62"/>
      <c r="G32" s="31"/>
    </row>
    <row r="33" spans="2:7" ht="18.600000000000001" thickBot="1" x14ac:dyDescent="0.5">
      <c r="B33" s="61"/>
      <c r="C33" s="21" t="s">
        <v>49</v>
      </c>
      <c r="D33" s="21"/>
      <c r="E33" s="3">
        <f>$E$31*($E$17/($E$17+$E$24))</f>
        <v>701298.70129870123</v>
      </c>
      <c r="F33" s="62"/>
      <c r="G33" s="31"/>
    </row>
    <row r="34" spans="2:7" s="42" customFormat="1" x14ac:dyDescent="0.45">
      <c r="B34" s="67"/>
      <c r="C34" s="31"/>
      <c r="D34" s="31"/>
      <c r="E34" s="18"/>
      <c r="F34" s="68"/>
      <c r="G34" s="21"/>
    </row>
    <row r="35" spans="2:7" ht="18.600000000000001" thickBot="1" x14ac:dyDescent="0.5">
      <c r="B35" s="61"/>
      <c r="C35" s="21" t="s">
        <v>25</v>
      </c>
      <c r="D35" s="21"/>
      <c r="E35" s="34"/>
      <c r="F35" s="62"/>
      <c r="G35" s="31"/>
    </row>
    <row r="36" spans="2:7" ht="18.600000000000001" thickBot="1" x14ac:dyDescent="0.5">
      <c r="B36" s="61"/>
      <c r="C36" s="7" t="s">
        <v>19</v>
      </c>
      <c r="D36" s="14" t="s">
        <v>13</v>
      </c>
      <c r="E36" s="5" t="s">
        <v>12</v>
      </c>
      <c r="F36" s="62"/>
      <c r="G36" s="31"/>
    </row>
    <row r="37" spans="2:7" ht="18.600000000000001" thickTop="1" x14ac:dyDescent="0.45">
      <c r="B37" s="61"/>
      <c r="C37" s="36" t="s">
        <v>11</v>
      </c>
      <c r="D37" s="37" t="s">
        <v>14</v>
      </c>
      <c r="E37" s="33">
        <v>100000</v>
      </c>
      <c r="F37" s="62"/>
      <c r="G37" s="31"/>
    </row>
    <row r="38" spans="2:7" x14ac:dyDescent="0.45">
      <c r="B38" s="61"/>
      <c r="C38" s="38" t="s">
        <v>17</v>
      </c>
      <c r="D38" s="39" t="s">
        <v>18</v>
      </c>
      <c r="E38" s="27">
        <v>200000</v>
      </c>
      <c r="F38" s="62"/>
      <c r="G38" s="31"/>
    </row>
    <row r="39" spans="2:7" ht="18.600000000000001" thickBot="1" x14ac:dyDescent="0.5">
      <c r="B39" s="61"/>
      <c r="C39" s="40"/>
      <c r="D39" s="41"/>
      <c r="E39" s="30"/>
      <c r="F39" s="62"/>
      <c r="G39" s="31"/>
    </row>
    <row r="40" spans="2:7" ht="19.2" thickTop="1" thickBot="1" x14ac:dyDescent="0.5">
      <c r="B40" s="61"/>
      <c r="C40" s="1" t="s">
        <v>2</v>
      </c>
      <c r="D40" s="6"/>
      <c r="E40" s="2">
        <f>SUM(E37:E39)</f>
        <v>300000</v>
      </c>
      <c r="F40" s="62"/>
      <c r="G40" s="31"/>
    </row>
    <row r="41" spans="2:7" ht="18.600000000000001" thickBot="1" x14ac:dyDescent="0.5">
      <c r="B41" s="61"/>
      <c r="C41" s="31"/>
      <c r="D41" s="31"/>
      <c r="E41" s="18"/>
      <c r="F41" s="62"/>
      <c r="G41" s="31"/>
    </row>
    <row r="42" spans="2:7" ht="18.600000000000001" thickBot="1" x14ac:dyDescent="0.5">
      <c r="B42" s="61"/>
      <c r="C42" s="21" t="s">
        <v>26</v>
      </c>
      <c r="D42" s="21"/>
      <c r="E42" s="3">
        <f>E17-E40+E33</f>
        <v>2201298.7012987011</v>
      </c>
      <c r="F42" s="62"/>
      <c r="G42" s="31"/>
    </row>
    <row r="43" spans="2:7" ht="18.600000000000001" thickBot="1" x14ac:dyDescent="0.5">
      <c r="B43" s="61"/>
      <c r="C43" s="31"/>
      <c r="D43" s="31"/>
      <c r="E43" s="18"/>
      <c r="F43" s="62"/>
      <c r="G43" s="31"/>
    </row>
    <row r="44" spans="2:7" ht="30" thickTop="1" thickBot="1" x14ac:dyDescent="0.5">
      <c r="B44" s="61"/>
      <c r="C44" s="69" t="s">
        <v>21</v>
      </c>
      <c r="D44" s="70"/>
      <c r="E44" s="4">
        <f>IF(ROUNDDOWN($E$42*0.2,-3)&lt;600000,ROUNDDOWN($E$42*0.2,-3),600000)</f>
        <v>440000</v>
      </c>
      <c r="F44" s="62"/>
      <c r="G44" s="31"/>
    </row>
    <row r="45" spans="2:7" ht="19.2" thickTop="1" thickBot="1" x14ac:dyDescent="0.5">
      <c r="B45" s="61"/>
      <c r="C45" s="43"/>
      <c r="D45" s="43"/>
      <c r="E45" s="44"/>
      <c r="F45" s="62"/>
      <c r="G45" s="31"/>
    </row>
    <row r="46" spans="2:7" ht="18.600000000000001" thickTop="1" x14ac:dyDescent="0.45">
      <c r="B46" s="61"/>
      <c r="C46" s="45" t="s">
        <v>46</v>
      </c>
      <c r="D46" s="46"/>
      <c r="E46" s="47"/>
      <c r="F46" s="62"/>
      <c r="G46" s="31"/>
    </row>
    <row r="47" spans="2:7" x14ac:dyDescent="0.45">
      <c r="B47" s="61"/>
      <c r="C47" s="48" t="s">
        <v>53</v>
      </c>
      <c r="D47" s="49"/>
      <c r="E47" s="50"/>
      <c r="F47" s="62"/>
      <c r="G47" s="31"/>
    </row>
    <row r="48" spans="2:7" x14ac:dyDescent="0.45">
      <c r="B48" s="61"/>
      <c r="C48" s="48" t="s">
        <v>44</v>
      </c>
      <c r="D48" s="49"/>
      <c r="E48" s="50"/>
      <c r="F48" s="62"/>
      <c r="G48" s="31"/>
    </row>
    <row r="49" spans="2:7" x14ac:dyDescent="0.45">
      <c r="B49" s="61"/>
      <c r="C49" s="51" t="s">
        <v>38</v>
      </c>
      <c r="D49" s="31"/>
      <c r="E49" s="50"/>
      <c r="F49" s="62"/>
      <c r="G49" s="31"/>
    </row>
    <row r="50" spans="2:7" x14ac:dyDescent="0.45">
      <c r="B50" s="61"/>
      <c r="C50" s="51" t="s">
        <v>39</v>
      </c>
      <c r="D50" s="31"/>
      <c r="E50" s="52"/>
      <c r="F50" s="62"/>
      <c r="G50" s="31"/>
    </row>
    <row r="51" spans="2:7" x14ac:dyDescent="0.45">
      <c r="B51" s="61"/>
      <c r="C51" s="51" t="s">
        <v>40</v>
      </c>
      <c r="D51" s="31"/>
      <c r="E51" s="50"/>
      <c r="F51" s="62"/>
      <c r="G51" s="31"/>
    </row>
    <row r="52" spans="2:7" ht="18.600000000000001" customHeight="1" thickBot="1" x14ac:dyDescent="0.5">
      <c r="B52" s="73"/>
      <c r="C52" s="53" t="s">
        <v>45</v>
      </c>
      <c r="D52" s="54"/>
      <c r="E52" s="55"/>
      <c r="F52" s="74"/>
      <c r="G52" s="31"/>
    </row>
    <row r="53" spans="2:7" ht="10.8" customHeight="1" thickTop="1" x14ac:dyDescent="0.45">
      <c r="B53" s="71"/>
      <c r="C53" s="43"/>
      <c r="D53" s="43"/>
      <c r="E53" s="44"/>
      <c r="F53" s="72"/>
    </row>
  </sheetData>
  <phoneticPr fontId="3"/>
  <dataValidations count="2">
    <dataValidation type="custom" allowBlank="1" showInputMessage="1" showErrorMessage="1" sqref="D17" xr:uid="{591C374D-6AF1-48DA-9A5A-A91C2BF3F4F8}">
      <formula1>"〇"</formula1>
    </dataValidation>
    <dataValidation type="list" allowBlank="1" showInputMessage="1" showErrorMessage="1" sqref="D14:D16" xr:uid="{B1058F8C-494B-456B-B7A8-60F4AAD9F8CC}">
      <formula1>"〇"</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経費内訳書</vt:lpstr>
      <vt:lpstr>経費内訳書 (2)</vt:lpstr>
      <vt:lpstr>記載要領</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河村 龍一郎</dc:creator>
  <cp:lastModifiedBy>河村 龍一郎</cp:lastModifiedBy>
  <cp:lastPrinted>2026-03-23T06:56:59Z</cp:lastPrinted>
  <dcterms:created xsi:type="dcterms:W3CDTF">2026-01-13T05:57:33Z</dcterms:created>
  <dcterms:modified xsi:type="dcterms:W3CDTF">2026-03-23T07:37:21Z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2026-01-13T08:08:52Z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e014134a-8e23-4351-a694-1d872d637653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