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</sheets>
  <definedNames>
    <definedName name="_xlnm.Print_Area" localSheetId="0">'Sheet1'!$A$1:$Q$41</definedName>
  </definedNames>
  <calcPr fullCalcOnLoad="1"/>
</workbook>
</file>

<file path=xl/sharedStrings.xml><?xml version="1.0" encoding="utf-8"?>
<sst xmlns="http://schemas.openxmlformats.org/spreadsheetml/2006/main" count="68" uniqueCount="32">
  <si>
    <t xml:space="preserve"> </t>
  </si>
  <si>
    <t>(％)</t>
  </si>
  <si>
    <t>恵 那 市</t>
  </si>
  <si>
    <t>中津川市</t>
  </si>
  <si>
    <t>＜　内　訳　＞</t>
  </si>
  <si>
    <t>対象者数</t>
  </si>
  <si>
    <t>受診率</t>
  </si>
  <si>
    <t>要精検者数</t>
  </si>
  <si>
    <t>要精検率</t>
  </si>
  <si>
    <t>精検受診者数</t>
  </si>
  <si>
    <t>精検受診者率</t>
  </si>
  <si>
    <t>異常認めず</t>
  </si>
  <si>
    <t>がんであった者</t>
  </si>
  <si>
    <t>がんの疑いのある者</t>
  </si>
  <si>
    <t>未把握</t>
  </si>
  <si>
    <t>がん以外の疾患であった者</t>
  </si>
  <si>
    <t>管内総数</t>
  </si>
  <si>
    <t>受診者数</t>
  </si>
  <si>
    <t>精検　　　　未受診者</t>
  </si>
  <si>
    <t>再掲初回</t>
  </si>
  <si>
    <t>〈男〉（Ｔ６－1－１）</t>
  </si>
  <si>
    <t>〈女〉（Ｔ６－1－２）</t>
  </si>
  <si>
    <t>〈男〉（Ｔ６－２－１）</t>
  </si>
  <si>
    <t>〈女〉（Ｔ６－２－２）</t>
  </si>
  <si>
    <t>1  がん検診実施状況</t>
  </si>
  <si>
    <t>(１)胃がん検診実施状況（Ｔ６－1）</t>
  </si>
  <si>
    <t>(２)大腸がん検診実施状況（Ｔ６－２）</t>
  </si>
  <si>
    <t>　　　（平成23年度）</t>
  </si>
  <si>
    <t>精検受診者率</t>
  </si>
  <si>
    <t>(％)</t>
  </si>
  <si>
    <t>精　密　検　査　結　果</t>
  </si>
  <si>
    <t>精  密  検  査  結  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</si>
</sst>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;\-0;\-#"/>
    <numFmt numFmtId="180" formatCode="#,##0;\-#,##0;\-#"/>
    <numFmt numFmtId="181" formatCode="_ * #,##0.0_ ;_ * \-#,##0.0_ ;_ * &quot;-&quot;?_ ;_ @_ "/>
    <numFmt numFmtId="182" formatCode="0.000_ "/>
    <numFmt numFmtId="183" formatCode="0.00_ "/>
    <numFmt numFmtId="184" formatCode="0.0_ "/>
    <numFmt numFmtId="185" formatCode="#,##0.0"/>
    <numFmt numFmtId="186" formatCode="0_);[Red]\(0\)"/>
    <numFmt numFmtId="187" formatCode="0.0%"/>
    <numFmt numFmtId="188" formatCode="#,##0_ "/>
  </numFmts>
  <fonts count="44">
    <font>
      <sz val="7.2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3" fillId="0" borderId="21" xfId="0" applyNumberFormat="1" applyFont="1" applyBorder="1" applyAlignment="1">
      <alignment horizontal="distributed"/>
    </xf>
    <xf numFmtId="0" fontId="4" fillId="0" borderId="14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 horizontal="distributed"/>
    </xf>
    <xf numFmtId="0" fontId="0" fillId="0" borderId="11" xfId="0" applyBorder="1" applyAlignment="1">
      <alignment/>
    </xf>
    <xf numFmtId="0" fontId="3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33" borderId="24" xfId="0" applyNumberFormat="1" applyFont="1" applyFill="1" applyBorder="1" applyAlignment="1">
      <alignment horizontal="distributed"/>
    </xf>
    <xf numFmtId="0" fontId="3" fillId="33" borderId="25" xfId="0" applyNumberFormat="1" applyFont="1" applyFill="1" applyBorder="1" applyAlignment="1">
      <alignment horizontal="distributed"/>
    </xf>
    <xf numFmtId="0" fontId="2" fillId="33" borderId="26" xfId="0" applyFont="1" applyFill="1" applyBorder="1" applyAlignment="1">
      <alignment/>
    </xf>
    <xf numFmtId="0" fontId="3" fillId="33" borderId="21" xfId="0" applyFont="1" applyFill="1" applyBorder="1" applyAlignment="1">
      <alignment horizontal="distributed"/>
    </xf>
    <xf numFmtId="0" fontId="3" fillId="33" borderId="24" xfId="0" applyFont="1" applyFill="1" applyBorder="1" applyAlignment="1">
      <alignment horizontal="distributed"/>
    </xf>
    <xf numFmtId="0" fontId="3" fillId="33" borderId="27" xfId="0" applyFont="1" applyFill="1" applyBorder="1" applyAlignment="1">
      <alignment horizontal="distributed"/>
    </xf>
    <xf numFmtId="0" fontId="3" fillId="33" borderId="25" xfId="0" applyFont="1" applyFill="1" applyBorder="1" applyAlignment="1">
      <alignment horizontal="distributed"/>
    </xf>
    <xf numFmtId="0" fontId="3" fillId="33" borderId="23" xfId="0" applyFont="1" applyFill="1" applyBorder="1" applyAlignment="1">
      <alignment horizontal="distributed"/>
    </xf>
    <xf numFmtId="0" fontId="3" fillId="33" borderId="28" xfId="0" applyFont="1" applyFill="1" applyBorder="1" applyAlignment="1">
      <alignment horizontal="distributed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41" fontId="3" fillId="0" borderId="29" xfId="0" applyNumberFormat="1" applyFont="1" applyBorder="1" applyAlignment="1">
      <alignment shrinkToFit="1"/>
    </xf>
    <xf numFmtId="41" fontId="3" fillId="0" borderId="30" xfId="42" applyNumberFormat="1" applyFont="1" applyBorder="1" applyAlignment="1">
      <alignment shrinkToFit="1"/>
    </xf>
    <xf numFmtId="41" fontId="3" fillId="0" borderId="31" xfId="0" applyNumberFormat="1" applyFont="1" applyBorder="1" applyAlignment="1">
      <alignment shrinkToFit="1"/>
    </xf>
    <xf numFmtId="41" fontId="3" fillId="0" borderId="24" xfId="0" applyNumberFormat="1" applyFont="1" applyBorder="1" applyAlignment="1">
      <alignment shrinkToFit="1"/>
    </xf>
    <xf numFmtId="41" fontId="3" fillId="0" borderId="27" xfId="0" applyNumberFormat="1" applyFont="1" applyBorder="1" applyAlignment="1">
      <alignment shrinkToFit="1"/>
    </xf>
    <xf numFmtId="41" fontId="3" fillId="0" borderId="0" xfId="0" applyNumberFormat="1" applyFont="1" applyBorder="1" applyAlignment="1" applyProtection="1">
      <alignment shrinkToFit="1"/>
      <protection locked="0"/>
    </xf>
    <xf numFmtId="41" fontId="3" fillId="0" borderId="11" xfId="0" applyNumberFormat="1" applyFont="1" applyBorder="1" applyAlignment="1">
      <alignment shrinkToFit="1"/>
    </xf>
    <xf numFmtId="41" fontId="3" fillId="0" borderId="0" xfId="0" applyNumberFormat="1" applyFont="1" applyBorder="1" applyAlignment="1">
      <alignment shrinkToFit="1"/>
    </xf>
    <xf numFmtId="41" fontId="3" fillId="0" borderId="0" xfId="0" applyNumberFormat="1" applyFont="1" applyBorder="1" applyAlignment="1" applyProtection="1">
      <alignment horizontal="right" shrinkToFit="1"/>
      <protection locked="0"/>
    </xf>
    <xf numFmtId="41" fontId="3" fillId="0" borderId="32" xfId="0" applyNumberFormat="1" applyFont="1" applyBorder="1" applyAlignment="1" applyProtection="1">
      <alignment shrinkToFit="1"/>
      <protection locked="0"/>
    </xf>
    <xf numFmtId="41" fontId="2" fillId="0" borderId="22" xfId="0" applyNumberFormat="1" applyFont="1" applyBorder="1" applyAlignment="1">
      <alignment shrinkToFit="1"/>
    </xf>
    <xf numFmtId="41" fontId="3" fillId="0" borderId="22" xfId="0" applyNumberFormat="1" applyFont="1" applyBorder="1" applyAlignment="1">
      <alignment shrinkToFit="1"/>
    </xf>
    <xf numFmtId="41" fontId="3" fillId="0" borderId="22" xfId="0" applyNumberFormat="1" applyFont="1" applyBorder="1" applyAlignment="1">
      <alignment horizontal="right" shrinkToFit="1"/>
    </xf>
    <xf numFmtId="41" fontId="3" fillId="0" borderId="33" xfId="0" applyNumberFormat="1" applyFont="1" applyBorder="1" applyAlignment="1">
      <alignment shrinkToFit="1"/>
    </xf>
    <xf numFmtId="41" fontId="3" fillId="0" borderId="23" xfId="0" applyNumberFormat="1" applyFont="1" applyBorder="1" applyAlignment="1">
      <alignment shrinkToFit="1"/>
    </xf>
    <xf numFmtId="41" fontId="3" fillId="0" borderId="34" xfId="0" applyNumberFormat="1" applyFont="1" applyBorder="1" applyAlignment="1">
      <alignment shrinkToFit="1"/>
    </xf>
    <xf numFmtId="41" fontId="3" fillId="0" borderId="35" xfId="0" applyNumberFormat="1" applyFont="1" applyBorder="1" applyAlignment="1">
      <alignment shrinkToFit="1"/>
    </xf>
    <xf numFmtId="41" fontId="3" fillId="0" borderId="36" xfId="0" applyNumberFormat="1" applyFont="1" applyFill="1" applyBorder="1" applyAlignment="1">
      <alignment shrinkToFit="1"/>
    </xf>
    <xf numFmtId="41" fontId="3" fillId="0" borderId="37" xfId="0" applyNumberFormat="1" applyFont="1" applyBorder="1" applyAlignment="1">
      <alignment shrinkToFit="1"/>
    </xf>
    <xf numFmtId="41" fontId="3" fillId="0" borderId="36" xfId="0" applyNumberFormat="1" applyFont="1" applyFill="1" applyBorder="1" applyAlignment="1">
      <alignment horizontal="right" shrinkToFit="1"/>
    </xf>
    <xf numFmtId="41" fontId="3" fillId="0" borderId="33" xfId="0" applyNumberFormat="1" applyFont="1" applyFill="1" applyBorder="1" applyAlignment="1">
      <alignment shrinkToFit="1"/>
    </xf>
    <xf numFmtId="41" fontId="3" fillId="0" borderId="38" xfId="0" applyNumberFormat="1" applyFont="1" applyFill="1" applyBorder="1" applyAlignment="1" applyProtection="1">
      <alignment shrinkToFit="1"/>
      <protection locked="0"/>
    </xf>
    <xf numFmtId="41" fontId="3" fillId="0" borderId="36" xfId="0" applyNumberFormat="1" applyFont="1" applyFill="1" applyBorder="1" applyAlignment="1" applyProtection="1">
      <alignment shrinkToFit="1"/>
      <protection locked="0"/>
    </xf>
    <xf numFmtId="41" fontId="3" fillId="0" borderId="36" xfId="0" applyNumberFormat="1" applyFont="1" applyBorder="1" applyAlignment="1">
      <alignment shrinkToFit="1"/>
    </xf>
    <xf numFmtId="41" fontId="3" fillId="0" borderId="38" xfId="0" applyNumberFormat="1" applyFont="1" applyFill="1" applyBorder="1" applyAlignment="1" applyProtection="1">
      <alignment horizontal="right" shrinkToFit="1"/>
      <protection locked="0"/>
    </xf>
    <xf numFmtId="41" fontId="3" fillId="0" borderId="39" xfId="0" applyNumberFormat="1" applyFont="1" applyFill="1" applyBorder="1" applyAlignment="1" applyProtection="1">
      <alignment horizontal="right" shrinkToFit="1"/>
      <protection locked="0"/>
    </xf>
    <xf numFmtId="41" fontId="2" fillId="0" borderId="26" xfId="0" applyNumberFormat="1" applyFont="1" applyFill="1" applyBorder="1" applyAlignment="1">
      <alignment shrinkToFit="1"/>
    </xf>
    <xf numFmtId="41" fontId="3" fillId="0" borderId="26" xfId="0" applyNumberFormat="1" applyFont="1" applyFill="1" applyBorder="1" applyAlignment="1">
      <alignment shrinkToFit="1"/>
    </xf>
    <xf numFmtId="41" fontId="3" fillId="0" borderId="40" xfId="0" applyNumberFormat="1" applyFont="1" applyFill="1" applyBorder="1" applyAlignment="1">
      <alignment shrinkToFit="1"/>
    </xf>
    <xf numFmtId="41" fontId="3" fillId="0" borderId="26" xfId="0" applyNumberFormat="1" applyFont="1" applyFill="1" applyBorder="1" applyAlignment="1">
      <alignment horizontal="right" shrinkToFit="1"/>
    </xf>
    <xf numFmtId="41" fontId="3" fillId="0" borderId="39" xfId="0" applyNumberFormat="1" applyFont="1" applyFill="1" applyBorder="1" applyAlignment="1">
      <alignment shrinkToFit="1"/>
    </xf>
    <xf numFmtId="41" fontId="3" fillId="0" borderId="23" xfId="0" applyNumberFormat="1" applyFont="1" applyFill="1" applyBorder="1" applyAlignment="1">
      <alignment shrinkToFit="1"/>
    </xf>
    <xf numFmtId="41" fontId="3" fillId="0" borderId="15" xfId="0" applyNumberFormat="1" applyFont="1" applyFill="1" applyBorder="1" applyAlignment="1">
      <alignment shrinkToFit="1"/>
    </xf>
    <xf numFmtId="41" fontId="3" fillId="0" borderId="27" xfId="0" applyNumberFormat="1" applyFont="1" applyBorder="1" applyAlignment="1">
      <alignment horizontal="right" shrinkToFit="1"/>
    </xf>
    <xf numFmtId="41" fontId="3" fillId="0" borderId="35" xfId="0" applyNumberFormat="1" applyFont="1" applyFill="1" applyBorder="1" applyAlignment="1">
      <alignment horizontal="right" shrinkToFit="1"/>
    </xf>
    <xf numFmtId="41" fontId="3" fillId="0" borderId="22" xfId="0" applyNumberFormat="1" applyFont="1" applyFill="1" applyBorder="1" applyAlignment="1">
      <alignment shrinkToFit="1"/>
    </xf>
    <xf numFmtId="41" fontId="3" fillId="0" borderId="41" xfId="0" applyNumberFormat="1" applyFont="1" applyFill="1" applyBorder="1" applyAlignment="1">
      <alignment shrinkToFit="1"/>
    </xf>
    <xf numFmtId="41" fontId="3" fillId="0" borderId="33" xfId="0" applyNumberFormat="1" applyFont="1" applyFill="1" applyBorder="1" applyAlignment="1">
      <alignment horizontal="right" shrinkToFit="1"/>
    </xf>
    <xf numFmtId="41" fontId="3" fillId="0" borderId="42" xfId="0" applyNumberFormat="1" applyFont="1" applyFill="1" applyBorder="1" applyAlignment="1" applyProtection="1">
      <alignment shrinkToFit="1"/>
      <protection locked="0"/>
    </xf>
    <xf numFmtId="41" fontId="3" fillId="0" borderId="43" xfId="0" applyNumberFormat="1" applyFont="1" applyFill="1" applyBorder="1" applyAlignment="1" applyProtection="1">
      <alignment shrinkToFit="1"/>
      <protection locked="0"/>
    </xf>
    <xf numFmtId="41" fontId="3" fillId="0" borderId="27" xfId="0" applyNumberFormat="1" applyFont="1" applyFill="1" applyBorder="1" applyAlignment="1" applyProtection="1">
      <alignment shrinkToFit="1"/>
      <protection locked="0"/>
    </xf>
    <xf numFmtId="41" fontId="3" fillId="0" borderId="44" xfId="0" applyNumberFormat="1" applyFont="1" applyFill="1" applyBorder="1" applyAlignment="1" applyProtection="1">
      <alignment shrinkToFit="1"/>
      <protection locked="0"/>
    </xf>
    <xf numFmtId="41" fontId="3" fillId="0" borderId="43" xfId="0" applyNumberFormat="1" applyFont="1" applyFill="1" applyBorder="1" applyAlignment="1" applyProtection="1">
      <alignment horizontal="right" shrinkToFit="1"/>
      <protection locked="0"/>
    </xf>
    <xf numFmtId="41" fontId="3" fillId="0" borderId="45" xfId="0" applyNumberFormat="1" applyFont="1" applyFill="1" applyBorder="1" applyAlignment="1" applyProtection="1">
      <alignment horizontal="right" shrinkToFit="1"/>
      <protection locked="0"/>
    </xf>
    <xf numFmtId="41" fontId="3" fillId="0" borderId="46" xfId="0" applyNumberFormat="1" applyFont="1" applyFill="1" applyBorder="1" applyAlignment="1" applyProtection="1">
      <alignment horizontal="right" shrinkToFit="1"/>
      <protection locked="0"/>
    </xf>
    <xf numFmtId="181" fontId="3" fillId="0" borderId="30" xfId="0" applyNumberFormat="1" applyFont="1" applyBorder="1" applyAlignment="1">
      <alignment shrinkToFit="1"/>
    </xf>
    <xf numFmtId="181" fontId="3" fillId="0" borderId="28" xfId="0" applyNumberFormat="1" applyFont="1" applyBorder="1" applyAlignment="1">
      <alignment shrinkToFit="1"/>
    </xf>
    <xf numFmtId="181" fontId="3" fillId="0" borderId="21" xfId="0" applyNumberFormat="1" applyFont="1" applyBorder="1" applyAlignment="1">
      <alignment shrinkToFit="1"/>
    </xf>
    <xf numFmtId="181" fontId="3" fillId="0" borderId="0" xfId="0" applyNumberFormat="1" applyFont="1" applyBorder="1" applyAlignment="1" applyProtection="1">
      <alignment shrinkToFit="1"/>
      <protection locked="0"/>
    </xf>
    <xf numFmtId="181" fontId="3" fillId="0" borderId="22" xfId="0" applyNumberFormat="1" applyFont="1" applyBorder="1" applyAlignment="1">
      <alignment shrinkToFit="1"/>
    </xf>
    <xf numFmtId="181" fontId="3" fillId="0" borderId="23" xfId="0" applyNumberFormat="1" applyFont="1" applyBorder="1" applyAlignment="1">
      <alignment shrinkToFit="1"/>
    </xf>
    <xf numFmtId="181" fontId="3" fillId="0" borderId="24" xfId="0" applyNumberFormat="1" applyFont="1" applyBorder="1" applyAlignment="1">
      <alignment shrinkToFit="1"/>
    </xf>
    <xf numFmtId="181" fontId="3" fillId="0" borderId="25" xfId="0" applyNumberFormat="1" applyFont="1" applyBorder="1" applyAlignment="1">
      <alignment shrinkToFit="1"/>
    </xf>
    <xf numFmtId="181" fontId="3" fillId="0" borderId="26" xfId="0" applyNumberFormat="1" applyFont="1" applyFill="1" applyBorder="1" applyAlignment="1">
      <alignment shrinkToFit="1"/>
    </xf>
    <xf numFmtId="181" fontId="3" fillId="0" borderId="23" xfId="0" applyNumberFormat="1" applyFont="1" applyFill="1" applyBorder="1" applyAlignment="1">
      <alignment shrinkToFit="1"/>
    </xf>
    <xf numFmtId="181" fontId="3" fillId="0" borderId="24" xfId="0" applyNumberFormat="1" applyFont="1" applyFill="1" applyBorder="1" applyAlignment="1">
      <alignment shrinkToFit="1"/>
    </xf>
    <xf numFmtId="181" fontId="3" fillId="0" borderId="47" xfId="0" applyNumberFormat="1" applyFont="1" applyFill="1" applyBorder="1" applyAlignment="1">
      <alignment shrinkToFit="1"/>
    </xf>
    <xf numFmtId="41" fontId="3" fillId="0" borderId="48" xfId="0" applyNumberFormat="1" applyFont="1" applyBorder="1" applyAlignment="1">
      <alignment/>
    </xf>
    <xf numFmtId="41" fontId="3" fillId="0" borderId="49" xfId="0" applyNumberFormat="1" applyFont="1" applyBorder="1" applyAlignment="1">
      <alignment/>
    </xf>
    <xf numFmtId="41" fontId="3" fillId="0" borderId="50" xfId="0" applyNumberFormat="1" applyFont="1" applyBorder="1" applyAlignment="1">
      <alignment/>
    </xf>
    <xf numFmtId="41" fontId="3" fillId="0" borderId="28" xfId="0" applyNumberFormat="1" applyFont="1" applyFill="1" applyBorder="1" applyAlignment="1">
      <alignment/>
    </xf>
    <xf numFmtId="41" fontId="3" fillId="0" borderId="51" xfId="0" applyNumberFormat="1" applyFont="1" applyFill="1" applyBorder="1" applyAlignment="1">
      <alignment/>
    </xf>
    <xf numFmtId="41" fontId="3" fillId="0" borderId="27" xfId="0" applyNumberFormat="1" applyFont="1" applyFill="1" applyBorder="1" applyAlignment="1" applyProtection="1">
      <alignment/>
      <protection locked="0"/>
    </xf>
    <xf numFmtId="41" fontId="3" fillId="0" borderId="42" xfId="0" applyNumberFormat="1" applyFont="1" applyFill="1" applyBorder="1" applyAlignment="1" applyProtection="1">
      <alignment/>
      <protection locked="0"/>
    </xf>
    <xf numFmtId="41" fontId="3" fillId="0" borderId="52" xfId="0" applyNumberFormat="1" applyFont="1" applyFill="1" applyBorder="1" applyAlignment="1" applyProtection="1">
      <alignment/>
      <protection locked="0"/>
    </xf>
    <xf numFmtId="41" fontId="3" fillId="0" borderId="53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11" xfId="0" applyNumberFormat="1" applyFont="1" applyBorder="1" applyAlignment="1">
      <alignment/>
    </xf>
    <xf numFmtId="41" fontId="3" fillId="0" borderId="11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41" fontId="3" fillId="0" borderId="22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1" fontId="3" fillId="0" borderId="35" xfId="0" applyNumberFormat="1" applyFont="1" applyBorder="1" applyAlignment="1">
      <alignment/>
    </xf>
    <xf numFmtId="41" fontId="3" fillId="0" borderId="54" xfId="0" applyNumberFormat="1" applyFont="1" applyFill="1" applyBorder="1" applyAlignment="1">
      <alignment/>
    </xf>
    <xf numFmtId="41" fontId="3" fillId="0" borderId="34" xfId="0" applyNumberFormat="1" applyFont="1" applyFill="1" applyBorder="1" applyAlignment="1">
      <alignment/>
    </xf>
    <xf numFmtId="41" fontId="3" fillId="0" borderId="55" xfId="0" applyNumberFormat="1" applyFont="1" applyFill="1" applyBorder="1" applyAlignment="1">
      <alignment/>
    </xf>
    <xf numFmtId="41" fontId="3" fillId="0" borderId="34" xfId="0" applyNumberFormat="1" applyFont="1" applyFill="1" applyBorder="1" applyAlignment="1">
      <alignment horizontal="right"/>
    </xf>
    <xf numFmtId="41" fontId="3" fillId="0" borderId="32" xfId="0" applyNumberFormat="1" applyFont="1" applyFill="1" applyBorder="1" applyAlignment="1">
      <alignment/>
    </xf>
    <xf numFmtId="41" fontId="3" fillId="0" borderId="25" xfId="0" applyNumberFormat="1" applyFont="1" applyFill="1" applyBorder="1" applyAlignment="1" applyProtection="1">
      <alignment/>
      <protection locked="0"/>
    </xf>
    <xf numFmtId="41" fontId="3" fillId="0" borderId="25" xfId="0" applyNumberFormat="1" applyFont="1" applyFill="1" applyBorder="1" applyAlignment="1">
      <alignment/>
    </xf>
    <xf numFmtId="41" fontId="3" fillId="0" borderId="25" xfId="0" applyNumberFormat="1" applyFont="1" applyFill="1" applyBorder="1" applyAlignment="1" applyProtection="1">
      <alignment horizontal="right"/>
      <protection locked="0"/>
    </xf>
    <xf numFmtId="41" fontId="3" fillId="0" borderId="56" xfId="0" applyNumberFormat="1" applyFont="1" applyFill="1" applyBorder="1" applyAlignment="1" applyProtection="1">
      <alignment horizontal="right"/>
      <protection locked="0"/>
    </xf>
    <xf numFmtId="41" fontId="2" fillId="0" borderId="26" xfId="0" applyNumberFormat="1" applyFont="1" applyFill="1" applyBorder="1" applyAlignment="1">
      <alignment/>
    </xf>
    <xf numFmtId="41" fontId="3" fillId="0" borderId="26" xfId="0" applyNumberFormat="1" applyFont="1" applyFill="1" applyBorder="1" applyAlignment="1" applyProtection="1">
      <alignment/>
      <protection locked="0"/>
    </xf>
    <xf numFmtId="41" fontId="3" fillId="0" borderId="26" xfId="0" applyNumberFormat="1" applyFont="1" applyFill="1" applyBorder="1" applyAlignment="1">
      <alignment/>
    </xf>
    <xf numFmtId="41" fontId="3" fillId="0" borderId="26" xfId="0" applyNumberFormat="1" applyFont="1" applyFill="1" applyBorder="1" applyAlignment="1" applyProtection="1">
      <alignment horizontal="right"/>
      <protection locked="0"/>
    </xf>
    <xf numFmtId="41" fontId="3" fillId="0" borderId="32" xfId="0" applyNumberFormat="1" applyFont="1" applyFill="1" applyBorder="1" applyAlignment="1" applyProtection="1">
      <alignment horizontal="right"/>
      <protection locked="0"/>
    </xf>
    <xf numFmtId="41" fontId="3" fillId="0" borderId="23" xfId="0" applyNumberFormat="1" applyFont="1" applyFill="1" applyBorder="1" applyAlignment="1">
      <alignment/>
    </xf>
    <xf numFmtId="41" fontId="3" fillId="0" borderId="57" xfId="0" applyNumberFormat="1" applyFont="1" applyFill="1" applyBorder="1" applyAlignment="1">
      <alignment/>
    </xf>
    <xf numFmtId="41" fontId="3" fillId="0" borderId="37" xfId="0" applyNumberFormat="1" applyFont="1" applyFill="1" applyBorder="1" applyAlignment="1">
      <alignment/>
    </xf>
    <xf numFmtId="41" fontId="3" fillId="0" borderId="48" xfId="0" applyNumberFormat="1" applyFont="1" applyFill="1" applyBorder="1" applyAlignment="1">
      <alignment/>
    </xf>
    <xf numFmtId="41" fontId="3" fillId="0" borderId="58" xfId="0" applyNumberFormat="1" applyFont="1" applyFill="1" applyBorder="1" applyAlignment="1">
      <alignment/>
    </xf>
    <xf numFmtId="41" fontId="3" fillId="0" borderId="36" xfId="0" applyNumberFormat="1" applyFont="1" applyFill="1" applyBorder="1" applyAlignment="1">
      <alignment horizontal="right"/>
    </xf>
    <xf numFmtId="41" fontId="3" fillId="0" borderId="36" xfId="0" applyNumberFormat="1" applyFont="1" applyFill="1" applyBorder="1" applyAlignment="1">
      <alignment/>
    </xf>
    <xf numFmtId="41" fontId="3" fillId="0" borderId="33" xfId="0" applyNumberFormat="1" applyFont="1" applyFill="1" applyBorder="1" applyAlignment="1">
      <alignment/>
    </xf>
    <xf numFmtId="41" fontId="3" fillId="0" borderId="59" xfId="0" applyNumberFormat="1" applyFont="1" applyFill="1" applyBorder="1" applyAlignment="1" applyProtection="1">
      <alignment/>
      <protection locked="0"/>
    </xf>
    <xf numFmtId="41" fontId="3" fillId="0" borderId="43" xfId="0" applyNumberFormat="1" applyFont="1" applyFill="1" applyBorder="1" applyAlignment="1" applyProtection="1">
      <alignment/>
      <protection locked="0"/>
    </xf>
    <xf numFmtId="41" fontId="3" fillId="0" borderId="47" xfId="0" applyNumberFormat="1" applyFont="1" applyFill="1" applyBorder="1" applyAlignment="1">
      <alignment/>
    </xf>
    <xf numFmtId="41" fontId="3" fillId="0" borderId="43" xfId="0" applyNumberFormat="1" applyFont="1" applyFill="1" applyBorder="1" applyAlignment="1" applyProtection="1">
      <alignment horizontal="right"/>
      <protection locked="0"/>
    </xf>
    <xf numFmtId="41" fontId="3" fillId="0" borderId="45" xfId="0" applyNumberFormat="1" applyFont="1" applyFill="1" applyBorder="1" applyAlignment="1" applyProtection="1">
      <alignment horizontal="right"/>
      <protection locked="0"/>
    </xf>
    <xf numFmtId="41" fontId="3" fillId="0" borderId="46" xfId="0" applyNumberFormat="1" applyFont="1" applyFill="1" applyBorder="1" applyAlignment="1" applyProtection="1">
      <alignment horizontal="right"/>
      <protection locked="0"/>
    </xf>
    <xf numFmtId="181" fontId="3" fillId="0" borderId="27" xfId="0" applyNumberFormat="1" applyFont="1" applyBorder="1" applyAlignment="1">
      <alignment shrinkToFit="1"/>
    </xf>
    <xf numFmtId="181" fontId="3" fillId="0" borderId="0" xfId="0" applyNumberFormat="1" applyFont="1" applyAlignment="1">
      <alignment shrinkToFit="1"/>
    </xf>
    <xf numFmtId="181" fontId="3" fillId="0" borderId="26" xfId="0" applyNumberFormat="1" applyFont="1" applyBorder="1" applyAlignment="1">
      <alignment shrinkToFit="1"/>
    </xf>
    <xf numFmtId="181" fontId="3" fillId="0" borderId="29" xfId="0" applyNumberFormat="1" applyFont="1" applyBorder="1" applyAlignment="1">
      <alignment shrinkToFit="1"/>
    </xf>
    <xf numFmtId="181" fontId="3" fillId="0" borderId="60" xfId="0" applyNumberFormat="1" applyFont="1" applyBorder="1" applyAlignment="1">
      <alignment shrinkToFit="1"/>
    </xf>
    <xf numFmtId="181" fontId="3" fillId="0" borderId="0" xfId="0" applyNumberFormat="1" applyFont="1" applyBorder="1" applyAlignment="1">
      <alignment shrinkToFit="1"/>
    </xf>
    <xf numFmtId="181" fontId="3" fillId="0" borderId="38" xfId="0" applyNumberFormat="1" applyFont="1" applyBorder="1" applyAlignment="1">
      <alignment shrinkToFit="1"/>
    </xf>
    <xf numFmtId="181" fontId="3" fillId="0" borderId="61" xfId="0" applyNumberFormat="1" applyFont="1" applyBorder="1" applyAlignment="1">
      <alignment shrinkToFit="1"/>
    </xf>
    <xf numFmtId="181" fontId="3" fillId="0" borderId="12" xfId="0" applyNumberFormat="1" applyFont="1" applyBorder="1" applyAlignment="1">
      <alignment/>
    </xf>
    <xf numFmtId="181" fontId="3" fillId="0" borderId="28" xfId="0" applyNumberFormat="1" applyFont="1" applyBorder="1" applyAlignment="1">
      <alignment/>
    </xf>
    <xf numFmtId="181" fontId="3" fillId="0" borderId="62" xfId="0" applyNumberFormat="1" applyFont="1" applyBorder="1" applyAlignment="1">
      <alignment/>
    </xf>
    <xf numFmtId="181" fontId="3" fillId="0" borderId="11" xfId="0" applyNumberFormat="1" applyFont="1" applyBorder="1" applyAlignment="1">
      <alignment/>
    </xf>
    <xf numFmtId="181" fontId="3" fillId="0" borderId="22" xfId="0" applyNumberFormat="1" applyFont="1" applyBorder="1" applyAlignment="1">
      <alignment/>
    </xf>
    <xf numFmtId="181" fontId="3" fillId="0" borderId="63" xfId="0" applyNumberFormat="1" applyFont="1" applyBorder="1" applyAlignment="1">
      <alignment/>
    </xf>
    <xf numFmtId="181" fontId="3" fillId="0" borderId="64" xfId="0" applyNumberFormat="1" applyFont="1" applyBorder="1" applyAlignment="1">
      <alignment/>
    </xf>
    <xf numFmtId="181" fontId="3" fillId="0" borderId="25" xfId="0" applyNumberFormat="1" applyFont="1" applyBorder="1" applyAlignment="1">
      <alignment/>
    </xf>
    <xf numFmtId="181" fontId="3" fillId="0" borderId="26" xfId="0" applyNumberFormat="1" applyFont="1" applyBorder="1" applyAlignment="1">
      <alignment/>
    </xf>
    <xf numFmtId="181" fontId="3" fillId="0" borderId="65" xfId="0" applyNumberFormat="1" applyFont="1" applyBorder="1" applyAlignment="1">
      <alignment/>
    </xf>
    <xf numFmtId="181" fontId="3" fillId="0" borderId="45" xfId="0" applyNumberFormat="1" applyFont="1" applyBorder="1" applyAlignment="1">
      <alignment/>
    </xf>
    <xf numFmtId="181" fontId="3" fillId="0" borderId="66" xfId="0" applyNumberFormat="1" applyFont="1" applyBorder="1" applyAlignment="1">
      <alignment/>
    </xf>
    <xf numFmtId="181" fontId="3" fillId="0" borderId="28" xfId="0" applyNumberFormat="1" applyFont="1" applyBorder="1" applyAlignment="1">
      <alignment/>
    </xf>
    <xf numFmtId="181" fontId="3" fillId="0" borderId="55" xfId="0" applyNumberFormat="1" applyFont="1" applyBorder="1" applyAlignment="1">
      <alignment/>
    </xf>
    <xf numFmtId="181" fontId="3" fillId="0" borderId="11" xfId="0" applyNumberFormat="1" applyFont="1" applyBorder="1" applyAlignment="1">
      <alignment/>
    </xf>
    <xf numFmtId="181" fontId="3" fillId="0" borderId="22" xfId="0" applyNumberFormat="1" applyFont="1" applyBorder="1" applyAlignment="1">
      <alignment/>
    </xf>
    <xf numFmtId="181" fontId="3" fillId="0" borderId="67" xfId="0" applyNumberFormat="1" applyFont="1" applyBorder="1" applyAlignment="1">
      <alignment/>
    </xf>
    <xf numFmtId="181" fontId="3" fillId="0" borderId="49" xfId="0" applyNumberFormat="1" applyFont="1" applyBorder="1" applyAlignment="1">
      <alignment/>
    </xf>
    <xf numFmtId="181" fontId="3" fillId="0" borderId="25" xfId="0" applyNumberFormat="1" applyFont="1" applyBorder="1" applyAlignment="1">
      <alignment/>
    </xf>
    <xf numFmtId="181" fontId="3" fillId="0" borderId="26" xfId="0" applyNumberFormat="1" applyFont="1" applyBorder="1" applyAlignment="1">
      <alignment/>
    </xf>
    <xf numFmtId="181" fontId="3" fillId="0" borderId="58" xfId="0" applyNumberFormat="1" applyFont="1" applyBorder="1" applyAlignment="1">
      <alignment/>
    </xf>
    <xf numFmtId="181" fontId="3" fillId="0" borderId="52" xfId="0" applyNumberFormat="1" applyFont="1" applyBorder="1" applyAlignment="1">
      <alignment/>
    </xf>
    <xf numFmtId="181" fontId="3" fillId="0" borderId="27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181" fontId="3" fillId="0" borderId="21" xfId="0" applyNumberFormat="1" applyFont="1" applyBorder="1" applyAlignment="1">
      <alignment/>
    </xf>
    <xf numFmtId="41" fontId="3" fillId="0" borderId="68" xfId="0" applyNumberFormat="1" applyFont="1" applyBorder="1" applyAlignment="1">
      <alignment shrinkToFit="1"/>
    </xf>
    <xf numFmtId="41" fontId="3" fillId="0" borderId="57" xfId="0" applyNumberFormat="1" applyFont="1" applyBorder="1" applyAlignment="1">
      <alignment shrinkToFit="1"/>
    </xf>
    <xf numFmtId="0" fontId="0" fillId="0" borderId="63" xfId="0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3" fillId="0" borderId="4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distributed"/>
    </xf>
    <xf numFmtId="0" fontId="3" fillId="0" borderId="29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33" borderId="15" xfId="0" applyFont="1" applyFill="1" applyBorder="1" applyAlignment="1" applyProtection="1">
      <alignment horizontal="right" shrinkToFit="1"/>
      <protection locked="0"/>
    </xf>
    <xf numFmtId="0" fontId="3" fillId="0" borderId="75" xfId="0" applyFont="1" applyBorder="1" applyAlignment="1">
      <alignment horizontal="distributed"/>
    </xf>
    <xf numFmtId="0" fontId="3" fillId="0" borderId="36" xfId="0" applyFont="1" applyBorder="1" applyAlignment="1">
      <alignment horizontal="distributed"/>
    </xf>
    <xf numFmtId="0" fontId="0" fillId="0" borderId="63" xfId="0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0" fillId="0" borderId="62" xfId="0" applyBorder="1" applyAlignment="1">
      <alignment horizontal="center"/>
    </xf>
    <xf numFmtId="0" fontId="4" fillId="0" borderId="7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3" fillId="0" borderId="80" xfId="0" applyFont="1" applyBorder="1" applyAlignment="1">
      <alignment horizontal="distributed"/>
    </xf>
    <xf numFmtId="0" fontId="3" fillId="0" borderId="37" xfId="0" applyFont="1" applyBorder="1" applyAlignment="1">
      <alignment horizontal="distributed"/>
    </xf>
    <xf numFmtId="0" fontId="3" fillId="0" borderId="81" xfId="0" applyFont="1" applyBorder="1" applyAlignment="1">
      <alignment horizontal="distributed"/>
    </xf>
    <xf numFmtId="0" fontId="3" fillId="0" borderId="60" xfId="0" applyFont="1" applyBorder="1" applyAlignment="1">
      <alignment horizontal="distributed"/>
    </xf>
    <xf numFmtId="0" fontId="3" fillId="0" borderId="8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view="pageLayout" zoomScaleSheetLayoutView="75" workbookViewId="0" topLeftCell="A31">
      <selection activeCell="H3" sqref="H3"/>
    </sheetView>
  </sheetViews>
  <sheetFormatPr defaultColWidth="10.66015625" defaultRowHeight="12.75" customHeight="1"/>
  <cols>
    <col min="1" max="1" width="2.16015625" style="0" customWidth="1"/>
    <col min="2" max="2" width="2.33203125" style="0" customWidth="1"/>
    <col min="3" max="3" width="17.83203125" style="0" customWidth="1"/>
    <col min="4" max="17" width="16" style="0" customWidth="1"/>
    <col min="18" max="25" width="5.66015625" style="0" customWidth="1"/>
    <col min="26" max="27" width="4.66015625" style="0" customWidth="1"/>
    <col min="28" max="33" width="5.66015625" style="0" customWidth="1"/>
    <col min="34" max="34" width="7.66015625" style="0" customWidth="1"/>
    <col min="35" max="36" width="6.66015625" style="0" customWidth="1"/>
    <col min="37" max="37" width="10.66015625" style="0" customWidth="1"/>
    <col min="38" max="38" width="5.66015625" style="0" customWidth="1"/>
    <col min="39" max="39" width="4.66015625" style="0" customWidth="1"/>
    <col min="40" max="40" width="5.66015625" style="0" customWidth="1"/>
    <col min="41" max="41" width="4.66015625" style="0" customWidth="1"/>
    <col min="42" max="42" width="5.66015625" style="0" customWidth="1"/>
    <col min="43" max="44" width="4.66015625" style="0" customWidth="1"/>
    <col min="45" max="45" width="5.66015625" style="0" customWidth="1"/>
    <col min="46" max="46" width="4.66015625" style="0" customWidth="1"/>
    <col min="47" max="49" width="5.66015625" style="0" customWidth="1"/>
    <col min="50" max="51" width="1.66796875" style="0" customWidth="1"/>
    <col min="52" max="52" width="10.66015625" style="0" customWidth="1"/>
    <col min="53" max="53" width="8.66015625" style="0" customWidth="1"/>
    <col min="54" max="54" width="10.66015625" style="0" customWidth="1"/>
    <col min="55" max="55" width="9.66015625" style="0" customWidth="1"/>
    <col min="56" max="56" width="6.66015625" style="0" customWidth="1"/>
    <col min="57" max="58" width="5.66015625" style="0" customWidth="1"/>
    <col min="59" max="61" width="6.66015625" style="0" customWidth="1"/>
    <col min="62" max="62" width="5.66015625" style="0" customWidth="1"/>
    <col min="63" max="64" width="6.66015625" style="0" customWidth="1"/>
    <col min="65" max="65" width="5.66015625" style="0" customWidth="1"/>
    <col min="66" max="83" width="4.66015625" style="0" customWidth="1"/>
    <col min="84" max="84" width="5.66015625" style="0" customWidth="1"/>
    <col min="85" max="86" width="6.66015625" style="0" customWidth="1"/>
  </cols>
  <sheetData>
    <row r="1" spans="1:7" ht="27" customHeight="1">
      <c r="A1" s="212"/>
      <c r="B1" s="213"/>
      <c r="C1" s="213"/>
      <c r="D1" s="213"/>
      <c r="E1" s="213"/>
      <c r="F1" s="213"/>
      <c r="G1" s="213"/>
    </row>
    <row r="2" spans="1:7" ht="9.75" customHeight="1">
      <c r="A2" s="52"/>
      <c r="B2" s="53"/>
      <c r="C2" s="53"/>
      <c r="D2" s="53"/>
      <c r="E2" s="53"/>
      <c r="F2" s="53"/>
      <c r="G2" s="53"/>
    </row>
    <row r="3" spans="1:7" ht="21.75" customHeight="1">
      <c r="A3" s="209" t="s">
        <v>24</v>
      </c>
      <c r="B3" s="211"/>
      <c r="C3" s="211"/>
      <c r="D3" s="211"/>
      <c r="E3" s="211"/>
      <c r="F3" s="211"/>
      <c r="G3" s="211"/>
    </row>
    <row r="4" spans="1:7" ht="21.75" customHeight="1">
      <c r="A4" s="209" t="s">
        <v>25</v>
      </c>
      <c r="B4" s="210"/>
      <c r="C4" s="210"/>
      <c r="D4" s="210"/>
      <c r="E4" s="210"/>
      <c r="F4" s="210"/>
      <c r="G4" s="210"/>
    </row>
    <row r="5" spans="3:34" s="9" customFormat="1" ht="17.25" customHeight="1" thickBot="1">
      <c r="C5" s="214"/>
      <c r="D5" s="214"/>
      <c r="E5" s="10"/>
      <c r="F5" s="10"/>
      <c r="G5" s="10"/>
      <c r="H5" s="10"/>
      <c r="I5" s="10"/>
      <c r="J5" s="10"/>
      <c r="K5" s="10"/>
      <c r="L5" s="10"/>
      <c r="M5" s="10"/>
      <c r="N5" s="10"/>
      <c r="O5" s="224" t="s">
        <v>27</v>
      </c>
      <c r="P5" s="224"/>
      <c r="Q5" s="224"/>
      <c r="AH5" s="11" t="s">
        <v>0</v>
      </c>
    </row>
    <row r="6" spans="1:17" s="9" customFormat="1" ht="14.25" customHeight="1">
      <c r="A6" s="12"/>
      <c r="B6" s="13"/>
      <c r="C6" s="13"/>
      <c r="D6" s="14"/>
      <c r="E6" s="219" t="s">
        <v>17</v>
      </c>
      <c r="F6" s="220"/>
      <c r="G6" s="14"/>
      <c r="H6" s="16"/>
      <c r="I6" s="16"/>
      <c r="J6" s="239" t="s">
        <v>9</v>
      </c>
      <c r="K6" s="238" t="s">
        <v>28</v>
      </c>
      <c r="L6" s="229" t="s">
        <v>30</v>
      </c>
      <c r="M6" s="230"/>
      <c r="N6" s="230"/>
      <c r="O6" s="231"/>
      <c r="P6" s="232" t="s">
        <v>14</v>
      </c>
      <c r="Q6" s="206" t="s">
        <v>18</v>
      </c>
    </row>
    <row r="7" spans="1:17" s="20" customFormat="1" ht="18" customHeight="1">
      <c r="A7" s="41"/>
      <c r="B7" s="17"/>
      <c r="C7" s="18"/>
      <c r="D7" s="35" t="s">
        <v>5</v>
      </c>
      <c r="E7" s="221" t="s">
        <v>17</v>
      </c>
      <c r="F7" s="221" t="s">
        <v>19</v>
      </c>
      <c r="G7" s="35" t="s">
        <v>6</v>
      </c>
      <c r="H7" s="32" t="s">
        <v>7</v>
      </c>
      <c r="I7" s="32" t="s">
        <v>8</v>
      </c>
      <c r="J7" s="240"/>
      <c r="K7" s="211"/>
      <c r="L7" s="221" t="s">
        <v>11</v>
      </c>
      <c r="M7" s="215" t="s">
        <v>12</v>
      </c>
      <c r="N7" s="215" t="s">
        <v>13</v>
      </c>
      <c r="O7" s="215" t="s">
        <v>15</v>
      </c>
      <c r="P7" s="233"/>
      <c r="Q7" s="235"/>
    </row>
    <row r="8" spans="1:17" s="9" customFormat="1" ht="30" customHeight="1" thickBot="1">
      <c r="A8" s="26"/>
      <c r="B8" s="10"/>
      <c r="C8" s="10"/>
      <c r="D8" s="19"/>
      <c r="E8" s="227"/>
      <c r="F8" s="227"/>
      <c r="G8" s="21" t="s">
        <v>1</v>
      </c>
      <c r="H8" s="22"/>
      <c r="I8" s="21" t="s">
        <v>1</v>
      </c>
      <c r="J8" s="201"/>
      <c r="K8" s="202" t="s">
        <v>29</v>
      </c>
      <c r="L8" s="228"/>
      <c r="M8" s="237"/>
      <c r="N8" s="216"/>
      <c r="O8" s="250"/>
      <c r="P8" s="234"/>
      <c r="Q8" s="236"/>
    </row>
    <row r="9" spans="1:17" s="9" customFormat="1" ht="22.5" customHeight="1" thickBot="1">
      <c r="A9" s="24"/>
      <c r="B9" s="217" t="s">
        <v>16</v>
      </c>
      <c r="C9" s="218"/>
      <c r="D9" s="61">
        <f>SUM(D10+D11)</f>
        <v>36304</v>
      </c>
      <c r="E9" s="61">
        <f>SUM(E10+E11)</f>
        <v>3109</v>
      </c>
      <c r="F9" s="61">
        <f>SUM(F10:F11)</f>
        <v>698</v>
      </c>
      <c r="G9" s="106">
        <f>SUM(E9/D9*100)</f>
        <v>8.563794623182018</v>
      </c>
      <c r="H9" s="62">
        <f>SUM(H10:H11)</f>
        <v>314</v>
      </c>
      <c r="I9" s="106">
        <f>SUM(H9/E9*100)</f>
        <v>10.099710517851399</v>
      </c>
      <c r="J9" s="61">
        <f>SUM(J10+J11)</f>
        <v>270</v>
      </c>
      <c r="K9" s="169">
        <f>SUM(J9/H9*100)</f>
        <v>85.98726114649682</v>
      </c>
      <c r="L9" s="61">
        <f>SUM(L10:L11)</f>
        <v>59</v>
      </c>
      <c r="M9" s="61">
        <f>SUM(M10:M11)</f>
        <v>3</v>
      </c>
      <c r="N9" s="61">
        <f>SUM(N10:N11)</f>
        <v>0</v>
      </c>
      <c r="O9" s="61">
        <f>SUM(O10+O11)</f>
        <v>208</v>
      </c>
      <c r="P9" s="61">
        <f>SUM(P10+P11)</f>
        <v>34</v>
      </c>
      <c r="Q9" s="63">
        <f>SUM(Q10:Q11)</f>
        <v>10</v>
      </c>
    </row>
    <row r="10" spans="1:17" s="9" customFormat="1" ht="22.5" customHeight="1">
      <c r="A10" s="24"/>
      <c r="B10" s="225" t="s">
        <v>3</v>
      </c>
      <c r="C10" s="226"/>
      <c r="D10" s="64">
        <f>D15+D19</f>
        <v>24697</v>
      </c>
      <c r="E10" s="64">
        <f aca="true" t="shared" si="0" ref="E10:Q10">E15+E19</f>
        <v>2090</v>
      </c>
      <c r="F10" s="64">
        <f t="shared" si="0"/>
        <v>329</v>
      </c>
      <c r="G10" s="107">
        <f>SUM(E10/D10*100)</f>
        <v>8.462566303599628</v>
      </c>
      <c r="H10" s="64">
        <f t="shared" si="0"/>
        <v>215</v>
      </c>
      <c r="I10" s="112">
        <f aca="true" t="shared" si="1" ref="I10:I20">SUM(H10/E10*100)</f>
        <v>10.287081339712918</v>
      </c>
      <c r="J10" s="64">
        <f t="shared" si="0"/>
        <v>188</v>
      </c>
      <c r="K10" s="112">
        <f aca="true" t="shared" si="2" ref="K10:K20">SUM(J10/H10*100)</f>
        <v>87.44186046511628</v>
      </c>
      <c r="L10" s="64">
        <f t="shared" si="0"/>
        <v>40</v>
      </c>
      <c r="M10" s="64">
        <f t="shared" si="0"/>
        <v>2</v>
      </c>
      <c r="N10" s="64">
        <f t="shared" si="0"/>
        <v>0</v>
      </c>
      <c r="O10" s="64">
        <f t="shared" si="0"/>
        <v>146</v>
      </c>
      <c r="P10" s="64">
        <f t="shared" si="0"/>
        <v>17</v>
      </c>
      <c r="Q10" s="199">
        <f t="shared" si="0"/>
        <v>10</v>
      </c>
    </row>
    <row r="11" spans="1:17" s="9" customFormat="1" ht="22.5" customHeight="1" thickBot="1">
      <c r="A11" s="24"/>
      <c r="B11" s="245" t="s">
        <v>2</v>
      </c>
      <c r="C11" s="246"/>
      <c r="D11" s="65">
        <f>D16+D20</f>
        <v>11607</v>
      </c>
      <c r="E11" s="65">
        <f aca="true" t="shared" si="3" ref="E11:Q11">E16+E20</f>
        <v>1019</v>
      </c>
      <c r="F11" s="65">
        <f t="shared" si="3"/>
        <v>369</v>
      </c>
      <c r="G11" s="108">
        <f>SUM(E11/D11*100)</f>
        <v>8.779184974584304</v>
      </c>
      <c r="H11" s="65">
        <f t="shared" si="3"/>
        <v>99</v>
      </c>
      <c r="I11" s="166">
        <f t="shared" si="1"/>
        <v>9.71540726202159</v>
      </c>
      <c r="J11" s="65">
        <f t="shared" si="3"/>
        <v>82</v>
      </c>
      <c r="K11" s="170">
        <f t="shared" si="2"/>
        <v>82.82828282828282</v>
      </c>
      <c r="L11" s="65">
        <f t="shared" si="3"/>
        <v>19</v>
      </c>
      <c r="M11" s="65">
        <f t="shared" si="3"/>
        <v>1</v>
      </c>
      <c r="N11" s="65">
        <f t="shared" si="3"/>
        <v>0</v>
      </c>
      <c r="O11" s="65">
        <f t="shared" si="3"/>
        <v>62</v>
      </c>
      <c r="P11" s="65">
        <f t="shared" si="3"/>
        <v>17</v>
      </c>
      <c r="Q11" s="200">
        <f t="shared" si="3"/>
        <v>0</v>
      </c>
    </row>
    <row r="12" spans="1:17" s="9" customFormat="1" ht="17.25" customHeight="1">
      <c r="A12" s="24"/>
      <c r="B12" s="41" t="s">
        <v>4</v>
      </c>
      <c r="C12" s="17"/>
      <c r="D12" s="66"/>
      <c r="E12" s="66"/>
      <c r="F12" s="66"/>
      <c r="G12" s="109"/>
      <c r="H12" s="66"/>
      <c r="I12" s="167"/>
      <c r="J12" s="67"/>
      <c r="K12" s="171"/>
      <c r="L12" s="66"/>
      <c r="M12" s="66"/>
      <c r="N12" s="69"/>
      <c r="O12" s="66"/>
      <c r="P12" s="66"/>
      <c r="Q12" s="70"/>
    </row>
    <row r="13" spans="1:17" s="9" customFormat="1" ht="15" customHeight="1">
      <c r="A13" s="24"/>
      <c r="B13" s="10"/>
      <c r="C13" s="36" t="s">
        <v>20</v>
      </c>
      <c r="D13" s="71"/>
      <c r="E13" s="72"/>
      <c r="F13" s="72"/>
      <c r="G13" s="110"/>
      <c r="H13" s="72"/>
      <c r="I13" s="110"/>
      <c r="J13" s="72"/>
      <c r="K13" s="110"/>
      <c r="L13" s="72"/>
      <c r="M13" s="68"/>
      <c r="N13" s="73"/>
      <c r="O13" s="72"/>
      <c r="P13" s="72"/>
      <c r="Q13" s="74"/>
    </row>
    <row r="14" spans="1:17" s="9" customFormat="1" ht="22.5" customHeight="1" thickBot="1">
      <c r="A14" s="24"/>
      <c r="B14" s="10"/>
      <c r="C14" s="33" t="s">
        <v>16</v>
      </c>
      <c r="D14" s="75">
        <f>SUM(D15+D16)</f>
        <v>13219</v>
      </c>
      <c r="E14" s="75">
        <f>SUM(E15+E16)</f>
        <v>1337</v>
      </c>
      <c r="F14" s="75">
        <f>SUM(F15:F16)</f>
        <v>290</v>
      </c>
      <c r="G14" s="111">
        <f>SUM(E14/D14*100)</f>
        <v>10.114229518117861</v>
      </c>
      <c r="H14" s="75">
        <f>SUM(H15+H16)</f>
        <v>157</v>
      </c>
      <c r="I14" s="108">
        <f t="shared" si="1"/>
        <v>11.742707554225879</v>
      </c>
      <c r="J14" s="76">
        <f>SUM(J15:J16)</f>
        <v>131</v>
      </c>
      <c r="K14" s="111">
        <f t="shared" si="2"/>
        <v>83.43949044585987</v>
      </c>
      <c r="L14" s="75">
        <f>SUM(L15+L16)</f>
        <v>25</v>
      </c>
      <c r="M14" s="65">
        <f>SUM(M15:M16)</f>
        <v>3</v>
      </c>
      <c r="N14" s="65">
        <f>SUM(N15:N16)</f>
        <v>0</v>
      </c>
      <c r="O14" s="75">
        <f>SUM(O15+O16)</f>
        <v>103</v>
      </c>
      <c r="P14" s="75">
        <f>SUM(P15+P16)</f>
        <v>20</v>
      </c>
      <c r="Q14" s="77">
        <f>SUM(Q15:Q16)</f>
        <v>6</v>
      </c>
    </row>
    <row r="15" spans="1:17" s="9" customFormat="1" ht="22.5" customHeight="1">
      <c r="A15" s="24"/>
      <c r="B15" s="10"/>
      <c r="C15" s="43" t="s">
        <v>3</v>
      </c>
      <c r="D15" s="78">
        <v>8938</v>
      </c>
      <c r="E15" s="78">
        <v>887</v>
      </c>
      <c r="F15" s="78">
        <v>139</v>
      </c>
      <c r="G15" s="112">
        <f>SUM(E15/D15*100)</f>
        <v>9.923920340120834</v>
      </c>
      <c r="H15" s="78">
        <v>107</v>
      </c>
      <c r="I15" s="112">
        <f t="shared" si="1"/>
        <v>12.063134160090192</v>
      </c>
      <c r="J15" s="79">
        <v>91</v>
      </c>
      <c r="K15" s="112">
        <f t="shared" si="2"/>
        <v>85.04672897196261</v>
      </c>
      <c r="L15" s="78">
        <v>17</v>
      </c>
      <c r="M15" s="78">
        <v>2</v>
      </c>
      <c r="N15" s="80">
        <v>0</v>
      </c>
      <c r="O15" s="78">
        <v>72</v>
      </c>
      <c r="P15" s="78">
        <v>10</v>
      </c>
      <c r="Q15" s="81">
        <v>6</v>
      </c>
    </row>
    <row r="16" spans="1:17" s="9" customFormat="1" ht="22.5" customHeight="1">
      <c r="A16" s="24"/>
      <c r="B16" s="10"/>
      <c r="C16" s="44" t="s">
        <v>2</v>
      </c>
      <c r="D16" s="82">
        <v>4281</v>
      </c>
      <c r="E16" s="82">
        <v>450</v>
      </c>
      <c r="F16" s="82">
        <v>151</v>
      </c>
      <c r="G16" s="113">
        <f>SUM(E16/D16*100)</f>
        <v>10.51156271899089</v>
      </c>
      <c r="H16" s="83">
        <v>50</v>
      </c>
      <c r="I16" s="113">
        <f t="shared" si="1"/>
        <v>11.11111111111111</v>
      </c>
      <c r="J16" s="84">
        <v>40</v>
      </c>
      <c r="K16" s="113">
        <f t="shared" si="2"/>
        <v>80</v>
      </c>
      <c r="L16" s="85">
        <v>8</v>
      </c>
      <c r="M16" s="85">
        <v>1</v>
      </c>
      <c r="N16" s="85">
        <v>0</v>
      </c>
      <c r="O16" s="85">
        <v>31</v>
      </c>
      <c r="P16" s="85">
        <v>10</v>
      </c>
      <c r="Q16" s="86">
        <v>0</v>
      </c>
    </row>
    <row r="17" spans="1:17" s="9" customFormat="1" ht="17.25" customHeight="1">
      <c r="A17" s="24"/>
      <c r="B17" s="10"/>
      <c r="C17" s="45" t="s">
        <v>21</v>
      </c>
      <c r="D17" s="87"/>
      <c r="E17" s="88"/>
      <c r="F17" s="88"/>
      <c r="G17" s="114"/>
      <c r="H17" s="88"/>
      <c r="I17" s="168"/>
      <c r="J17" s="84"/>
      <c r="K17" s="172"/>
      <c r="L17" s="89"/>
      <c r="M17" s="88"/>
      <c r="N17" s="90"/>
      <c r="O17" s="88"/>
      <c r="P17" s="88"/>
      <c r="Q17" s="91"/>
    </row>
    <row r="18" spans="1:17" s="9" customFormat="1" ht="22.5" customHeight="1" thickBot="1">
      <c r="A18" s="24"/>
      <c r="B18" s="10"/>
      <c r="C18" s="46" t="s">
        <v>16</v>
      </c>
      <c r="D18" s="92">
        <f>SUM(D19+D20)</f>
        <v>23085</v>
      </c>
      <c r="E18" s="92">
        <f>SUM(E19+E20)</f>
        <v>1772</v>
      </c>
      <c r="F18" s="92">
        <f>SUM(F19+F20)</f>
        <v>408</v>
      </c>
      <c r="G18" s="115">
        <f>SUM(E18/D18*100)</f>
        <v>7.6759800736408925</v>
      </c>
      <c r="H18" s="93">
        <f>SUM(H19+H20)</f>
        <v>157</v>
      </c>
      <c r="I18" s="108">
        <f t="shared" si="1"/>
        <v>8.860045146726863</v>
      </c>
      <c r="J18" s="75">
        <f>SUM(J19:J20)</f>
        <v>139</v>
      </c>
      <c r="K18" s="111">
        <f t="shared" si="2"/>
        <v>88.53503184713377</v>
      </c>
      <c r="L18" s="92">
        <f>SUM(L19+L20)</f>
        <v>34</v>
      </c>
      <c r="M18" s="94">
        <f>SUM(M19:M20)</f>
        <v>0</v>
      </c>
      <c r="N18" s="94">
        <f>SUM(N19:N20)</f>
        <v>0</v>
      </c>
      <c r="O18" s="92">
        <f>SUM(O19+O20)</f>
        <v>105</v>
      </c>
      <c r="P18" s="92">
        <f>SUM(P19:P20)</f>
        <v>14</v>
      </c>
      <c r="Q18" s="95">
        <f>SUM(Q19:Q20)</f>
        <v>4</v>
      </c>
    </row>
    <row r="19" spans="1:17" s="9" customFormat="1" ht="22.5" customHeight="1">
      <c r="A19" s="24"/>
      <c r="B19" s="10"/>
      <c r="C19" s="47" t="s">
        <v>3</v>
      </c>
      <c r="D19" s="78">
        <v>15759</v>
      </c>
      <c r="E19" s="78">
        <v>1203</v>
      </c>
      <c r="F19" s="78">
        <v>190</v>
      </c>
      <c r="G19" s="116">
        <f>SUM(E19/D19*100)</f>
        <v>7.633733104892443</v>
      </c>
      <c r="H19" s="96">
        <v>108</v>
      </c>
      <c r="I19" s="112">
        <f t="shared" si="1"/>
        <v>8.977556109725686</v>
      </c>
      <c r="J19" s="84">
        <v>97</v>
      </c>
      <c r="K19" s="173">
        <f t="shared" si="2"/>
        <v>89.81481481481481</v>
      </c>
      <c r="L19" s="97">
        <v>23</v>
      </c>
      <c r="M19" s="80">
        <v>0</v>
      </c>
      <c r="N19" s="80">
        <v>0</v>
      </c>
      <c r="O19" s="78">
        <v>74</v>
      </c>
      <c r="P19" s="80">
        <v>7</v>
      </c>
      <c r="Q19" s="98">
        <v>4</v>
      </c>
    </row>
    <row r="20" spans="1:17" s="9" customFormat="1" ht="22.5" customHeight="1" thickBot="1">
      <c r="A20" s="25"/>
      <c r="B20" s="23"/>
      <c r="C20" s="48" t="s">
        <v>2</v>
      </c>
      <c r="D20" s="99">
        <v>7326</v>
      </c>
      <c r="E20" s="100">
        <v>569</v>
      </c>
      <c r="F20" s="101">
        <v>218</v>
      </c>
      <c r="G20" s="117">
        <f>SUM(E20/D20*100)</f>
        <v>7.7668577668577665</v>
      </c>
      <c r="H20" s="102">
        <v>49</v>
      </c>
      <c r="I20" s="166">
        <f t="shared" si="1"/>
        <v>8.611599297012303</v>
      </c>
      <c r="J20" s="65">
        <v>42</v>
      </c>
      <c r="K20" s="111">
        <f t="shared" si="2"/>
        <v>85.71428571428571</v>
      </c>
      <c r="L20" s="103">
        <v>11</v>
      </c>
      <c r="M20" s="103">
        <v>0</v>
      </c>
      <c r="N20" s="104">
        <v>0</v>
      </c>
      <c r="O20" s="103">
        <v>31</v>
      </c>
      <c r="P20" s="103">
        <v>7</v>
      </c>
      <c r="Q20" s="105">
        <v>0</v>
      </c>
    </row>
    <row r="21" spans="2:17" ht="11.25" customHeight="1">
      <c r="B21" s="54"/>
      <c r="C21" s="55"/>
      <c r="D21" s="56"/>
      <c r="E21" s="56"/>
      <c r="F21" s="56"/>
      <c r="G21" s="57"/>
      <c r="H21" s="56"/>
      <c r="I21" s="57"/>
      <c r="J21" s="56"/>
      <c r="K21" s="58"/>
      <c r="L21" s="59"/>
      <c r="M21" s="59"/>
      <c r="N21" s="59"/>
      <c r="O21" s="59"/>
      <c r="P21" s="59"/>
      <c r="Q21" s="59"/>
    </row>
    <row r="22" spans="1:17" ht="18" customHeight="1">
      <c r="A22" s="42" t="s">
        <v>26</v>
      </c>
      <c r="B22" s="8"/>
      <c r="C22" s="8"/>
      <c r="D22" s="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2:17" ht="21.75" customHeight="1" thickBot="1">
      <c r="B23" s="54"/>
      <c r="C23" s="249"/>
      <c r="D23" s="24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224" t="s">
        <v>27</v>
      </c>
      <c r="P23" s="224"/>
      <c r="Q23" s="224"/>
    </row>
    <row r="24" spans="1:17" s="9" customFormat="1" ht="15" customHeight="1">
      <c r="A24" s="12"/>
      <c r="B24" s="13"/>
      <c r="C24" s="13"/>
      <c r="D24" s="14"/>
      <c r="E24" s="219" t="s">
        <v>17</v>
      </c>
      <c r="F24" s="220"/>
      <c r="G24" s="14"/>
      <c r="H24" s="16"/>
      <c r="I24" s="16"/>
      <c r="J24" s="15"/>
      <c r="K24" s="15"/>
      <c r="L24" s="241" t="s">
        <v>31</v>
      </c>
      <c r="M24" s="242"/>
      <c r="N24" s="242"/>
      <c r="O24" s="242"/>
      <c r="P24" s="203" t="s">
        <v>14</v>
      </c>
      <c r="Q24" s="206" t="s">
        <v>18</v>
      </c>
    </row>
    <row r="25" spans="1:17" s="9" customFormat="1" ht="18" customHeight="1">
      <c r="A25" s="26"/>
      <c r="B25" s="10"/>
      <c r="C25" s="10"/>
      <c r="D25" s="35" t="s">
        <v>5</v>
      </c>
      <c r="E25" s="221" t="s">
        <v>17</v>
      </c>
      <c r="F25" s="221" t="s">
        <v>19</v>
      </c>
      <c r="G25" s="35" t="s">
        <v>6</v>
      </c>
      <c r="H25" s="34" t="s">
        <v>7</v>
      </c>
      <c r="I25" s="34" t="s">
        <v>8</v>
      </c>
      <c r="J25" s="34" t="s">
        <v>9</v>
      </c>
      <c r="K25" s="34" t="s">
        <v>10</v>
      </c>
      <c r="L25" s="221" t="s">
        <v>11</v>
      </c>
      <c r="M25" s="215" t="s">
        <v>12</v>
      </c>
      <c r="N25" s="215" t="s">
        <v>13</v>
      </c>
      <c r="O25" s="247" t="s">
        <v>15</v>
      </c>
      <c r="P25" s="204"/>
      <c r="Q25" s="207"/>
    </row>
    <row r="26" spans="1:17" s="9" customFormat="1" ht="30" customHeight="1" thickBot="1">
      <c r="A26" s="26"/>
      <c r="B26" s="10"/>
      <c r="C26" s="10"/>
      <c r="D26" s="19"/>
      <c r="E26" s="222"/>
      <c r="F26" s="222"/>
      <c r="G26" s="21" t="s">
        <v>1</v>
      </c>
      <c r="H26" s="22"/>
      <c r="I26" s="21" t="s">
        <v>1</v>
      </c>
      <c r="J26" s="19"/>
      <c r="K26" s="21" t="s">
        <v>1</v>
      </c>
      <c r="L26" s="228"/>
      <c r="M26" s="237"/>
      <c r="N26" s="216"/>
      <c r="O26" s="248"/>
      <c r="P26" s="205"/>
      <c r="Q26" s="208"/>
    </row>
    <row r="27" spans="1:17" s="9" customFormat="1" ht="22.5" customHeight="1" thickBot="1">
      <c r="A27" s="24"/>
      <c r="B27" s="217" t="s">
        <v>16</v>
      </c>
      <c r="C27" s="218"/>
      <c r="D27" s="118">
        <f>+D28+D29</f>
        <v>36304</v>
      </c>
      <c r="E27" s="119">
        <f>+E28+E29</f>
        <v>4235</v>
      </c>
      <c r="F27" s="119">
        <f>SUM(F28:F29)</f>
        <v>1314</v>
      </c>
      <c r="G27" s="191">
        <f>E27/D27*100</f>
        <v>11.665381225209345</v>
      </c>
      <c r="H27" s="118">
        <f>+H28+H29</f>
        <v>279</v>
      </c>
      <c r="I27" s="185">
        <f>H27/E27*100</f>
        <v>6.587957497048406</v>
      </c>
      <c r="J27" s="118">
        <f>SUM(J28:J29)</f>
        <v>201</v>
      </c>
      <c r="K27" s="174">
        <f>SUM(J27/H27*100)</f>
        <v>72.04301075268818</v>
      </c>
      <c r="L27" s="118">
        <f>SUM(L28:L29)</f>
        <v>85</v>
      </c>
      <c r="M27" s="118">
        <f>SUM(M28:M29)</f>
        <v>7</v>
      </c>
      <c r="N27" s="118">
        <f>SUM(N28:N29)</f>
        <v>0</v>
      </c>
      <c r="O27" s="118">
        <f>SUM(O28:O29)</f>
        <v>109</v>
      </c>
      <c r="P27" s="119">
        <f>+P28+P29</f>
        <v>67</v>
      </c>
      <c r="Q27" s="120">
        <f>SUM(Q28:Q29)</f>
        <v>11</v>
      </c>
    </row>
    <row r="28" spans="1:17" s="9" customFormat="1" ht="22.5" customHeight="1">
      <c r="A28" s="24"/>
      <c r="B28" s="243" t="s">
        <v>3</v>
      </c>
      <c r="C28" s="244"/>
      <c r="D28" s="121">
        <f>D33+D37</f>
        <v>24697</v>
      </c>
      <c r="E28" s="121">
        <f aca="true" t="shared" si="4" ref="E28:Q28">E33+E37</f>
        <v>2484</v>
      </c>
      <c r="F28" s="121">
        <f t="shared" si="4"/>
        <v>721</v>
      </c>
      <c r="G28" s="186">
        <f>E28/D28*100</f>
        <v>10.057901769445682</v>
      </c>
      <c r="H28" s="121">
        <f t="shared" si="4"/>
        <v>159</v>
      </c>
      <c r="I28" s="186">
        <f aca="true" t="shared" si="5" ref="I28:I38">H28/E28*100</f>
        <v>6.40096618357488</v>
      </c>
      <c r="J28" s="121">
        <f t="shared" si="4"/>
        <v>117</v>
      </c>
      <c r="K28" s="175">
        <f aca="true" t="shared" si="6" ref="K28:K38">J28/H28*100</f>
        <v>73.58490566037736</v>
      </c>
      <c r="L28" s="121">
        <f t="shared" si="4"/>
        <v>45</v>
      </c>
      <c r="M28" s="121">
        <f t="shared" si="4"/>
        <v>3</v>
      </c>
      <c r="N28" s="121">
        <f t="shared" si="4"/>
        <v>0</v>
      </c>
      <c r="O28" s="121">
        <f t="shared" si="4"/>
        <v>69</v>
      </c>
      <c r="P28" s="121">
        <f t="shared" si="4"/>
        <v>31</v>
      </c>
      <c r="Q28" s="122">
        <f t="shared" si="4"/>
        <v>11</v>
      </c>
    </row>
    <row r="29" spans="1:17" s="9" customFormat="1" ht="22.5" customHeight="1" thickBot="1">
      <c r="A29" s="24"/>
      <c r="B29" s="245" t="s">
        <v>2</v>
      </c>
      <c r="C29" s="246"/>
      <c r="D29" s="123">
        <f>D34+D38</f>
        <v>11607</v>
      </c>
      <c r="E29" s="123">
        <f aca="true" t="shared" si="7" ref="E29:Q29">E34+E38</f>
        <v>1751</v>
      </c>
      <c r="F29" s="124">
        <f t="shared" si="7"/>
        <v>593</v>
      </c>
      <c r="G29" s="196">
        <f>E29/D29*100</f>
        <v>15.085724131989316</v>
      </c>
      <c r="H29" s="124">
        <f t="shared" si="7"/>
        <v>120</v>
      </c>
      <c r="I29" s="187">
        <f t="shared" si="5"/>
        <v>6.853226727584237</v>
      </c>
      <c r="J29" s="124">
        <f t="shared" si="7"/>
        <v>84</v>
      </c>
      <c r="K29" s="176">
        <f t="shared" si="6"/>
        <v>70</v>
      </c>
      <c r="L29" s="125">
        <f t="shared" si="7"/>
        <v>40</v>
      </c>
      <c r="M29" s="123">
        <f t="shared" si="7"/>
        <v>4</v>
      </c>
      <c r="N29" s="123">
        <f t="shared" si="7"/>
        <v>0</v>
      </c>
      <c r="O29" s="123">
        <f t="shared" si="7"/>
        <v>40</v>
      </c>
      <c r="P29" s="123">
        <f t="shared" si="7"/>
        <v>36</v>
      </c>
      <c r="Q29" s="126">
        <f t="shared" si="7"/>
        <v>0</v>
      </c>
    </row>
    <row r="30" spans="1:17" s="9" customFormat="1" ht="19.5" customHeight="1">
      <c r="A30" s="24"/>
      <c r="B30" s="37" t="s">
        <v>4</v>
      </c>
      <c r="C30" s="38"/>
      <c r="D30" s="127"/>
      <c r="E30" s="128"/>
      <c r="F30" s="128"/>
      <c r="G30" s="197"/>
      <c r="H30" s="127"/>
      <c r="I30" s="188"/>
      <c r="J30" s="129"/>
      <c r="K30" s="177"/>
      <c r="L30" s="129"/>
      <c r="M30" s="129"/>
      <c r="N30" s="130"/>
      <c r="O30" s="129"/>
      <c r="P30" s="129"/>
      <c r="Q30" s="131"/>
    </row>
    <row r="31" spans="1:17" s="9" customFormat="1" ht="16.5" customHeight="1">
      <c r="A31" s="26"/>
      <c r="B31" s="26"/>
      <c r="C31" s="36" t="s">
        <v>22</v>
      </c>
      <c r="D31" s="132"/>
      <c r="E31" s="133"/>
      <c r="F31" s="133"/>
      <c r="G31" s="189"/>
      <c r="H31" s="133"/>
      <c r="I31" s="189"/>
      <c r="J31" s="133"/>
      <c r="K31" s="178"/>
      <c r="L31" s="133"/>
      <c r="M31" s="133"/>
      <c r="N31" s="134"/>
      <c r="O31" s="133"/>
      <c r="P31" s="133"/>
      <c r="Q31" s="135"/>
    </row>
    <row r="32" spans="1:17" s="9" customFormat="1" ht="22.5" customHeight="1" thickBot="1">
      <c r="A32" s="26"/>
      <c r="B32" s="27"/>
      <c r="C32" s="39" t="s">
        <v>16</v>
      </c>
      <c r="D32" s="136">
        <f>SUM(D33:D34)</f>
        <v>13219</v>
      </c>
      <c r="E32" s="136">
        <f aca="true" t="shared" si="8" ref="E32:Q32">SUM(E33:E34)</f>
        <v>1768</v>
      </c>
      <c r="F32" s="136">
        <f t="shared" si="8"/>
        <v>485</v>
      </c>
      <c r="G32" s="198">
        <f>E32/D32*100</f>
        <v>13.374687949164082</v>
      </c>
      <c r="H32" s="136">
        <f t="shared" si="8"/>
        <v>132</v>
      </c>
      <c r="I32" s="190">
        <f t="shared" si="5"/>
        <v>7.46606334841629</v>
      </c>
      <c r="J32" s="136">
        <f t="shared" si="8"/>
        <v>94</v>
      </c>
      <c r="K32" s="179">
        <f t="shared" si="6"/>
        <v>71.21212121212122</v>
      </c>
      <c r="L32" s="136">
        <f t="shared" si="8"/>
        <v>32</v>
      </c>
      <c r="M32" s="136">
        <f t="shared" si="8"/>
        <v>5</v>
      </c>
      <c r="N32" s="136">
        <f t="shared" si="8"/>
        <v>0</v>
      </c>
      <c r="O32" s="136">
        <f t="shared" si="8"/>
        <v>57</v>
      </c>
      <c r="P32" s="136">
        <f t="shared" si="8"/>
        <v>34</v>
      </c>
      <c r="Q32" s="137">
        <f t="shared" si="8"/>
        <v>4</v>
      </c>
    </row>
    <row r="33" spans="1:17" s="9" customFormat="1" ht="22.5" customHeight="1">
      <c r="A33" s="26"/>
      <c r="B33" s="27"/>
      <c r="C33" s="47" t="s">
        <v>3</v>
      </c>
      <c r="D33" s="138">
        <v>8938</v>
      </c>
      <c r="E33" s="139">
        <v>984</v>
      </c>
      <c r="F33" s="139">
        <v>256</v>
      </c>
      <c r="G33" s="191">
        <f>E33/D33*100</f>
        <v>11.009174311926607</v>
      </c>
      <c r="H33" s="139">
        <v>74</v>
      </c>
      <c r="I33" s="191">
        <f t="shared" si="5"/>
        <v>7.520325203252034</v>
      </c>
      <c r="J33" s="139">
        <v>55</v>
      </c>
      <c r="K33" s="180">
        <f t="shared" si="6"/>
        <v>74.32432432432432</v>
      </c>
      <c r="L33" s="140">
        <v>18</v>
      </c>
      <c r="M33" s="139">
        <v>2</v>
      </c>
      <c r="N33" s="141">
        <v>0</v>
      </c>
      <c r="O33" s="139">
        <v>35</v>
      </c>
      <c r="P33" s="139">
        <v>15</v>
      </c>
      <c r="Q33" s="142">
        <v>4</v>
      </c>
    </row>
    <row r="34" spans="1:18" s="9" customFormat="1" ht="22.5" customHeight="1">
      <c r="A34" s="26"/>
      <c r="B34" s="27"/>
      <c r="C34" s="49" t="s">
        <v>2</v>
      </c>
      <c r="D34" s="143">
        <v>4281</v>
      </c>
      <c r="E34" s="143">
        <v>784</v>
      </c>
      <c r="F34" s="143">
        <v>229</v>
      </c>
      <c r="G34" s="192">
        <f>E34/D34*100</f>
        <v>18.313478159308573</v>
      </c>
      <c r="H34" s="143">
        <v>58</v>
      </c>
      <c r="I34" s="192">
        <f t="shared" si="5"/>
        <v>7.3979591836734695</v>
      </c>
      <c r="J34" s="144">
        <v>39</v>
      </c>
      <c r="K34" s="181">
        <f t="shared" si="6"/>
        <v>67.24137931034483</v>
      </c>
      <c r="L34" s="145">
        <v>14</v>
      </c>
      <c r="M34" s="145">
        <v>3</v>
      </c>
      <c r="N34" s="145">
        <v>0</v>
      </c>
      <c r="O34" s="145">
        <v>22</v>
      </c>
      <c r="P34" s="145">
        <v>19</v>
      </c>
      <c r="Q34" s="146">
        <v>0</v>
      </c>
      <c r="R34" s="10"/>
    </row>
    <row r="35" spans="1:18" s="31" customFormat="1" ht="20.25" customHeight="1">
      <c r="A35" s="29"/>
      <c r="B35" s="29"/>
      <c r="C35" s="45" t="s">
        <v>23</v>
      </c>
      <c r="D35" s="147"/>
      <c r="E35" s="148"/>
      <c r="F35" s="148"/>
      <c r="G35" s="193"/>
      <c r="H35" s="148"/>
      <c r="I35" s="193"/>
      <c r="J35" s="149"/>
      <c r="K35" s="182"/>
      <c r="L35" s="150"/>
      <c r="M35" s="150"/>
      <c r="N35" s="150"/>
      <c r="O35" s="150"/>
      <c r="P35" s="150"/>
      <c r="Q35" s="151"/>
      <c r="R35" s="30"/>
    </row>
    <row r="36" spans="1:17" s="9" customFormat="1" ht="22.5" customHeight="1" thickBot="1">
      <c r="A36" s="26"/>
      <c r="B36" s="27"/>
      <c r="C36" s="50" t="s">
        <v>16</v>
      </c>
      <c r="D36" s="152">
        <f>SUM(D37:D38)</f>
        <v>23085</v>
      </c>
      <c r="E36" s="152">
        <f aca="true" t="shared" si="9" ref="E36:Q36">SUM(E37:E38)</f>
        <v>2467</v>
      </c>
      <c r="F36" s="152">
        <f t="shared" si="9"/>
        <v>829</v>
      </c>
      <c r="G36" s="198">
        <f>E36/D36*100</f>
        <v>10.686593025774311</v>
      </c>
      <c r="H36" s="152">
        <f t="shared" si="9"/>
        <v>147</v>
      </c>
      <c r="I36" s="190">
        <f t="shared" si="5"/>
        <v>5.958654235914065</v>
      </c>
      <c r="J36" s="152">
        <f t="shared" si="9"/>
        <v>107</v>
      </c>
      <c r="K36" s="179">
        <f t="shared" si="6"/>
        <v>72.78911564625851</v>
      </c>
      <c r="L36" s="152">
        <f t="shared" si="9"/>
        <v>53</v>
      </c>
      <c r="M36" s="152">
        <f t="shared" si="9"/>
        <v>2</v>
      </c>
      <c r="N36" s="152">
        <f t="shared" si="9"/>
        <v>0</v>
      </c>
      <c r="O36" s="152">
        <f t="shared" si="9"/>
        <v>52</v>
      </c>
      <c r="P36" s="152">
        <f t="shared" si="9"/>
        <v>33</v>
      </c>
      <c r="Q36" s="153">
        <f t="shared" si="9"/>
        <v>7</v>
      </c>
    </row>
    <row r="37" spans="1:17" s="9" customFormat="1" ht="22.5" customHeight="1">
      <c r="A37" s="26"/>
      <c r="B37" s="27"/>
      <c r="C37" s="51" t="s">
        <v>3</v>
      </c>
      <c r="D37" s="121">
        <v>15759</v>
      </c>
      <c r="E37" s="154">
        <v>1500</v>
      </c>
      <c r="F37" s="154">
        <v>465</v>
      </c>
      <c r="G37" s="186">
        <f>E37/D37*100</f>
        <v>9.518370454978108</v>
      </c>
      <c r="H37" s="154">
        <v>85</v>
      </c>
      <c r="I37" s="194">
        <f t="shared" si="5"/>
        <v>5.666666666666666</v>
      </c>
      <c r="J37" s="155">
        <v>62</v>
      </c>
      <c r="K37" s="183">
        <f t="shared" si="6"/>
        <v>72.94117647058823</v>
      </c>
      <c r="L37" s="156">
        <v>27</v>
      </c>
      <c r="M37" s="154">
        <v>1</v>
      </c>
      <c r="N37" s="157">
        <v>0</v>
      </c>
      <c r="O37" s="158">
        <v>34</v>
      </c>
      <c r="P37" s="158">
        <v>16</v>
      </c>
      <c r="Q37" s="159">
        <v>7</v>
      </c>
    </row>
    <row r="38" spans="1:17" s="9" customFormat="1" ht="22.5" customHeight="1" thickBot="1">
      <c r="A38" s="25"/>
      <c r="B38" s="28"/>
      <c r="C38" s="48" t="s">
        <v>2</v>
      </c>
      <c r="D38" s="160">
        <v>7326</v>
      </c>
      <c r="E38" s="161">
        <v>967</v>
      </c>
      <c r="F38" s="123">
        <v>364</v>
      </c>
      <c r="G38" s="196">
        <f>E38/D38*100</f>
        <v>13.1995631995632</v>
      </c>
      <c r="H38" s="161">
        <v>62</v>
      </c>
      <c r="I38" s="195">
        <f t="shared" si="5"/>
        <v>6.41158221302999</v>
      </c>
      <c r="J38" s="162">
        <v>45</v>
      </c>
      <c r="K38" s="184">
        <f t="shared" si="6"/>
        <v>72.58064516129032</v>
      </c>
      <c r="L38" s="163">
        <v>26</v>
      </c>
      <c r="M38" s="163">
        <v>1</v>
      </c>
      <c r="N38" s="164">
        <v>0</v>
      </c>
      <c r="O38" s="163">
        <v>18</v>
      </c>
      <c r="P38" s="163">
        <v>17</v>
      </c>
      <c r="Q38" s="165">
        <v>0</v>
      </c>
    </row>
    <row r="39" spans="3:17" ht="12.75" customHeight="1">
      <c r="C39" s="40"/>
      <c r="D39" s="1"/>
      <c r="E39" s="1"/>
      <c r="F39" s="1"/>
      <c r="G39" s="5"/>
      <c r="H39" s="1"/>
      <c r="I39" s="5"/>
      <c r="J39" s="1"/>
      <c r="K39" s="6"/>
      <c r="L39" s="7"/>
      <c r="M39" s="7"/>
      <c r="N39" s="7"/>
      <c r="O39" s="7"/>
      <c r="P39" s="7"/>
      <c r="Q39" s="7"/>
    </row>
    <row r="40" spans="1:17" ht="12.75" customHeight="1">
      <c r="A40" s="2"/>
      <c r="C40" s="4"/>
      <c r="E40" s="2"/>
      <c r="F40" s="2"/>
      <c r="G40" s="2"/>
      <c r="H40" s="2"/>
      <c r="I40" s="2"/>
      <c r="J40" s="2"/>
      <c r="K40" s="2"/>
      <c r="L40" s="3"/>
      <c r="M40" s="3"/>
      <c r="N40" s="3"/>
      <c r="O40" s="3"/>
      <c r="P40" s="3"/>
      <c r="Q40" s="3"/>
    </row>
    <row r="41" spans="1:20" ht="21.75" customHeight="1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T41" s="2"/>
    </row>
    <row r="42" spans="3:17" ht="12.75" customHeight="1">
      <c r="C42" s="4"/>
      <c r="D42" s="2"/>
      <c r="E42" s="2"/>
      <c r="F42" s="2"/>
      <c r="G42" s="2"/>
      <c r="H42" s="2"/>
      <c r="I42" s="2"/>
      <c r="J42" s="2"/>
      <c r="K42" s="2"/>
      <c r="L42" s="3"/>
      <c r="M42" s="3"/>
      <c r="N42" s="3"/>
      <c r="O42" s="3"/>
      <c r="P42" s="3"/>
      <c r="Q42" s="3"/>
    </row>
    <row r="43" spans="3:17" ht="12.75" customHeight="1">
      <c r="C43" s="4"/>
      <c r="D43" s="2"/>
      <c r="E43" s="2"/>
      <c r="F43" s="2"/>
      <c r="G43" s="2"/>
      <c r="H43" s="2"/>
      <c r="I43" s="2"/>
      <c r="J43" s="2"/>
      <c r="K43" s="2"/>
      <c r="L43" s="3"/>
      <c r="M43" s="3"/>
      <c r="N43" s="3"/>
      <c r="O43" s="3"/>
      <c r="P43" s="3"/>
      <c r="Q43" s="3"/>
    </row>
    <row r="44" spans="3:17" ht="12.75" customHeight="1">
      <c r="C44" s="4"/>
      <c r="D44" s="2"/>
      <c r="E44" s="2"/>
      <c r="F44" s="2"/>
      <c r="G44" s="2"/>
      <c r="H44" s="2"/>
      <c r="I44" s="2"/>
      <c r="J44" s="2"/>
      <c r="K44" s="2"/>
      <c r="L44" s="3"/>
      <c r="M44" s="3"/>
      <c r="N44" s="3"/>
      <c r="O44" s="3"/>
      <c r="P44" s="3"/>
      <c r="Q44" s="3"/>
    </row>
    <row r="45" spans="3:17" ht="12.75" customHeight="1">
      <c r="C45" s="4"/>
      <c r="D45" s="2"/>
      <c r="E45" s="2"/>
      <c r="F45" s="2"/>
      <c r="G45" s="2"/>
      <c r="H45" s="2"/>
      <c r="I45" s="2"/>
      <c r="J45" s="2"/>
      <c r="K45" s="2"/>
      <c r="L45" s="3"/>
      <c r="M45" s="3"/>
      <c r="N45" s="3"/>
      <c r="O45" s="3"/>
      <c r="P45" s="3"/>
      <c r="Q45" s="3"/>
    </row>
    <row r="46" spans="3:17" ht="12.75" customHeight="1">
      <c r="C46" s="4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</row>
    <row r="47" spans="3:17" ht="12.75" customHeight="1">
      <c r="C47" s="4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</row>
    <row r="48" spans="3:17" ht="12.75" customHeight="1">
      <c r="C48" s="4"/>
      <c r="D48" s="2"/>
      <c r="E48" s="2"/>
      <c r="F48" s="2"/>
      <c r="G48" s="2"/>
      <c r="H48" s="2"/>
      <c r="I48" s="2"/>
      <c r="J48" s="2"/>
      <c r="K48" s="2"/>
      <c r="L48" s="3"/>
      <c r="M48" s="3"/>
      <c r="N48" s="3"/>
      <c r="O48" s="3"/>
      <c r="P48" s="3"/>
      <c r="Q48" s="3"/>
    </row>
    <row r="49" spans="3:17" ht="12.75" customHeight="1">
      <c r="C49" s="4"/>
      <c r="D49" s="2"/>
      <c r="E49" s="2"/>
      <c r="F49" s="2"/>
      <c r="G49" s="2"/>
      <c r="H49" s="2"/>
      <c r="I49" s="2"/>
      <c r="J49" s="2"/>
      <c r="K49" s="2"/>
      <c r="L49" s="3"/>
      <c r="M49" s="3"/>
      <c r="N49" s="3"/>
      <c r="O49" s="3"/>
      <c r="P49" s="3"/>
      <c r="Q49" s="3"/>
    </row>
    <row r="50" spans="3:17" ht="12.75" customHeight="1">
      <c r="C50" s="4"/>
      <c r="D50" s="2"/>
      <c r="E50" s="2"/>
      <c r="F50" s="2"/>
      <c r="G50" s="2"/>
      <c r="H50" s="2"/>
      <c r="I50" s="2"/>
      <c r="J50" s="2"/>
      <c r="K50" s="2"/>
      <c r="L50" s="3"/>
      <c r="M50" s="3"/>
      <c r="N50" s="3"/>
      <c r="O50" s="3"/>
      <c r="P50" s="3"/>
      <c r="Q50" s="3"/>
    </row>
    <row r="51" spans="3:17" ht="12.75" customHeight="1">
      <c r="C51" s="4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  <c r="Q51" s="3"/>
    </row>
    <row r="52" spans="3:17" ht="12.75" customHeight="1">
      <c r="C52" s="4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  <c r="Q52" s="3"/>
    </row>
    <row r="53" spans="3:17" ht="12.75" customHeight="1">
      <c r="C53" s="4"/>
      <c r="D53" s="2"/>
      <c r="E53" s="2"/>
      <c r="F53" s="2"/>
      <c r="G53" s="2"/>
      <c r="H53" s="2"/>
      <c r="I53" s="2"/>
      <c r="J53" s="2"/>
      <c r="K53" s="2"/>
      <c r="L53" s="3"/>
      <c r="M53" s="3"/>
      <c r="N53" s="3"/>
      <c r="O53" s="3"/>
      <c r="P53" s="3"/>
      <c r="Q53" s="3"/>
    </row>
    <row r="54" spans="3:17" ht="12.75" customHeight="1">
      <c r="C54" s="4"/>
      <c r="D54" s="2"/>
      <c r="E54" s="2"/>
      <c r="F54" s="2"/>
      <c r="G54" s="2"/>
      <c r="H54" s="2"/>
      <c r="I54" s="2"/>
      <c r="J54" s="2"/>
      <c r="K54" s="2"/>
      <c r="L54" s="3"/>
      <c r="M54" s="3"/>
      <c r="N54" s="3"/>
      <c r="O54" s="3"/>
      <c r="P54" s="3"/>
      <c r="Q54" s="3"/>
    </row>
    <row r="55" spans="3:17" ht="12.75" customHeight="1">
      <c r="C55" s="4"/>
      <c r="D55" s="2"/>
      <c r="E55" s="2"/>
      <c r="F55" s="2"/>
      <c r="G55" s="2"/>
      <c r="H55" s="2"/>
      <c r="I55" s="2"/>
      <c r="J55" s="2"/>
      <c r="K55" s="2"/>
      <c r="L55" s="3"/>
      <c r="M55" s="3"/>
      <c r="N55" s="3"/>
      <c r="O55" s="3"/>
      <c r="P55" s="3"/>
      <c r="Q55" s="3"/>
    </row>
    <row r="56" spans="3:17" ht="12.75" customHeight="1">
      <c r="C56" s="4"/>
      <c r="D56" s="2"/>
      <c r="E56" s="2"/>
      <c r="F56" s="2"/>
      <c r="G56" s="2"/>
      <c r="H56" s="2"/>
      <c r="I56" s="2"/>
      <c r="J56" s="2"/>
      <c r="K56" s="2"/>
      <c r="L56" s="3"/>
      <c r="M56" s="3"/>
      <c r="N56" s="3"/>
      <c r="O56" s="3"/>
      <c r="P56" s="3"/>
      <c r="Q56" s="3"/>
    </row>
  </sheetData>
  <sheetProtection/>
  <mergeCells count="36">
    <mergeCell ref="B28:C28"/>
    <mergeCell ref="B29:C29"/>
    <mergeCell ref="O25:O26"/>
    <mergeCell ref="C23:D23"/>
    <mergeCell ref="O7:O8"/>
    <mergeCell ref="N7:N8"/>
    <mergeCell ref="F7:F8"/>
    <mergeCell ref="B11:C11"/>
    <mergeCell ref="Q6:Q8"/>
    <mergeCell ref="M7:M8"/>
    <mergeCell ref="F25:F26"/>
    <mergeCell ref="L25:L26"/>
    <mergeCell ref="M25:M26"/>
    <mergeCell ref="O23:Q23"/>
    <mergeCell ref="K6:K7"/>
    <mergeCell ref="J6:J7"/>
    <mergeCell ref="L24:O24"/>
    <mergeCell ref="E25:E26"/>
    <mergeCell ref="A41:Q41"/>
    <mergeCell ref="O5:Q5"/>
    <mergeCell ref="B9:C9"/>
    <mergeCell ref="B10:C10"/>
    <mergeCell ref="E6:F6"/>
    <mergeCell ref="E7:E8"/>
    <mergeCell ref="L7:L8"/>
    <mergeCell ref="L6:O6"/>
    <mergeCell ref="P6:P8"/>
    <mergeCell ref="P24:P26"/>
    <mergeCell ref="Q24:Q26"/>
    <mergeCell ref="A4:G4"/>
    <mergeCell ref="A3:G3"/>
    <mergeCell ref="A1:G1"/>
    <mergeCell ref="C5:D5"/>
    <mergeCell ref="N25:N26"/>
    <mergeCell ref="B27:C27"/>
    <mergeCell ref="E24:F24"/>
  </mergeCells>
  <printOptions/>
  <pageMargins left="0.4330708661417323" right="0.4330708661417323" top="0.7480314960629921" bottom="0.7480314960629921" header="0.31496062992125984" footer="0.31496062992125984"/>
  <pageSetup fitToWidth="0" fitToHeight="1" horizontalDpi="600" verticalDpi="600" orientation="landscape" paperSize="9" scale="72" r:id="rId1"/>
  <headerFooter alignWithMargins="0">
    <oddFooter>&amp;C&amp;12-44-
</oddFooter>
  </headerFooter>
  <colBreaks count="1" manualBreakCount="1">
    <brk id="17" max="65535" man="1"/>
  </colBreaks>
  <ignoredErrors>
    <ignoredError sqref="K11 I11 G18 G36 I36 G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G:\６章\T6-3-4.JSD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岐阜県</cp:lastModifiedBy>
  <cp:lastPrinted>2013-01-22T05:48:45Z</cp:lastPrinted>
  <dcterms:created xsi:type="dcterms:W3CDTF">2004-12-20T04:45:15Z</dcterms:created>
  <dcterms:modified xsi:type="dcterms:W3CDTF">2013-03-20T01:25:28Z</dcterms:modified>
  <cp:category/>
  <cp:version/>
  <cp:contentType/>
  <cp:contentStatus/>
  <cp:revision>20</cp:revision>
</cp:coreProperties>
</file>