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29C868A3-9391-4BC9-ACEB-65D46115E8F7}"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U34" i="10" s="1"/>
  <c r="BE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s="1"/>
  <c r="BW36" i="10" s="1"/>
  <c r="BW37" i="10" s="1"/>
  <c r="BW38" i="10" s="1"/>
  <c r="BW39" i="10" s="1"/>
  <c r="CO34" i="10" l="1"/>
  <c r="CO35" i="10" s="1"/>
</calcChain>
</file>

<file path=xl/sharedStrings.xml><?xml version="1.0" encoding="utf-8"?>
<sst xmlns="http://schemas.openxmlformats.org/spreadsheetml/2006/main" count="1160" uniqueCount="580">
  <si>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</si>
  <si>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</si>
  <si>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</si>
  <si>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</si>
  <si>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</si>
  <si>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</si>
  <si>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</si>
  <si>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</si>
  <si>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</si>
  <si>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</si>
  <si>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</si>
  <si>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</si>
  <si>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</si>
  <si>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</si>
  <si>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</si>
  <si>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</si>
  <si>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</si>
  <si>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</si>
  <si>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</si>
  <si>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</si>
  <si>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</si>
  <si>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</si>
  <si>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</si>
  <si>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</si>
  <si>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</si>
  <si>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</si>
  <si>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</si>
  <si>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</si>
  <si>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</si>
  <si>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</si>
  <si>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</si>
  <si>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</si>
  <si>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</si>
  <si>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</si>
  <si>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</si>
  <si>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</si>
  <si>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</si>
  <si>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</si>
  <si>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</si>
  <si>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</si>
  <si>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</si>
  <si>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</si>
  <si>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</si>
  <si>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</si>
  <si>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</si>
  <si>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</si>
  <si>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</si>
  <si>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</si>
  <si>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</si>
  <si>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</si>
  <si>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</si>
  <si>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</si>
  <si>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</si>
  <si>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</si>
  <si>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</si>
  <si>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</si>
  <si>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</si>
  <si>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</si>
  <si>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</si>
  <si>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</si>
  <si>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</si>
  <si>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</si>
  <si>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</si>
  <si>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</si>
  <si>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</si>
  <si>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</si>
  <si>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</si>
  <si>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</si>
  <si>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</si>
  <si>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</si>
  <si>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</si>
  <si>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</si>
  <si>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</si>
  <si>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</si>
  <si>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</si>
  <si>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</si>
  <si>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</si>
  <si>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</si>
  <si>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</si>
  <si>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</si>
  <si>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</si>
  <si>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</si>
  <si>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</si>
  <si>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</si>
  <si>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</si>
  <si>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</si>
  <si>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</si>
  <si>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</si>
  <si>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</si>
  <si>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</si>
  <si>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</si>
  <si>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</si>
  <si>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</si>
  <si>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</si>
  <si>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海津市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</si>
  <si>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</si>
  <si>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</si>
  <si>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</si>
  <si>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</si>
  <si>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</si>
  <si>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</si>
  <si>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</si>
  <si>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</si>
  <si>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</si>
  <si>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</si>
  <si>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</si>
  <si>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</si>
  <si>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</si>
  <si>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</si>
  <si>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</si>
  <si>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</si>
  <si>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</si>
  <si>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</si>
  <si>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</si>
  <si>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</si>
  <si>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</si>
  <si>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</si>
  <si>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</si>
  <si>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</si>
  <si>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</si>
  <si>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</si>
  <si>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</si>
  <si>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</si>
  <si>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</si>
  <si>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</si>
  <si>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</si>
  <si>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</si>
  <si>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</si>
  <si>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</si>
  <si>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</si>
  <si>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</si>
  <si>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</si>
  <si>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</si>
  <si>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</si>
  <si>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</si>
  <si>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</si>
  <si>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</si>
  <si>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</si>
  <si>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</si>
  <si>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</si>
  <si>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</si>
  <si>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</si>
  <si>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</si>
  <si>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</si>
  <si>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</si>
  <si>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</si>
  <si>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</si>
  <si>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</si>
  <si>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</si>
  <si>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</si>
  <si>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</si>
  <si>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</si>
  <si>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</si>
  <si>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</si>
  <si>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</si>
  <si>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</si>
  <si>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</si>
  <si>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</si>
  <si>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</si>
  <si>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</si>
  <si>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</si>
  <si>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</si>
  <si>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</si>
  <si>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</si>
  <si>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</si>
  <si>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</si>
  <si>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</si>
  <si>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</si>
  <si>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</si>
  <si>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</si>
  <si>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</si>
  <si>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</si>
  <si>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</si>
  <si>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</si>
  <si>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</si>
  <si>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</si>
  <si>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</si>
  <si>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</si>
  <si>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</si>
  <si>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</si>
  <si>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</si>
  <si>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</si>
  <si>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</si>
  <si>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</si>
  <si>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</si>
  <si>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</si>
  <si>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</si>
  <si>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</si>
  <si>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</si>
  <si>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</si>
  <si>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</si>
  <si>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</si>
  <si>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</si>
  <si>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</si>
  <si>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</si>
  <si>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</si>
  <si>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</si>
  <si>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</si>
  <si>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</si>
  <si>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</si>
  <si>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</si>
  <si>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</si>
  <si>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</si>
  <si>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岐阜県海津市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</si>
  <si>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</si>
  <si>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</si>
  <si>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</si>
  <si>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</si>
  <si>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</si>
  <si>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</si>
  <si>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</si>
  <si>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</si>
  <si>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</si>
  <si>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</si>
  <si>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</si>
  <si>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</si>
  <si>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</si>
  <si>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</si>
  <si>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</si>
  <si>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</si>
  <si>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</si>
  <si>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</si>
  <si>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</si>
  <si>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</si>
  <si>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</si>
  <si>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</si>
  <si>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</si>
  <si>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</si>
  <si>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</si>
  <si>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</si>
  <si>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</si>
  <si>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</si>
  <si>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</si>
  <si>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</si>
  <si>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</si>
  <si>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</si>
  <si>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</si>
  <si>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</si>
  <si>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</si>
  <si>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</si>
  <si>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</si>
  <si>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</si>
  <si>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</si>
  <si>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</si>
  <si>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</si>
  <si>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</si>
  <si>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</si>
  <si>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</si>
  <si>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</si>
  <si>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</si>
  <si>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</si>
  <si>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</si>
  <si>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</si>
  <si>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</si>
  <si>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</si>
  <si>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</si>
  <si>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</si>
  <si>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</si>
  <si>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</si>
  <si>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</si>
  <si>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</si>
  <si>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</si>
  <si>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</si>
  <si>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</si>
  <si>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</si>
  <si>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</si>
  <si>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</si>
  <si>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</si>
  <si>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</si>
  <si>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</si>
  <si>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</si>
  <si>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</si>
  <si>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</si>
  <si>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</si>
  <si>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</si>
  <si>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</si>
  <si>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</si>
  <si>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</si>
  <si>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</si>
  <si>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</si>
  <si>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</si>
  <si>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</si>
  <si>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</si>
  <si>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</si>
  <si>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</si>
  <si>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</si>
  <si>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</si>
  <si>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</si>
  <si>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</si>
  <si>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</si>
  <si>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</si>
  <si>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</si>
  <si>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</si>
  <si>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</si>
  <si>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</si>
  <si>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</si>
  <si>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</si>
  <si>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</si>
  <si>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</si>
  <si>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</si>
  <si>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</si>
  <si>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</si>
  <si>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</si>
  <si>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</si>
  <si>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</si>
  <si>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</si>
  <si>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</si>
  <si>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</si>
  <si>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</si>
  <si>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</si>
  <si>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</si>
  <si>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</si>
  <si>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</si>
  <si>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</si>
  <si>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</si>
  <si>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</si>
  <si>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</si>
  <si>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</si>
  <si>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</si>
  <si>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</si>
  <si>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</si>
  <si>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</si>
  <si>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</si>
  <si>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</si>
  <si>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</si>
  <si>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</si>
  <si>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</si>
  <si>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</si>
  <si>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</si>
  <si>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</si>
  <si>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</si>
  <si>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</si>
  <si>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</si>
  <si>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</si>
  <si>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</si>
  <si>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</si>
  <si>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</si>
  <si>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</si>
  <si>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</si>
  <si>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</si>
  <si>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</si>
  <si>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</si>
  <si>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</si>
  <si>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</si>
  <si>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</si>
  <si>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</si>
  <si>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</si>
  <si>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</si>
  <si>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</si>
  <si>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</si>
  <si>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</si>
  <si>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</si>
  <si>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</si>
  <si>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</si>
  <si>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岐阜県海津市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</si>
  <si>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</si>
  <si>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</si>
  <si>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</si>
  <si>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</si>
  <si>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</si>
  <si>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</si>
  <si>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</si>
  <si>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</si>
  <si>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</si>
  <si>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</si>
  <si>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</si>
  <si>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</si>
  <si>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</si>
  <si>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</si>
  <si>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</si>
  <si>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</si>
  <si>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</si>
  <si>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</si>
  <si>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</si>
  <si>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</si>
  <si>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クレール平田運営特別会計</t>
    <phoneticPr fontId="5"/>
  </si>
  <si>
    <t>月見の里南濃運営特別会計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</si>
  <si>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</si>
  <si>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</si>
  <si>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</si>
  <si>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</si>
  <si>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</si>
  <si>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</si>
  <si>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</si>
  <si>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</si>
  <si>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</si>
  <si>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</si>
  <si>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</si>
  <si>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</si>
  <si>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</si>
  <si>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</si>
  <si>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</si>
  <si>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</si>
  <si>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</si>
  <si>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</si>
  <si>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</si>
  <si>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</si>
  <si>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</si>
  <si>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</si>
  <si>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</si>
  <si>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</si>
  <si>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</si>
  <si>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</si>
  <si>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</si>
  <si>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</si>
  <si>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</si>
  <si>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</si>
  <si>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</si>
  <si>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</si>
  <si>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</si>
  <si>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</si>
  <si>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</si>
  <si>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</si>
  <si>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</si>
  <si>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</si>
  <si>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</si>
  <si>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</si>
  <si>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</si>
  <si>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</si>
  <si>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</si>
  <si>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</si>
  <si>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</si>
  <si>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</si>
  <si>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</si>
  <si>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</si>
  <si>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</si>
  <si>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</si>
  <si>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</si>
  <si>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</si>
  <si>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</si>
  <si>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</si>
  <si>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</si>
  <si>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</si>
  <si>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</si>
  <si>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</si>
  <si>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</si>
  <si>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</si>
  <si>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</si>
  <si>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</si>
  <si>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</si>
  <si>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</si>
  <si>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</si>
  <si>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</si>
  <si>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</si>
  <si>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</si>
  <si>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</si>
  <si>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</si>
  <si>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</si>
  <si>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</si>
  <si>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</si>
  <si>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</si>
  <si>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</si>
  <si>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</si>
  <si>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</si>
  <si>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</si>
  <si>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</si>
  <si>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</si>
  <si>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</si>
  <si>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</si>
  <si>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</si>
  <si>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</si>
  <si>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</si>
  <si>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</si>
  <si>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</si>
  <si>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</si>
  <si>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</si>
  <si>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</si>
  <si>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</si>
  <si>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</si>
  <si>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</si>
  <si>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</si>
  <si>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</si>
  <si>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</si>
  <si>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</si>
  <si>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</si>
  <si>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</si>
  <si>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</si>
  <si>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</si>
  <si>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</si>
  <si>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</si>
  <si>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</si>
  <si>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</si>
  <si>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</si>
  <si>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</si>
  <si>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</si>
  <si>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</si>
  <si>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</si>
  <si>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</si>
  <si>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</si>
  <si>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</si>
  <si>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</si>
  <si>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</si>
  <si>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</si>
  <si>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</si>
  <si>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</si>
  <si>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</si>
  <si>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</si>
  <si>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</si>
  <si>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</si>
  <si>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</si>
  <si>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</si>
  <si>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</si>
  <si>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</si>
  <si>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</si>
  <si>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</si>
  <si>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</si>
  <si>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</si>
  <si>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</si>
  <si>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</si>
  <si>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</si>
  <si>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</si>
  <si>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</si>
  <si>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</si>
  <si>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</si>
  <si>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</si>
  <si>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</si>
  <si>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</si>
  <si>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</si>
  <si>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</si>
  <si>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</si>
  <si>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</si>
  <si>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</si>
  <si>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</si>
  <si>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</si>
  <si>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</si>
  <si>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</si>
  <si>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</si>
  <si>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</si>
  <si>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</si>
  <si>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</si>
  <si>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</si>
  <si>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</si>
  <si>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1.29</t>
  </si>
  <si>
    <t>水道事業会計</t>
  </si>
  <si>
    <t>下水道事業会計</t>
  </si>
  <si>
    <t>一般会計</t>
  </si>
  <si>
    <t>国民健康保険特別会計</t>
  </si>
  <si>
    <t>介護保険特別会計（保険事業勘定）</t>
  </si>
  <si>
    <t>後期高齢者医療特別会計</t>
  </si>
  <si>
    <t>月見の里南濃運営特別会計</t>
  </si>
  <si>
    <t>クレール平田運営特別会計</t>
  </si>
  <si>
    <t>その他会計（赤字）</t>
  </si>
  <si>
    <t>その他会計（黒字）</t>
  </si>
  <si>
    <t>R01</t>
    <phoneticPr fontId="5"/>
  </si>
  <si>
    <t>R02</t>
    <phoneticPr fontId="5"/>
  </si>
  <si>
    <t>R03</t>
    <phoneticPr fontId="5"/>
  </si>
  <si>
    <t>R04</t>
    <phoneticPr fontId="5"/>
  </si>
  <si>
    <t>R05</t>
    <phoneticPr fontId="5"/>
  </si>
  <si>
    <t>基金から383百万円繰入</t>
    <rPh sb="0" eb="2">
      <t>キキン</t>
    </rPh>
    <rPh sb="7" eb="10">
      <t>ヒャクマンエン</t>
    </rPh>
    <rPh sb="10" eb="12">
      <t>クリイレ</t>
    </rPh>
    <phoneticPr fontId="2"/>
  </si>
  <si>
    <t>-</t>
    <phoneticPr fontId="2"/>
  </si>
  <si>
    <t>南濃衛生施設利用事務組合</t>
    <rPh sb="0" eb="2">
      <t>ナンノウ</t>
    </rPh>
    <rPh sb="2" eb="4">
      <t>エイセイ</t>
    </rPh>
    <rPh sb="4" eb="6">
      <t>シセツ</t>
    </rPh>
    <rPh sb="6" eb="8">
      <t>リヨウ</t>
    </rPh>
    <rPh sb="8" eb="10">
      <t>ジム</t>
    </rPh>
    <rPh sb="10" eb="12">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</si>
  <si>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</si>
  <si>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</si>
  <si>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西南濃粗大廃棄物処理組合</t>
    <rPh sb="0" eb="1">
      <t>セイ</t>
    </rPh>
    <rPh sb="1" eb="3">
      <t>ナンノウ</t>
    </rPh>
    <rPh sb="3" eb="5">
      <t>ソダイ</t>
    </rPh>
    <rPh sb="5" eb="8">
      <t>ハイキブツ</t>
    </rPh>
    <rPh sb="8" eb="10">
      <t>ショリ</t>
    </rPh>
    <rPh sb="10" eb="12">
      <t>クミアイ</t>
    </rPh>
    <phoneticPr fontId="2"/>
  </si>
  <si>
    <t>後期高齢者医療連合（一般会計分）</t>
    <rPh sb="0" eb="2">
      <t>コウキ</t>
    </rPh>
    <rPh sb="2" eb="5">
      <t>コウレイシャ</t>
    </rPh>
    <rPh sb="5" eb="7">
      <t>イリョウ</t>
    </rPh>
    <rPh sb="7" eb="9">
      <t>レンゴウ</t>
    </rPh>
    <rPh sb="10" eb="12">
      <t>イッパン</t>
    </rPh>
    <rPh sb="12" eb="14">
      <t>カイケイ</t>
    </rPh>
    <rPh sb="14" eb="15">
      <t>ブン</t>
    </rPh>
    <phoneticPr fontId="2"/>
  </si>
  <si>
    <t>後期高齢者医療連合（特別会計分）</t>
    <rPh sb="0" eb="2">
      <t>コウキ</t>
    </rPh>
    <rPh sb="2" eb="5">
      <t>コウレイシャ</t>
    </rPh>
    <rPh sb="5" eb="7">
      <t>イリョウ</t>
    </rPh>
    <rPh sb="7" eb="9">
      <t>レンゴウ</t>
    </rPh>
    <rPh sb="10" eb="12">
      <t>トクベツ</t>
    </rPh>
    <rPh sb="12" eb="14">
      <t>カイケイ</t>
    </rPh>
    <rPh sb="14" eb="15">
      <t>ブン</t>
    </rPh>
    <phoneticPr fontId="2"/>
  </si>
  <si>
    <t>-</t>
    <phoneticPr fontId="2"/>
  </si>
  <si>
    <t>基金から70百万円繰入</t>
    <phoneticPr fontId="2"/>
  </si>
  <si>
    <t>海津市観光情報センター</t>
    <rPh sb="0" eb="3">
      <t>カイヅシ</t>
    </rPh>
    <rPh sb="3" eb="5">
      <t>カンコウ</t>
    </rPh>
    <rPh sb="5" eb="7">
      <t>ジョウホウ</t>
    </rPh>
    <phoneticPr fontId="2"/>
  </si>
  <si>
    <t>岐阜県土地開発公社</t>
    <rPh sb="0" eb="3">
      <t>ギフケン</t>
    </rPh>
    <rPh sb="3" eb="5">
      <t>トチ</t>
    </rPh>
    <rPh sb="5" eb="7">
      <t>カイハツ</t>
    </rPh>
    <rPh sb="7" eb="9">
      <t>コウシャ</t>
    </rPh>
    <phoneticPr fontId="2"/>
  </si>
  <si>
    <t>補助金850千円</t>
    <rPh sb="0" eb="3">
      <t>ホジョキン</t>
    </rPh>
    <rPh sb="6" eb="8">
      <t>センエン</t>
    </rPh>
    <phoneticPr fontId="2"/>
  </si>
  <si>
    <t>▲47</t>
    <phoneticPr fontId="2"/>
  </si>
  <si>
    <t>-</t>
    <phoneticPr fontId="10"/>
  </si>
  <si>
    <t>公共施設整備基金</t>
    <rPh sb="0" eb="2">
      <t>コウキョウ</t>
    </rPh>
    <rPh sb="2" eb="4">
      <t>シセツ</t>
    </rPh>
    <rPh sb="4" eb="6">
      <t>セイビ</t>
    </rPh>
    <rPh sb="6" eb="8">
      <t>キキン</t>
    </rPh>
    <phoneticPr fontId="5"/>
  </si>
  <si>
    <t>振興事業基金</t>
    <rPh sb="0" eb="2">
      <t>シンコウ</t>
    </rPh>
    <rPh sb="2" eb="4">
      <t>ジギョウ</t>
    </rPh>
    <rPh sb="4" eb="6">
      <t>キキン</t>
    </rPh>
    <phoneticPr fontId="10"/>
  </si>
  <si>
    <t>災害対策基金</t>
    <rPh sb="0" eb="2">
      <t>サイガイ</t>
    </rPh>
    <rPh sb="2" eb="4">
      <t>タイサク</t>
    </rPh>
    <rPh sb="4" eb="6">
      <t>キキン</t>
    </rPh>
    <phoneticPr fontId="10"/>
  </si>
  <si>
    <t>環境施設整備基金</t>
    <rPh sb="0" eb="2">
      <t>カンキョウ</t>
    </rPh>
    <rPh sb="2" eb="4">
      <t>シセツ</t>
    </rPh>
    <rPh sb="4" eb="6">
      <t>セイビ</t>
    </rPh>
    <rPh sb="6" eb="8">
      <t>キキン</t>
    </rPh>
    <phoneticPr fontId="10"/>
  </si>
  <si>
    <t>企業誘致推進基金</t>
    <rPh sb="0" eb="2">
      <t>キギョウ</t>
    </rPh>
    <rPh sb="2" eb="4">
      <t>ユウチ</t>
    </rPh>
    <rPh sb="4" eb="6">
      <t>スイシン</t>
    </rPh>
    <rPh sb="6" eb="8">
      <t>キキン</t>
    </rPh>
    <phoneticPr fontId="10"/>
  </si>
  <si>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</si>
  <si>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</si>
  <si>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</si>
  <si>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</si>
  <si>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</si>
  <si>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</si>
  <si>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類似団代と比較して高いものの、前年度より3.4ポイント減少し、29.3%となった。実質公債費比率は類似団体と同程度で推移しており、前年度より0.6ポイント減少して7.7％となった。両指標とも減少傾向にあるものの、今後、改修・更新等が必要となる公共施設等の増加が見込まれるため、基金の積立てを適切に行い、地方債の新規発行については慎重に対処していく。</t>
    <rPh sb="8" eb="10">
      <t>ルイジ</t>
    </rPh>
    <rPh sb="10" eb="11">
      <t>ダン</t>
    </rPh>
    <rPh sb="11" eb="12">
      <t>ダイ</t>
    </rPh>
    <rPh sb="13" eb="15">
      <t>ヒカク</t>
    </rPh>
    <rPh sb="17" eb="18">
      <t>タカ</t>
    </rPh>
    <rPh sb="49" eb="51">
      <t>ジッシツ</t>
    </rPh>
    <rPh sb="51" eb="54">
      <t>コウサイヒ</t>
    </rPh>
    <rPh sb="54" eb="56">
      <t>ヒリツ</t>
    </rPh>
    <rPh sb="57" eb="59">
      <t>ルイジ</t>
    </rPh>
    <rPh sb="59" eb="61">
      <t>ダンタイ</t>
    </rPh>
    <rPh sb="66" eb="68">
      <t>スイイ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</si>
  <si>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</si>
  <si>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</si>
  <si>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</si>
  <si>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財政調整基金等への積立による充当可能基金の増等により減少傾向にある一方、有形固定資産減価償却率は、施設の老朽化等により増加傾向にある。両指標とも類似団体と同様の推移をしているが、類似団体内平均値と比較すると高い水準にある。今後、改修・更新等が必要となる公共施設等の増加が見込まれるなか、公共施設総合管理計画において目標としている「令和33年度までに管理・運用に要する費用を46％削減」に向け、公共施設の適正配置、既存施設の有効活用による効率的な行政経営、点検や診断等の予防保全の推進、民間活力の導入等に取り組んでいく。</t>
    <rPh sb="42" eb="44">
      <t>イッポウ</t>
    </rPh>
    <rPh sb="45" eb="47">
      <t>ユウケイ</t>
    </rPh>
    <rPh sb="47" eb="49">
      <t>コテイ</t>
    </rPh>
    <rPh sb="49" eb="51">
      <t>シサン</t>
    </rPh>
    <rPh sb="51" eb="53">
      <t>ゲンカ</t>
    </rPh>
    <rPh sb="53" eb="55">
      <t>ショウキャク</t>
    </rPh>
    <rPh sb="55" eb="56">
      <t>リツ</t>
    </rPh>
    <rPh sb="58" eb="60">
      <t>シセツ</t>
    </rPh>
    <rPh sb="61" eb="64">
      <t>ロウキュウカ</t>
    </rPh>
    <rPh sb="64" eb="65">
      <t>トウ</t>
    </rPh>
    <rPh sb="68" eb="70">
      <t>ゾウカ</t>
    </rPh>
    <rPh sb="70" eb="72">
      <t>ケイコウ</t>
    </rPh>
    <rPh sb="76" eb="77">
      <t>リョウ</t>
    </rPh>
    <rPh sb="77" eb="79">
      <t>シヒョウ</t>
    </rPh>
    <rPh sb="86" eb="88">
      <t>ドウヨウ</t>
    </rPh>
    <rPh sb="89" eb="91">
      <t>スイイ</t>
    </rPh>
    <rPh sb="98" eb="100">
      <t>ルイジ</t>
    </rPh>
    <rPh sb="152" eb="154">
      <t>コウキョウ</t>
    </rPh>
    <rPh sb="154" eb="156">
      <t>シセツ</t>
    </rPh>
    <rPh sb="156" eb="158">
      <t>ソウゴウ</t>
    </rPh>
    <rPh sb="158" eb="160">
      <t>カンリ</t>
    </rPh>
    <rPh sb="160" eb="162">
      <t>ケイカク</t>
    </rPh>
    <rPh sb="166" eb="168">
      <t>モクヒョウ</t>
    </rPh>
    <rPh sb="202" eb="203">
      <t>ム</t>
    </rPh>
    <rPh sb="260" eb="261">
      <t>ト</t>
    </rPh>
    <rPh sb="262" eb="263">
      <t>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</si>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</sst>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8" fillId="0" borderId="27" xfId="3" quotePrefix="1" applyNumberFormat="1" applyFont="1" applyBorder="1" applyAlignment="1" applyProtection="1">
      <alignment horizontal="right" vertical="center" shrinkToFit="1"/>
      <protection locked="0"/>
    </xf>
    <xf numFmtId="177" fontId="8" fillId="0" borderId="28" xfId="3" quotePrefix="1" applyNumberFormat="1" applyFont="1" applyBorder="1" applyAlignment="1" applyProtection="1">
      <alignment horizontal="right" vertical="center" shrinkToFit="1"/>
      <protection locked="0"/>
    </xf>
    <xf numFmtId="177" fontId="8" fillId="0" borderId="29" xfId="3" quotePrefix="1" applyNumberFormat="1" applyFont="1" applyBorder="1" applyAlignment="1" applyProtection="1">
      <alignment horizontal="right" vertical="center" shrinkToFit="1"/>
      <protection locked="0"/>
    </xf>
    <xf numFmtId="177" fontId="8" fillId="0" borderId="47" xfId="3" quotePrefix="1" applyNumberFormat="1" applyFont="1" applyBorder="1" applyAlignment="1" applyProtection="1">
      <alignment horizontal="right" vertical="center" shrinkToFit="1"/>
      <protection locked="0"/>
    </xf>
    <xf numFmtId="177" fontId="8" fillId="0" borderId="48" xfId="3" quotePrefix="1" applyNumberFormat="1" applyFont="1" applyBorder="1" applyAlignment="1" applyProtection="1">
      <alignment horizontal="right" vertical="center" shrinkToFit="1"/>
      <protection locked="0"/>
    </xf>
    <xf numFmtId="177" fontId="8" fillId="0" borderId="49" xfId="3" quotePrefix="1" applyNumberFormat="1" applyFont="1" applyBorder="1" applyAlignment="1" applyProtection="1">
      <alignment horizontal="right" vertical="center" shrinkToFit="1"/>
      <protection locked="0"/>
    </xf>
    <xf numFmtId="177" fontId="8" fillId="0" borderId="20" xfId="3" quotePrefix="1" applyNumberFormat="1" applyFont="1" applyBorder="1" applyAlignment="1" applyProtection="1">
      <alignment horizontal="right" vertical="center" shrinkToFit="1"/>
      <protection locked="0"/>
    </xf>
    <xf numFmtId="177" fontId="8" fillId="0" borderId="21" xfId="3" quotePrefix="1" applyNumberFormat="1" applyFont="1" applyBorder="1" applyAlignment="1" applyProtection="1">
      <alignment horizontal="right" vertical="center" shrinkToFit="1"/>
      <protection locked="0"/>
    </xf>
    <xf numFmtId="177" fontId="8" fillId="0" borderId="22" xfId="3" quotePrefix="1" applyNumberFormat="1" applyFont="1" applyBorder="1" applyAlignment="1" applyProtection="1">
      <alignment horizontal="right"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39"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A034ABD-EF9E-41E4-AD28-35FEEFA2593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561D-4B9D-9F3C-3348C9700B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35375</c:v>
                </c:pt>
                <c:pt idx="1">
                  <c:v>51638</c:v>
                </c:pt>
                <c:pt idx="2">
                  <c:v>23821</c:v>
                </c:pt>
                <c:pt idx="3">
                  <c:v>49928</c:v>
                </c:pt>
                <c:pt idx="4">
                  <c:v>87412</c:v>
                </c:pt>
              </c:numCache>
            </c:numRef>
          </c:val>
          <c:smooth val="0"/>
          <c:extLst>
            <c:ext xmlns:c16="http://schemas.microsoft.com/office/drawing/2014/chart" uri="{C3380CC4-5D6E-409C-BE32-E72D297353CC}">
              <c16:uniqueId val="{00000001-561D-4B9D-9F3C-3348C9700B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5.92</c:v>
                </c:pt>
                <c:pt idx="1">
                  <c:v>9</c:v>
                </c:pt>
                <c:pt idx="2">
                  <c:v>9.39</c:v>
                </c:pt>
                <c:pt idx="3">
                  <c:v>7.63</c:v>
                </c:pt>
                <c:pt idx="4">
                  <c:v>6.74</c:v>
                </c:pt>
              </c:numCache>
            </c:numRef>
          </c:val>
          <c:extLst>
            <c:ext xmlns:c16="http://schemas.microsoft.com/office/drawing/2014/chart" uri="{C3380CC4-5D6E-409C-BE32-E72D297353CC}">
              <c16:uniqueId val="{00000000-9E2C-4CBE-A12B-3BF1451EA1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11.63</c:v>
                </c:pt>
                <c:pt idx="1">
                  <c:v>11.35</c:v>
                </c:pt>
                <c:pt idx="2">
                  <c:v>20.010000000000002</c:v>
                </c:pt>
                <c:pt idx="3">
                  <c:v>26.11</c:v>
                </c:pt>
                <c:pt idx="4">
                  <c:v>28.93</c:v>
                </c:pt>
              </c:numCache>
            </c:numRef>
          </c:val>
          <c:extLst>
            <c:ext xmlns:c16="http://schemas.microsoft.com/office/drawing/2014/chart" uri="{C3380CC4-5D6E-409C-BE32-E72D297353CC}">
              <c16:uniqueId val="{00000001-9E2C-4CBE-A12B-3BF1451EA1A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-1.29</c:v>
                </c:pt>
                <c:pt idx="1">
                  <c:v>3.24</c:v>
                </c:pt>
                <c:pt idx="2">
                  <c:v>9.92</c:v>
                </c:pt>
                <c:pt idx="3">
                  <c:v>3.78</c:v>
                </c:pt>
                <c:pt idx="4">
                  <c:v>1.95</c:v>
                </c:pt>
              </c:numCache>
            </c:numRef>
          </c:val>
          <c:smooth val="0"/>
          <c:extLst>
            <c:ext xmlns:c16="http://schemas.microsoft.com/office/drawing/2014/chart" uri="{C3380CC4-5D6E-409C-BE32-E72D297353CC}">
              <c16:uniqueId val="{00000002-9E2C-4CBE-A12B-3BF1451EA1A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5.32</c:v>
                </c:pt>
                <c:pt idx="2">
                  <c:v>#N/A</c:v>
                </c:pt>
                <c:pt idx="3">
                  <c:v>4.04</c:v>
                </c:pt>
                <c:pt idx="4">
                  <c:v>#N/A</c:v>
                </c:pt>
                <c:pt idx="5">
                  <c:v>2.97</c:v>
                </c:pt>
                <c:pt idx="6">
                  <c:v>#N/A</c:v>
                </c:pt>
                <c:pt idx="7">
                  <c:v>0.94</c:v>
                </c:pt>
                <c:pt idx="8">
                  <c:v>#N/A</c:v>
                </c:pt>
                <c:pt idx="9">
                  <c:v>0</c:v>
                </c:pt>
              </c:numCache>
            </c:numRef>
          </c:val>
          <c:extLst>
            <c:ext xmlns:c16="http://schemas.microsoft.com/office/drawing/2014/chart" uri="{C3380CC4-5D6E-409C-BE32-E72D297353CC}">
              <c16:uniqueId val="{00000000-AD13-4B33-B4EB-37D56F1CD1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13-4B33-B4EB-37D56F1CD19A}"/>
            </c:ext>
          </c:extLst>
        </c:ser>
        <c:ser>
          <c:idx val="2"/>
          <c:order val="2"/>
          <c:tx>
            <c:strRef>
              <c:f>データシート!$A$29</c:f>
              <c:strCache>
                <c:ptCount val="1"/>
                <c:pt idx="0">
                  <c:v>クレール平田運営特別会計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7.0000000000000007E-2</c:v>
                </c:pt>
                <c:pt idx="4">
                  <c:v>#N/A</c:v>
                </c:pt>
                <c:pt idx="5">
                  <c:v>0.02</c:v>
                </c:pt>
                <c:pt idx="6">
                  <c:v>#N/A</c:v>
                </c:pt>
                <c:pt idx="7">
                  <c:v>0.01</c:v>
                </c:pt>
                <c:pt idx="8">
                  <c:v>#N/A</c:v>
                </c:pt>
                <c:pt idx="9">
                  <c:v>0</c:v>
                </c:pt>
              </c:numCache>
            </c:numRef>
          </c:val>
          <c:extLst>
            <c:ext xmlns:c16="http://schemas.microsoft.com/office/drawing/2014/chart" uri="{C3380CC4-5D6E-409C-BE32-E72D297353CC}">
              <c16:uniqueId val="{00000002-AD13-4B33-B4EB-37D56F1CD19A}"/>
            </c:ext>
          </c:extLst>
        </c:ser>
        <c:ser>
          <c:idx val="3"/>
          <c:order val="3"/>
          <c:tx>
            <c:strRef>
              <c:f>データシート!$A$30</c:f>
              <c:strCache>
                <c:ptCount val="1"/>
                <c:pt idx="0">
                  <c:v>月見の里南濃運営特別会計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0.06</c:v>
                </c:pt>
                <c:pt idx="4">
                  <c:v>#N/A</c:v>
                </c:pt>
                <c:pt idx="5">
                  <c:v>0.05</c:v>
                </c:pt>
                <c:pt idx="6">
                  <c:v>#N/A</c:v>
                </c:pt>
                <c:pt idx="7">
                  <c:v>0.03</c:v>
                </c:pt>
                <c:pt idx="8">
                  <c:v>#N/A</c:v>
                </c:pt>
                <c:pt idx="9">
                  <c:v>0.02</c:v>
                </c:pt>
              </c:numCache>
            </c:numRef>
          </c:val>
          <c:extLst>
            <c:ext xmlns:c16="http://schemas.microsoft.com/office/drawing/2014/chart" uri="{C3380CC4-5D6E-409C-BE32-E72D297353CC}">
              <c16:uniqueId val="{00000003-AD13-4B33-B4EB-37D56F1CD19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c:v>
                </c:pt>
                <c:pt idx="2">
                  <c:v>#N/A</c:v>
                </c:pt>
                <c:pt idx="3">
                  <c:v>0.12</c:v>
                </c:pt>
                <c:pt idx="4">
                  <c:v>#N/A</c:v>
                </c:pt>
                <c:pt idx="5">
                  <c:v>0.11</c:v>
                </c:pt>
                <c:pt idx="6">
                  <c:v>#N/A</c:v>
                </c:pt>
                <c:pt idx="7">
                  <c:v>0.19</c:v>
                </c:pt>
                <c:pt idx="8">
                  <c:v>#N/A</c:v>
                </c:pt>
                <c:pt idx="9">
                  <c:v>0.18</c:v>
                </c:pt>
              </c:numCache>
            </c:numRef>
          </c:val>
          <c:extLst>
            <c:ext xmlns:c16="http://schemas.microsoft.com/office/drawing/2014/chart" uri="{C3380CC4-5D6E-409C-BE32-E72D297353CC}">
              <c16:uniqueId val="{00000004-AD13-4B33-B4EB-37D56F1CD19A}"/>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2.82</c:v>
                </c:pt>
                <c:pt idx="2">
                  <c:v>#N/A</c:v>
                </c:pt>
                <c:pt idx="3">
                  <c:v>2.77</c:v>
                </c:pt>
                <c:pt idx="4">
                  <c:v>#N/A</c:v>
                </c:pt>
                <c:pt idx="5">
                  <c:v>3.27</c:v>
                </c:pt>
                <c:pt idx="6">
                  <c:v>#N/A</c:v>
                </c:pt>
                <c:pt idx="7">
                  <c:v>4</c:v>
                </c:pt>
                <c:pt idx="8">
                  <c:v>#N/A</c:v>
                </c:pt>
                <c:pt idx="9">
                  <c:v>0.24</c:v>
                </c:pt>
              </c:numCache>
            </c:numRef>
          </c:val>
          <c:extLst>
            <c:ext xmlns:c16="http://schemas.microsoft.com/office/drawing/2014/chart" uri="{C3380CC4-5D6E-409C-BE32-E72D297353CC}">
              <c16:uniqueId val="{00000005-AD13-4B33-B4EB-37D56F1CD19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c:v>
                </c:pt>
                <c:pt idx="2">
                  <c:v>#N/A</c:v>
                </c:pt>
                <c:pt idx="3">
                  <c:v>1.81</c:v>
                </c:pt>
                <c:pt idx="4">
                  <c:v>#N/A</c:v>
                </c:pt>
                <c:pt idx="5">
                  <c:v>3.11</c:v>
                </c:pt>
                <c:pt idx="6">
                  <c:v>#N/A</c:v>
                </c:pt>
                <c:pt idx="7">
                  <c:v>1.78</c:v>
                </c:pt>
                <c:pt idx="8">
                  <c:v>#N/A</c:v>
                </c:pt>
                <c:pt idx="9">
                  <c:v>0.3</c:v>
                </c:pt>
              </c:numCache>
            </c:numRef>
          </c:val>
          <c:extLst>
            <c:ext xmlns:c16="http://schemas.microsoft.com/office/drawing/2014/chart" uri="{C3380CC4-5D6E-409C-BE32-E72D297353CC}">
              <c16:uniqueId val="{00000006-AD13-4B33-B4EB-37D56F1CD19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5.66</c:v>
                </c:pt>
                <c:pt idx="2">
                  <c:v>#N/A</c:v>
                </c:pt>
                <c:pt idx="3">
                  <c:v>8.6300000000000008</c:v>
                </c:pt>
                <c:pt idx="4">
                  <c:v>#N/A</c:v>
                </c:pt>
                <c:pt idx="5">
                  <c:v>9.11</c:v>
                </c:pt>
                <c:pt idx="6">
                  <c:v>#N/A</c:v>
                </c:pt>
                <c:pt idx="7">
                  <c:v>7.38</c:v>
                </c:pt>
                <c:pt idx="8">
                  <c:v>#N/A</c:v>
                </c:pt>
                <c:pt idx="9">
                  <c:v>6.71</c:v>
                </c:pt>
              </c:numCache>
            </c:numRef>
          </c:val>
          <c:extLst>
            <c:ext xmlns:c16="http://schemas.microsoft.com/office/drawing/2014/chart" uri="{C3380CC4-5D6E-409C-BE32-E72D297353CC}">
              <c16:uniqueId val="{00000007-AD13-4B33-B4EB-37D56F1CD19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6.52</c:v>
                </c:pt>
                <c:pt idx="4">
                  <c:v>#N/A</c:v>
                </c:pt>
                <c:pt idx="5">
                  <c:v>6.46</c:v>
                </c:pt>
                <c:pt idx="6">
                  <c:v>#N/A</c:v>
                </c:pt>
                <c:pt idx="7">
                  <c:v>6.71</c:v>
                </c:pt>
                <c:pt idx="8">
                  <c:v>#N/A</c:v>
                </c:pt>
                <c:pt idx="9">
                  <c:v>6.97</c:v>
                </c:pt>
              </c:numCache>
            </c:numRef>
          </c:val>
          <c:extLst>
            <c:ext xmlns:c16="http://schemas.microsoft.com/office/drawing/2014/chart" uri="{C3380CC4-5D6E-409C-BE32-E72D297353CC}">
              <c16:uniqueId val="{00000008-AD13-4B33-B4EB-37D56F1CD19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7.43</c:v>
                </c:pt>
                <c:pt idx="2">
                  <c:v>#N/A</c:v>
                </c:pt>
                <c:pt idx="3">
                  <c:v>8.07</c:v>
                </c:pt>
                <c:pt idx="4">
                  <c:v>#N/A</c:v>
                </c:pt>
                <c:pt idx="5">
                  <c:v>8.68</c:v>
                </c:pt>
                <c:pt idx="6">
                  <c:v>#N/A</c:v>
                </c:pt>
                <c:pt idx="7">
                  <c:v>8.81</c:v>
                </c:pt>
                <c:pt idx="8">
                  <c:v>#N/A</c:v>
                </c:pt>
                <c:pt idx="9">
                  <c:v>7.16</c:v>
                </c:pt>
              </c:numCache>
            </c:numRef>
          </c:val>
          <c:extLst>
            <c:ext xmlns:c16="http://schemas.microsoft.com/office/drawing/2014/chart" uri="{C3380CC4-5D6E-409C-BE32-E72D297353CC}">
              <c16:uniqueId val="{00000009-AD13-4B33-B4EB-37D56F1CD1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1934</c:v>
                </c:pt>
                <c:pt idx="5">
                  <c:v>1885</c:v>
                </c:pt>
                <c:pt idx="8">
                  <c:v>1933</c:v>
                </c:pt>
                <c:pt idx="11">
                  <c:v>1897</c:v>
                </c:pt>
                <c:pt idx="14">
                  <c:v>1910</c:v>
                </c:pt>
              </c:numCache>
            </c:numRef>
          </c:val>
          <c:extLst>
            <c:ext xmlns:c16="http://schemas.microsoft.com/office/drawing/2014/chart" uri="{C3380CC4-5D6E-409C-BE32-E72D297353CC}">
              <c16:uniqueId val="{00000000-72D4-4E89-BFD7-2C01900D29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D4-4E89-BFD7-2C01900D29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2D4-4E89-BFD7-2C01900D29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163</c:v>
                </c:pt>
                <c:pt idx="3">
                  <c:v>160</c:v>
                </c:pt>
                <c:pt idx="6">
                  <c:v>137</c:v>
                </c:pt>
                <c:pt idx="9">
                  <c:v>122</c:v>
                </c:pt>
                <c:pt idx="12">
                  <c:v>14</c:v>
                </c:pt>
              </c:numCache>
            </c:numRef>
          </c:val>
          <c:extLst>
            <c:ext xmlns:c16="http://schemas.microsoft.com/office/drawing/2014/chart" uri="{C3380CC4-5D6E-409C-BE32-E72D297353CC}">
              <c16:uniqueId val="{00000003-72D4-4E89-BFD7-2C01900D29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923</c:v>
                </c:pt>
                <c:pt idx="3">
                  <c:v>799</c:v>
                </c:pt>
                <c:pt idx="6">
                  <c:v>791</c:v>
                </c:pt>
                <c:pt idx="9">
                  <c:v>750</c:v>
                </c:pt>
                <c:pt idx="12">
                  <c:v>702</c:v>
                </c:pt>
              </c:numCache>
            </c:numRef>
          </c:val>
          <c:extLst>
            <c:ext xmlns:c16="http://schemas.microsoft.com/office/drawing/2014/chart" uri="{C3380CC4-5D6E-409C-BE32-E72D297353CC}">
              <c16:uniqueId val="{00000004-72D4-4E89-BFD7-2C01900D29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D4-4E89-BFD7-2C01900D29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D4-4E89-BFD7-2C01900D29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1621</c:v>
                </c:pt>
                <c:pt idx="3">
                  <c:v>1652</c:v>
                </c:pt>
                <c:pt idx="6">
                  <c:v>1738</c:v>
                </c:pt>
                <c:pt idx="9">
                  <c:v>1740</c:v>
                </c:pt>
                <c:pt idx="12">
                  <c:v>1779</c:v>
                </c:pt>
              </c:numCache>
            </c:numRef>
          </c:val>
          <c:extLst>
            <c:ext xmlns:c16="http://schemas.microsoft.com/office/drawing/2014/chart" uri="{C3380CC4-5D6E-409C-BE32-E72D297353CC}">
              <c16:uniqueId val="{00000007-72D4-4E89-BFD7-2C01900D29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773</c:v>
                </c:pt>
                <c:pt idx="2">
                  <c:v>#N/A</c:v>
                </c:pt>
                <c:pt idx="3">
                  <c:v>#N/A</c:v>
                </c:pt>
                <c:pt idx="4">
                  <c:v>726</c:v>
                </c:pt>
                <c:pt idx="5">
                  <c:v>#N/A</c:v>
                </c:pt>
                <c:pt idx="6">
                  <c:v>#N/A</c:v>
                </c:pt>
                <c:pt idx="7">
                  <c:v>733</c:v>
                </c:pt>
                <c:pt idx="8">
                  <c:v>#N/A</c:v>
                </c:pt>
                <c:pt idx="9">
                  <c:v>#N/A</c:v>
                </c:pt>
                <c:pt idx="10">
                  <c:v>715</c:v>
                </c:pt>
                <c:pt idx="11">
                  <c:v>#N/A</c:v>
                </c:pt>
                <c:pt idx="12">
                  <c:v>#N/A</c:v>
                </c:pt>
                <c:pt idx="13">
                  <c:v>585</c:v>
                </c:pt>
                <c:pt idx="14">
                  <c:v>#N/A</c:v>
                </c:pt>
              </c:numCache>
            </c:numRef>
          </c:val>
          <c:smooth val="0"/>
          <c:extLst>
            <c:ext xmlns:c16="http://schemas.microsoft.com/office/drawing/2014/chart" uri="{C3380CC4-5D6E-409C-BE32-E72D297353CC}">
              <c16:uniqueId val="{00000008-72D4-4E89-BFD7-2C01900D29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21320</c:v>
                </c:pt>
                <c:pt idx="5">
                  <c:v>20979</c:v>
                </c:pt>
                <c:pt idx="8">
                  <c:v>20210</c:v>
                </c:pt>
                <c:pt idx="11">
                  <c:v>19977</c:v>
                </c:pt>
                <c:pt idx="14">
                  <c:v>19822</c:v>
                </c:pt>
              </c:numCache>
            </c:numRef>
          </c:val>
          <c:extLst>
            <c:ext xmlns:c16="http://schemas.microsoft.com/office/drawing/2014/chart" uri="{C3380CC4-5D6E-409C-BE32-E72D297353CC}">
              <c16:uniqueId val="{00000000-766D-4AE3-8E37-38C5F47F21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153</c:v>
                </c:pt>
                <c:pt idx="5">
                  <c:v>113</c:v>
                </c:pt>
                <c:pt idx="8">
                  <c:v>100</c:v>
                </c:pt>
                <c:pt idx="11">
                  <c:v>100</c:v>
                </c:pt>
                <c:pt idx="14">
                  <c:v>98</c:v>
                </c:pt>
              </c:numCache>
            </c:numRef>
          </c:val>
          <c:extLst>
            <c:ext xmlns:c16="http://schemas.microsoft.com/office/drawing/2014/chart" uri="{C3380CC4-5D6E-409C-BE32-E72D297353CC}">
              <c16:uniqueId val="{00000001-766D-4AE3-8E37-38C5F47F21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5347</c:v>
                </c:pt>
                <c:pt idx="5">
                  <c:v>4909</c:v>
                </c:pt>
                <c:pt idx="8">
                  <c:v>6117</c:v>
                </c:pt>
                <c:pt idx="11">
                  <c:v>6313</c:v>
                </c:pt>
                <c:pt idx="14">
                  <c:v>7344</c:v>
                </c:pt>
              </c:numCache>
            </c:numRef>
          </c:val>
          <c:extLst>
            <c:ext xmlns:c16="http://schemas.microsoft.com/office/drawing/2014/chart" uri="{C3380CC4-5D6E-409C-BE32-E72D297353CC}">
              <c16:uniqueId val="{00000002-766D-4AE3-8E37-38C5F47F21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6D-4AE3-8E37-38C5F47F21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6D-4AE3-8E37-38C5F47F21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6D-4AE3-8E37-38C5F47F21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107</c:v>
                </c:pt>
                <c:pt idx="12">
                  <c:v>392</c:v>
                </c:pt>
              </c:numCache>
            </c:numRef>
          </c:val>
          <c:extLst>
            <c:ext xmlns:c16="http://schemas.microsoft.com/office/drawing/2014/chart" uri="{C3380CC4-5D6E-409C-BE32-E72D297353CC}">
              <c16:uniqueId val="{00000006-766D-4AE3-8E37-38C5F47F21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550</c:v>
                </c:pt>
                <c:pt idx="3">
                  <c:v>481</c:v>
                </c:pt>
                <c:pt idx="6">
                  <c:v>465</c:v>
                </c:pt>
                <c:pt idx="9">
                  <c:v>581</c:v>
                </c:pt>
                <c:pt idx="12">
                  <c:v>557</c:v>
                </c:pt>
              </c:numCache>
            </c:numRef>
          </c:val>
          <c:extLst>
            <c:ext xmlns:c16="http://schemas.microsoft.com/office/drawing/2014/chart" uri="{C3380CC4-5D6E-409C-BE32-E72D297353CC}">
              <c16:uniqueId val="{00000007-766D-4AE3-8E37-38C5F47F21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12641</c:v>
                </c:pt>
                <c:pt idx="3">
                  <c:v>12401</c:v>
                </c:pt>
                <c:pt idx="6">
                  <c:v>12335</c:v>
                </c:pt>
                <c:pt idx="9">
                  <c:v>12064</c:v>
                </c:pt>
                <c:pt idx="12">
                  <c:v>11931</c:v>
                </c:pt>
              </c:numCache>
            </c:numRef>
          </c:val>
          <c:extLst>
            <c:ext xmlns:c16="http://schemas.microsoft.com/office/drawing/2014/chart" uri="{C3380CC4-5D6E-409C-BE32-E72D297353CC}">
              <c16:uniqueId val="{00000008-766D-4AE3-8E37-38C5F47F21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226</c:v>
                </c:pt>
              </c:numCache>
            </c:numRef>
          </c:val>
          <c:extLst>
            <c:ext xmlns:c16="http://schemas.microsoft.com/office/drawing/2014/chart" uri="{C3380CC4-5D6E-409C-BE32-E72D297353CC}">
              <c16:uniqueId val="{00000009-766D-4AE3-8E37-38C5F47F21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17644</c:v>
                </c:pt>
                <c:pt idx="3">
                  <c:v>17267</c:v>
                </c:pt>
                <c:pt idx="6">
                  <c:v>16504</c:v>
                </c:pt>
                <c:pt idx="9">
                  <c:v>16478</c:v>
                </c:pt>
                <c:pt idx="12">
                  <c:v>16702</c:v>
                </c:pt>
              </c:numCache>
            </c:numRef>
          </c:val>
          <c:extLst>
            <c:ext xmlns:c16="http://schemas.microsoft.com/office/drawing/2014/chart" uri="{C3380CC4-5D6E-409C-BE32-E72D297353CC}">
              <c16:uniqueId val="{0000000A-766D-4AE3-8E37-38C5F47F21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4015</c:v>
                </c:pt>
                <c:pt idx="2">
                  <c:v>#N/A</c:v>
                </c:pt>
                <c:pt idx="3">
                  <c:v>#N/A</c:v>
                </c:pt>
                <c:pt idx="4">
                  <c:v>4147</c:v>
                </c:pt>
                <c:pt idx="5">
                  <c:v>#N/A</c:v>
                </c:pt>
                <c:pt idx="6">
                  <c:v>#N/A</c:v>
                </c:pt>
                <c:pt idx="7">
                  <c:v>2877</c:v>
                </c:pt>
                <c:pt idx="8">
                  <c:v>#N/A</c:v>
                </c:pt>
                <c:pt idx="9">
                  <c:v>#N/A</c:v>
                </c:pt>
                <c:pt idx="10">
                  <c:v>2841</c:v>
                </c:pt>
                <c:pt idx="11">
                  <c:v>#N/A</c:v>
                </c:pt>
                <c:pt idx="12">
                  <c:v>#N/A</c:v>
                </c:pt>
                <c:pt idx="13">
                  <c:v>2543</c:v>
                </c:pt>
                <c:pt idx="14">
                  <c:v>#N/A</c:v>
                </c:pt>
              </c:numCache>
            </c:numRef>
          </c:val>
          <c:smooth val="0"/>
          <c:extLst>
            <c:ext xmlns:c16="http://schemas.microsoft.com/office/drawing/2014/chart" uri="{C3380CC4-5D6E-409C-BE32-E72D297353CC}">
              <c16:uniqueId val="{0000000B-766D-4AE3-8E37-38C5F47F21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2149</c:v>
                </c:pt>
                <c:pt idx="1">
                  <c:v>2752</c:v>
                </c:pt>
                <c:pt idx="2">
                  <c:v>3051</c:v>
                </c:pt>
              </c:numCache>
            </c:numRef>
          </c:val>
          <c:extLst>
            <c:ext xmlns:c16="http://schemas.microsoft.com/office/drawing/2014/chart" uri="{C3380CC4-5D6E-409C-BE32-E72D297353CC}">
              <c16:uniqueId val="{00000000-33E1-422A-ADD8-6A3082362F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894</c:v>
                </c:pt>
                <c:pt idx="1">
                  <c:v>528</c:v>
                </c:pt>
                <c:pt idx="2">
                  <c:v>580</c:v>
                </c:pt>
              </c:numCache>
            </c:numRef>
          </c:val>
          <c:extLst>
            <c:ext xmlns:c16="http://schemas.microsoft.com/office/drawing/2014/chart" uri="{C3380CC4-5D6E-409C-BE32-E72D297353CC}">
              <c16:uniqueId val="{00000001-33E1-422A-ADD8-6A3082362F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1938</c:v>
                </c:pt>
                <c:pt idx="1">
                  <c:v>2517</c:v>
                </c:pt>
                <c:pt idx="2">
                  <c:v>2665</c:v>
                </c:pt>
              </c:numCache>
            </c:numRef>
          </c:val>
          <c:extLst>
            <c:ext xmlns:c16="http://schemas.microsoft.com/office/drawing/2014/chart" uri="{C3380CC4-5D6E-409C-BE32-E72D297353CC}">
              <c16:uniqueId val="{00000002-33E1-422A-ADD8-6A3082362F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{BDE49CC2-77FE-49F5-A415-0E4749634E31}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AE0-49B1-9C9E-3D603A5FA3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{612AC433-8FEC-4FE9-A1D9-51B60C12CDEB}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E0-49B1-9C9E-3D603A5FA3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{8069E039-55E4-4151-BAE2-6444B9B430EB}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E0-49B1-9C9E-3D603A5FA3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{A1567265-8F05-443D-AAA6-96C0CCD61880}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E0-49B1-9C9E-3D603A5FA3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{5DB9F05E-90AB-4820-9C15-F557B215014D}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E0-49B1-9C9E-3D603A5FA31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{C1E01C70-C6AB-4A60-94C1-B2CC6E717BBE}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AE0-49B1-9C9E-3D603A5FA31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{352333C1-80CA-488E-BC1E-C0BDD21ADD26}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AE0-49B1-9C9E-3D603A5FA31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{07E12EBC-2964-4103-808E-7082C8182EAC}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AE0-49B1-9C9E-3D603A5FA31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{E2913C08-1A66-4D89-867F-804B391245F7}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AE0-49B1-9C9E-3D603A5FA3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c:v>
                </c:pt>
                <c:pt idx="8">
                  <c:v>64.900000000000006</c:v>
                </c:pt>
                <c:pt idx="16">
                  <c:v>67.099999999999994</c:v>
                </c:pt>
                <c:pt idx="24">
                  <c:v>68.8</c:v>
                </c:pt>
                <c:pt idx="32">
                  <c:v>69.900000000000006</c:v>
                </c:pt>
              </c:numCache>
            </c:numRef>
          </c:xVal>
          <c:yVal>
            <c:numRef>
              <c:f>公会計指標分析・財政指標組合せ分析表!$BP$51:$DC$51</c:f>
              <c:numCache>
                <c:formatCode>#,##0.0;"▲ "#,##0.0</c:formatCode>
                <c:ptCount val="40"/>
                <c:pt idx="0">
                  <c:v>49.4</c:v>
                </c:pt>
                <c:pt idx="8">
                  <c:v>49.2</c:v>
                </c:pt>
                <c:pt idx="16">
                  <c:v>32.5</c:v>
                </c:pt>
                <c:pt idx="24">
                  <c:v>32.700000000000003</c:v>
                </c:pt>
                <c:pt idx="32">
                  <c:v>29.3</c:v>
                </c:pt>
              </c:numCache>
            </c:numRef>
          </c:yVal>
          <c:smooth val="0"/>
          <c:extLst>
            <c:ext xmlns:c16="http://schemas.microsoft.com/office/drawing/2014/chart" uri="{C3380CC4-5D6E-409C-BE32-E72D297353CC}">
              <c16:uniqueId val="{00000009-CAE0-49B1-9C9E-3D603A5FA31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{E4F90BDD-7121-4448-8EC9-FF0A1B48BDA0}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AE0-49B1-9C9E-3D603A5FA31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{B88A8754-10D0-47B2-9D2E-F637119DCAD0}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E0-49B1-9C9E-3D603A5FA3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{81B7E1C8-12CD-4B85-912A-F79350297C90}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E0-49B1-9C9E-3D603A5FA3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{224C56C0-B682-419E-BA01-4062056D57D8}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E0-49B1-9C9E-3D603A5FA3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{AC81B68C-7922-4751-ABB6-973066B2323A}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E0-49B1-9C9E-3D603A5FA31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{9AFBE722-13C2-4109-ACB7-DA93F5AB4A98}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AE0-49B1-9C9E-3D603A5FA31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{8FBF8ECE-9A75-41C8-A0B0-C7D5540D63E7}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AE0-49B1-9C9E-3D603A5FA31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{D033E45C-D19D-467A-BDB1-C07A18690643}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AE0-49B1-9C9E-3D603A5FA31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{D9CCEDFE-9A59-4616-AD16-7B2A5E368AA7}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AE0-49B1-9C9E-3D603A5FA3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AE0-49B1-9C9E-3D603A5FA316}"/>
            </c:ext>
          </c:extLst>
        </c:ser>
        <c:dLbls>
          <c:showLegendKey val="0"/>
          <c:showVal val="1"/>
          <c:showCatName val="0"/>
          <c:showSerName val="0"/>
          <c:showPercent val="0"/>
          <c:showBubbleSize val="0"/>
        </c:dLbls>
        <c:axId val="46179840"/>
        <c:axId val="46181760"/>
      </c:scatterChart>
      <c:valAx>
        <c:axId val="46179840"/>
        <c:scaling>
          <c:orientation val="maxMin"/>
          <c:max val="71"/>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{01025BD1-37FB-4367-8C13-7D91607D59E4}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F69-4418-9985-8D49CA859A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{1D5113C4-6566-4756-87E9-52BA6E429144}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69-4418-9985-8D49CA859A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{DAF07C07-5D88-46B0-AD4A-9374A6716EA0}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69-4418-9985-8D49CA859A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{8318E887-94F8-4869-A3E9-DD5A1B87C9AE}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69-4418-9985-8D49CA859A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{3AD8B358-FDEE-47AA-B9A2-34EDB6D35B5E}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69-4418-9985-8D49CA859A2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{8D1D009E-5B75-496B-B6C3-95E702ACDE91}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F69-4418-9985-8D49CA859A27}"/>
                </c:ext>
              </c:extLst>
            </c:dLbl>
            <c:dLbl>
              <c:idx val="16"/>
              <c:layout>
                <c:manualLayout>
                  <c:x val="-3.971409806651418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{079039E3-74BF-4E4C-9006-1DCC732CCCCF}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F69-4418-9985-8D49CA859A2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{4A9CD626-7BD0-40A2-9EEA-CFAF33FACEBB}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F69-4418-9985-8D49CA859A2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{96394A0C-9ACA-4079-A892-47E6348CEDBC}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F69-4418-9985-8D49CA859A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9.1999999999999993</c:v>
                </c:pt>
                <c:pt idx="16">
                  <c:v>8.8000000000000007</c:v>
                </c:pt>
                <c:pt idx="24">
                  <c:v>8.3000000000000007</c:v>
                </c:pt>
                <c:pt idx="32">
                  <c:v>7.7</c:v>
                </c:pt>
              </c:numCache>
            </c:numRef>
          </c:xVal>
          <c:yVal>
            <c:numRef>
              <c:f>公会計指標分析・財政指標組合せ分析表!$BP$73:$DC$73</c:f>
              <c:numCache>
                <c:formatCode>#,##0.0;"▲ "#,##0.0</c:formatCode>
                <c:ptCount val="40"/>
                <c:pt idx="0">
                  <c:v>49.4</c:v>
                </c:pt>
                <c:pt idx="8">
                  <c:v>49.2</c:v>
                </c:pt>
                <c:pt idx="16">
                  <c:v>32.5</c:v>
                </c:pt>
                <c:pt idx="24">
                  <c:v>32.700000000000003</c:v>
                </c:pt>
                <c:pt idx="32">
                  <c:v>29.3</c:v>
                </c:pt>
              </c:numCache>
            </c:numRef>
          </c:yVal>
          <c:smooth val="0"/>
          <c:extLst>
            <c:ext xmlns:c16="http://schemas.microsoft.com/office/drawing/2014/chart" uri="{C3380CC4-5D6E-409C-BE32-E72D297353CC}">
              <c16:uniqueId val="{00000009-2F69-4418-9985-8D49CA859A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{29112D27-5413-482D-B570-C9C0D863CA44}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F69-4418-9985-8D49CA859A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{A275CC7F-5031-45FD-AC3E-D4D305BB82F6}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69-4418-9985-8D49CA859A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{5C89F076-C22B-4F47-8595-8E52D7721F27}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69-4418-9985-8D49CA859A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{5FCFC6D5-48E0-4488-85CE-4EC81D9207B4}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69-4418-9985-8D49CA859A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{B7C9AF79-97A7-4AF3-8FA2-87D649CDA8E9}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69-4418-9985-8D49CA859A2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{0B50CF15-781A-4366-915B-F2B01D010C9F}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F69-4418-9985-8D49CA859A27}"/>
                </c:ext>
              </c:extLst>
            </c:dLbl>
            <c:dLbl>
              <c:idx val="16"/>
              <c:layout>
                <c:manualLayout>
                  <c:x val="8.1437553414386021E-3"/>
                  <c:y val="0"/>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{DA4BAB66-8328-40E9-B341-2A0D7CAAD31B}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F69-4418-9985-8D49CA859A2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{ED48AEE7-24A0-4707-9764-C01897D72102}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F69-4418-9985-8D49CA859A2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{966FE30C-3DE4-444C-A91B-3EBE3CD6083D}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F69-4418-9985-8D49CA859A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F69-4418-9985-8D49CA859A27}"/>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岐阜県海津市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a:solidFill>
                <a:schemeClr val="dk1"/>
              </a:solidFill>
              <a:effectLst/>
              <a:latin typeface="+mn-lt"/>
              <a:ea typeface="+mn-ea"/>
              <a:cs typeface="+mn-cs"/>
            </a:rPr>
            <a:t>　実質公債費比率は、過去</a:t>
          </a:r>
          <a:r>
            <a:rPr lang="en-US" altLang="ja-JP" sz="900" b="0">
              <a:solidFill>
                <a:schemeClr val="dk1"/>
              </a:solidFill>
              <a:effectLst/>
              <a:latin typeface="+mn-lt"/>
              <a:ea typeface="+mn-ea"/>
              <a:cs typeface="+mn-cs"/>
            </a:rPr>
            <a:t>3</a:t>
          </a:r>
          <a:r>
            <a:rPr lang="ja-JP" altLang="en-US" sz="900" b="0">
              <a:solidFill>
                <a:schemeClr val="dk1"/>
              </a:solidFill>
              <a:effectLst/>
              <a:latin typeface="+mn-lt"/>
              <a:ea typeface="+mn-ea"/>
              <a:cs typeface="+mn-cs"/>
            </a:rPr>
            <a:t>か年における単年度の平均値を用いるため、</a:t>
          </a:r>
          <a:r>
            <a:rPr lang="ja-JP" altLang="ja-JP" sz="900" b="0">
              <a:solidFill>
                <a:schemeClr val="dk1"/>
              </a:solidFill>
              <a:effectLst/>
              <a:latin typeface="+mn-lt"/>
              <a:ea typeface="+mn-ea"/>
              <a:cs typeface="+mn-cs"/>
            </a:rPr>
            <a:t>分子を構成する数値について</a:t>
          </a:r>
          <a:r>
            <a:rPr lang="ja-JP" altLang="en-US" sz="900" b="0">
              <a:solidFill>
                <a:schemeClr val="dk1"/>
              </a:solidFill>
              <a:effectLst/>
              <a:latin typeface="+mn-lt"/>
              <a:ea typeface="+mn-ea"/>
              <a:cs typeface="+mn-cs"/>
            </a:rPr>
            <a:t>は、</a:t>
          </a:r>
          <a:r>
            <a:rPr lang="ja-JP" altLang="ja-JP" sz="900" b="0">
              <a:solidFill>
                <a:schemeClr val="dk1"/>
              </a:solidFill>
              <a:effectLst/>
              <a:latin typeface="+mn-lt"/>
              <a:ea typeface="+mn-ea"/>
              <a:cs typeface="+mn-cs"/>
            </a:rPr>
            <a:t>令和</a:t>
          </a:r>
          <a:r>
            <a:rPr lang="en-US" altLang="ja-JP" sz="900" b="0">
              <a:solidFill>
                <a:schemeClr val="dk1"/>
              </a:solidFill>
              <a:effectLst/>
              <a:latin typeface="+mn-lt"/>
              <a:ea typeface="+mn-ea"/>
              <a:cs typeface="+mn-cs"/>
            </a:rPr>
            <a:t>5</a:t>
          </a:r>
          <a:r>
            <a:rPr lang="ja-JP" altLang="ja-JP" sz="900" b="0">
              <a:solidFill>
                <a:schemeClr val="dk1"/>
              </a:solidFill>
              <a:effectLst/>
              <a:latin typeface="+mn-lt"/>
              <a:ea typeface="+mn-ea"/>
              <a:cs typeface="+mn-cs"/>
            </a:rPr>
            <a:t>年度の数値と除外した令和</a:t>
          </a:r>
          <a:r>
            <a:rPr lang="en-US" altLang="ja-JP" sz="900" b="0">
              <a:solidFill>
                <a:schemeClr val="dk1"/>
              </a:solidFill>
              <a:effectLst/>
              <a:latin typeface="+mn-lt"/>
              <a:ea typeface="+mn-ea"/>
              <a:cs typeface="+mn-cs"/>
            </a:rPr>
            <a:t>2</a:t>
          </a:r>
          <a:r>
            <a:rPr lang="ja-JP" altLang="ja-JP" sz="900" b="0">
              <a:solidFill>
                <a:schemeClr val="dk1"/>
              </a:solidFill>
              <a:effectLst/>
              <a:latin typeface="+mn-lt"/>
              <a:ea typeface="+mn-ea"/>
              <a:cs typeface="+mn-cs"/>
            </a:rPr>
            <a:t>年度の数値を比較すると、</a:t>
          </a:r>
          <a:r>
            <a:rPr lang="ja-JP" altLang="en-US" sz="900" b="0">
              <a:solidFill>
                <a:schemeClr val="dk1"/>
              </a:solidFill>
              <a:effectLst/>
              <a:latin typeface="+mn-lt"/>
              <a:ea typeface="+mn-ea"/>
              <a:cs typeface="+mn-cs"/>
            </a:rPr>
            <a:t>約</a:t>
          </a:r>
          <a:r>
            <a:rPr lang="en-US" altLang="ja-JP" sz="900" b="0">
              <a:solidFill>
                <a:schemeClr val="dk1"/>
              </a:solidFill>
              <a:effectLst/>
              <a:latin typeface="+mn-lt"/>
              <a:ea typeface="+mn-ea"/>
              <a:cs typeface="+mn-cs"/>
            </a:rPr>
            <a:t>140</a:t>
          </a:r>
          <a:r>
            <a:rPr lang="ja-JP" altLang="en-US" sz="900" b="0">
              <a:solidFill>
                <a:schemeClr val="dk1"/>
              </a:solidFill>
              <a:effectLst/>
              <a:latin typeface="+mn-lt"/>
              <a:ea typeface="+mn-ea"/>
              <a:cs typeface="+mn-cs"/>
            </a:rPr>
            <a:t>百万円</a:t>
          </a:r>
          <a:r>
            <a:rPr lang="ja-JP" altLang="ja-JP" sz="900" b="0">
              <a:solidFill>
                <a:schemeClr val="dk1"/>
              </a:solidFill>
              <a:effectLst/>
              <a:latin typeface="+mn-lt"/>
              <a:ea typeface="+mn-ea"/>
              <a:cs typeface="+mn-cs"/>
            </a:rPr>
            <a:t>減少している。</a:t>
          </a:r>
          <a:endParaRPr lang="en-US" altLang="ja-JP" sz="900" b="0">
            <a:solidFill>
              <a:schemeClr val="dk1"/>
            </a:solidFill>
            <a:effectLst/>
            <a:latin typeface="+mn-lt"/>
            <a:ea typeface="+mn-ea"/>
            <a:cs typeface="+mn-cs"/>
          </a:endParaRPr>
        </a:p>
        <a:p>
          <a:r>
            <a:rPr lang="ja-JP" altLang="en-US" sz="900" b="0">
              <a:solidFill>
                <a:schemeClr val="dk1"/>
              </a:solidFill>
              <a:effectLst/>
              <a:latin typeface="+mn-lt"/>
              <a:ea typeface="+mn-ea"/>
              <a:cs typeface="+mn-cs"/>
            </a:rPr>
            <a:t>　分子の構造をみてみると、振興事業基金造成事業（令和</a:t>
          </a:r>
          <a:r>
            <a:rPr lang="en-US" altLang="ja-JP" sz="900" b="0">
              <a:solidFill>
                <a:schemeClr val="dk1"/>
              </a:solidFill>
              <a:effectLst/>
              <a:latin typeface="+mn-lt"/>
              <a:ea typeface="+mn-ea"/>
              <a:cs typeface="+mn-cs"/>
            </a:rPr>
            <a:t>4</a:t>
          </a:r>
          <a:r>
            <a:rPr lang="ja-JP" altLang="en-US" sz="900" b="0">
              <a:solidFill>
                <a:schemeClr val="dk1"/>
              </a:solidFill>
              <a:effectLst/>
              <a:latin typeface="+mn-lt"/>
              <a:ea typeface="+mn-ea"/>
              <a:cs typeface="+mn-cs"/>
            </a:rPr>
            <a:t>年度：</a:t>
          </a:r>
          <a:r>
            <a:rPr lang="en-US" altLang="ja-JP" sz="900" b="0">
              <a:solidFill>
                <a:schemeClr val="dk1"/>
              </a:solidFill>
              <a:effectLst/>
              <a:latin typeface="+mn-lt"/>
              <a:ea typeface="+mn-ea"/>
              <a:cs typeface="+mn-cs"/>
            </a:rPr>
            <a:t>800</a:t>
          </a:r>
          <a:r>
            <a:rPr lang="ja-JP" altLang="en-US" sz="900" b="0">
              <a:solidFill>
                <a:schemeClr val="dk1"/>
              </a:solidFill>
              <a:effectLst/>
              <a:latin typeface="+mn-lt"/>
              <a:ea typeface="+mn-ea"/>
              <a:cs typeface="+mn-cs"/>
            </a:rPr>
            <a:t>百万円借入）、化学消防車両購入事業（令和</a:t>
          </a:r>
          <a:r>
            <a:rPr lang="en-US" altLang="ja-JP" sz="900" b="0">
              <a:solidFill>
                <a:schemeClr val="dk1"/>
              </a:solidFill>
              <a:effectLst/>
              <a:latin typeface="+mn-lt"/>
              <a:ea typeface="+mn-ea"/>
              <a:cs typeface="+mn-cs"/>
            </a:rPr>
            <a:t>3</a:t>
          </a:r>
          <a:r>
            <a:rPr lang="ja-JP" altLang="en-US" sz="900" b="0">
              <a:solidFill>
                <a:schemeClr val="dk1"/>
              </a:solidFill>
              <a:effectLst/>
              <a:latin typeface="+mn-lt"/>
              <a:ea typeface="+mn-ea"/>
              <a:cs typeface="+mn-cs"/>
            </a:rPr>
            <a:t>年度：</a:t>
          </a:r>
          <a:r>
            <a:rPr lang="en-US" altLang="ja-JP" sz="900" b="0">
              <a:solidFill>
                <a:schemeClr val="dk1"/>
              </a:solidFill>
              <a:effectLst/>
              <a:latin typeface="+mn-lt"/>
              <a:ea typeface="+mn-ea"/>
              <a:cs typeface="+mn-cs"/>
            </a:rPr>
            <a:t>41</a:t>
          </a:r>
          <a:r>
            <a:rPr lang="ja-JP" altLang="en-US" sz="900" b="0">
              <a:solidFill>
                <a:schemeClr val="dk1"/>
              </a:solidFill>
              <a:effectLst/>
              <a:latin typeface="+mn-lt"/>
              <a:ea typeface="+mn-ea"/>
              <a:cs typeface="+mn-cs"/>
            </a:rPr>
            <a:t>百万円借入）、海津苑改修事業（令和元年度：</a:t>
          </a:r>
          <a:r>
            <a:rPr lang="en-US" altLang="ja-JP" sz="900" b="0">
              <a:solidFill>
                <a:schemeClr val="dk1"/>
              </a:solidFill>
              <a:effectLst/>
              <a:latin typeface="+mn-lt"/>
              <a:ea typeface="+mn-ea"/>
              <a:cs typeface="+mn-cs"/>
            </a:rPr>
            <a:t>210</a:t>
          </a:r>
          <a:r>
            <a:rPr lang="ja-JP" altLang="en-US" sz="900" b="0">
              <a:solidFill>
                <a:schemeClr val="dk1"/>
              </a:solidFill>
              <a:effectLst/>
              <a:latin typeface="+mn-lt"/>
              <a:ea typeface="+mn-ea"/>
              <a:cs typeface="+mn-cs"/>
            </a:rPr>
            <a:t>百万円借入）等の大型事業に係る合併特例事業債の借入れについて、令和</a:t>
          </a:r>
          <a:r>
            <a:rPr lang="en-US" altLang="ja-JP" sz="900" b="0">
              <a:solidFill>
                <a:schemeClr val="dk1"/>
              </a:solidFill>
              <a:effectLst/>
              <a:latin typeface="+mn-lt"/>
              <a:ea typeface="+mn-ea"/>
              <a:cs typeface="+mn-cs"/>
            </a:rPr>
            <a:t>5</a:t>
          </a:r>
          <a:r>
            <a:rPr lang="ja-JP" altLang="en-US" sz="900" b="0">
              <a:solidFill>
                <a:schemeClr val="dk1"/>
              </a:solidFill>
              <a:effectLst/>
              <a:latin typeface="+mn-lt"/>
              <a:ea typeface="+mn-ea"/>
              <a:cs typeface="+mn-cs"/>
            </a:rPr>
            <a:t>年度より償還が本格化（据置期間の終了）したことにより元利償還金は増加</a:t>
          </a:r>
          <a:r>
            <a:rPr lang="ja-JP" altLang="ja-JP" sz="900" b="0">
              <a:solidFill>
                <a:schemeClr val="dk1"/>
              </a:solidFill>
              <a:effectLst/>
              <a:latin typeface="+mn-lt"/>
              <a:ea typeface="+mn-ea"/>
              <a:cs typeface="+mn-cs"/>
            </a:rPr>
            <a:t>した</a:t>
          </a:r>
          <a:r>
            <a:rPr lang="ja-JP" altLang="en-US" sz="900" b="0">
              <a:solidFill>
                <a:schemeClr val="dk1"/>
              </a:solidFill>
              <a:effectLst/>
              <a:latin typeface="+mn-lt"/>
              <a:ea typeface="+mn-ea"/>
              <a:cs typeface="+mn-cs"/>
            </a:rPr>
            <a:t>。</a:t>
          </a:r>
          <a:endParaRPr lang="en-US" altLang="ja-JP" sz="900" b="0">
            <a:solidFill>
              <a:schemeClr val="dk1"/>
            </a:solidFill>
            <a:effectLst/>
            <a:latin typeface="+mn-lt"/>
            <a:ea typeface="+mn-ea"/>
            <a:cs typeface="+mn-cs"/>
          </a:endParaRPr>
        </a:p>
        <a:p>
          <a:r>
            <a:rPr lang="ja-JP" altLang="en-US" sz="900" b="0">
              <a:solidFill>
                <a:schemeClr val="dk1"/>
              </a:solidFill>
              <a:effectLst/>
              <a:latin typeface="+mn-lt"/>
              <a:ea typeface="+mn-ea"/>
              <a:cs typeface="+mn-cs"/>
            </a:rPr>
            <a:t>　水道事業会計に対する出資金の財源として、令和</a:t>
          </a:r>
          <a:r>
            <a:rPr lang="en-US" altLang="ja-JP" sz="900" b="0">
              <a:solidFill>
                <a:schemeClr val="dk1"/>
              </a:solidFill>
              <a:effectLst/>
              <a:latin typeface="+mn-lt"/>
              <a:ea typeface="+mn-ea"/>
              <a:cs typeface="+mn-cs"/>
            </a:rPr>
            <a:t>5</a:t>
          </a:r>
          <a:r>
            <a:rPr lang="ja-JP" altLang="en-US" sz="900" b="0">
              <a:solidFill>
                <a:schemeClr val="dk1"/>
              </a:solidFill>
              <a:effectLst/>
              <a:latin typeface="+mn-lt"/>
              <a:ea typeface="+mn-ea"/>
              <a:cs typeface="+mn-cs"/>
            </a:rPr>
            <a:t>年度に新たに一般会計において一般会計出資債を借り入れたこと等により、公営企業債の元利償還金に対する繰入金は減少した。また、南濃衛生施設利用事務組合において、過去の大規模事業に係る地方債を令和</a:t>
          </a:r>
          <a:r>
            <a:rPr lang="en-US" altLang="ja-JP" sz="900" b="0">
              <a:solidFill>
                <a:schemeClr val="dk1"/>
              </a:solidFill>
              <a:effectLst/>
              <a:latin typeface="+mn-lt"/>
              <a:ea typeface="+mn-ea"/>
              <a:cs typeface="+mn-cs"/>
            </a:rPr>
            <a:t>4</a:t>
          </a:r>
          <a:r>
            <a:rPr lang="ja-JP" altLang="en-US" sz="900" b="0">
              <a:solidFill>
                <a:schemeClr val="dk1"/>
              </a:solidFill>
              <a:effectLst/>
              <a:latin typeface="+mn-lt"/>
              <a:ea typeface="+mn-ea"/>
              <a:cs typeface="+mn-cs"/>
            </a:rPr>
            <a:t>年度中に完済したことにより、南濃衛生施設利用事務組合に対する公債費負担金が減少したため、組合等が起こした地方債の元利償還金に対する負担金等が減少した。</a:t>
          </a:r>
          <a:endParaRPr lang="ja-JP" altLang="ja-JP" sz="9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岐阜県海津市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5</a:t>
          </a:r>
          <a:r>
            <a:rPr kumimoji="1" lang="ja-JP" altLang="en-US" sz="1000">
              <a:solidFill>
                <a:sysClr val="windowText" lastClr="000000"/>
              </a:solidFill>
              <a:effectLst/>
              <a:latin typeface="+mn-lt"/>
              <a:ea typeface="+mn-ea"/>
              <a:cs typeface="+mn-cs"/>
            </a:rPr>
            <a:t>年度将来負担比率は</a:t>
          </a:r>
          <a:r>
            <a:rPr kumimoji="1" lang="en-US" altLang="ja-JP" sz="1000">
              <a:solidFill>
                <a:sysClr val="windowText" lastClr="000000"/>
              </a:solidFill>
              <a:effectLst/>
              <a:latin typeface="+mn-lt"/>
              <a:ea typeface="+mn-ea"/>
              <a:cs typeface="+mn-cs"/>
            </a:rPr>
            <a:t>29.3</a:t>
          </a:r>
          <a:r>
            <a:rPr kumimoji="1" lang="ja-JP" altLang="en-US" sz="1000">
              <a:solidFill>
                <a:sysClr val="windowText" lastClr="000000"/>
              </a:solidFill>
              <a:effectLst/>
              <a:latin typeface="+mn-lt"/>
              <a:ea typeface="+mn-ea"/>
              <a:cs typeface="+mn-cs"/>
            </a:rPr>
            <a:t>％となり、前年度の</a:t>
          </a:r>
          <a:r>
            <a:rPr kumimoji="1" lang="en-US" altLang="ja-JP" sz="1000">
              <a:solidFill>
                <a:sysClr val="windowText" lastClr="000000"/>
              </a:solidFill>
              <a:effectLst/>
              <a:latin typeface="+mn-lt"/>
              <a:ea typeface="+mn-ea"/>
              <a:cs typeface="+mn-cs"/>
            </a:rPr>
            <a:t>32.7</a:t>
          </a:r>
          <a:r>
            <a:rPr kumimoji="1" lang="ja-JP" altLang="en-US" sz="1000">
              <a:solidFill>
                <a:sysClr val="windowText" lastClr="000000"/>
              </a:solidFill>
              <a:effectLst/>
              <a:latin typeface="+mn-lt"/>
              <a:ea typeface="+mn-ea"/>
              <a:cs typeface="+mn-cs"/>
            </a:rPr>
            <a:t>％から</a:t>
          </a:r>
          <a:r>
            <a:rPr kumimoji="1" lang="en-US" altLang="ja-JP" sz="1000">
              <a:solidFill>
                <a:sysClr val="windowText" lastClr="000000"/>
              </a:solidFill>
              <a:effectLst/>
              <a:latin typeface="+mn-lt"/>
              <a:ea typeface="+mn-ea"/>
              <a:cs typeface="+mn-cs"/>
            </a:rPr>
            <a:t>3.4</a:t>
          </a:r>
          <a:r>
            <a:rPr kumimoji="1" lang="ja-JP" altLang="en-US" sz="1000">
              <a:solidFill>
                <a:sysClr val="windowText" lastClr="000000"/>
              </a:solidFill>
              <a:effectLst/>
              <a:latin typeface="+mn-lt"/>
              <a:ea typeface="+mn-ea"/>
              <a:cs typeface="+mn-cs"/>
            </a:rPr>
            <a:t>ポイントの減少（改善）となった。</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将来負担比率の分子を見てみると、前年度と比較して</a:t>
          </a:r>
          <a:r>
            <a:rPr kumimoji="1" lang="en-US" altLang="ja-JP" sz="1000">
              <a:solidFill>
                <a:sysClr val="windowText" lastClr="000000"/>
              </a:solidFill>
              <a:effectLst/>
              <a:latin typeface="+mn-lt"/>
              <a:ea typeface="+mn-ea"/>
              <a:cs typeface="+mn-cs"/>
            </a:rPr>
            <a:t>298</a:t>
          </a:r>
          <a:r>
            <a:rPr kumimoji="1" lang="ja-JP" altLang="en-US" sz="1000">
              <a:solidFill>
                <a:sysClr val="windowText" lastClr="000000"/>
              </a:solidFill>
              <a:effectLst/>
              <a:latin typeface="+mn-lt"/>
              <a:ea typeface="+mn-ea"/>
              <a:cs typeface="+mn-cs"/>
            </a:rPr>
            <a:t>百万円減少しており、債務負担行為（期間：令和</a:t>
          </a:r>
          <a:r>
            <a:rPr kumimoji="1" lang="en-US" altLang="ja-JP" sz="1000">
              <a:solidFill>
                <a:sysClr val="windowText" lastClr="000000"/>
              </a:solidFill>
              <a:effectLst/>
              <a:latin typeface="+mn-lt"/>
              <a:ea typeface="+mn-ea"/>
              <a:cs typeface="+mn-cs"/>
            </a:rPr>
            <a:t>6</a:t>
          </a:r>
          <a:r>
            <a:rPr kumimoji="1" lang="ja-JP" altLang="en-US" sz="1000">
              <a:solidFill>
                <a:sysClr val="windowText" lastClr="000000"/>
              </a:solidFill>
              <a:effectLst/>
              <a:latin typeface="+mn-lt"/>
              <a:ea typeface="+mn-ea"/>
              <a:cs typeface="+mn-cs"/>
            </a:rPr>
            <a:t>年度～令和</a:t>
          </a:r>
          <a:r>
            <a:rPr kumimoji="1" lang="en-US" altLang="ja-JP" sz="1000">
              <a:solidFill>
                <a:sysClr val="windowText" lastClr="000000"/>
              </a:solidFill>
              <a:effectLst/>
              <a:latin typeface="+mn-lt"/>
              <a:ea typeface="+mn-ea"/>
              <a:cs typeface="+mn-cs"/>
            </a:rPr>
            <a:t>21</a:t>
          </a:r>
          <a:r>
            <a:rPr kumimoji="1" lang="ja-JP" altLang="en-US" sz="1000">
              <a:solidFill>
                <a:sysClr val="windowText" lastClr="000000"/>
              </a:solidFill>
              <a:effectLst/>
              <a:latin typeface="+mn-lt"/>
              <a:ea typeface="+mn-ea"/>
              <a:cs typeface="+mn-cs"/>
            </a:rPr>
            <a:t>年度　限度額：</a:t>
          </a:r>
          <a:r>
            <a:rPr kumimoji="1" lang="en-US" altLang="ja-JP" sz="1000">
              <a:solidFill>
                <a:sysClr val="windowText" lastClr="000000"/>
              </a:solidFill>
              <a:effectLst/>
              <a:latin typeface="+mn-lt"/>
              <a:ea typeface="+mn-ea"/>
              <a:cs typeface="+mn-cs"/>
            </a:rPr>
            <a:t>226</a:t>
          </a:r>
          <a:r>
            <a:rPr kumimoji="1" lang="ja-JP" altLang="en-US" sz="1000">
              <a:solidFill>
                <a:sysClr val="windowText" lastClr="000000"/>
              </a:solidFill>
              <a:effectLst/>
              <a:latin typeface="+mn-lt"/>
              <a:ea typeface="+mn-ea"/>
              <a:cs typeface="+mn-cs"/>
            </a:rPr>
            <a:t>百万円）を令和</a:t>
          </a:r>
          <a:r>
            <a:rPr kumimoji="1" lang="en-US" altLang="ja-JP" sz="1000">
              <a:solidFill>
                <a:sysClr val="windowText" lastClr="000000"/>
              </a:solidFill>
              <a:effectLst/>
              <a:latin typeface="+mn-lt"/>
              <a:ea typeface="+mn-ea"/>
              <a:cs typeface="+mn-cs"/>
            </a:rPr>
            <a:t>5</a:t>
          </a:r>
          <a:r>
            <a:rPr kumimoji="1" lang="ja-JP" altLang="en-US" sz="1000">
              <a:solidFill>
                <a:sysClr val="windowText" lastClr="000000"/>
              </a:solidFill>
              <a:effectLst/>
              <a:latin typeface="+mn-lt"/>
              <a:ea typeface="+mn-ea"/>
              <a:cs typeface="+mn-cs"/>
            </a:rPr>
            <a:t>年度に新たに設定したことにより「債務負担行為に基づく支出予定額」が増加したこと、「退職手当負担見込額」が増加したものの、地方債残高の減少に伴う「公営企業債等繰入見込額」の減少、令和</a:t>
          </a:r>
          <a:r>
            <a:rPr kumimoji="1" lang="en-US" altLang="ja-JP" sz="1000">
              <a:solidFill>
                <a:sysClr val="windowText" lastClr="000000"/>
              </a:solidFill>
              <a:effectLst/>
              <a:latin typeface="+mn-lt"/>
              <a:ea typeface="+mn-ea"/>
              <a:cs typeface="+mn-cs"/>
            </a:rPr>
            <a:t>5</a:t>
          </a:r>
          <a:r>
            <a:rPr kumimoji="1" lang="ja-JP" altLang="en-US" sz="1000">
              <a:solidFill>
                <a:sysClr val="windowText" lastClr="000000"/>
              </a:solidFill>
              <a:effectLst/>
              <a:latin typeface="+mn-lt"/>
              <a:ea typeface="+mn-ea"/>
              <a:cs typeface="+mn-cs"/>
            </a:rPr>
            <a:t>年度に企業誘致の財源に充てるための企業誘致推進基金を新設（</a:t>
          </a:r>
          <a:r>
            <a:rPr kumimoji="1" lang="en-US" altLang="ja-JP" sz="1000">
              <a:solidFill>
                <a:sysClr val="windowText" lastClr="000000"/>
              </a:solidFill>
              <a:effectLst/>
              <a:latin typeface="+mn-lt"/>
              <a:ea typeface="+mn-ea"/>
              <a:cs typeface="+mn-cs"/>
            </a:rPr>
            <a:t>+300</a:t>
          </a:r>
          <a:r>
            <a:rPr kumimoji="1" lang="ja-JP" altLang="en-US" sz="1000">
              <a:solidFill>
                <a:sysClr val="windowText" lastClr="000000"/>
              </a:solidFill>
              <a:effectLst/>
              <a:latin typeface="+mn-lt"/>
              <a:ea typeface="+mn-ea"/>
              <a:cs typeface="+mn-cs"/>
            </a:rPr>
            <a:t>百万円）したことや、財政調整基金（</a:t>
          </a:r>
          <a:r>
            <a:rPr kumimoji="1" lang="en-US" altLang="ja-JP" sz="1000">
              <a:solidFill>
                <a:sysClr val="windowText" lastClr="000000"/>
              </a:solidFill>
              <a:effectLst/>
              <a:latin typeface="+mn-lt"/>
              <a:ea typeface="+mn-ea"/>
              <a:cs typeface="+mn-cs"/>
            </a:rPr>
            <a:t>+299</a:t>
          </a:r>
          <a:r>
            <a:rPr kumimoji="1" lang="ja-JP" altLang="en-US" sz="1000">
              <a:solidFill>
                <a:sysClr val="windowText" lastClr="000000"/>
              </a:solidFill>
              <a:effectLst/>
              <a:latin typeface="+mn-lt"/>
              <a:ea typeface="+mn-ea"/>
              <a:cs typeface="+mn-cs"/>
            </a:rPr>
            <a:t>百万円）、国民健康保険基金（</a:t>
          </a:r>
          <a:r>
            <a:rPr kumimoji="1" lang="en-US" altLang="ja-JP" sz="1000">
              <a:solidFill>
                <a:sysClr val="windowText" lastClr="000000"/>
              </a:solidFill>
              <a:effectLst/>
              <a:latin typeface="+mn-lt"/>
              <a:ea typeface="+mn-ea"/>
              <a:cs typeface="+mn-cs"/>
            </a:rPr>
            <a:t>+161</a:t>
          </a:r>
          <a:r>
            <a:rPr kumimoji="1" lang="ja-JP" altLang="en-US" sz="1000">
              <a:solidFill>
                <a:sysClr val="windowText" lastClr="000000"/>
              </a:solidFill>
              <a:effectLst/>
              <a:latin typeface="+mn-lt"/>
              <a:ea typeface="+mn-ea"/>
              <a:cs typeface="+mn-cs"/>
            </a:rPr>
            <a:t>百万円）及び介護給付準備基金（</a:t>
          </a:r>
          <a:r>
            <a:rPr kumimoji="1" lang="en-US" altLang="ja-JP" sz="1000">
              <a:solidFill>
                <a:sysClr val="windowText" lastClr="000000"/>
              </a:solidFill>
              <a:effectLst/>
              <a:latin typeface="+mn-lt"/>
              <a:ea typeface="+mn-ea"/>
              <a:cs typeface="+mn-cs"/>
            </a:rPr>
            <a:t>+371</a:t>
          </a:r>
          <a:r>
            <a:rPr kumimoji="1" lang="ja-JP" altLang="en-US" sz="1000">
              <a:solidFill>
                <a:sysClr val="windowText" lastClr="000000"/>
              </a:solidFill>
              <a:effectLst/>
              <a:latin typeface="+mn-lt"/>
              <a:ea typeface="+mn-ea"/>
              <a:cs typeface="+mn-cs"/>
            </a:rPr>
            <a:t>百万円）を積み増ししたこと等による「充当可能基金」の増加が主な要因である。</a:t>
          </a:r>
          <a:r>
            <a:rPr kumimoji="1" lang="ja-JP" altLang="ja-JP" sz="1000">
              <a:solidFill>
                <a:sysClr val="windowText" lastClr="000000"/>
              </a:solidFill>
              <a:effectLst/>
              <a:latin typeface="+mn-lt"/>
              <a:ea typeface="+mn-ea"/>
              <a:cs typeface="+mn-cs"/>
            </a:rPr>
            <a:t>今後も、歳入確保や歳出抑制により、充当可能基金の減少を抑え、財政の健全化に向け、より一層の行財政改革に取り組んでいく。</a:t>
          </a:r>
          <a:endParaRPr lang="ja-JP" altLang="ja-JP" sz="10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岐阜県海津市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ea"/>
              <a:ea typeface="+mn-ea"/>
              <a:cs typeface="+mn-cs"/>
            </a:rPr>
            <a:t>（</a:t>
          </a:r>
          <a:r>
            <a:rPr kumimoji="1" lang="ja-JP" altLang="ja-JP" sz="1400">
              <a:solidFill>
                <a:schemeClr val="dk1"/>
              </a:solidFill>
              <a:effectLst/>
              <a:latin typeface="+mn-ea"/>
              <a:ea typeface="+mn-ea"/>
              <a:cs typeface="+mn-cs"/>
            </a:rPr>
            <a:t>増減理由</a:t>
          </a:r>
          <a:r>
            <a:rPr kumimoji="1" lang="ja-JP" altLang="en-US" sz="1400">
              <a:solidFill>
                <a:schemeClr val="dk1"/>
              </a:solidFill>
              <a:effectLst/>
              <a:latin typeface="+mn-ea"/>
              <a:ea typeface="+mn-ea"/>
              <a:cs typeface="+mn-cs"/>
            </a:rPr>
            <a:t>）</a:t>
          </a:r>
          <a:endParaRPr lang="ja-JP" altLang="ja-JP" sz="1400">
            <a:effectLst/>
            <a:latin typeface="+mn-ea"/>
            <a:ea typeface="+mn-ea"/>
          </a:endParaRPr>
        </a:p>
        <a:p>
          <a:r>
            <a:rPr kumimoji="1" lang="ja-JP" altLang="ja-JP" sz="1400">
              <a:solidFill>
                <a:schemeClr val="dk1"/>
              </a:solidFill>
              <a:effectLst/>
              <a:latin typeface="+mn-ea"/>
              <a:ea typeface="+mn-ea"/>
              <a:cs typeface="+mn-cs"/>
            </a:rPr>
            <a:t>　</a:t>
          </a:r>
          <a:r>
            <a:rPr kumimoji="1" lang="ja-JP" altLang="ja-JP" sz="1400">
              <a:solidFill>
                <a:sysClr val="windowText" lastClr="000000"/>
              </a:solidFill>
              <a:effectLst/>
              <a:latin typeface="+mn-ea"/>
              <a:ea typeface="+mn-ea"/>
              <a:cs typeface="+mn-cs"/>
            </a:rPr>
            <a:t>基金全体では、</a:t>
          </a:r>
          <a:r>
            <a:rPr kumimoji="1" lang="en-US" altLang="ja-JP" sz="1400">
              <a:solidFill>
                <a:sysClr val="windowText" lastClr="000000"/>
              </a:solidFill>
              <a:effectLst/>
              <a:latin typeface="+mn-ea"/>
              <a:ea typeface="+mn-ea"/>
              <a:cs typeface="+mn-cs"/>
            </a:rPr>
            <a:t>882</a:t>
          </a:r>
          <a:r>
            <a:rPr kumimoji="1" lang="ja-JP" altLang="ja-JP" sz="1400">
              <a:solidFill>
                <a:sysClr val="windowText" lastClr="000000"/>
              </a:solidFill>
              <a:effectLst/>
              <a:latin typeface="+mn-ea"/>
              <a:ea typeface="+mn-ea"/>
              <a:cs typeface="+mn-cs"/>
            </a:rPr>
            <a:t>百万円を積み立て、</a:t>
          </a:r>
          <a:r>
            <a:rPr kumimoji="1" lang="en-US" altLang="ja-JP" sz="1400">
              <a:solidFill>
                <a:sysClr val="windowText" lastClr="000000"/>
              </a:solidFill>
              <a:effectLst/>
              <a:latin typeface="+mn-ea"/>
              <a:ea typeface="+mn-ea"/>
              <a:cs typeface="+mn-cs"/>
            </a:rPr>
            <a:t>383</a:t>
          </a:r>
          <a:r>
            <a:rPr kumimoji="1" lang="ja-JP" altLang="ja-JP" sz="1400">
              <a:solidFill>
                <a:sysClr val="windowText" lastClr="000000"/>
              </a:solidFill>
              <a:effectLst/>
              <a:latin typeface="+mn-ea"/>
              <a:ea typeface="+mn-ea"/>
              <a:cs typeface="+mn-cs"/>
            </a:rPr>
            <a:t>百万円を取り崩したことにより、令和</a:t>
          </a:r>
          <a:r>
            <a:rPr kumimoji="1" lang="en-US" altLang="ja-JP" sz="1400">
              <a:solidFill>
                <a:sysClr val="windowText" lastClr="000000"/>
              </a:solidFill>
              <a:effectLst/>
              <a:latin typeface="+mn-ea"/>
              <a:ea typeface="+mn-ea"/>
              <a:cs typeface="+mn-cs"/>
            </a:rPr>
            <a:t>5</a:t>
          </a:r>
          <a:r>
            <a:rPr kumimoji="1" lang="ja-JP" altLang="ja-JP" sz="1400">
              <a:solidFill>
                <a:sysClr val="windowText" lastClr="000000"/>
              </a:solidFill>
              <a:effectLst/>
              <a:latin typeface="+mn-ea"/>
              <a:ea typeface="+mn-ea"/>
              <a:cs typeface="+mn-cs"/>
            </a:rPr>
            <a:t>年度末残高は、前年度末残高と比較して</a:t>
          </a:r>
          <a:r>
            <a:rPr kumimoji="1" lang="en-US" altLang="ja-JP" sz="1400">
              <a:solidFill>
                <a:sysClr val="windowText" lastClr="000000"/>
              </a:solidFill>
              <a:effectLst/>
              <a:latin typeface="+mn-ea"/>
              <a:ea typeface="+mn-ea"/>
              <a:cs typeface="+mn-cs"/>
            </a:rPr>
            <a:t>499</a:t>
          </a:r>
          <a:r>
            <a:rPr kumimoji="1" lang="ja-JP" altLang="ja-JP" sz="1400">
              <a:solidFill>
                <a:sysClr val="windowText" lastClr="000000"/>
              </a:solidFill>
              <a:effectLst/>
              <a:latin typeface="+mn-ea"/>
              <a:ea typeface="+mn-ea"/>
              <a:cs typeface="+mn-cs"/>
            </a:rPr>
            <a:t>百万円増加し、</a:t>
          </a:r>
          <a:r>
            <a:rPr kumimoji="1" lang="en-US" altLang="ja-JP" sz="1400">
              <a:solidFill>
                <a:sysClr val="windowText" lastClr="000000"/>
              </a:solidFill>
              <a:effectLst/>
              <a:latin typeface="+mn-ea"/>
              <a:ea typeface="+mn-ea"/>
              <a:cs typeface="+mn-cs"/>
            </a:rPr>
            <a:t>6,297</a:t>
          </a:r>
          <a:r>
            <a:rPr kumimoji="1" lang="ja-JP" altLang="ja-JP" sz="1400">
              <a:solidFill>
                <a:sysClr val="windowText" lastClr="000000"/>
              </a:solidFill>
              <a:effectLst/>
              <a:latin typeface="+mn-ea"/>
              <a:ea typeface="+mn-ea"/>
              <a:cs typeface="+mn-cs"/>
            </a:rPr>
            <a:t>百万円となった。</a:t>
          </a:r>
          <a:endParaRPr lang="ja-JP" altLang="ja-JP" sz="1400">
            <a:solidFill>
              <a:sysClr val="windowText" lastClr="000000"/>
            </a:solidFill>
            <a:effectLst/>
            <a:latin typeface="+mn-ea"/>
            <a:ea typeface="+mn-ea"/>
          </a:endParaRPr>
        </a:p>
        <a:p>
          <a:r>
            <a:rPr lang="ja-JP" altLang="ja-JP" sz="1400">
              <a:solidFill>
                <a:sysClr val="windowText" lastClr="000000"/>
              </a:solidFill>
              <a:effectLst/>
              <a:latin typeface="+mn-ea"/>
              <a:ea typeface="+mn-ea"/>
              <a:cs typeface="+mn-cs"/>
            </a:rPr>
            <a:t>　増加した要因は、財政調整基金に</a:t>
          </a:r>
          <a:r>
            <a:rPr lang="en-US" altLang="ja-JP" sz="1400">
              <a:solidFill>
                <a:sysClr val="windowText" lastClr="000000"/>
              </a:solidFill>
              <a:effectLst/>
              <a:latin typeface="+mn-ea"/>
              <a:ea typeface="+mn-ea"/>
              <a:cs typeface="+mn-cs"/>
            </a:rPr>
            <a:t>299</a:t>
          </a:r>
          <a:r>
            <a:rPr lang="ja-JP" altLang="ja-JP" sz="1400">
              <a:solidFill>
                <a:sysClr val="windowText" lastClr="000000"/>
              </a:solidFill>
              <a:effectLst/>
              <a:latin typeface="+mn-ea"/>
              <a:ea typeface="+mn-ea"/>
              <a:cs typeface="+mn-cs"/>
            </a:rPr>
            <a:t>百万円を積み立てたこと、</a:t>
          </a:r>
          <a:r>
            <a:rPr lang="ja-JP" altLang="en-US" sz="1400">
              <a:solidFill>
                <a:sysClr val="windowText" lastClr="000000"/>
              </a:solidFill>
              <a:effectLst/>
              <a:latin typeface="+mn-ea"/>
              <a:ea typeface="+mn-ea"/>
              <a:cs typeface="+mn-cs"/>
            </a:rPr>
            <a:t>企業誘致推進</a:t>
          </a:r>
          <a:r>
            <a:rPr lang="ja-JP" altLang="ja-JP" sz="1400">
              <a:solidFill>
                <a:sysClr val="windowText" lastClr="000000"/>
              </a:solidFill>
              <a:effectLst/>
              <a:latin typeface="+mn-ea"/>
              <a:ea typeface="+mn-ea"/>
              <a:cs typeface="+mn-cs"/>
            </a:rPr>
            <a:t>基金に</a:t>
          </a:r>
          <a:r>
            <a:rPr lang="en-US" altLang="ja-JP" sz="1400">
              <a:solidFill>
                <a:sysClr val="windowText" lastClr="000000"/>
              </a:solidFill>
              <a:effectLst/>
              <a:latin typeface="+mn-ea"/>
              <a:ea typeface="+mn-ea"/>
              <a:cs typeface="+mn-cs"/>
            </a:rPr>
            <a:t>300</a:t>
          </a:r>
          <a:r>
            <a:rPr lang="ja-JP" altLang="ja-JP" sz="1400">
              <a:solidFill>
                <a:sysClr val="windowText" lastClr="000000"/>
              </a:solidFill>
              <a:effectLst/>
              <a:latin typeface="+mn-ea"/>
              <a:ea typeface="+mn-ea"/>
              <a:cs typeface="+mn-cs"/>
            </a:rPr>
            <a:t>百万円を積み立てたこと、その他にも</a:t>
          </a:r>
          <a:r>
            <a:rPr lang="ja-JP" altLang="en-US" sz="1400">
              <a:solidFill>
                <a:sysClr val="windowText" lastClr="000000"/>
              </a:solidFill>
              <a:effectLst/>
              <a:latin typeface="+mn-ea"/>
              <a:ea typeface="+mn-ea"/>
              <a:cs typeface="+mn-cs"/>
            </a:rPr>
            <a:t>公共施設整備基金</a:t>
          </a:r>
          <a:r>
            <a:rPr lang="en-US" altLang="ja-JP" sz="1400">
              <a:solidFill>
                <a:sysClr val="windowText" lastClr="000000"/>
              </a:solidFill>
              <a:effectLst/>
              <a:latin typeface="+mn-ea"/>
              <a:ea typeface="+mn-ea"/>
              <a:cs typeface="+mn-cs"/>
            </a:rPr>
            <a:t>201</a:t>
          </a:r>
          <a:r>
            <a:rPr lang="ja-JP" altLang="en-US" sz="1400">
              <a:solidFill>
                <a:sysClr val="windowText" lastClr="000000"/>
              </a:solidFill>
              <a:effectLst/>
              <a:latin typeface="+mn-ea"/>
              <a:ea typeface="+mn-ea"/>
              <a:cs typeface="+mn-cs"/>
            </a:rPr>
            <a:t>百万円</a:t>
          </a:r>
          <a:r>
            <a:rPr lang="ja-JP" altLang="ja-JP" sz="1400">
              <a:solidFill>
                <a:sysClr val="windowText" lastClr="000000"/>
              </a:solidFill>
              <a:effectLst/>
              <a:latin typeface="+mn-ea"/>
              <a:ea typeface="+mn-ea"/>
              <a:cs typeface="+mn-cs"/>
            </a:rPr>
            <a:t>を積み立てたことで</a:t>
          </a:r>
          <a:r>
            <a:rPr kumimoji="1" lang="ja-JP" altLang="ja-JP" sz="1400">
              <a:solidFill>
                <a:sysClr val="windowText" lastClr="000000"/>
              </a:solidFill>
              <a:effectLst/>
              <a:latin typeface="+mn-ea"/>
              <a:ea typeface="+mn-ea"/>
              <a:cs typeface="+mn-cs"/>
            </a:rPr>
            <a:t>基金全体が増加した。</a:t>
          </a:r>
          <a:br>
            <a:rPr kumimoji="1" lang="en-US" altLang="ja-JP" sz="1400">
              <a:solidFill>
                <a:sysClr val="windowText" lastClr="000000"/>
              </a:solidFill>
              <a:effectLst/>
              <a:latin typeface="+mn-ea"/>
              <a:ea typeface="+mn-ea"/>
              <a:cs typeface="+mn-cs"/>
            </a:rPr>
          </a:br>
          <a:endParaRPr lang="ja-JP" altLang="ja-JP" sz="1400">
            <a:solidFill>
              <a:sysClr val="windowText" lastClr="000000"/>
            </a:solidFill>
            <a:effectLst/>
            <a:latin typeface="+mn-ea"/>
            <a:ea typeface="+mn-ea"/>
          </a:endParaRPr>
        </a:p>
        <a:p>
          <a:r>
            <a:rPr kumimoji="1" lang="ja-JP" altLang="en-US" sz="1400">
              <a:solidFill>
                <a:sysClr val="windowText" lastClr="000000"/>
              </a:solidFill>
              <a:effectLst/>
              <a:latin typeface="+mn-ea"/>
              <a:ea typeface="+mn-ea"/>
              <a:cs typeface="+mn-cs"/>
            </a:rPr>
            <a:t>（</a:t>
          </a:r>
          <a:r>
            <a:rPr kumimoji="1" lang="ja-JP" altLang="ja-JP" sz="1400">
              <a:solidFill>
                <a:sysClr val="windowText" lastClr="000000"/>
              </a:solidFill>
              <a:effectLst/>
              <a:latin typeface="+mn-ea"/>
              <a:ea typeface="+mn-ea"/>
              <a:cs typeface="+mn-cs"/>
            </a:rPr>
            <a:t>今後の方針</a:t>
          </a:r>
          <a:r>
            <a:rPr kumimoji="1" lang="ja-JP" altLang="en-US" sz="1400">
              <a:solidFill>
                <a:sysClr val="windowText" lastClr="000000"/>
              </a:solidFill>
              <a:effectLst/>
              <a:latin typeface="+mn-ea"/>
              <a:ea typeface="+mn-ea"/>
              <a:cs typeface="+mn-cs"/>
            </a:rPr>
            <a:t>）</a:t>
          </a:r>
          <a:endParaRPr lang="ja-JP" altLang="ja-JP" sz="1400">
            <a:solidFill>
              <a:sysClr val="windowText" lastClr="000000"/>
            </a:solidFill>
            <a:effectLst/>
            <a:latin typeface="+mn-ea"/>
            <a:ea typeface="+mn-ea"/>
          </a:endParaRPr>
        </a:p>
        <a:p>
          <a:r>
            <a:rPr kumimoji="1" lang="ja-JP" altLang="ja-JP" sz="1400">
              <a:solidFill>
                <a:sysClr val="windowText" lastClr="000000"/>
              </a:solidFill>
              <a:effectLst/>
              <a:latin typeface="+mn-ea"/>
              <a:ea typeface="+mn-ea"/>
              <a:cs typeface="+mn-cs"/>
            </a:rPr>
            <a:t>　基金を積み立てるには歳入確保、歳出抑制により決算剰余金を確保する必要がある。基金への積み立てを困難としていたなか、財政調整基金に令和</a:t>
          </a:r>
          <a:r>
            <a:rPr kumimoji="1" lang="en-US" altLang="ja-JP" sz="1400">
              <a:solidFill>
                <a:sysClr val="windowText" lastClr="000000"/>
              </a:solidFill>
              <a:effectLst/>
              <a:latin typeface="+mn-ea"/>
              <a:ea typeface="+mn-ea"/>
              <a:cs typeface="+mn-cs"/>
            </a:rPr>
            <a:t>4</a:t>
          </a:r>
          <a:r>
            <a:rPr kumimoji="1" lang="ja-JP" altLang="ja-JP" sz="1400">
              <a:solidFill>
                <a:sysClr val="windowText" lastClr="000000"/>
              </a:solidFill>
              <a:effectLst/>
              <a:latin typeface="+mn-ea"/>
              <a:ea typeface="+mn-ea"/>
              <a:cs typeface="+mn-cs"/>
            </a:rPr>
            <a:t>年度は</a:t>
          </a:r>
          <a:r>
            <a:rPr kumimoji="1" lang="en-US" altLang="ja-JP" sz="1400">
              <a:solidFill>
                <a:sysClr val="windowText" lastClr="000000"/>
              </a:solidFill>
              <a:effectLst/>
              <a:latin typeface="+mn-ea"/>
              <a:ea typeface="+mn-ea"/>
              <a:cs typeface="+mn-cs"/>
            </a:rPr>
            <a:t>603</a:t>
          </a:r>
          <a:r>
            <a:rPr kumimoji="1" lang="ja-JP" altLang="ja-JP" sz="1400">
              <a:solidFill>
                <a:sysClr val="windowText" lastClr="000000"/>
              </a:solidFill>
              <a:effectLst/>
              <a:latin typeface="+mn-ea"/>
              <a:ea typeface="+mn-ea"/>
              <a:cs typeface="+mn-cs"/>
            </a:rPr>
            <a:t>百万円、令和</a:t>
          </a:r>
          <a:r>
            <a:rPr kumimoji="1" lang="en-US" altLang="ja-JP" sz="1400">
              <a:solidFill>
                <a:sysClr val="windowText" lastClr="000000"/>
              </a:solidFill>
              <a:effectLst/>
              <a:latin typeface="+mn-ea"/>
              <a:ea typeface="+mn-ea"/>
              <a:cs typeface="+mn-cs"/>
            </a:rPr>
            <a:t>5</a:t>
          </a:r>
          <a:r>
            <a:rPr kumimoji="1" lang="ja-JP" altLang="ja-JP" sz="1400">
              <a:solidFill>
                <a:sysClr val="windowText" lastClr="000000"/>
              </a:solidFill>
              <a:effectLst/>
              <a:latin typeface="+mn-ea"/>
              <a:ea typeface="+mn-ea"/>
              <a:cs typeface="+mn-cs"/>
            </a:rPr>
            <a:t>年度は</a:t>
          </a:r>
          <a:r>
            <a:rPr kumimoji="1" lang="en-US" altLang="ja-JP" sz="1400">
              <a:solidFill>
                <a:sysClr val="windowText" lastClr="000000"/>
              </a:solidFill>
              <a:effectLst/>
              <a:latin typeface="+mn-ea"/>
              <a:ea typeface="+mn-ea"/>
              <a:cs typeface="+mn-cs"/>
            </a:rPr>
            <a:t>299</a:t>
          </a:r>
          <a:r>
            <a:rPr kumimoji="1" lang="ja-JP" altLang="ja-JP" sz="1400">
              <a:solidFill>
                <a:sysClr val="windowText" lastClr="000000"/>
              </a:solidFill>
              <a:effectLst/>
              <a:latin typeface="+mn-ea"/>
              <a:ea typeface="+mn-ea"/>
              <a:cs typeface="+mn-cs"/>
            </a:rPr>
            <a:t>百万円を積み立てることができた。今後も基金の取り崩しを最小限にし、基金残高の維持を図っていくとともに、事務事業等の抜本的な見直し</a:t>
          </a:r>
          <a:r>
            <a:rPr kumimoji="1" lang="ja-JP" altLang="en-US" sz="1400">
              <a:solidFill>
                <a:sysClr val="windowText" lastClr="000000"/>
              </a:solidFill>
              <a:effectLst/>
              <a:latin typeface="+mn-ea"/>
              <a:ea typeface="+mn-ea"/>
              <a:cs typeface="+mn-cs"/>
            </a:rPr>
            <a:t>と正確な決算見込みを行いながら、</a:t>
          </a:r>
          <a:r>
            <a:rPr kumimoji="1" lang="ja-JP" altLang="ja-JP" sz="1400">
              <a:solidFill>
                <a:sysClr val="windowText" lastClr="000000"/>
              </a:solidFill>
              <a:effectLst/>
              <a:latin typeface="+mn-ea"/>
              <a:ea typeface="+mn-ea"/>
              <a:cs typeface="+mn-cs"/>
            </a:rPr>
            <a:t>財政調整基金に依存しない財政運営を実施していく。</a:t>
          </a:r>
          <a:endParaRPr kumimoji="1" lang="en-US" altLang="ja-JP" sz="1400">
            <a:solidFill>
              <a:sysClr val="windowText" lastClr="000000"/>
            </a:solidFill>
            <a:effectLst/>
            <a:latin typeface="+mn-ea"/>
            <a:ea typeface="+mn-ea"/>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ea"/>
              <a:ea typeface="+mn-ea"/>
              <a:cs typeface="+mn-cs"/>
            </a:rPr>
            <a:t>（基金の使途）</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公共施設整備金</a:t>
          </a:r>
          <a:r>
            <a:rPr kumimoji="1" lang="ja-JP" altLang="en-US" sz="1200">
              <a:solidFill>
                <a:sysClr val="windowText" lastClr="000000"/>
              </a:solidFill>
              <a:effectLst/>
              <a:latin typeface="+mn-ea"/>
              <a:ea typeface="+mn-ea"/>
              <a:cs typeface="+mn-cs"/>
            </a:rPr>
            <a:t>　</a:t>
          </a:r>
          <a:r>
            <a:rPr kumimoji="1" lang="ja-JP" altLang="ja-JP" sz="1200">
              <a:solidFill>
                <a:sysClr val="windowText" lastClr="000000"/>
              </a:solidFill>
              <a:effectLst/>
              <a:latin typeface="+mn-ea"/>
              <a:ea typeface="+mn-ea"/>
              <a:cs typeface="+mn-cs"/>
            </a:rPr>
            <a:t>：公共施設整備及び運営に必要な経費</a:t>
          </a:r>
          <a:r>
            <a:rPr kumimoji="1" lang="ja-JP" altLang="en-US" sz="1200">
              <a:solidFill>
                <a:sysClr val="windowText" lastClr="000000"/>
              </a:solidFill>
              <a:effectLst/>
              <a:latin typeface="+mn-ea"/>
              <a:ea typeface="+mn-ea"/>
              <a:cs typeface="+mn-cs"/>
            </a:rPr>
            <a:t>に充当</a:t>
          </a:r>
          <a:endParaRPr kumimoji="1" lang="en-US" altLang="ja-JP" sz="120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a:t>
          </a:r>
          <a:r>
            <a:rPr kumimoji="1" lang="ja-JP" altLang="ja-JP" sz="1200">
              <a:solidFill>
                <a:sysClr val="windowText" lastClr="000000"/>
              </a:solidFill>
              <a:effectLst/>
              <a:latin typeface="+mn-ea"/>
              <a:ea typeface="+mn-ea"/>
              <a:cs typeface="+mn-cs"/>
            </a:rPr>
            <a:t>教育施設整備基金：教育施設整備に必要な経費</a:t>
          </a:r>
          <a:r>
            <a:rPr kumimoji="1" lang="ja-JP" altLang="en-US" sz="1200">
              <a:solidFill>
                <a:sysClr val="windowText" lastClr="000000"/>
              </a:solidFill>
              <a:effectLst/>
              <a:latin typeface="+mn-ea"/>
              <a:ea typeface="+mn-ea"/>
              <a:cs typeface="+mn-cs"/>
            </a:rPr>
            <a:t>に充当</a:t>
          </a:r>
          <a:br>
            <a:rPr kumimoji="1" lang="en-US" altLang="ja-JP" sz="1200">
              <a:solidFill>
                <a:sysClr val="windowText" lastClr="000000"/>
              </a:solidFill>
              <a:effectLst/>
              <a:latin typeface="+mn-ea"/>
              <a:ea typeface="+mn-ea"/>
              <a:cs typeface="+mn-cs"/>
            </a:rPr>
          </a:br>
          <a:r>
            <a:rPr kumimoji="1" lang="ja-JP" altLang="ja-JP" sz="1200">
              <a:solidFill>
                <a:sysClr val="windowText" lastClr="000000"/>
              </a:solidFill>
              <a:effectLst/>
              <a:latin typeface="+mn-ea"/>
              <a:ea typeface="+mn-ea"/>
              <a:cs typeface="+mn-cs"/>
            </a:rPr>
            <a:t>　</a:t>
          </a:r>
          <a:r>
            <a:rPr kumimoji="1" lang="ja-JP" altLang="en-US" sz="1200">
              <a:solidFill>
                <a:sysClr val="windowText" lastClr="000000"/>
              </a:solidFill>
              <a:effectLst/>
              <a:latin typeface="+mn-ea"/>
              <a:ea typeface="+mn-ea"/>
              <a:cs typeface="+mn-cs"/>
            </a:rPr>
            <a:t>ふるさと応援基金</a:t>
          </a:r>
          <a:r>
            <a:rPr kumimoji="1" lang="ja-JP" altLang="ja-JP" sz="1200">
              <a:solidFill>
                <a:sysClr val="windowText" lastClr="000000"/>
              </a:solidFill>
              <a:effectLst/>
              <a:latin typeface="+mn-ea"/>
              <a:ea typeface="+mn-ea"/>
              <a:cs typeface="+mn-cs"/>
            </a:rPr>
            <a:t>：</a:t>
          </a:r>
          <a:r>
            <a:rPr kumimoji="1" lang="ja-JP" altLang="en-US" sz="1200">
              <a:solidFill>
                <a:sysClr val="windowText" lastClr="000000"/>
              </a:solidFill>
              <a:effectLst/>
              <a:latin typeface="+mn-ea"/>
              <a:ea typeface="+mn-ea"/>
              <a:cs typeface="+mn-cs"/>
            </a:rPr>
            <a:t>寄附金を財源とし、市のまちづくり事業に必要な経費に充当</a:t>
          </a:r>
          <a:endParaRPr kumimoji="1" lang="en-US" altLang="ja-JP" sz="1200">
            <a:solidFill>
              <a:sysClr val="windowText" lastClr="00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mn-ea"/>
              <a:ea typeface="+mn-ea"/>
              <a:cs typeface="+mn-cs"/>
            </a:rPr>
            <a:t>　企業誘致推進基金：</a:t>
          </a:r>
          <a:r>
            <a:rPr lang="ja-JP" altLang="en-US" sz="1200">
              <a:solidFill>
                <a:sysClr val="windowText" lastClr="000000"/>
              </a:solidFill>
              <a:effectLst/>
              <a:latin typeface="+mn-ea"/>
              <a:ea typeface="+mn-ea"/>
            </a:rPr>
            <a:t>企業誘致の推進に要する経費の財源に充当</a:t>
          </a:r>
        </a:p>
        <a:p>
          <a:endParaRPr kumimoji="1" lang="en-US" altLang="ja-JP" sz="1200">
            <a:solidFill>
              <a:sysClr val="windowText" lastClr="000000"/>
            </a:solidFill>
            <a:effectLst/>
            <a:latin typeface="+mn-ea"/>
            <a:ea typeface="+mn-ea"/>
            <a:cs typeface="+mn-cs"/>
          </a:endParaRPr>
        </a:p>
        <a:p>
          <a:r>
            <a:rPr kumimoji="1" lang="ja-JP" altLang="ja-JP" sz="1200">
              <a:solidFill>
                <a:sysClr val="windowText" lastClr="000000"/>
              </a:solidFill>
              <a:effectLst/>
              <a:latin typeface="+mn-ea"/>
              <a:ea typeface="+mn-ea"/>
              <a:cs typeface="+mn-cs"/>
            </a:rPr>
            <a:t>（増減理由）</a:t>
          </a:r>
          <a:endParaRPr lang="ja-JP" altLang="ja-JP" sz="1200">
            <a:solidFill>
              <a:sysClr val="windowText" lastClr="000000"/>
            </a:solidFill>
            <a:effectLst/>
            <a:latin typeface="+mn-ea"/>
            <a:ea typeface="+mn-ea"/>
          </a:endParaRPr>
        </a:p>
        <a:p>
          <a:pPr eaLnBrk="1" fontAlgn="auto" latinLnBrk="0" hangingPunct="1"/>
          <a:r>
            <a:rPr kumimoji="1" lang="ja-JP" altLang="ja-JP" sz="1200">
              <a:solidFill>
                <a:sysClr val="windowText" lastClr="000000"/>
              </a:solidFill>
              <a:effectLst/>
              <a:latin typeface="+mn-ea"/>
              <a:ea typeface="+mn-ea"/>
              <a:cs typeface="+mn-cs"/>
            </a:rPr>
            <a:t>　公共施設整備基金：普通建設事業費増の財源に充てるため</a:t>
          </a:r>
          <a:r>
            <a:rPr kumimoji="1" lang="en-US" altLang="ja-JP" sz="1200">
              <a:solidFill>
                <a:sysClr val="windowText" lastClr="000000"/>
              </a:solidFill>
              <a:effectLst/>
              <a:latin typeface="+mn-ea"/>
              <a:ea typeface="+mn-ea"/>
              <a:cs typeface="+mn-cs"/>
            </a:rPr>
            <a:t>335</a:t>
          </a:r>
          <a:r>
            <a:rPr kumimoji="1" lang="ja-JP" altLang="ja-JP" sz="1200">
              <a:solidFill>
                <a:sysClr val="windowText" lastClr="000000"/>
              </a:solidFill>
              <a:effectLst/>
              <a:latin typeface="+mn-ea"/>
              <a:ea typeface="+mn-ea"/>
              <a:cs typeface="+mn-cs"/>
            </a:rPr>
            <a:t>百万円を取り崩</a:t>
          </a:r>
          <a:r>
            <a:rPr kumimoji="1" lang="ja-JP" altLang="en-US" sz="1200">
              <a:solidFill>
                <a:sysClr val="windowText" lastClr="000000"/>
              </a:solidFill>
              <a:effectLst/>
              <a:latin typeface="+mn-ea"/>
              <a:ea typeface="+mn-ea"/>
              <a:cs typeface="+mn-cs"/>
            </a:rPr>
            <a:t>したが、</a:t>
          </a:r>
          <a:r>
            <a:rPr kumimoji="1" lang="en-US" altLang="ja-JP" sz="1200">
              <a:solidFill>
                <a:sysClr val="windowText" lastClr="000000"/>
              </a:solidFill>
              <a:effectLst/>
              <a:latin typeface="+mn-ea"/>
              <a:ea typeface="+mn-ea"/>
              <a:cs typeface="+mn-cs"/>
            </a:rPr>
            <a:t>201</a:t>
          </a:r>
          <a:r>
            <a:rPr kumimoji="1" lang="ja-JP" altLang="en-US" sz="1200">
              <a:solidFill>
                <a:sysClr val="windowText" lastClr="000000"/>
              </a:solidFill>
              <a:effectLst/>
              <a:latin typeface="+mn-ea"/>
              <a:ea typeface="+mn-ea"/>
              <a:cs typeface="+mn-cs"/>
            </a:rPr>
            <a:t>百万円を積み増しした（前年度比較：▲</a:t>
          </a:r>
          <a:r>
            <a:rPr kumimoji="1" lang="en-US" altLang="ja-JP" sz="1200">
              <a:solidFill>
                <a:sysClr val="windowText" lastClr="000000"/>
              </a:solidFill>
              <a:effectLst/>
              <a:latin typeface="+mn-ea"/>
              <a:ea typeface="+mn-ea"/>
              <a:cs typeface="+mn-cs"/>
            </a:rPr>
            <a:t>135</a:t>
          </a:r>
          <a:r>
            <a:rPr kumimoji="1" lang="ja-JP" altLang="en-US" sz="1200">
              <a:solidFill>
                <a:sysClr val="windowText" lastClr="000000"/>
              </a:solidFill>
              <a:effectLst/>
              <a:latin typeface="+mn-ea"/>
              <a:ea typeface="+mn-ea"/>
              <a:cs typeface="+mn-cs"/>
            </a:rPr>
            <a:t>百万円）</a:t>
          </a:r>
          <a:br>
            <a:rPr kumimoji="1" lang="en-US" altLang="ja-JP" sz="1200">
              <a:solidFill>
                <a:sysClr val="windowText" lastClr="000000"/>
              </a:solidFill>
              <a:effectLst/>
              <a:latin typeface="+mn-ea"/>
              <a:ea typeface="+mn-ea"/>
              <a:cs typeface="+mn-cs"/>
            </a:rPr>
          </a:br>
          <a:r>
            <a:rPr kumimoji="1" lang="ja-JP" altLang="ja-JP" sz="1200">
              <a:solidFill>
                <a:sysClr val="windowText" lastClr="000000"/>
              </a:solidFill>
              <a:effectLst/>
              <a:latin typeface="+mn-ea"/>
              <a:ea typeface="+mn-ea"/>
              <a:cs typeface="+mn-cs"/>
            </a:rPr>
            <a:t>　教育施設整備基金：教育施設への整備のため</a:t>
          </a:r>
          <a:r>
            <a:rPr kumimoji="1" lang="en-US" altLang="ja-JP" sz="1200">
              <a:solidFill>
                <a:sysClr val="windowText" lastClr="000000"/>
              </a:solidFill>
              <a:effectLst/>
              <a:latin typeface="+mn-ea"/>
              <a:ea typeface="+mn-ea"/>
              <a:cs typeface="+mn-cs"/>
            </a:rPr>
            <a:t>1</a:t>
          </a:r>
          <a:r>
            <a:rPr kumimoji="1" lang="ja-JP" altLang="ja-JP" sz="1200">
              <a:solidFill>
                <a:sysClr val="windowText" lastClr="000000"/>
              </a:solidFill>
              <a:effectLst/>
              <a:latin typeface="+mn-ea"/>
              <a:ea typeface="+mn-ea"/>
              <a:cs typeface="+mn-cs"/>
            </a:rPr>
            <a:t>百万円を取り崩</a:t>
          </a:r>
          <a:r>
            <a:rPr kumimoji="1" lang="ja-JP" altLang="en-US" sz="1200">
              <a:solidFill>
                <a:sysClr val="windowText" lastClr="000000"/>
              </a:solidFill>
              <a:effectLst/>
              <a:latin typeface="+mn-ea"/>
              <a:ea typeface="+mn-ea"/>
              <a:cs typeface="+mn-cs"/>
            </a:rPr>
            <a:t>した</a:t>
          </a:r>
          <a:r>
            <a:rPr kumimoji="1" lang="ja-JP" altLang="ja-JP" sz="1200">
              <a:solidFill>
                <a:sysClr val="windowText" lastClr="000000"/>
              </a:solidFill>
              <a:effectLst/>
              <a:latin typeface="+mn-ea"/>
              <a:ea typeface="+mn-ea"/>
              <a:cs typeface="+mn-cs"/>
            </a:rPr>
            <a:t>（前年度比較：▲</a:t>
          </a:r>
          <a:r>
            <a:rPr kumimoji="1" lang="en-US" altLang="ja-JP" sz="1200">
              <a:solidFill>
                <a:sysClr val="windowText" lastClr="000000"/>
              </a:solidFill>
              <a:effectLst/>
              <a:latin typeface="+mn-ea"/>
              <a:ea typeface="+mn-ea"/>
              <a:cs typeface="+mn-cs"/>
            </a:rPr>
            <a:t>1</a:t>
          </a:r>
          <a:r>
            <a:rPr kumimoji="1" lang="ja-JP" altLang="ja-JP" sz="120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a:p>
          <a:pPr eaLnBrk="1" fontAlgn="auto" latinLnBrk="0" hangingPunct="1"/>
          <a:r>
            <a:rPr kumimoji="1" lang="ja-JP" altLang="ja-JP" sz="1200">
              <a:solidFill>
                <a:sysClr val="windowText" lastClr="000000"/>
              </a:solidFill>
              <a:effectLst/>
              <a:latin typeface="+mn-ea"/>
              <a:ea typeface="+mn-ea"/>
              <a:cs typeface="+mn-cs"/>
            </a:rPr>
            <a:t>　ふるさと応援基金：ふるさと応援寄附金</a:t>
          </a:r>
          <a:r>
            <a:rPr kumimoji="1" lang="ja-JP" altLang="en-US" sz="1200">
              <a:solidFill>
                <a:sysClr val="windowText" lastClr="000000"/>
              </a:solidFill>
              <a:effectLst/>
              <a:latin typeface="+mn-ea"/>
              <a:ea typeface="+mn-ea"/>
              <a:cs typeface="+mn-cs"/>
            </a:rPr>
            <a:t>を</a:t>
          </a:r>
          <a:r>
            <a:rPr kumimoji="1" lang="en-US" altLang="ja-JP" sz="1200">
              <a:solidFill>
                <a:sysClr val="windowText" lastClr="000000"/>
              </a:solidFill>
              <a:effectLst/>
              <a:latin typeface="+mn-ea"/>
              <a:ea typeface="+mn-ea"/>
              <a:cs typeface="+mn-cs"/>
            </a:rPr>
            <a:t>26</a:t>
          </a:r>
          <a:r>
            <a:rPr kumimoji="1" lang="ja-JP" altLang="ja-JP" sz="1200">
              <a:solidFill>
                <a:sysClr val="windowText" lastClr="000000"/>
              </a:solidFill>
              <a:effectLst/>
              <a:latin typeface="+mn-ea"/>
              <a:ea typeface="+mn-ea"/>
              <a:cs typeface="+mn-cs"/>
            </a:rPr>
            <a:t>百万円を積</a:t>
          </a:r>
          <a:r>
            <a:rPr kumimoji="1" lang="ja-JP" altLang="en-US" sz="1200">
              <a:solidFill>
                <a:sysClr val="windowText" lastClr="000000"/>
              </a:solidFill>
              <a:effectLst/>
              <a:latin typeface="+mn-ea"/>
              <a:ea typeface="+mn-ea"/>
              <a:cs typeface="+mn-cs"/>
            </a:rPr>
            <a:t>立し、</a:t>
          </a:r>
          <a:r>
            <a:rPr kumimoji="1" lang="ja-JP" altLang="ja-JP" sz="1200">
              <a:solidFill>
                <a:sysClr val="windowText" lastClr="000000"/>
              </a:solidFill>
              <a:effectLst/>
              <a:latin typeface="+mn-ea"/>
              <a:ea typeface="+mn-ea"/>
              <a:cs typeface="+mn-cs"/>
            </a:rPr>
            <a:t>市のまちづくりを推進するため各事業へ</a:t>
          </a:r>
          <a:r>
            <a:rPr kumimoji="1" lang="en-US" altLang="ja-JP" sz="1200">
              <a:solidFill>
                <a:sysClr val="windowText" lastClr="000000"/>
              </a:solidFill>
              <a:effectLst/>
              <a:latin typeface="+mn-ea"/>
              <a:ea typeface="+mn-ea"/>
              <a:cs typeface="+mn-cs"/>
            </a:rPr>
            <a:t>45</a:t>
          </a:r>
          <a:r>
            <a:rPr kumimoji="1" lang="ja-JP" altLang="ja-JP" sz="1200">
              <a:solidFill>
                <a:sysClr val="windowText" lastClr="000000"/>
              </a:solidFill>
              <a:effectLst/>
              <a:latin typeface="+mn-ea"/>
              <a:ea typeface="+mn-ea"/>
              <a:cs typeface="+mn-cs"/>
            </a:rPr>
            <a:t>百万円を取</a:t>
          </a:r>
          <a:r>
            <a:rPr kumimoji="1" lang="ja-JP" altLang="en-US" sz="1200">
              <a:solidFill>
                <a:sysClr val="windowText" lastClr="000000"/>
              </a:solidFill>
              <a:effectLst/>
              <a:latin typeface="+mn-ea"/>
              <a:ea typeface="+mn-ea"/>
              <a:cs typeface="+mn-cs"/>
            </a:rPr>
            <a:t>崩した（前年度比較：▲</a:t>
          </a:r>
          <a:r>
            <a:rPr kumimoji="1" lang="en-US" altLang="ja-JP" sz="1200">
              <a:solidFill>
                <a:sysClr val="windowText" lastClr="000000"/>
              </a:solidFill>
              <a:effectLst/>
              <a:latin typeface="+mn-ea"/>
              <a:ea typeface="+mn-ea"/>
              <a:cs typeface="+mn-cs"/>
            </a:rPr>
            <a:t>19</a:t>
          </a:r>
          <a:r>
            <a:rPr kumimoji="1" lang="ja-JP" altLang="en-US" sz="1200">
              <a:solidFill>
                <a:sysClr val="windowText" lastClr="000000"/>
              </a:solidFill>
              <a:effectLst/>
              <a:latin typeface="+mn-ea"/>
              <a:ea typeface="+mn-ea"/>
              <a:cs typeface="+mn-cs"/>
            </a:rPr>
            <a:t>百万円）</a:t>
          </a:r>
          <a:br>
            <a:rPr kumimoji="1" lang="en-US" altLang="ja-JP" sz="1200">
              <a:solidFill>
                <a:sysClr val="windowText" lastClr="000000"/>
              </a:solidFill>
              <a:effectLst/>
              <a:latin typeface="+mn-ea"/>
              <a:ea typeface="+mn-ea"/>
              <a:cs typeface="+mn-cs"/>
            </a:rPr>
          </a:br>
          <a:r>
            <a:rPr kumimoji="1" lang="ja-JP" altLang="ja-JP" sz="1200">
              <a:solidFill>
                <a:srgbClr val="FF0000"/>
              </a:solidFill>
              <a:effectLst/>
              <a:latin typeface="+mn-ea"/>
              <a:ea typeface="+mn-ea"/>
              <a:cs typeface="+mn-cs"/>
            </a:rPr>
            <a:t>　</a:t>
          </a:r>
          <a:r>
            <a:rPr kumimoji="1" lang="ja-JP" altLang="ja-JP" sz="1200">
              <a:solidFill>
                <a:schemeClr val="dk1"/>
              </a:solidFill>
              <a:effectLst/>
              <a:latin typeface="+mn-ea"/>
              <a:ea typeface="+mn-ea"/>
              <a:cs typeface="+mn-cs"/>
            </a:rPr>
            <a:t>企業誘致推進基金：</a:t>
          </a:r>
          <a:r>
            <a:rPr kumimoji="1" lang="ja-JP" altLang="en-US" sz="1200">
              <a:solidFill>
                <a:schemeClr val="dk1"/>
              </a:solidFill>
              <a:effectLst/>
              <a:latin typeface="+mn-ea"/>
              <a:ea typeface="+mn-ea"/>
              <a:cs typeface="+mn-cs"/>
            </a:rPr>
            <a:t>令和</a:t>
          </a:r>
          <a:r>
            <a:rPr kumimoji="1" lang="en-US" altLang="ja-JP" sz="1200">
              <a:solidFill>
                <a:schemeClr val="dk1"/>
              </a:solidFill>
              <a:effectLst/>
              <a:latin typeface="+mn-ea"/>
              <a:ea typeface="+mn-ea"/>
              <a:cs typeface="+mn-cs"/>
            </a:rPr>
            <a:t>5</a:t>
          </a:r>
          <a:r>
            <a:rPr kumimoji="1" lang="ja-JP" altLang="en-US" sz="1200">
              <a:solidFill>
                <a:schemeClr val="dk1"/>
              </a:solidFill>
              <a:effectLst/>
              <a:latin typeface="+mn-ea"/>
              <a:ea typeface="+mn-ea"/>
              <a:cs typeface="+mn-cs"/>
            </a:rPr>
            <a:t>年度に新設し、</a:t>
          </a:r>
          <a:r>
            <a:rPr lang="ja-JP" altLang="ja-JP" sz="1200">
              <a:solidFill>
                <a:schemeClr val="dk1"/>
              </a:solidFill>
              <a:effectLst/>
              <a:latin typeface="+mn-ea"/>
              <a:ea typeface="+mn-ea"/>
              <a:cs typeface="+mn-cs"/>
            </a:rPr>
            <a:t>企業誘致の推進に要する経費の財源に充当</a:t>
          </a:r>
          <a:r>
            <a:rPr lang="ja-JP" altLang="en-US" sz="1200">
              <a:solidFill>
                <a:schemeClr val="dk1"/>
              </a:solidFill>
              <a:effectLst/>
              <a:latin typeface="+mn-ea"/>
              <a:ea typeface="+mn-ea"/>
              <a:cs typeface="+mn-cs"/>
            </a:rPr>
            <a:t>するため、</a:t>
          </a:r>
          <a:r>
            <a:rPr lang="en-US" altLang="ja-JP" sz="1200">
              <a:solidFill>
                <a:schemeClr val="dk1"/>
              </a:solidFill>
              <a:effectLst/>
              <a:latin typeface="+mn-ea"/>
              <a:ea typeface="+mn-ea"/>
              <a:cs typeface="+mn-cs"/>
            </a:rPr>
            <a:t>300</a:t>
          </a:r>
          <a:r>
            <a:rPr lang="ja-JP" altLang="en-US" sz="1200">
              <a:solidFill>
                <a:schemeClr val="dk1"/>
              </a:solidFill>
              <a:effectLst/>
              <a:latin typeface="+mn-ea"/>
              <a:ea typeface="+mn-ea"/>
              <a:cs typeface="+mn-cs"/>
            </a:rPr>
            <a:t>百万円を積立てした（前年度比較：</a:t>
          </a:r>
          <a:r>
            <a:rPr lang="en-US" altLang="ja-JP" sz="1200">
              <a:solidFill>
                <a:schemeClr val="dk1"/>
              </a:solidFill>
              <a:effectLst/>
              <a:latin typeface="+mn-ea"/>
              <a:ea typeface="+mn-ea"/>
              <a:cs typeface="+mn-cs"/>
            </a:rPr>
            <a:t>+300</a:t>
          </a:r>
          <a:r>
            <a:rPr lang="ja-JP" altLang="en-US" sz="1200">
              <a:solidFill>
                <a:schemeClr val="dk1"/>
              </a:solidFill>
              <a:effectLst/>
              <a:latin typeface="+mn-ea"/>
              <a:ea typeface="+mn-ea"/>
              <a:cs typeface="+mn-cs"/>
            </a:rPr>
            <a:t>百万円）</a:t>
          </a:r>
          <a:br>
            <a:rPr kumimoji="1" lang="en-US" altLang="ja-JP" sz="1200">
              <a:solidFill>
                <a:srgbClr val="FF0000"/>
              </a:solidFill>
              <a:effectLst/>
              <a:latin typeface="+mn-ea"/>
              <a:ea typeface="+mn-ea"/>
              <a:cs typeface="+mn-cs"/>
            </a:rPr>
          </a:br>
          <a:endParaRPr lang="ja-JP" altLang="ja-JP" sz="1200">
            <a:solidFill>
              <a:srgbClr val="FF0000"/>
            </a:solidFill>
            <a:effectLst/>
            <a:latin typeface="+mn-ea"/>
            <a:ea typeface="+mn-ea"/>
          </a:endParaRPr>
        </a:p>
        <a:p>
          <a:r>
            <a:rPr kumimoji="1" lang="ja-JP" altLang="ja-JP" sz="1200">
              <a:solidFill>
                <a:sysClr val="windowText" lastClr="000000"/>
              </a:solidFill>
              <a:effectLst/>
              <a:latin typeface="+mn-ea"/>
              <a:ea typeface="+mn-ea"/>
              <a:cs typeface="+mn-cs"/>
            </a:rPr>
            <a:t>（今後の方針）</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公共施設整備基金は、公共施設等総合管理計画に基づく施設改修等を見据えて、後年度の財政需要に備えれるよう積</a:t>
          </a:r>
          <a:r>
            <a:rPr kumimoji="1" lang="ja-JP" altLang="en-US" sz="1200">
              <a:solidFill>
                <a:sysClr val="windowText" lastClr="000000"/>
              </a:solidFill>
              <a:effectLst/>
              <a:latin typeface="+mn-ea"/>
              <a:ea typeface="+mn-ea"/>
              <a:cs typeface="+mn-cs"/>
            </a:rPr>
            <a:t>み</a:t>
          </a:r>
          <a:r>
            <a:rPr kumimoji="1" lang="ja-JP" altLang="ja-JP" sz="1200">
              <a:solidFill>
                <a:sysClr val="windowText" lastClr="000000"/>
              </a:solidFill>
              <a:effectLst/>
              <a:latin typeface="+mn-ea"/>
              <a:ea typeface="+mn-ea"/>
              <a:cs typeface="+mn-cs"/>
            </a:rPr>
            <a:t>増しをしていく。</a:t>
          </a:r>
          <a:r>
            <a:rPr lang="ja-JP" altLang="ja-JP" sz="1200">
              <a:solidFill>
                <a:sysClr val="windowText" lastClr="000000"/>
              </a:solidFill>
              <a:effectLst/>
              <a:latin typeface="+mn-ea"/>
              <a:ea typeface="+mn-ea"/>
              <a:cs typeface="+mn-cs"/>
            </a:rPr>
            <a:t>また、</a:t>
          </a:r>
          <a:r>
            <a:rPr kumimoji="1" lang="ja-JP" altLang="ja-JP" sz="1200">
              <a:solidFill>
                <a:sysClr val="windowText" lastClr="000000"/>
              </a:solidFill>
              <a:effectLst/>
              <a:latin typeface="+mn-ea"/>
              <a:ea typeface="+mn-ea"/>
              <a:cs typeface="+mn-cs"/>
            </a:rPr>
            <a:t>環境施設整備基金も、下水道事業会計の多額の運営資金が必要（一般会計から毎年度約</a:t>
          </a:r>
          <a:r>
            <a:rPr kumimoji="1" lang="en-US" altLang="ja-JP" sz="1200">
              <a:solidFill>
                <a:sysClr val="windowText" lastClr="000000"/>
              </a:solidFill>
              <a:effectLst/>
              <a:latin typeface="+mn-ea"/>
              <a:ea typeface="+mn-ea"/>
              <a:cs typeface="+mn-cs"/>
            </a:rPr>
            <a:t>900</a:t>
          </a:r>
          <a:r>
            <a:rPr kumimoji="1" lang="ja-JP" altLang="ja-JP" sz="1200">
              <a:solidFill>
                <a:sysClr val="windowText" lastClr="000000"/>
              </a:solidFill>
              <a:effectLst/>
              <a:latin typeface="+mn-ea"/>
              <a:ea typeface="+mn-ea"/>
              <a:cs typeface="+mn-cs"/>
            </a:rPr>
            <a:t>百万円の繰出し）になることが見込まれるため、取り崩しによる減少を少しでも抑制し、基金に積</a:t>
          </a:r>
          <a:r>
            <a:rPr kumimoji="1" lang="ja-JP" altLang="en-US" sz="1200">
              <a:solidFill>
                <a:sysClr val="windowText" lastClr="000000"/>
              </a:solidFill>
              <a:effectLst/>
              <a:latin typeface="+mn-ea"/>
              <a:ea typeface="+mn-ea"/>
              <a:cs typeface="+mn-cs"/>
            </a:rPr>
            <a:t>み</a:t>
          </a:r>
          <a:r>
            <a:rPr kumimoji="1" lang="ja-JP" altLang="ja-JP" sz="1200">
              <a:solidFill>
                <a:sysClr val="windowText" lastClr="000000"/>
              </a:solidFill>
              <a:effectLst/>
              <a:latin typeface="+mn-ea"/>
              <a:ea typeface="+mn-ea"/>
              <a:cs typeface="+mn-cs"/>
            </a:rPr>
            <a:t>増しをしていく。</a:t>
          </a:r>
          <a:endParaRPr kumimoji="1" lang="en-US" altLang="ja-JP" sz="1200">
            <a:solidFill>
              <a:sysClr val="windowText" lastClr="000000"/>
            </a:solidFill>
            <a:effectLst/>
            <a:latin typeface="+mn-ea"/>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ea"/>
              <a:ea typeface="+mn-ea"/>
              <a:cs typeface="+mn-cs"/>
            </a:rPr>
            <a:t>（増減理由）</a:t>
          </a:r>
          <a:endParaRPr lang="ja-JP" altLang="ja-JP" sz="1400">
            <a:solidFill>
              <a:sysClr val="windowText" lastClr="000000"/>
            </a:solidFill>
            <a:effectLst/>
            <a:latin typeface="+mn-ea"/>
            <a:ea typeface="+mn-ea"/>
          </a:endParaRPr>
        </a:p>
        <a:p>
          <a:pPr eaLnBrk="1" fontAlgn="auto" latinLnBrk="0" hangingPunct="1"/>
          <a:r>
            <a:rPr kumimoji="1" lang="ja-JP" altLang="ja-JP" sz="1400">
              <a:solidFill>
                <a:sysClr val="windowText" lastClr="000000"/>
              </a:solidFill>
              <a:effectLst/>
              <a:latin typeface="+mn-ea"/>
              <a:ea typeface="+mn-ea"/>
              <a:cs typeface="+mn-cs"/>
            </a:rPr>
            <a:t>　令和</a:t>
          </a:r>
          <a:r>
            <a:rPr kumimoji="1" lang="en-US" altLang="ja-JP" sz="1400">
              <a:solidFill>
                <a:sysClr val="windowText" lastClr="000000"/>
              </a:solidFill>
              <a:effectLst/>
              <a:latin typeface="+mn-ea"/>
              <a:ea typeface="+mn-ea"/>
              <a:cs typeface="+mn-cs"/>
            </a:rPr>
            <a:t>5</a:t>
          </a:r>
          <a:r>
            <a:rPr kumimoji="1" lang="ja-JP" altLang="ja-JP" sz="1400">
              <a:solidFill>
                <a:sysClr val="windowText" lastClr="000000"/>
              </a:solidFill>
              <a:effectLst/>
              <a:latin typeface="+mn-ea"/>
              <a:ea typeface="+mn-ea"/>
              <a:cs typeface="+mn-cs"/>
            </a:rPr>
            <a:t>年度の財政調整基金残高は、</a:t>
          </a:r>
          <a:r>
            <a:rPr kumimoji="1" lang="en-US" altLang="ja-JP" sz="1400">
              <a:solidFill>
                <a:sysClr val="windowText" lastClr="000000"/>
              </a:solidFill>
              <a:effectLst/>
              <a:latin typeface="+mn-ea"/>
              <a:ea typeface="+mn-ea"/>
              <a:cs typeface="+mn-cs"/>
            </a:rPr>
            <a:t>2,752</a:t>
          </a:r>
          <a:r>
            <a:rPr kumimoji="1" lang="ja-JP" altLang="ja-JP" sz="1400">
              <a:solidFill>
                <a:sysClr val="windowText" lastClr="000000"/>
              </a:solidFill>
              <a:effectLst/>
              <a:latin typeface="+mn-ea"/>
              <a:ea typeface="+mn-ea"/>
              <a:cs typeface="+mn-cs"/>
            </a:rPr>
            <a:t>百万円から</a:t>
          </a:r>
          <a:r>
            <a:rPr kumimoji="1" lang="en-US" altLang="ja-JP" sz="1400">
              <a:solidFill>
                <a:sysClr val="windowText" lastClr="000000"/>
              </a:solidFill>
              <a:effectLst/>
              <a:latin typeface="+mn-ea"/>
              <a:ea typeface="+mn-ea"/>
              <a:cs typeface="+mn-cs"/>
            </a:rPr>
            <a:t>3,051</a:t>
          </a:r>
          <a:r>
            <a:rPr kumimoji="1" lang="ja-JP" altLang="ja-JP" sz="1400">
              <a:solidFill>
                <a:sysClr val="windowText" lastClr="000000"/>
              </a:solidFill>
              <a:effectLst/>
              <a:latin typeface="+mn-ea"/>
              <a:ea typeface="+mn-ea"/>
              <a:cs typeface="+mn-cs"/>
            </a:rPr>
            <a:t>百万円となり、</a:t>
          </a:r>
          <a:r>
            <a:rPr kumimoji="1" lang="en-US" altLang="ja-JP" sz="1400">
              <a:solidFill>
                <a:sysClr val="windowText" lastClr="000000"/>
              </a:solidFill>
              <a:effectLst/>
              <a:latin typeface="+mn-ea"/>
              <a:ea typeface="+mn-ea"/>
              <a:cs typeface="+mn-cs"/>
            </a:rPr>
            <a:t>299</a:t>
          </a:r>
          <a:r>
            <a:rPr kumimoji="1" lang="ja-JP" altLang="ja-JP" sz="1400">
              <a:solidFill>
                <a:sysClr val="windowText" lastClr="000000"/>
              </a:solidFill>
              <a:effectLst/>
              <a:latin typeface="+mn-ea"/>
              <a:ea typeface="+mn-ea"/>
              <a:cs typeface="+mn-cs"/>
            </a:rPr>
            <a:t>百万円を積み立てた。今後も、財政規律を維持しながら、財政調整基金に依存しない財政運営を実施していく。</a:t>
          </a:r>
          <a:br>
            <a:rPr kumimoji="1" lang="en-US" altLang="ja-JP" sz="1400">
              <a:solidFill>
                <a:sysClr val="windowText" lastClr="000000"/>
              </a:solidFill>
              <a:effectLst/>
              <a:latin typeface="+mn-ea"/>
              <a:ea typeface="+mn-ea"/>
              <a:cs typeface="+mn-cs"/>
            </a:rPr>
          </a:br>
          <a:endParaRPr lang="ja-JP" altLang="ja-JP" sz="1400">
            <a:solidFill>
              <a:sysClr val="windowText" lastClr="000000"/>
            </a:solidFill>
            <a:effectLst/>
            <a:latin typeface="+mn-ea"/>
            <a:ea typeface="+mn-ea"/>
          </a:endParaRPr>
        </a:p>
        <a:p>
          <a:r>
            <a:rPr kumimoji="1" lang="ja-JP" altLang="ja-JP" sz="1400">
              <a:solidFill>
                <a:sysClr val="windowText" lastClr="000000"/>
              </a:solidFill>
              <a:effectLst/>
              <a:latin typeface="+mn-ea"/>
              <a:ea typeface="+mn-ea"/>
              <a:cs typeface="+mn-cs"/>
            </a:rPr>
            <a:t>（今後の方針）</a:t>
          </a:r>
          <a:endParaRPr lang="ja-JP" altLang="ja-JP" sz="1400">
            <a:solidFill>
              <a:sysClr val="windowText" lastClr="000000"/>
            </a:solidFill>
            <a:effectLst/>
            <a:latin typeface="+mn-ea"/>
            <a:ea typeface="+mn-ea"/>
          </a:endParaRPr>
        </a:p>
        <a:p>
          <a:pPr eaLnBrk="1" fontAlgn="auto" latinLnBrk="0" hangingPunct="1"/>
          <a:r>
            <a:rPr kumimoji="1" lang="ja-JP" altLang="ja-JP" sz="1400">
              <a:solidFill>
                <a:sysClr val="windowText" lastClr="000000"/>
              </a:solidFill>
              <a:effectLst/>
              <a:latin typeface="+mn-ea"/>
              <a:ea typeface="+mn-ea"/>
              <a:cs typeface="+mn-cs"/>
            </a:rPr>
            <a:t>　財政需要により、財源が著しく不足する事態に備える必要があるため</a:t>
          </a:r>
          <a:r>
            <a:rPr kumimoji="1" lang="ja-JP" altLang="en-US" sz="1400">
              <a:solidFill>
                <a:sysClr val="windowText" lastClr="000000"/>
              </a:solidFill>
              <a:effectLst/>
              <a:latin typeface="+mn-ea"/>
              <a:ea typeface="+mn-ea"/>
              <a:cs typeface="+mn-cs"/>
            </a:rPr>
            <a:t>、今後も</a:t>
          </a:r>
          <a:r>
            <a:rPr kumimoji="1" lang="ja-JP" altLang="ja-JP" sz="1400">
              <a:solidFill>
                <a:sysClr val="windowText" lastClr="000000"/>
              </a:solidFill>
              <a:effectLst/>
              <a:latin typeface="+mn-ea"/>
              <a:ea typeface="+mn-ea"/>
              <a:cs typeface="+mn-cs"/>
            </a:rPr>
            <a:t>歳入確保・歳出抑制により取り崩しを少しでも減らし、基金残高の確保に努める。基金残高の確保については、およそ</a:t>
          </a:r>
          <a:r>
            <a:rPr kumimoji="1" lang="en-US" altLang="ja-JP" sz="1400">
              <a:solidFill>
                <a:sysClr val="windowText" lastClr="000000"/>
              </a:solidFill>
              <a:effectLst/>
              <a:latin typeface="+mn-ea"/>
              <a:ea typeface="+mn-ea"/>
              <a:cs typeface="+mn-cs"/>
            </a:rPr>
            <a:t>3,000</a:t>
          </a:r>
          <a:r>
            <a:rPr kumimoji="1" lang="ja-JP" altLang="ja-JP" sz="1400">
              <a:solidFill>
                <a:sysClr val="windowText" lastClr="000000"/>
              </a:solidFill>
              <a:effectLst/>
              <a:latin typeface="+mn-ea"/>
              <a:ea typeface="+mn-ea"/>
              <a:cs typeface="+mn-cs"/>
            </a:rPr>
            <a:t>百万円を目標に積立てを実施して</a:t>
          </a:r>
          <a:r>
            <a:rPr kumimoji="1" lang="ja-JP" altLang="en-US" sz="1400">
              <a:solidFill>
                <a:sysClr val="windowText" lastClr="000000"/>
              </a:solidFill>
              <a:effectLst/>
              <a:latin typeface="+mn-ea"/>
              <a:ea typeface="+mn-ea"/>
              <a:cs typeface="+mn-cs"/>
            </a:rPr>
            <a:t>きた。今後の財政調整基金の取崩しは、不足の事態に備えるため、この</a:t>
          </a:r>
          <a:r>
            <a:rPr kumimoji="1" lang="en-US" altLang="ja-JP" sz="1400">
              <a:solidFill>
                <a:sysClr val="windowText" lastClr="000000"/>
              </a:solidFill>
              <a:effectLst/>
              <a:latin typeface="+mn-ea"/>
              <a:ea typeface="+mn-ea"/>
              <a:cs typeface="+mn-cs"/>
            </a:rPr>
            <a:t>3,000</a:t>
          </a:r>
          <a:r>
            <a:rPr kumimoji="1" lang="ja-JP" altLang="en-US" sz="1400">
              <a:solidFill>
                <a:sysClr val="windowText" lastClr="000000"/>
              </a:solidFill>
              <a:effectLst/>
              <a:latin typeface="+mn-ea"/>
              <a:ea typeface="+mn-ea"/>
              <a:cs typeface="+mn-cs"/>
            </a:rPr>
            <a:t>百万円を維持しながら財政運営を実施していく。</a:t>
          </a:r>
          <a:endParaRPr kumimoji="1" lang="en-US" altLang="ja-JP" sz="1400">
            <a:solidFill>
              <a:sysClr val="windowText" lastClr="000000"/>
            </a:solidFill>
            <a:effectLst/>
            <a:latin typeface="+mn-ea"/>
            <a:ea typeface="+mn-ea"/>
            <a:cs typeface="+mn-cs"/>
          </a:endParaRPr>
        </a:p>
        <a:p>
          <a:endParaRPr kumimoji="1" lang="en-US" altLang="ja-JP" sz="1400">
            <a:solidFill>
              <a:schemeClr val="dk1"/>
            </a:solidFill>
            <a:effectLst/>
            <a:latin typeface="+mn-ea"/>
            <a:ea typeface="+mn-ea"/>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ea"/>
              <a:ea typeface="+mn-ea"/>
              <a:cs typeface="+mn-cs"/>
            </a:rPr>
            <a:t>（増減理由）</a:t>
          </a:r>
          <a:endParaRPr lang="ja-JP" altLang="ja-JP" sz="1400">
            <a:solidFill>
              <a:sysClr val="windowText" lastClr="000000"/>
            </a:solidFill>
            <a:effectLst/>
            <a:latin typeface="+mn-ea"/>
            <a:ea typeface="+mn-ea"/>
          </a:endParaRPr>
        </a:p>
        <a:p>
          <a:pPr eaLnBrk="1" fontAlgn="auto" latinLnBrk="0" hangingPunct="1"/>
          <a:r>
            <a:rPr kumimoji="1" lang="ja-JP" altLang="ja-JP" sz="1400">
              <a:solidFill>
                <a:sysClr val="windowText" lastClr="000000"/>
              </a:solidFill>
              <a:effectLst/>
              <a:latin typeface="+mn-ea"/>
              <a:ea typeface="+mn-ea"/>
              <a:cs typeface="+mn-cs"/>
            </a:rPr>
            <a:t>　令和</a:t>
          </a:r>
          <a:r>
            <a:rPr kumimoji="1" lang="en-US" altLang="ja-JP" sz="1400">
              <a:solidFill>
                <a:sysClr val="windowText" lastClr="000000"/>
              </a:solidFill>
              <a:effectLst/>
              <a:latin typeface="+mn-ea"/>
              <a:ea typeface="+mn-ea"/>
              <a:cs typeface="+mn-cs"/>
            </a:rPr>
            <a:t>5</a:t>
          </a:r>
          <a:r>
            <a:rPr kumimoji="1" lang="ja-JP" altLang="ja-JP" sz="1400">
              <a:solidFill>
                <a:sysClr val="windowText" lastClr="000000"/>
              </a:solidFill>
              <a:effectLst/>
              <a:latin typeface="+mn-ea"/>
              <a:ea typeface="+mn-ea"/>
              <a:cs typeface="+mn-cs"/>
            </a:rPr>
            <a:t>年度の減債基金残高は</a:t>
          </a:r>
          <a:r>
            <a:rPr kumimoji="1" lang="en-US" altLang="ja-JP" sz="1400">
              <a:solidFill>
                <a:sysClr val="windowText" lastClr="000000"/>
              </a:solidFill>
              <a:effectLst/>
              <a:latin typeface="+mn-ea"/>
              <a:ea typeface="+mn-ea"/>
              <a:cs typeface="+mn-cs"/>
            </a:rPr>
            <a:t>528</a:t>
          </a:r>
          <a:r>
            <a:rPr kumimoji="1" lang="ja-JP" altLang="ja-JP" sz="1400">
              <a:solidFill>
                <a:sysClr val="windowText" lastClr="000000"/>
              </a:solidFill>
              <a:effectLst/>
              <a:latin typeface="+mn-ea"/>
              <a:ea typeface="+mn-ea"/>
              <a:cs typeface="+mn-cs"/>
            </a:rPr>
            <a:t>百万円から</a:t>
          </a:r>
          <a:r>
            <a:rPr kumimoji="1" lang="en-US" altLang="ja-JP" sz="1400">
              <a:solidFill>
                <a:sysClr val="windowText" lastClr="000000"/>
              </a:solidFill>
              <a:effectLst/>
              <a:latin typeface="+mn-ea"/>
              <a:ea typeface="+mn-ea"/>
              <a:cs typeface="+mn-cs"/>
            </a:rPr>
            <a:t>580</a:t>
          </a:r>
          <a:r>
            <a:rPr kumimoji="1" lang="ja-JP" altLang="ja-JP" sz="1400">
              <a:solidFill>
                <a:sysClr val="windowText" lastClr="000000"/>
              </a:solidFill>
              <a:effectLst/>
              <a:latin typeface="+mn-ea"/>
              <a:ea typeface="+mn-ea"/>
              <a:cs typeface="+mn-cs"/>
            </a:rPr>
            <a:t>百万円となり、利子分を含めて</a:t>
          </a:r>
          <a:r>
            <a:rPr kumimoji="1" lang="en-US" altLang="ja-JP" sz="1400">
              <a:solidFill>
                <a:sysClr val="windowText" lastClr="000000"/>
              </a:solidFill>
              <a:effectLst/>
              <a:latin typeface="+mn-ea"/>
              <a:ea typeface="+mn-ea"/>
              <a:cs typeface="+mn-cs"/>
            </a:rPr>
            <a:t>52</a:t>
          </a:r>
          <a:r>
            <a:rPr kumimoji="1" lang="ja-JP" altLang="ja-JP" sz="1400">
              <a:solidFill>
                <a:sysClr val="windowText" lastClr="000000"/>
              </a:solidFill>
              <a:effectLst/>
              <a:latin typeface="+mn-ea"/>
              <a:ea typeface="+mn-ea"/>
              <a:cs typeface="+mn-cs"/>
            </a:rPr>
            <a:t>百万円の</a:t>
          </a:r>
          <a:r>
            <a:rPr kumimoji="1" lang="ja-JP" altLang="en-US" sz="1400">
              <a:solidFill>
                <a:sysClr val="windowText" lastClr="000000"/>
              </a:solidFill>
              <a:effectLst/>
              <a:latin typeface="+mn-ea"/>
              <a:ea typeface="+mn-ea"/>
              <a:cs typeface="+mn-cs"/>
            </a:rPr>
            <a:t>増</a:t>
          </a:r>
          <a:r>
            <a:rPr kumimoji="1" lang="ja-JP" altLang="ja-JP" sz="1400">
              <a:solidFill>
                <a:sysClr val="windowText" lastClr="000000"/>
              </a:solidFill>
              <a:effectLst/>
              <a:latin typeface="+mn-ea"/>
              <a:ea typeface="+mn-ea"/>
              <a:cs typeface="+mn-cs"/>
            </a:rPr>
            <a:t>となった。</a:t>
          </a:r>
          <a:br>
            <a:rPr kumimoji="1" lang="en-US" altLang="ja-JP" sz="1400">
              <a:solidFill>
                <a:sysClr val="windowText" lastClr="000000"/>
              </a:solidFill>
              <a:effectLst/>
              <a:latin typeface="+mn-ea"/>
              <a:ea typeface="+mn-ea"/>
              <a:cs typeface="+mn-cs"/>
            </a:rPr>
          </a:br>
          <a:r>
            <a:rPr kumimoji="1" lang="ja-JP" altLang="ja-JP" sz="1400">
              <a:solidFill>
                <a:sysClr val="windowText" lastClr="000000"/>
              </a:solidFill>
              <a:effectLst/>
              <a:latin typeface="+mn-ea"/>
              <a:ea typeface="+mn-ea"/>
              <a:cs typeface="+mn-cs"/>
            </a:rPr>
            <a:t>　令和</a:t>
          </a:r>
          <a:r>
            <a:rPr kumimoji="1" lang="en-US" altLang="ja-JP" sz="1400">
              <a:solidFill>
                <a:sysClr val="windowText" lastClr="000000"/>
              </a:solidFill>
              <a:effectLst/>
              <a:latin typeface="+mn-ea"/>
              <a:ea typeface="+mn-ea"/>
              <a:cs typeface="+mn-cs"/>
            </a:rPr>
            <a:t>5</a:t>
          </a:r>
          <a:r>
            <a:rPr kumimoji="1" lang="ja-JP" altLang="ja-JP" sz="1400">
              <a:solidFill>
                <a:sysClr val="windowText" lastClr="000000"/>
              </a:solidFill>
              <a:effectLst/>
              <a:latin typeface="+mn-ea"/>
              <a:ea typeface="+mn-ea"/>
              <a:cs typeface="+mn-cs"/>
            </a:rPr>
            <a:t>年度は、臨時財政対策債償還費分として</a:t>
          </a:r>
          <a:r>
            <a:rPr kumimoji="1" lang="en-US" altLang="ja-JP" sz="1400">
              <a:solidFill>
                <a:sysClr val="windowText" lastClr="000000"/>
              </a:solidFill>
              <a:effectLst/>
              <a:latin typeface="+mn-ea"/>
              <a:ea typeface="+mn-ea"/>
              <a:cs typeface="+mn-cs"/>
            </a:rPr>
            <a:t>52</a:t>
          </a:r>
          <a:r>
            <a:rPr kumimoji="1" lang="ja-JP" altLang="en-US" sz="1400">
              <a:solidFill>
                <a:sysClr val="windowText" lastClr="000000"/>
              </a:solidFill>
              <a:effectLst/>
              <a:latin typeface="+mn-ea"/>
              <a:ea typeface="+mn-ea"/>
              <a:cs typeface="+mn-cs"/>
            </a:rPr>
            <a:t>百万円、基金の運用利子分</a:t>
          </a:r>
          <a:r>
            <a:rPr kumimoji="1" lang="en-US" altLang="ja-JP" sz="1400">
              <a:solidFill>
                <a:sysClr val="windowText" lastClr="000000"/>
              </a:solidFill>
              <a:effectLst/>
              <a:latin typeface="+mn-ea"/>
              <a:ea typeface="+mn-ea"/>
              <a:cs typeface="+mn-cs"/>
            </a:rPr>
            <a:t>1</a:t>
          </a:r>
          <a:r>
            <a:rPr kumimoji="1" lang="ja-JP" altLang="en-US" sz="1400">
              <a:solidFill>
                <a:sysClr val="windowText" lastClr="000000"/>
              </a:solidFill>
              <a:effectLst/>
              <a:latin typeface="+mn-ea"/>
              <a:ea typeface="+mn-ea"/>
              <a:cs typeface="+mn-cs"/>
            </a:rPr>
            <a:t>百万円の計</a:t>
          </a:r>
          <a:r>
            <a:rPr kumimoji="1" lang="en-US" altLang="ja-JP" sz="1400">
              <a:solidFill>
                <a:sysClr val="windowText" lastClr="000000"/>
              </a:solidFill>
              <a:effectLst/>
              <a:latin typeface="+mn-ea"/>
              <a:ea typeface="+mn-ea"/>
              <a:cs typeface="+mn-cs"/>
            </a:rPr>
            <a:t>53</a:t>
          </a:r>
          <a:r>
            <a:rPr kumimoji="1" lang="ja-JP" altLang="en-US" sz="1400">
              <a:solidFill>
                <a:sysClr val="windowText" lastClr="000000"/>
              </a:solidFill>
              <a:effectLst/>
              <a:latin typeface="+mn-ea"/>
              <a:ea typeface="+mn-ea"/>
              <a:cs typeface="+mn-cs"/>
            </a:rPr>
            <a:t>百万円を</a:t>
          </a:r>
          <a:r>
            <a:rPr kumimoji="1" lang="ja-JP" altLang="ja-JP" sz="1400">
              <a:solidFill>
                <a:sysClr val="windowText" lastClr="000000"/>
              </a:solidFill>
              <a:effectLst/>
              <a:latin typeface="+mn-ea"/>
              <a:ea typeface="+mn-ea"/>
              <a:cs typeface="+mn-cs"/>
            </a:rPr>
            <a:t>積立てた金額のうち、令和</a:t>
          </a:r>
          <a:r>
            <a:rPr kumimoji="1" lang="en-US" altLang="ja-JP" sz="1400">
              <a:solidFill>
                <a:sysClr val="windowText" lastClr="000000"/>
              </a:solidFill>
              <a:effectLst/>
              <a:latin typeface="+mn-ea"/>
              <a:ea typeface="+mn-ea"/>
              <a:cs typeface="+mn-cs"/>
            </a:rPr>
            <a:t>5</a:t>
          </a:r>
          <a:r>
            <a:rPr kumimoji="1" lang="ja-JP" altLang="ja-JP" sz="1400">
              <a:solidFill>
                <a:sysClr val="windowText" lastClr="000000"/>
              </a:solidFill>
              <a:effectLst/>
              <a:latin typeface="+mn-ea"/>
              <a:ea typeface="+mn-ea"/>
              <a:cs typeface="+mn-cs"/>
            </a:rPr>
            <a:t>年度の臨財債償還費相当分として</a:t>
          </a:r>
          <a:r>
            <a:rPr kumimoji="1" lang="en-US" altLang="ja-JP" sz="1400">
              <a:solidFill>
                <a:sysClr val="windowText" lastClr="000000"/>
              </a:solidFill>
              <a:effectLst/>
              <a:latin typeface="+mn-ea"/>
              <a:ea typeface="+mn-ea"/>
              <a:cs typeface="+mn-cs"/>
            </a:rPr>
            <a:t>1</a:t>
          </a:r>
          <a:r>
            <a:rPr kumimoji="1" lang="ja-JP" altLang="ja-JP" sz="1400">
              <a:solidFill>
                <a:sysClr val="windowText" lastClr="000000"/>
              </a:solidFill>
              <a:effectLst/>
              <a:latin typeface="+mn-ea"/>
              <a:ea typeface="+mn-ea"/>
              <a:cs typeface="+mn-cs"/>
            </a:rPr>
            <a:t>百万円を取り崩</a:t>
          </a:r>
          <a:r>
            <a:rPr kumimoji="1" lang="ja-JP" altLang="en-US" sz="1400">
              <a:solidFill>
                <a:sysClr val="windowText" lastClr="000000"/>
              </a:solidFill>
              <a:effectLst/>
              <a:latin typeface="+mn-ea"/>
              <a:ea typeface="+mn-ea"/>
              <a:cs typeface="+mn-cs"/>
            </a:rPr>
            <a:t>した。</a:t>
          </a:r>
          <a:endParaRPr kumimoji="1" lang="en-US" altLang="ja-JP" sz="1400">
            <a:solidFill>
              <a:sysClr val="windowText" lastClr="000000"/>
            </a:solidFill>
            <a:effectLst/>
            <a:latin typeface="+mn-ea"/>
            <a:ea typeface="+mn-ea"/>
            <a:cs typeface="+mn-cs"/>
          </a:endParaRPr>
        </a:p>
        <a:p>
          <a:pPr eaLnBrk="1" fontAlgn="auto" latinLnBrk="0" hangingPunct="1"/>
          <a:endParaRPr lang="ja-JP" altLang="ja-JP" sz="1400">
            <a:solidFill>
              <a:sysClr val="windowText" lastClr="000000"/>
            </a:solidFill>
            <a:effectLst/>
            <a:latin typeface="+mn-ea"/>
            <a:ea typeface="+mn-ea"/>
          </a:endParaRPr>
        </a:p>
        <a:p>
          <a:r>
            <a:rPr kumimoji="1" lang="ja-JP" altLang="ja-JP" sz="1400">
              <a:solidFill>
                <a:sysClr val="windowText" lastClr="000000"/>
              </a:solidFill>
              <a:effectLst/>
              <a:latin typeface="+mn-ea"/>
              <a:ea typeface="+mn-ea"/>
              <a:cs typeface="+mn-cs"/>
            </a:rPr>
            <a:t>（今後の方針）</a:t>
          </a:r>
          <a:endParaRPr lang="ja-JP" altLang="ja-JP" sz="1400">
            <a:solidFill>
              <a:sysClr val="windowText" lastClr="000000"/>
            </a:solidFill>
            <a:effectLst/>
            <a:latin typeface="+mn-ea"/>
            <a:ea typeface="+mn-ea"/>
          </a:endParaRPr>
        </a:p>
        <a:p>
          <a:pPr eaLnBrk="1" fontAlgn="auto" latinLnBrk="0" hangingPunct="1"/>
          <a:r>
            <a:rPr kumimoji="1" lang="ja-JP" altLang="ja-JP" sz="1400">
              <a:solidFill>
                <a:sysClr val="windowText" lastClr="000000"/>
              </a:solidFill>
              <a:effectLst/>
              <a:latin typeface="+mn-ea"/>
              <a:ea typeface="+mn-ea"/>
              <a:cs typeface="+mn-cs"/>
            </a:rPr>
            <a:t>　</a:t>
          </a:r>
          <a:r>
            <a:rPr kumimoji="1" lang="ja-JP" altLang="en-US" sz="1400">
              <a:solidFill>
                <a:sysClr val="windowText" lastClr="000000"/>
              </a:solidFill>
              <a:effectLst/>
              <a:latin typeface="+mn-ea"/>
              <a:ea typeface="+mn-ea"/>
              <a:cs typeface="+mn-cs"/>
            </a:rPr>
            <a:t>減債基金については、</a:t>
          </a:r>
          <a:r>
            <a:rPr kumimoji="1" lang="ja-JP" altLang="ja-JP" sz="1400">
              <a:solidFill>
                <a:sysClr val="windowText" lastClr="000000"/>
              </a:solidFill>
              <a:effectLst/>
              <a:latin typeface="+mn-ea"/>
              <a:ea typeface="+mn-ea"/>
              <a:cs typeface="+mn-cs"/>
            </a:rPr>
            <a:t>市債残高の推移を</a:t>
          </a:r>
          <a:r>
            <a:rPr kumimoji="1" lang="ja-JP" altLang="en-US" sz="1400">
              <a:solidFill>
                <a:sysClr val="windowText" lastClr="000000"/>
              </a:solidFill>
              <a:effectLst/>
              <a:latin typeface="+mn-ea"/>
              <a:ea typeface="+mn-ea"/>
              <a:cs typeface="+mn-cs"/>
            </a:rPr>
            <a:t>正確に</a:t>
          </a:r>
          <a:r>
            <a:rPr kumimoji="1" lang="ja-JP" altLang="ja-JP" sz="1400">
              <a:solidFill>
                <a:sysClr val="windowText" lastClr="000000"/>
              </a:solidFill>
              <a:effectLst/>
              <a:latin typeface="+mn-ea"/>
              <a:ea typeface="+mn-ea"/>
              <a:cs typeface="+mn-cs"/>
            </a:rPr>
            <a:t>見極めた上で、財政運営上、定時償還の財源として備える額を検討し</a:t>
          </a:r>
          <a:r>
            <a:rPr kumimoji="1" lang="ja-JP" altLang="en-US" sz="1400">
              <a:solidFill>
                <a:sysClr val="windowText" lastClr="000000"/>
              </a:solidFill>
              <a:effectLst/>
              <a:latin typeface="+mn-ea"/>
              <a:ea typeface="+mn-ea"/>
              <a:cs typeface="+mn-cs"/>
            </a:rPr>
            <a:t>ながら</a:t>
          </a:r>
          <a:r>
            <a:rPr kumimoji="1" lang="ja-JP" altLang="ja-JP" sz="1400">
              <a:solidFill>
                <a:sysClr val="windowText" lastClr="000000"/>
              </a:solidFill>
              <a:effectLst/>
              <a:latin typeface="+mn-ea"/>
              <a:ea typeface="+mn-ea"/>
              <a:cs typeface="+mn-cs"/>
            </a:rPr>
            <a:t>積立てを</a:t>
          </a:r>
          <a:r>
            <a:rPr kumimoji="1" lang="ja-JP" altLang="en-US" sz="1400">
              <a:solidFill>
                <a:sysClr val="windowText" lastClr="000000"/>
              </a:solidFill>
              <a:effectLst/>
              <a:latin typeface="+mn-ea"/>
              <a:ea typeface="+mn-ea"/>
              <a:cs typeface="+mn-cs"/>
            </a:rPr>
            <a:t>実施</a:t>
          </a:r>
          <a:r>
            <a:rPr kumimoji="1" lang="ja-JP" altLang="ja-JP" sz="1400">
              <a:solidFill>
                <a:sysClr val="windowText" lastClr="000000"/>
              </a:solidFill>
              <a:effectLst/>
              <a:latin typeface="+mn-ea"/>
              <a:ea typeface="+mn-ea"/>
              <a:cs typeface="+mn-cs"/>
            </a:rPr>
            <a:t>していく</a:t>
          </a:r>
          <a:r>
            <a:rPr kumimoji="1" lang="ja-JP" altLang="en-US" sz="1400">
              <a:solidFill>
                <a:sysClr val="windowText" lastClr="000000"/>
              </a:solidFill>
              <a:effectLst/>
              <a:latin typeface="+mn-ea"/>
              <a:ea typeface="+mn-ea"/>
              <a:cs typeface="+mn-cs"/>
            </a:rPr>
            <a:t>。</a:t>
          </a:r>
          <a:endParaRPr kumimoji="1" lang="en-US" altLang="ja-JP" sz="1400">
            <a:solidFill>
              <a:sysClr val="windowText" lastClr="000000"/>
            </a:solidFill>
            <a:effectLst/>
            <a:latin typeface="+mn-ea"/>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8D78BF0-83D7-4715-B585-DB58BF22B9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F9FA3B5-ED6A-4AD7-95E1-8464D26B7E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ADE5EA2-EB40-4B4A-9328-3540AF63C7DE}"/>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6854CFE-E37B-4795-8446-1C74BDCFF01E}"/>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850C25A-6FC0-4CF0-902A-971BCA48230A}"/>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D19A021-7A28-4AAE-B31D-147B748B0A41}"/>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岐阜県海津市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F3A0B6B-BBBF-47D5-9E88-E2363447549B}"/>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48D229F-CCB5-48A8-91CF-409705FBC9A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1257AB3-126D-423F-9A11-5363B7E0449D}"/>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DE11A1C-7A2A-48D3-A511-DE37FB76C301}"/>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B3B5BBF-C163-4316-9EE5-0F4CB879B0AC}"/>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19C9581-A56B-481B-9A7F-DF33A91E39C2}"/>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32,084
30,936
112.03
18,717,924
17,949,601
711,109
10,544,303
16,702,291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38D915F-F1A0-4A08-A5D9-BEDE03809219}"/>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386C80A-CBE0-42FB-B520-962C5C324AB5}"/>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66F9776-570F-45B6-877D-135CA2280DA4}"/>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5CC1B8F-2B82-4477-B9C7-6C3B9164ECF2}"/>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DFDD27E-305D-459F-A4D3-5DF07C656A8D}"/>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9C1FF36-A269-4650-A680-E9897208D4FF}"/>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3A7219A-1C41-4B5A-B423-23EE3BF666AE}"/>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E74EB16-E736-4537-9207-A71E5056312C}"/>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E895842-3B52-4FE9-97F3-E17366BBAA1A}"/>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DCA23FC-35D8-4FD4-8106-83017323DA1B}"/>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A2EFCC6-B2D8-43B5-8C92-7CC17026C94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524C35F-FD1B-4524-8A12-DF9E7F6441FE}"/>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54BDA1B-55B9-45BA-ACC4-C9670F68F095}"/>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DDA4198-C39F-4C18-BF01-F4501F804D62}"/>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9F6E280-E3F0-4E57-ADE1-470A481380AD}"/>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1350F06-59FB-4A2A-A87D-7A3D80FC0C07}"/>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2D00CCA-FC01-4BA5-8186-AB2E2EB2BA89}"/>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EBDD2B4-02F0-4E86-9AD7-9B44995ABF72}"/>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6CAE5F9-1D35-4F42-A650-168C8D0353DC}"/>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B5E189D-0AFD-41D6-AB0C-8AA1A5EB22BB}"/>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62EB973-F588-46B5-A67C-0E3F8C5858D6}"/>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50EC618-E18D-4AF4-B874-54799D2CF9FC}"/>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DC2945-6B2D-43E9-97A3-C92F31FF196A}"/>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E03AC46-0E19-4508-85D6-49372125AE9B}"/>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5D56303-BCD6-48AF-9B66-8DB1320E928A}"/>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44BDE74-AB6B-44FA-9948-5985B3F11AF6}"/>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E2212B0-E7D4-4889-BE9F-31C06A595876}"/>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86EF527-33E9-4371-9432-A6C8622C29E9}"/>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6ACE4AF-C86D-4170-BD4A-958016CEBC59}"/>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592D4D9-80F8-4673-8783-257AD068AB44}"/>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FEDED37-63DA-42FD-BB78-E8C8483F8A64}"/>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278BB41-2155-4C52-9DB8-1E16F0C2FA36}"/>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D5F1164-39A2-4441-8C87-05CF77A943D7}"/>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32701E9-066F-4DDB-887D-9FAC20D330F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EA1C589-9742-4709-A7B1-3E0993587759}"/>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固定資産全体の老朽化が進んで</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有形固定資産減価償却率は類似団体より高い水準にある</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。そのため、</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月に公共施設等総合管理計画を改定し</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た。同計画に基づき、</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公共施設等の更新・統廃合・長寿命等を計画的に</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実施する</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ことにより、財政負担の軽減・平準化を図り、適正な施設保有量の維持に努める。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B0F6352-D1FC-4880-8F38-F6CEE266D5E5}"/>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E866037-BCF4-47A7-87EB-F68B3AA534A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1BDAC6A-A527-4F61-8C8E-72BD936A21D6}"/>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13CCDDC-E169-48D1-8A36-2FED3AA8F062}"/>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A725CC0A-A1A0-4302-A4AC-0E86C0E489A2}"/>
            </a:ext>
          </a:extLst>
        </xdr:cNvPr>
        <xdr:cNvSpPr txBox="1"/>
      </xdr:nvSpPr>
      <xdr:spPr>
        <a:xfrm>
          <a:off x="72151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6127F3F-7415-4B6B-86DB-A79D09BFC1E1}"/>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E77E1C8-45FB-472F-9EE8-60230FB29595}"/>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F38A0DD-0A33-4108-BD17-3ECAD247984C}"/>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0760656-7C34-4BF4-A4F7-530F3C2F42A4}"/>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A3A4F7C-2F80-4B5A-89D6-FAF35B36D093}"/>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37EC8CE-4973-4BAD-8693-DF634A148642}"/>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533323A-BBD0-4B58-B0D6-77EF3A973AFC}"/>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F21A676-8446-45A3-B228-AB5F47B988BA}"/>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21EA85A-74D0-4410-A0F0-A3BD1758E8DD}"/>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37079F65-285B-43CB-94CC-5DCD57E18B74}"/>
            </a:ext>
          </a:extLst>
        </xdr:cNvPr>
        <xdr:cNvSpPr txBox="1"/>
      </xdr:nvSpPr>
      <xdr:spPr>
        <a:xfrm>
          <a:off x="80124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35B13E4-8EA9-4CF0-AEC2-4464BA916EB7}"/>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C7E433B6-B928-46C0-9334-9A548BB3D815}"/>
            </a:ext>
          </a:extLst>
        </xdr:cNvPr>
        <xdr:cNvCxnSpPr/>
      </xdr:nvCxnSpPr>
      <xdr:spPr>
        <a:xfrm flipV="1">
          <a:off x="4206240" y="4382876"/>
          <a:ext cx="1270" cy="123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305A10F3-DF2C-46D8-9AE8-2D14228BE2EB}"/>
            </a:ext>
          </a:extLst>
        </xdr:cNvPr>
        <xdr:cNvSpPr txBox="1"/>
      </xdr:nvSpPr>
      <xdr:spPr>
        <a:xfrm>
          <a:off x="4258945" y="561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F33185CA-4666-4969-AAE4-7530E4E39A77}"/>
            </a:ext>
          </a:extLst>
        </xdr:cNvPr>
        <xdr:cNvCxnSpPr/>
      </xdr:nvCxnSpPr>
      <xdr:spPr>
        <a:xfrm>
          <a:off x="4119245" y="561382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5FCEEFEE-D8AD-49CA-9AD4-6B8E0FA29BE9}"/>
            </a:ext>
          </a:extLst>
        </xdr:cNvPr>
        <xdr:cNvSpPr txBox="1"/>
      </xdr:nvSpPr>
      <xdr:spPr>
        <a:xfrm>
          <a:off x="4258945" y="416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7A348901-D9A8-4B46-A83D-70F20A33DDCC}"/>
            </a:ext>
          </a:extLst>
        </xdr:cNvPr>
        <xdr:cNvCxnSpPr/>
      </xdr:nvCxnSpPr>
      <xdr:spPr>
        <a:xfrm>
          <a:off x="4119245" y="438287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3F1D2969-6081-4D01-B664-452056716964}"/>
            </a:ext>
          </a:extLst>
        </xdr:cNvPr>
        <xdr:cNvSpPr txBox="1"/>
      </xdr:nvSpPr>
      <xdr:spPr>
        <a:xfrm>
          <a:off x="4258945" y="5031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29DBB0D6-BE87-46DD-ACF5-CD481AC7C3D1}"/>
            </a:ext>
          </a:extLst>
        </xdr:cNvPr>
        <xdr:cNvSpPr/>
      </xdr:nvSpPr>
      <xdr:spPr>
        <a:xfrm>
          <a:off x="4157345" y="51804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A894F8C2-63BC-4388-93DB-396EF0FA763F}"/>
            </a:ext>
          </a:extLst>
        </xdr:cNvPr>
        <xdr:cNvSpPr/>
      </xdr:nvSpPr>
      <xdr:spPr>
        <a:xfrm>
          <a:off x="3537585" y="51732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280E3109-3B10-43AA-82A3-49A2F2446A00}"/>
            </a:ext>
          </a:extLst>
        </xdr:cNvPr>
        <xdr:cNvSpPr/>
      </xdr:nvSpPr>
      <xdr:spPr>
        <a:xfrm>
          <a:off x="2867025" y="5140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B3655C82-EAE4-47D9-9AF0-5F741E4081B2}"/>
            </a:ext>
          </a:extLst>
        </xdr:cNvPr>
        <xdr:cNvSpPr/>
      </xdr:nvSpPr>
      <xdr:spPr>
        <a:xfrm>
          <a:off x="2196465" y="51264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F7A94FA5-ABC3-4E91-9B6C-D2F5F9C61B50}"/>
            </a:ext>
          </a:extLst>
        </xdr:cNvPr>
        <xdr:cNvSpPr/>
      </xdr:nvSpPr>
      <xdr:spPr>
        <a:xfrm>
          <a:off x="1525905" y="5113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B5366AC-2FA5-423B-BA83-833BD1D055A2}"/>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4F922EE-58E8-4602-B731-3C700D6E3AA5}"/>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64822A1-88E8-4F3E-8228-47DA2A3493C5}"/>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F15BA37-FAF6-4F60-A9D2-9C5AFB0E4E1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051C095-6E38-48D7-A416-ADDD47795967}"/>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73342</xdr:rowOff>
    </xdr:from>
    <xdr:to>
      <xdr:col>23</xdr:col>
      <xdr:colOff>136525</xdr:colOff>
      <xdr:row>32</xdr:row>
      <xdr:rowOff>3492</xdr:rowOff>
    </xdr:to>
    <xdr:sp macro="" textlink="">
      <xdr:nvSpPr>
        <xdr:cNvPr id="81" name="楕円 80">
          <a:extLst>
            <a:ext uri="{FF2B5EF4-FFF2-40B4-BE49-F238E27FC236}">
              <a16:creationId xmlns:a16="http://schemas.microsoft.com/office/drawing/2014/main" id="{086F2AD3-00AA-42EE-A7E2-76115B4F3552}"/>
            </a:ext>
          </a:extLst>
        </xdr:cNvPr>
        <xdr:cNvSpPr/>
      </xdr:nvSpPr>
      <xdr:spPr>
        <a:xfrm>
          <a:off x="4157345" y="5270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51769</xdr:rowOff>
    </xdr:from>
    <xdr:ext cx="405111" cy="259045"/>
    <xdr:sp macro="" textlink="">
      <xdr:nvSpPr>
        <xdr:cNvPr id="82" name="有形固定資産減価償却率該当値テキスト">
          <a:extLst>
            <a:ext uri="{FF2B5EF4-FFF2-40B4-BE49-F238E27FC236}">
              <a16:creationId xmlns:a16="http://schemas.microsoft.com/office/drawing/2014/main" id="{03A7D26E-7906-4AC5-8868-7E12BB1F1DF1}"/>
            </a:ext>
          </a:extLst>
        </xdr:cNvPr>
        <xdr:cNvSpPr txBox="1"/>
      </xdr:nvSpPr>
      <xdr:spPr>
        <a:xfrm>
          <a:off x="4258945" y="5248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53552</xdr:rowOff>
    </xdr:from>
    <xdr:to>
      <xdr:col>19</xdr:col>
      <xdr:colOff>187325</xdr:colOff>
      <xdr:row>31</xdr:row>
      <xdr:rowOff>155152</xdr:rowOff>
    </xdr:to>
    <xdr:sp macro="" textlink="">
      <xdr:nvSpPr>
        <xdr:cNvPr id="83" name="楕円 82">
          <a:extLst>
            <a:ext uri="{FF2B5EF4-FFF2-40B4-BE49-F238E27FC236}">
              <a16:creationId xmlns:a16="http://schemas.microsoft.com/office/drawing/2014/main" id="{6BAF9A54-6745-4873-9AD2-8BBC069361CE}"/>
            </a:ext>
          </a:extLst>
        </xdr:cNvPr>
        <xdr:cNvSpPr/>
      </xdr:nvSpPr>
      <xdr:spPr>
        <a:xfrm>
          <a:off x="3537585" y="52503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104352</xdr:rowOff>
    </xdr:from>
    <xdr:to>
      <xdr:col>23</xdr:col>
      <xdr:colOff>85725</xdr:colOff>
      <xdr:row>31</xdr:row>
      <xdr:rowOff>124142</xdr:rowOff>
    </xdr:to>
    <xdr:cxnSp macro="">
      <xdr:nvCxnSpPr>
        <xdr:cNvPr id="84" name="直線コネクタ 83">
          <a:extLst>
            <a:ext uri="{FF2B5EF4-FFF2-40B4-BE49-F238E27FC236}">
              <a16:creationId xmlns:a16="http://schemas.microsoft.com/office/drawing/2014/main" id="{6420B86C-945E-43CF-9469-EA481F95C093}"/>
            </a:ext>
          </a:extLst>
        </xdr:cNvPr>
        <xdr:cNvCxnSpPr/>
      </xdr:nvCxnSpPr>
      <xdr:spPr>
        <a:xfrm>
          <a:off x="3588385" y="5301192"/>
          <a:ext cx="61976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22966</xdr:rowOff>
    </xdr:from>
    <xdr:to>
      <xdr:col>15</xdr:col>
      <xdr:colOff>187325</xdr:colOff>
      <xdr:row>31</xdr:row>
      <xdr:rowOff>124566</xdr:rowOff>
    </xdr:to>
    <xdr:sp macro="" textlink="">
      <xdr:nvSpPr>
        <xdr:cNvPr id="85" name="楕円 84">
          <a:extLst>
            <a:ext uri="{FF2B5EF4-FFF2-40B4-BE49-F238E27FC236}">
              <a16:creationId xmlns:a16="http://schemas.microsoft.com/office/drawing/2014/main" id="{8592E756-CF0A-41EE-B025-56099FA5AAEF}"/>
            </a:ext>
          </a:extLst>
        </xdr:cNvPr>
        <xdr:cNvSpPr/>
      </xdr:nvSpPr>
      <xdr:spPr>
        <a:xfrm>
          <a:off x="2867025" y="5219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73766</xdr:rowOff>
    </xdr:from>
    <xdr:to>
      <xdr:col>19</xdr:col>
      <xdr:colOff>136525</xdr:colOff>
      <xdr:row>31</xdr:row>
      <xdr:rowOff>104352</xdr:rowOff>
    </xdr:to>
    <xdr:cxnSp macro="">
      <xdr:nvCxnSpPr>
        <xdr:cNvPr id="86" name="直線コネクタ 85">
          <a:extLst>
            <a:ext uri="{FF2B5EF4-FFF2-40B4-BE49-F238E27FC236}">
              <a16:creationId xmlns:a16="http://schemas.microsoft.com/office/drawing/2014/main" id="{03A273D7-ED3F-4A0A-AB8C-B506A0B0FD9C}"/>
            </a:ext>
          </a:extLst>
        </xdr:cNvPr>
        <xdr:cNvCxnSpPr/>
      </xdr:nvCxnSpPr>
      <xdr:spPr>
        <a:xfrm>
          <a:off x="2917825" y="5270606"/>
          <a:ext cx="67056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154834</xdr:rowOff>
    </xdr:from>
    <xdr:to>
      <xdr:col>11</xdr:col>
      <xdr:colOff>187325</xdr:colOff>
      <xdr:row>31</xdr:row>
      <xdr:rowOff>84984</xdr:rowOff>
    </xdr:to>
    <xdr:sp macro="" textlink="">
      <xdr:nvSpPr>
        <xdr:cNvPr id="87" name="楕円 86">
          <a:extLst>
            <a:ext uri="{FF2B5EF4-FFF2-40B4-BE49-F238E27FC236}">
              <a16:creationId xmlns:a16="http://schemas.microsoft.com/office/drawing/2014/main" id="{35BCCFAC-D650-4F49-969F-BBCDB68E948A}"/>
            </a:ext>
          </a:extLst>
        </xdr:cNvPr>
        <xdr:cNvSpPr/>
      </xdr:nvSpPr>
      <xdr:spPr>
        <a:xfrm>
          <a:off x="2196465" y="51840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34184</xdr:rowOff>
    </xdr:from>
    <xdr:to>
      <xdr:col>15</xdr:col>
      <xdr:colOff>136525</xdr:colOff>
      <xdr:row>31</xdr:row>
      <xdr:rowOff>73766</xdr:rowOff>
    </xdr:to>
    <xdr:cxnSp macro="">
      <xdr:nvCxnSpPr>
        <xdr:cNvPr id="88" name="直線コネクタ 87">
          <a:extLst>
            <a:ext uri="{FF2B5EF4-FFF2-40B4-BE49-F238E27FC236}">
              <a16:creationId xmlns:a16="http://schemas.microsoft.com/office/drawing/2014/main" id="{3A96B42B-0538-4E98-BFF9-DFA421E56C5B}"/>
            </a:ext>
          </a:extLst>
        </xdr:cNvPr>
        <xdr:cNvCxnSpPr/>
      </xdr:nvCxnSpPr>
      <xdr:spPr>
        <a:xfrm>
          <a:off x="2247265" y="5231024"/>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138642</xdr:rowOff>
    </xdr:from>
    <xdr:to>
      <xdr:col>7</xdr:col>
      <xdr:colOff>187325</xdr:colOff>
      <xdr:row>31</xdr:row>
      <xdr:rowOff>68792</xdr:rowOff>
    </xdr:to>
    <xdr:sp macro="" textlink="">
      <xdr:nvSpPr>
        <xdr:cNvPr id="89" name="楕円 88">
          <a:extLst>
            <a:ext uri="{FF2B5EF4-FFF2-40B4-BE49-F238E27FC236}">
              <a16:creationId xmlns:a16="http://schemas.microsoft.com/office/drawing/2014/main" id="{A3BD655D-79F1-416E-8C63-69F7D3F922F3}"/>
            </a:ext>
          </a:extLst>
        </xdr:cNvPr>
        <xdr:cNvSpPr/>
      </xdr:nvSpPr>
      <xdr:spPr>
        <a:xfrm>
          <a:off x="1525905" y="5167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17992</xdr:rowOff>
    </xdr:from>
    <xdr:to>
      <xdr:col>11</xdr:col>
      <xdr:colOff>136525</xdr:colOff>
      <xdr:row>31</xdr:row>
      <xdr:rowOff>34184</xdr:rowOff>
    </xdr:to>
    <xdr:cxnSp macro="">
      <xdr:nvCxnSpPr>
        <xdr:cNvPr id="90" name="直線コネクタ 89">
          <a:extLst>
            <a:ext uri="{FF2B5EF4-FFF2-40B4-BE49-F238E27FC236}">
              <a16:creationId xmlns:a16="http://schemas.microsoft.com/office/drawing/2014/main" id="{56CEC45C-CCE6-405E-9FDC-8C9401C36604}"/>
            </a:ext>
          </a:extLst>
        </xdr:cNvPr>
        <xdr:cNvCxnSpPr/>
      </xdr:nvCxnSpPr>
      <xdr:spPr>
        <a:xfrm>
          <a:off x="1576705" y="5214832"/>
          <a:ext cx="67056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234AF1DE-23AE-4459-AE03-77ED4070E148}"/>
            </a:ext>
          </a:extLst>
        </xdr:cNvPr>
        <xdr:cNvSpPr txBox="1"/>
      </xdr:nvSpPr>
      <xdr:spPr>
        <a:xfrm>
          <a:off x="3395989" y="4952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34952729-E3BE-4119-99FC-AB4A7075B078}"/>
            </a:ext>
          </a:extLst>
        </xdr:cNvPr>
        <xdr:cNvSpPr txBox="1"/>
      </xdr:nvSpPr>
      <xdr:spPr>
        <a:xfrm>
          <a:off x="2738129" y="491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C4D3A568-0217-46C5-8F85-C77178EA2EDC}"/>
            </a:ext>
          </a:extLst>
        </xdr:cNvPr>
        <xdr:cNvSpPr txBox="1"/>
      </xdr:nvSpPr>
      <xdr:spPr>
        <a:xfrm>
          <a:off x="2067569" y="490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9866B795-34DF-4E3E-A576-CC96E84D6BA9}"/>
            </a:ext>
          </a:extLst>
        </xdr:cNvPr>
        <xdr:cNvSpPr txBox="1"/>
      </xdr:nvSpPr>
      <xdr:spPr>
        <a:xfrm>
          <a:off x="1397009" y="489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146279</xdr:rowOff>
    </xdr:from>
    <xdr:ext cx="405111" cy="259045"/>
    <xdr:sp macro="" textlink="">
      <xdr:nvSpPr>
        <xdr:cNvPr id="95" name="n_1mainValue有形固定資産減価償却率">
          <a:extLst>
            <a:ext uri="{FF2B5EF4-FFF2-40B4-BE49-F238E27FC236}">
              <a16:creationId xmlns:a16="http://schemas.microsoft.com/office/drawing/2014/main" id="{A9D275E8-0B81-47C5-85F6-B012BE9887EE}"/>
            </a:ext>
          </a:extLst>
        </xdr:cNvPr>
        <xdr:cNvSpPr txBox="1"/>
      </xdr:nvSpPr>
      <xdr:spPr>
        <a:xfrm>
          <a:off x="3395989" y="53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115693</xdr:rowOff>
    </xdr:from>
    <xdr:ext cx="405111" cy="259045"/>
    <xdr:sp macro="" textlink="">
      <xdr:nvSpPr>
        <xdr:cNvPr id="96" name="n_2mainValue有形固定資産減価償却率">
          <a:extLst>
            <a:ext uri="{FF2B5EF4-FFF2-40B4-BE49-F238E27FC236}">
              <a16:creationId xmlns:a16="http://schemas.microsoft.com/office/drawing/2014/main" id="{3B360BB5-FEFF-489E-8ED5-152C158444FC}"/>
            </a:ext>
          </a:extLst>
        </xdr:cNvPr>
        <xdr:cNvSpPr txBox="1"/>
      </xdr:nvSpPr>
      <xdr:spPr>
        <a:xfrm>
          <a:off x="2738129" y="531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76111</xdr:rowOff>
    </xdr:from>
    <xdr:ext cx="405111" cy="259045"/>
    <xdr:sp macro="" textlink="">
      <xdr:nvSpPr>
        <xdr:cNvPr id="97" name="n_3mainValue有形固定資産減価償却率">
          <a:extLst>
            <a:ext uri="{FF2B5EF4-FFF2-40B4-BE49-F238E27FC236}">
              <a16:creationId xmlns:a16="http://schemas.microsoft.com/office/drawing/2014/main" id="{46CFA1E2-142B-44A4-87A2-DFB5D2C6E792}"/>
            </a:ext>
          </a:extLst>
        </xdr:cNvPr>
        <xdr:cNvSpPr txBox="1"/>
      </xdr:nvSpPr>
      <xdr:spPr>
        <a:xfrm>
          <a:off x="2067569" y="527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59919</xdr:rowOff>
    </xdr:from>
    <xdr:ext cx="405111" cy="259045"/>
    <xdr:sp macro="" textlink="">
      <xdr:nvSpPr>
        <xdr:cNvPr id="98" name="n_4mainValue有形固定資産減価償却率">
          <a:extLst>
            <a:ext uri="{FF2B5EF4-FFF2-40B4-BE49-F238E27FC236}">
              <a16:creationId xmlns:a16="http://schemas.microsoft.com/office/drawing/2014/main" id="{A35BB2DA-B812-414A-8CF7-5D92475B1DB4}"/>
            </a:ext>
          </a:extLst>
        </xdr:cNvPr>
        <xdr:cNvSpPr txBox="1"/>
      </xdr:nvSpPr>
      <xdr:spPr>
        <a:xfrm>
          <a:off x="1397009" y="52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4E4372D-8624-40EB-A375-BB13768AAA7C}"/>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16C755A-C57E-4D23-924D-4A4BA7493D26}"/>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199E509-CC16-41BC-BA40-8BB8E89D68E5}"/>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6901017-7CD4-4314-AB02-EE089112A02A}"/>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60C5D1F-2B49-4169-9AAF-E9D01AB5E06D}"/>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F192111-0578-4270-BEAE-DB78335E8E6B}"/>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259F985-3FCB-4AED-87C2-15FA6D62861D}"/>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65FDECE-D6E0-41B8-8C12-5402B4C9D1CE}"/>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D094C02-75E0-44F4-8AEF-61580AF7F0A1}"/>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88F16FE-5B67-43E0-972B-CE3213E2F971}"/>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C9F1467-9BDA-41E2-A896-E62417144F3B}"/>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A8646A0-5E19-41CE-8447-7D05E0BB26DF}"/>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54A1605-98DB-4F55-9833-A50F64881D23}"/>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ysClr val="windowText" lastClr="000000"/>
              </a:solidFill>
              <a:effectLst/>
              <a:latin typeface="+mn-lt"/>
              <a:ea typeface="+mn-ea"/>
              <a:cs typeface="+mn-cs"/>
            </a:rPr>
            <a:t>　</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債務償還比率について、主に積立基金の増により充当可能財源は増加傾向にあるが、地方債現在高の増等による将来負担額の増、元利償還金の増等による経常経費充当財源等の増により、昨年度より</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4.7</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類似団体内平均値を上回っ</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ている。今後、改修・更新等が必要となる公共施設等の増加が見込まれる中、基金の積立てを適切に行い、地方債の新規発行については慎重に対処していくことで、持続可能な財政運営を図る。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C8C8995-EAC1-4DBD-8337-71B6824ECAA4}"/>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810D061-1C0A-47A0-9BF1-E008BF3D1BDE}"/>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A58EA1B-F8E8-4005-9A99-15E432041C9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3D9C27C-EBC4-40F0-8CD4-2A166B4012E3}"/>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684EB3C-D7F4-4240-BDBB-E32D5B7B4BCE}"/>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7E0FF28-7793-4218-AC5C-18E6E552B8AA}"/>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C7BC3D1-37A4-4E43-A0B9-A20CC3BB5DE7}"/>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4E28EB9-E899-47B3-8BD4-55604BC3B0AF}"/>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6995B4F-DBB7-4DA5-9DD5-DCA0F230E4B7}"/>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8143CF7-1E57-4D3D-8BFF-8F8DCDEE57B6}"/>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E3E261D-A3B2-44F6-AE08-5CFAF6E456A1}"/>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09A8215-E37C-4EA9-BF68-FD2C270DFAC3}"/>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9555267-46BD-441A-8AAF-31199EF9ADB0}"/>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4AA6DD2-21BE-4377-ADBF-69D9781DC7DF}"/>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CF18B1C-1A6B-4F37-B3B7-D595A7A92B89}"/>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DA249353-EAB2-4B73-942F-EA53B4C9A670}"/>
            </a:ext>
          </a:extLst>
        </xdr:cNvPr>
        <xdr:cNvCxnSpPr/>
      </xdr:nvCxnSpPr>
      <xdr:spPr>
        <a:xfrm flipV="1">
          <a:off x="13027660" y="4442248"/>
          <a:ext cx="1269" cy="138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9D2194B1-663C-4CB5-BBBC-F1036B128D53}"/>
            </a:ext>
          </a:extLst>
        </xdr:cNvPr>
        <xdr:cNvSpPr txBox="1"/>
      </xdr:nvSpPr>
      <xdr:spPr>
        <a:xfrm>
          <a:off x="13080365" y="58274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98142AC9-A983-4EE0-AC51-E427E85DA723}"/>
            </a:ext>
          </a:extLst>
        </xdr:cNvPr>
        <xdr:cNvCxnSpPr/>
      </xdr:nvCxnSpPr>
      <xdr:spPr>
        <a:xfrm>
          <a:off x="12963525" y="5823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91DE5A76-B34B-4B7F-8BED-457FD6E3B998}"/>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AF5A38F-04AE-46E6-9AE8-7DE1C9F7C555}"/>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CD1D5165-18A2-49B2-A13D-A19705A4F132}"/>
            </a:ext>
          </a:extLst>
        </xdr:cNvPr>
        <xdr:cNvSpPr txBox="1"/>
      </xdr:nvSpPr>
      <xdr:spPr>
        <a:xfrm>
          <a:off x="13080365" y="488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11CE2423-3DB6-4696-BB10-DA73F44D23AA}"/>
            </a:ext>
          </a:extLst>
        </xdr:cNvPr>
        <xdr:cNvSpPr/>
      </xdr:nvSpPr>
      <xdr:spPr>
        <a:xfrm>
          <a:off x="13001625" y="50323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90A46E8B-1A14-464C-B6EC-646E20056692}"/>
            </a:ext>
          </a:extLst>
        </xdr:cNvPr>
        <xdr:cNvSpPr/>
      </xdr:nvSpPr>
      <xdr:spPr>
        <a:xfrm>
          <a:off x="12359005" y="504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C1E06181-B70A-4AF1-AFDE-F9B11542A183}"/>
            </a:ext>
          </a:extLst>
        </xdr:cNvPr>
        <xdr:cNvSpPr/>
      </xdr:nvSpPr>
      <xdr:spPr>
        <a:xfrm>
          <a:off x="11688445" y="500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181776C2-2E92-4BCD-928A-F44C82658B22}"/>
            </a:ext>
          </a:extLst>
        </xdr:cNvPr>
        <xdr:cNvSpPr/>
      </xdr:nvSpPr>
      <xdr:spPr>
        <a:xfrm>
          <a:off x="11017885" y="5176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EF7DE7F4-D7D4-4129-B2BC-1AEFBAD7BA44}"/>
            </a:ext>
          </a:extLst>
        </xdr:cNvPr>
        <xdr:cNvSpPr/>
      </xdr:nvSpPr>
      <xdr:spPr>
        <a:xfrm>
          <a:off x="10347325" y="52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12AAB27-FB6F-43B1-98DC-AB2C07A48FF7}"/>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2E2F970-C3BB-4556-8263-2FDF9DCECC1A}"/>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EF84CB7-99DB-4C08-986D-EFEF6E713C47}"/>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F9F8019-2ADD-4BC9-8BFD-C8C4F8FD07E1}"/>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4BBA402-3A29-420B-A9B1-042B8695D708}"/>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90664</xdr:rowOff>
    </xdr:from>
    <xdr:to>
      <xdr:col>76</xdr:col>
      <xdr:colOff>73025</xdr:colOff>
      <xdr:row>31</xdr:row>
      <xdr:rowOff>20814</xdr:rowOff>
    </xdr:to>
    <xdr:sp macro="" textlink="">
      <xdr:nvSpPr>
        <xdr:cNvPr id="143" name="楕円 142">
          <a:extLst>
            <a:ext uri="{FF2B5EF4-FFF2-40B4-BE49-F238E27FC236}">
              <a16:creationId xmlns:a16="http://schemas.microsoft.com/office/drawing/2014/main" id="{F0AD72A2-8AF6-44F5-A398-46B3AE878EA6}"/>
            </a:ext>
          </a:extLst>
        </xdr:cNvPr>
        <xdr:cNvSpPr/>
      </xdr:nvSpPr>
      <xdr:spPr>
        <a:xfrm>
          <a:off x="13001625" y="5119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69091</xdr:rowOff>
    </xdr:from>
    <xdr:ext cx="469744" cy="259045"/>
    <xdr:sp macro="" textlink="">
      <xdr:nvSpPr>
        <xdr:cNvPr id="144" name="債務償還比率該当値テキスト">
          <a:extLst>
            <a:ext uri="{FF2B5EF4-FFF2-40B4-BE49-F238E27FC236}">
              <a16:creationId xmlns:a16="http://schemas.microsoft.com/office/drawing/2014/main" id="{D0CC5483-F1C7-4657-8328-BC1C3650C85C}"/>
            </a:ext>
          </a:extLst>
        </xdr:cNvPr>
        <xdr:cNvSpPr txBox="1"/>
      </xdr:nvSpPr>
      <xdr:spPr>
        <a:xfrm>
          <a:off x="13080365" y="509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85027</xdr:rowOff>
    </xdr:from>
    <xdr:to>
      <xdr:col>72</xdr:col>
      <xdr:colOff>123825</xdr:colOff>
      <xdr:row>31</xdr:row>
      <xdr:rowOff>15177</xdr:rowOff>
    </xdr:to>
    <xdr:sp macro="" textlink="">
      <xdr:nvSpPr>
        <xdr:cNvPr id="145" name="楕円 144">
          <a:extLst>
            <a:ext uri="{FF2B5EF4-FFF2-40B4-BE49-F238E27FC236}">
              <a16:creationId xmlns:a16="http://schemas.microsoft.com/office/drawing/2014/main" id="{EF8D4173-C63B-496B-B528-047B84F1A47A}"/>
            </a:ext>
          </a:extLst>
        </xdr:cNvPr>
        <xdr:cNvSpPr/>
      </xdr:nvSpPr>
      <xdr:spPr>
        <a:xfrm>
          <a:off x="12359005" y="5114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135827</xdr:rowOff>
    </xdr:from>
    <xdr:to>
      <xdr:col>76</xdr:col>
      <xdr:colOff>22225</xdr:colOff>
      <xdr:row>30</xdr:row>
      <xdr:rowOff>141464</xdr:rowOff>
    </xdr:to>
    <xdr:cxnSp macro="">
      <xdr:nvCxnSpPr>
        <xdr:cNvPr id="146" name="直線コネクタ 145">
          <a:extLst>
            <a:ext uri="{FF2B5EF4-FFF2-40B4-BE49-F238E27FC236}">
              <a16:creationId xmlns:a16="http://schemas.microsoft.com/office/drawing/2014/main" id="{AEE572A8-78CB-4C51-9E67-B7CF153CE71E}"/>
            </a:ext>
          </a:extLst>
        </xdr:cNvPr>
        <xdr:cNvCxnSpPr/>
      </xdr:nvCxnSpPr>
      <xdr:spPr>
        <a:xfrm>
          <a:off x="12409805" y="5165027"/>
          <a:ext cx="619760" cy="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146967</xdr:rowOff>
    </xdr:from>
    <xdr:to>
      <xdr:col>68</xdr:col>
      <xdr:colOff>123825</xdr:colOff>
      <xdr:row>30</xdr:row>
      <xdr:rowOff>77117</xdr:rowOff>
    </xdr:to>
    <xdr:sp macro="" textlink="">
      <xdr:nvSpPr>
        <xdr:cNvPr id="147" name="楕円 146">
          <a:extLst>
            <a:ext uri="{FF2B5EF4-FFF2-40B4-BE49-F238E27FC236}">
              <a16:creationId xmlns:a16="http://schemas.microsoft.com/office/drawing/2014/main" id="{75DFAFD8-9B1B-4BFF-B086-96FB77CD05E5}"/>
            </a:ext>
          </a:extLst>
        </xdr:cNvPr>
        <xdr:cNvSpPr/>
      </xdr:nvSpPr>
      <xdr:spPr>
        <a:xfrm>
          <a:off x="11688445" y="5008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26317</xdr:rowOff>
    </xdr:from>
    <xdr:to>
      <xdr:col>72</xdr:col>
      <xdr:colOff>73025</xdr:colOff>
      <xdr:row>30</xdr:row>
      <xdr:rowOff>135827</xdr:rowOff>
    </xdr:to>
    <xdr:cxnSp macro="">
      <xdr:nvCxnSpPr>
        <xdr:cNvPr id="148" name="直線コネクタ 147">
          <a:extLst>
            <a:ext uri="{FF2B5EF4-FFF2-40B4-BE49-F238E27FC236}">
              <a16:creationId xmlns:a16="http://schemas.microsoft.com/office/drawing/2014/main" id="{C844E19D-DED2-4079-9C4D-049E5C4830EB}"/>
            </a:ext>
          </a:extLst>
        </xdr:cNvPr>
        <xdr:cNvCxnSpPr/>
      </xdr:nvCxnSpPr>
      <xdr:spPr>
        <a:xfrm>
          <a:off x="11739245" y="5055517"/>
          <a:ext cx="670560" cy="10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142360</xdr:rowOff>
    </xdr:from>
    <xdr:to>
      <xdr:col>64</xdr:col>
      <xdr:colOff>123825</xdr:colOff>
      <xdr:row>31</xdr:row>
      <xdr:rowOff>72510</xdr:rowOff>
    </xdr:to>
    <xdr:sp macro="" textlink="">
      <xdr:nvSpPr>
        <xdr:cNvPr id="149" name="楕円 148">
          <a:extLst>
            <a:ext uri="{FF2B5EF4-FFF2-40B4-BE49-F238E27FC236}">
              <a16:creationId xmlns:a16="http://schemas.microsoft.com/office/drawing/2014/main" id="{F2D56ABD-E5A9-4E19-A7EB-3E6945EC6EFA}"/>
            </a:ext>
          </a:extLst>
        </xdr:cNvPr>
        <xdr:cNvSpPr/>
      </xdr:nvSpPr>
      <xdr:spPr>
        <a:xfrm>
          <a:off x="11017885" y="5171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26317</xdr:rowOff>
    </xdr:from>
    <xdr:to>
      <xdr:col>68</xdr:col>
      <xdr:colOff>73025</xdr:colOff>
      <xdr:row>31</xdr:row>
      <xdr:rowOff>21710</xdr:rowOff>
    </xdr:to>
    <xdr:cxnSp macro="">
      <xdr:nvCxnSpPr>
        <xdr:cNvPr id="150" name="直線コネクタ 149">
          <a:extLst>
            <a:ext uri="{FF2B5EF4-FFF2-40B4-BE49-F238E27FC236}">
              <a16:creationId xmlns:a16="http://schemas.microsoft.com/office/drawing/2014/main" id="{93066169-1BDF-4D5B-AA6D-B61FB2FA5054}"/>
            </a:ext>
          </a:extLst>
        </xdr:cNvPr>
        <xdr:cNvCxnSpPr/>
      </xdr:nvCxnSpPr>
      <xdr:spPr>
        <a:xfrm flipV="1">
          <a:off x="11068685" y="5055517"/>
          <a:ext cx="670560" cy="1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99130</xdr:rowOff>
    </xdr:from>
    <xdr:to>
      <xdr:col>60</xdr:col>
      <xdr:colOff>123825</xdr:colOff>
      <xdr:row>32</xdr:row>
      <xdr:rowOff>29280</xdr:rowOff>
    </xdr:to>
    <xdr:sp macro="" textlink="">
      <xdr:nvSpPr>
        <xdr:cNvPr id="151" name="楕円 150">
          <a:extLst>
            <a:ext uri="{FF2B5EF4-FFF2-40B4-BE49-F238E27FC236}">
              <a16:creationId xmlns:a16="http://schemas.microsoft.com/office/drawing/2014/main" id="{D4E4AE9E-35AD-40FB-AFD0-4738155A8185}"/>
            </a:ext>
          </a:extLst>
        </xdr:cNvPr>
        <xdr:cNvSpPr/>
      </xdr:nvSpPr>
      <xdr:spPr>
        <a:xfrm>
          <a:off x="10347325" y="5295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21710</xdr:rowOff>
    </xdr:from>
    <xdr:to>
      <xdr:col>64</xdr:col>
      <xdr:colOff>73025</xdr:colOff>
      <xdr:row>31</xdr:row>
      <xdr:rowOff>149930</xdr:rowOff>
    </xdr:to>
    <xdr:cxnSp macro="">
      <xdr:nvCxnSpPr>
        <xdr:cNvPr id="152" name="直線コネクタ 151">
          <a:extLst>
            <a:ext uri="{FF2B5EF4-FFF2-40B4-BE49-F238E27FC236}">
              <a16:creationId xmlns:a16="http://schemas.microsoft.com/office/drawing/2014/main" id="{9BF67294-8C16-4822-8FDF-335F3FC43A58}"/>
            </a:ext>
          </a:extLst>
        </xdr:cNvPr>
        <xdr:cNvCxnSpPr/>
      </xdr:nvCxnSpPr>
      <xdr:spPr>
        <a:xfrm flipV="1">
          <a:off x="10398125" y="5218550"/>
          <a:ext cx="670560" cy="12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276D7D27-9887-433A-8811-5D62C4425567}"/>
            </a:ext>
          </a:extLst>
        </xdr:cNvPr>
        <xdr:cNvSpPr txBox="1"/>
      </xdr:nvSpPr>
      <xdr:spPr>
        <a:xfrm>
          <a:off x="12185092" y="482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7EF559E7-2EBE-4885-95D1-060F108B4251}"/>
            </a:ext>
          </a:extLst>
        </xdr:cNvPr>
        <xdr:cNvSpPr txBox="1"/>
      </xdr:nvSpPr>
      <xdr:spPr>
        <a:xfrm>
          <a:off x="11527232" y="478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a:extLst>
            <a:ext uri="{FF2B5EF4-FFF2-40B4-BE49-F238E27FC236}">
              <a16:creationId xmlns:a16="http://schemas.microsoft.com/office/drawing/2014/main" id="{F55DDC31-63C4-48B2-92E8-D084F1E8684B}"/>
            </a:ext>
          </a:extLst>
        </xdr:cNvPr>
        <xdr:cNvSpPr txBox="1"/>
      </xdr:nvSpPr>
      <xdr:spPr>
        <a:xfrm>
          <a:off x="10856672" y="526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6CF9B916-3F75-4877-B902-8DBD6BFC929C}"/>
            </a:ext>
          </a:extLst>
        </xdr:cNvPr>
        <xdr:cNvSpPr txBox="1"/>
      </xdr:nvSpPr>
      <xdr:spPr>
        <a:xfrm>
          <a:off x="10186112" y="501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6304</xdr:rowOff>
    </xdr:from>
    <xdr:ext cx="469744" cy="259045"/>
    <xdr:sp macro="" textlink="">
      <xdr:nvSpPr>
        <xdr:cNvPr id="157" name="n_1mainValue債務償還比率">
          <a:extLst>
            <a:ext uri="{FF2B5EF4-FFF2-40B4-BE49-F238E27FC236}">
              <a16:creationId xmlns:a16="http://schemas.microsoft.com/office/drawing/2014/main" id="{B9AB892B-D00D-49DA-8089-FBFF1C2B56B9}"/>
            </a:ext>
          </a:extLst>
        </xdr:cNvPr>
        <xdr:cNvSpPr txBox="1"/>
      </xdr:nvSpPr>
      <xdr:spPr>
        <a:xfrm>
          <a:off x="12185092" y="520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68244</xdr:rowOff>
    </xdr:from>
    <xdr:ext cx="469744" cy="259045"/>
    <xdr:sp macro="" textlink="">
      <xdr:nvSpPr>
        <xdr:cNvPr id="158" name="n_2mainValue債務償還比率">
          <a:extLst>
            <a:ext uri="{FF2B5EF4-FFF2-40B4-BE49-F238E27FC236}">
              <a16:creationId xmlns:a16="http://schemas.microsoft.com/office/drawing/2014/main" id="{F8ABEB39-03E0-4D8D-A365-97A486A9CF4D}"/>
            </a:ext>
          </a:extLst>
        </xdr:cNvPr>
        <xdr:cNvSpPr txBox="1"/>
      </xdr:nvSpPr>
      <xdr:spPr>
        <a:xfrm>
          <a:off x="11527232" y="509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89037</xdr:rowOff>
    </xdr:from>
    <xdr:ext cx="469744" cy="259045"/>
    <xdr:sp macro="" textlink="">
      <xdr:nvSpPr>
        <xdr:cNvPr id="159" name="n_3mainValue債務償還比率">
          <a:extLst>
            <a:ext uri="{FF2B5EF4-FFF2-40B4-BE49-F238E27FC236}">
              <a16:creationId xmlns:a16="http://schemas.microsoft.com/office/drawing/2014/main" id="{6D293567-7CC9-40DB-BAD0-595A8567F178}"/>
            </a:ext>
          </a:extLst>
        </xdr:cNvPr>
        <xdr:cNvSpPr txBox="1"/>
      </xdr:nvSpPr>
      <xdr:spPr>
        <a:xfrm>
          <a:off x="10856672" y="495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20407</xdr:rowOff>
    </xdr:from>
    <xdr:ext cx="469744" cy="259045"/>
    <xdr:sp macro="" textlink="">
      <xdr:nvSpPr>
        <xdr:cNvPr id="160" name="n_4mainValue債務償還比率">
          <a:extLst>
            <a:ext uri="{FF2B5EF4-FFF2-40B4-BE49-F238E27FC236}">
              <a16:creationId xmlns:a16="http://schemas.microsoft.com/office/drawing/2014/main" id="{2C1FC67E-A925-44E4-B8BD-5FC361E1F876}"/>
            </a:ext>
          </a:extLst>
        </xdr:cNvPr>
        <xdr:cNvSpPr txBox="1"/>
      </xdr:nvSpPr>
      <xdr:spPr>
        <a:xfrm>
          <a:off x="10186112" y="538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28F9FDCE-84C3-43A9-B49D-329CFA79586D}"/>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DDB8A815-6BA1-4A92-9060-C04793B8E1EC}"/>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96A2F554-13FD-4388-8F42-F6CAA26A238B}"/>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93D1D94-DC78-4114-B493-E88A735AE4C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E1F62AD-446A-4725-83BE-92F5FC91C4E1}"/>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CD599E8-E709-4A65-AFC7-178AABBADAC8}"/>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8624978-049B-4937-9439-3359017D430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446653D-745F-47CF-9CF3-54A1061C06E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5E0D650-F95D-4D6C-977E-3CEE6EF5AE7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58CE59C-F59E-4548-9D78-BD7E3417405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岐阜県海津市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4ACE42-B746-4DE9-B69A-A1D602CBADC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65DA93-E255-47F6-940A-4774DBE7B19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16398B-D7BE-49D4-9500-0FB86DC26BB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BABBEAF-1AF2-4BEA-9DED-62473FF6B37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636C2A-07FF-4A08-A5DB-8669EAA2D2C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E4EA6CA-1620-4E6B-82BD-C11487E2BE4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32,084
30,936
112.03
18,717,924
17,949,601
711,109
10,544,303
16,702,291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A2F212-FD07-4487-A45A-24A2790AC3A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0BC2E45-02A4-4F17-81F0-035124F26D3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72E3E2-D787-4EA4-94F1-BD97EC7944A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6009A9E-4A84-4760-ABC4-28143BDF27E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5A16E9-2B50-4B7B-A8AE-965DA4CCF14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EA0F771-32C1-4A62-B121-8EC65F0546A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88B4E6-0F0E-4B1D-B789-9F107C007DC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D32C54-7696-4976-8704-ACC981E855F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75FCE2F-6360-466B-8639-0E567DAE017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0099100-7FBC-4D49-8216-CACCC773C80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55E09F8-0041-4274-8CC3-C89703A50F5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09BCE9D-3829-43B8-89BD-7526AE59A6B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51A74F4-EE1B-48E0-9A2A-28627DFCFB5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D8F53E-76E4-4CE6-A070-F877EC20CE6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E94D0BB-5CDC-4BC0-A5B0-054991DEFB0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7B4D2F-1DDB-4179-95F9-1350AF48DD6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8802F9-5BD3-409F-90CD-60E61911B7A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080AF6-9DDC-4D01-B2E1-570D7F369AC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79F5B0E-CE04-4D7E-B32F-EDB21AE97D3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873F84-220F-4969-9B1B-BD82B303774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00AB30-9C99-4B81-B7ED-0F2A47D7495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4299FEA-20AD-4ABC-97E8-38D8490453A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70DB05-798A-46CA-82CD-A0649366A55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FD50187-A64D-4F0B-841D-D0CEA3863F8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3C35F54-D0E7-4C01-B29C-526958E03DB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6E99AC1-1134-47B6-A43F-C99354D4E25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DC81D2D-DA7F-49D3-B568-D6EA34BD0C0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6A037D7-44FB-4D68-9B4C-8DE54C50CCC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E66EBF-6BCE-4F17-8122-0BDB79398A3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A05627F-9B75-4477-B5B6-27FC4367598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3D048E8-802F-4046-B315-D6ECFC06FE3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1249EE2-8E58-4B8D-B695-86EB048DF64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BAC1694-1505-4D8D-A80D-3BBEB7156293}"/>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B6E00EF-6199-4497-9AB9-CFBED81D99A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B70DB8D-9C01-4370-9201-738EE49A496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26A76FA-64C3-4866-AF85-BE07318C104D}"/>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E050840-F9C8-4F6D-BA43-5F650681E13E}"/>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D524AD5-4D87-4BE2-B90A-AB863F43C2F6}"/>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2795441-6E38-45B5-B96C-F5E81FBE0DF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19946E7-4F7F-48BA-9E99-0556136C30B6}"/>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F47F273-BBC6-4A99-86EA-39902145A8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E62E2A5-1DD8-419F-A0BF-E189BECCE828}"/>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AE48173-3701-45AA-ADBE-FAC16DE0838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F9E69C1-AF3A-44B0-B1F0-A0FAE39AC4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FA85F1D-DFCE-4657-9C60-BF9EEF9A1B7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5DFCCAEE-3AD6-4B09-B4B7-3B6F6D8834DC}"/>
            </a:ext>
          </a:extLst>
        </xdr:cNvPr>
        <xdr:cNvCxnSpPr/>
      </xdr:nvCxnSpPr>
      <xdr:spPr>
        <a:xfrm flipV="1">
          <a:off x="4086225" y="567309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2A8F87CB-F808-4012-A068-3935D932460A}"/>
            </a:ext>
          </a:extLst>
        </xdr:cNvPr>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76A883D3-3FED-4DD0-8512-8F11B941CFA7}"/>
            </a:ext>
          </a:extLst>
        </xdr:cNvPr>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106FE4C5-6776-4EF1-8965-A080A75981D2}"/>
            </a:ext>
          </a:extLst>
        </xdr:cNvPr>
        <xdr:cNvSpPr txBox="1"/>
      </xdr:nvSpPr>
      <xdr:spPr>
        <a:xfrm>
          <a:off x="412496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D53DAA83-D7C2-447B-995A-76217BB80D33}"/>
            </a:ext>
          </a:extLst>
        </xdr:cNvPr>
        <xdr:cNvCxnSpPr/>
      </xdr:nvCxnSpPr>
      <xdr:spPr>
        <a:xfrm>
          <a:off x="402082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A60F9374-0BF5-46CC-B5D9-AD43BB839AA1}"/>
            </a:ext>
          </a:extLst>
        </xdr:cNvPr>
        <xdr:cNvSpPr txBox="1"/>
      </xdr:nvSpPr>
      <xdr:spPr>
        <a:xfrm>
          <a:off x="412496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1F650DE7-E2FB-4A6E-9C64-DF98F0C03D34}"/>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A82CBF97-9505-4711-B721-2AE7AFAE1B94}"/>
            </a:ext>
          </a:extLst>
        </xdr:cNvPr>
        <xdr:cNvSpPr/>
      </xdr:nvSpPr>
      <xdr:spPr>
        <a:xfrm>
          <a:off x="331216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F4F8E7E1-6B58-4AF0-8A77-F23C80D02D46}"/>
            </a:ext>
          </a:extLst>
        </xdr:cNvPr>
        <xdr:cNvSpPr/>
      </xdr:nvSpPr>
      <xdr:spPr>
        <a:xfrm>
          <a:off x="25146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50BDB213-0884-4367-A686-90ECF7C7230A}"/>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4DC989C1-F78C-4EF3-B8EB-CA2B7D7EB6CF}"/>
            </a:ext>
          </a:extLst>
        </xdr:cNvPr>
        <xdr:cNvSpPr/>
      </xdr:nvSpPr>
      <xdr:spPr>
        <a:xfrm>
          <a:off x="965200" y="6315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A2D2416-894C-4E93-94F3-EB5CFB841EF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041FAE0-D312-4D6F-8EC1-C8A8B237A0D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5EF0F05-CCE6-4126-8303-4653B7759E8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786B5BE-92FF-4E09-ADA1-C84A0744834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F80D704-DFDB-4B22-98BC-22805A58025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130175</xdr:rowOff>
    </xdr:from>
    <xdr:to>
      <xdr:col>24</xdr:col>
      <xdr:colOff>114300</xdr:colOff>
      <xdr:row>39</xdr:row>
      <xdr:rowOff>60325</xdr:rowOff>
    </xdr:to>
    <xdr:sp macro="" textlink="">
      <xdr:nvSpPr>
        <xdr:cNvPr id="73" name="楕円 72">
          <a:extLst>
            <a:ext uri="{FF2B5EF4-FFF2-40B4-BE49-F238E27FC236}">
              <a16:creationId xmlns:a16="http://schemas.microsoft.com/office/drawing/2014/main" id="{453A70D8-3457-4174-AA23-2C352462151F}"/>
            </a:ext>
          </a:extLst>
        </xdr:cNvPr>
        <xdr:cNvSpPr/>
      </xdr:nvSpPr>
      <xdr:spPr>
        <a:xfrm>
          <a:off x="4036060" y="650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108602</xdr:rowOff>
    </xdr:from>
    <xdr:ext cx="405111" cy="259045"/>
    <xdr:sp macro="" textlink="">
      <xdr:nvSpPr>
        <xdr:cNvPr id="74" name="【道路】&#10;有形固定資産減価償却率該当値テキスト">
          <a:extLst>
            <a:ext uri="{FF2B5EF4-FFF2-40B4-BE49-F238E27FC236}">
              <a16:creationId xmlns:a16="http://schemas.microsoft.com/office/drawing/2014/main" id="{9DCF1194-D79A-45FD-97DB-E4F440950400}"/>
            </a:ext>
          </a:extLst>
        </xdr:cNvPr>
        <xdr:cNvSpPr txBox="1"/>
      </xdr:nvSpPr>
      <xdr:spPr>
        <a:xfrm>
          <a:off x="4124960"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97790</xdr:rowOff>
    </xdr:from>
    <xdr:to>
      <xdr:col>20</xdr:col>
      <xdr:colOff>38100</xdr:colOff>
      <xdr:row>39</xdr:row>
      <xdr:rowOff>27940</xdr:rowOff>
    </xdr:to>
    <xdr:sp macro="" textlink="">
      <xdr:nvSpPr>
        <xdr:cNvPr id="75" name="楕円 74">
          <a:extLst>
            <a:ext uri="{FF2B5EF4-FFF2-40B4-BE49-F238E27FC236}">
              <a16:creationId xmlns:a16="http://schemas.microsoft.com/office/drawing/2014/main" id="{D04D06CB-CE37-4180-A889-E91C5E8B5E8C}"/>
            </a:ext>
          </a:extLst>
        </xdr:cNvPr>
        <xdr:cNvSpPr/>
      </xdr:nvSpPr>
      <xdr:spPr>
        <a:xfrm>
          <a:off x="3312160" y="6468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148590</xdr:rowOff>
    </xdr:from>
    <xdr:to>
      <xdr:col>24</xdr:col>
      <xdr:colOff>63500</xdr:colOff>
      <xdr:row>39</xdr:row>
      <xdr:rowOff>9525</xdr:rowOff>
    </xdr:to>
    <xdr:cxnSp macro="">
      <xdr:nvCxnSpPr>
        <xdr:cNvPr id="76" name="直線コネクタ 75">
          <a:extLst>
            <a:ext uri="{FF2B5EF4-FFF2-40B4-BE49-F238E27FC236}">
              <a16:creationId xmlns:a16="http://schemas.microsoft.com/office/drawing/2014/main" id="{0CF99219-4266-482A-8DE7-28D3D47995A6}"/>
            </a:ext>
          </a:extLst>
        </xdr:cNvPr>
        <xdr:cNvCxnSpPr/>
      </xdr:nvCxnSpPr>
      <xdr:spPr>
        <a:xfrm>
          <a:off x="3355340" y="651891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69215</xdr:rowOff>
    </xdr:from>
    <xdr:to>
      <xdr:col>15</xdr:col>
      <xdr:colOff>101600</xdr:colOff>
      <xdr:row>38</xdr:row>
      <xdr:rowOff>170815</xdr:rowOff>
    </xdr:to>
    <xdr:sp macro="" textlink="">
      <xdr:nvSpPr>
        <xdr:cNvPr id="77" name="楕円 76">
          <a:extLst>
            <a:ext uri="{FF2B5EF4-FFF2-40B4-BE49-F238E27FC236}">
              <a16:creationId xmlns:a16="http://schemas.microsoft.com/office/drawing/2014/main" id="{A205A8C3-E8B5-4465-A564-9CC2EC630321}"/>
            </a:ext>
          </a:extLst>
        </xdr:cNvPr>
        <xdr:cNvSpPr/>
      </xdr:nvSpPr>
      <xdr:spPr>
        <a:xfrm>
          <a:off x="25146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120015</xdr:rowOff>
    </xdr:from>
    <xdr:to>
      <xdr:col>19</xdr:col>
      <xdr:colOff>177800</xdr:colOff>
      <xdr:row>38</xdr:row>
      <xdr:rowOff>148590</xdr:rowOff>
    </xdr:to>
    <xdr:cxnSp macro="">
      <xdr:nvCxnSpPr>
        <xdr:cNvPr id="78" name="直線コネクタ 77">
          <a:extLst>
            <a:ext uri="{FF2B5EF4-FFF2-40B4-BE49-F238E27FC236}">
              <a16:creationId xmlns:a16="http://schemas.microsoft.com/office/drawing/2014/main" id="{F03C87D4-6CC8-4C51-A103-807CF335DC6B}"/>
            </a:ext>
          </a:extLst>
        </xdr:cNvPr>
        <xdr:cNvCxnSpPr/>
      </xdr:nvCxnSpPr>
      <xdr:spPr>
        <a:xfrm>
          <a:off x="2565400" y="649033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33020</xdr:rowOff>
    </xdr:from>
    <xdr:to>
      <xdr:col>10</xdr:col>
      <xdr:colOff>165100</xdr:colOff>
      <xdr:row>38</xdr:row>
      <xdr:rowOff>134620</xdr:rowOff>
    </xdr:to>
    <xdr:sp macro="" textlink="">
      <xdr:nvSpPr>
        <xdr:cNvPr id="79" name="楕円 78">
          <a:extLst>
            <a:ext uri="{FF2B5EF4-FFF2-40B4-BE49-F238E27FC236}">
              <a16:creationId xmlns:a16="http://schemas.microsoft.com/office/drawing/2014/main" id="{F87A3835-AA1D-4068-8228-3BA71110A48D}"/>
            </a:ext>
          </a:extLst>
        </xdr:cNvPr>
        <xdr:cNvSpPr/>
      </xdr:nvSpPr>
      <xdr:spPr>
        <a:xfrm>
          <a:off x="17399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83820</xdr:rowOff>
    </xdr:from>
    <xdr:to>
      <xdr:col>15</xdr:col>
      <xdr:colOff>50800</xdr:colOff>
      <xdr:row>38</xdr:row>
      <xdr:rowOff>120015</xdr:rowOff>
    </xdr:to>
    <xdr:cxnSp macro="">
      <xdr:nvCxnSpPr>
        <xdr:cNvPr id="80" name="直線コネクタ 79">
          <a:extLst>
            <a:ext uri="{FF2B5EF4-FFF2-40B4-BE49-F238E27FC236}">
              <a16:creationId xmlns:a16="http://schemas.microsoft.com/office/drawing/2014/main" id="{E3C543FD-CE68-4CE3-ABF0-3B712C891EE9}"/>
            </a:ext>
          </a:extLst>
        </xdr:cNvPr>
        <xdr:cNvCxnSpPr/>
      </xdr:nvCxnSpPr>
      <xdr:spPr>
        <a:xfrm>
          <a:off x="1790700" y="645414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xdr:rowOff>
    </xdr:from>
    <xdr:to>
      <xdr:col>6</xdr:col>
      <xdr:colOff>38100</xdr:colOff>
      <xdr:row>38</xdr:row>
      <xdr:rowOff>104140</xdr:rowOff>
    </xdr:to>
    <xdr:sp macro="" textlink="">
      <xdr:nvSpPr>
        <xdr:cNvPr id="81" name="楕円 80">
          <a:extLst>
            <a:ext uri="{FF2B5EF4-FFF2-40B4-BE49-F238E27FC236}">
              <a16:creationId xmlns:a16="http://schemas.microsoft.com/office/drawing/2014/main" id="{9F760FD5-45F4-4773-AA0D-EC5667129E71}"/>
            </a:ext>
          </a:extLst>
        </xdr:cNvPr>
        <xdr:cNvSpPr/>
      </xdr:nvSpPr>
      <xdr:spPr>
        <a:xfrm>
          <a:off x="965200" y="6372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53340</xdr:rowOff>
    </xdr:from>
    <xdr:to>
      <xdr:col>10</xdr:col>
      <xdr:colOff>114300</xdr:colOff>
      <xdr:row>38</xdr:row>
      <xdr:rowOff>83820</xdr:rowOff>
    </xdr:to>
    <xdr:cxnSp macro="">
      <xdr:nvCxnSpPr>
        <xdr:cNvPr id="82" name="直線コネクタ 81">
          <a:extLst>
            <a:ext uri="{FF2B5EF4-FFF2-40B4-BE49-F238E27FC236}">
              <a16:creationId xmlns:a16="http://schemas.microsoft.com/office/drawing/2014/main" id="{703990E0-B8BB-4969-B7E9-00B82C3ABDD9}"/>
            </a:ext>
          </a:extLst>
        </xdr:cNvPr>
        <xdr:cNvCxnSpPr/>
      </xdr:nvCxnSpPr>
      <xdr:spPr>
        <a:xfrm>
          <a:off x="1008380" y="642366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456FA765-B2EB-4598-B33D-331DADA4D4EC}"/>
            </a:ext>
          </a:extLst>
        </xdr:cNvPr>
        <xdr:cNvSpPr txBox="1"/>
      </xdr:nvSpPr>
      <xdr:spPr>
        <a:xfrm>
          <a:off x="317056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5A46843B-33FB-4DBA-AD3B-8705F3027E2F}"/>
            </a:ext>
          </a:extLst>
        </xdr:cNvPr>
        <xdr:cNvSpPr txBox="1"/>
      </xdr:nvSpPr>
      <xdr:spPr>
        <a:xfrm>
          <a:off x="238570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520B6864-8AD0-4EF3-B25A-86B4AB50B93D}"/>
            </a:ext>
          </a:extLst>
        </xdr:cNvPr>
        <xdr:cNvSpPr txBox="1"/>
      </xdr:nvSpPr>
      <xdr:spPr>
        <a:xfrm>
          <a:off x="16110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3E3689AE-F324-4356-A647-4E1EFA2E7B52}"/>
            </a:ext>
          </a:extLst>
        </xdr:cNvPr>
        <xdr:cNvSpPr txBox="1"/>
      </xdr:nvSpPr>
      <xdr:spPr>
        <a:xfrm>
          <a:off x="83630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19067</xdr:rowOff>
    </xdr:from>
    <xdr:ext cx="405111" cy="259045"/>
    <xdr:sp macro="" textlink="">
      <xdr:nvSpPr>
        <xdr:cNvPr id="87" name="n_1mainValue【道路】&#10;有形固定資産減価償却率">
          <a:extLst>
            <a:ext uri="{FF2B5EF4-FFF2-40B4-BE49-F238E27FC236}">
              <a16:creationId xmlns:a16="http://schemas.microsoft.com/office/drawing/2014/main" id="{4DE2B1C2-BE81-4152-A9E5-BEE8709794E1}"/>
            </a:ext>
          </a:extLst>
        </xdr:cNvPr>
        <xdr:cNvSpPr txBox="1"/>
      </xdr:nvSpPr>
      <xdr:spPr>
        <a:xfrm>
          <a:off x="317056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161942</xdr:rowOff>
    </xdr:from>
    <xdr:ext cx="405111" cy="259045"/>
    <xdr:sp macro="" textlink="">
      <xdr:nvSpPr>
        <xdr:cNvPr id="88" name="n_2mainValue【道路】&#10;有形固定資産減価償却率">
          <a:extLst>
            <a:ext uri="{FF2B5EF4-FFF2-40B4-BE49-F238E27FC236}">
              <a16:creationId xmlns:a16="http://schemas.microsoft.com/office/drawing/2014/main" id="{A4E1D35D-9453-4F4B-9581-CC1DBAFB159F}"/>
            </a:ext>
          </a:extLst>
        </xdr:cNvPr>
        <xdr:cNvSpPr txBox="1"/>
      </xdr:nvSpPr>
      <xdr:spPr>
        <a:xfrm>
          <a:off x="238570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125747</xdr:rowOff>
    </xdr:from>
    <xdr:ext cx="405111" cy="259045"/>
    <xdr:sp macro="" textlink="">
      <xdr:nvSpPr>
        <xdr:cNvPr id="89" name="n_3mainValue【道路】&#10;有形固定資産減価償却率">
          <a:extLst>
            <a:ext uri="{FF2B5EF4-FFF2-40B4-BE49-F238E27FC236}">
              <a16:creationId xmlns:a16="http://schemas.microsoft.com/office/drawing/2014/main" id="{C29DF287-DCC2-4137-907C-328F89E47507}"/>
            </a:ext>
          </a:extLst>
        </xdr:cNvPr>
        <xdr:cNvSpPr txBox="1"/>
      </xdr:nvSpPr>
      <xdr:spPr>
        <a:xfrm>
          <a:off x="161100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90" name="n_4mainValue【道路】&#10;有形固定資産減価償却率">
          <a:extLst>
            <a:ext uri="{FF2B5EF4-FFF2-40B4-BE49-F238E27FC236}">
              <a16:creationId xmlns:a16="http://schemas.microsoft.com/office/drawing/2014/main" id="{BB503B38-3EE5-42B3-91DE-F7AE13ADE6E9}"/>
            </a:ext>
          </a:extLst>
        </xdr:cNvPr>
        <xdr:cNvSpPr txBox="1"/>
      </xdr:nvSpPr>
      <xdr:spPr>
        <a:xfrm>
          <a:off x="83630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19EE12E-2CF2-4840-ADEC-341A943E33F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68B4BF4-6AB4-4A5F-AA9F-46CF2AE0913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1EEFD07-D1C1-492E-847F-A12911D35DC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8F932D3-5178-43DB-B45D-A97F230565D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CDCE52F-4E8C-4B60-9347-82685371B07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F88BDF6-DB3E-4008-BDF4-EB5A33BCDDF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60DA4C4-AC81-449B-854F-2BDB822CAC9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67CDA1C-1354-4D6B-8DE4-541A3587477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400BB2F-33D9-421B-BDC6-0B45C0C33FF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5D60CB0-A3B4-4F7A-8B6D-6C25CDEC09F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CE701A5-B321-4620-931C-85558365E322}"/>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9A65B2F-19D4-459E-BD4A-F13471EAA6C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3278715-1E6E-427B-B542-CCFA46AC778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DA6F596-067D-4ACE-9C48-238E48CE39BD}"/>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C56993E-387E-4615-A465-49DB72428A3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D250AC8-7402-4C7C-A265-C3192C767CA8}"/>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6318BED-C79A-41B3-88CD-859151998E9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9190C11-298E-4FD2-AC8D-622C12DA743D}"/>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A024562-BEC1-487B-BDC1-48C46347C0A3}"/>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FEDC0CE-CD27-4B3F-B708-298800404F97}"/>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1745CBD-9BD3-4BD1-999F-D0A14363BBE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00FE7B3-27CD-4C1F-B777-7CB486618645}"/>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EA525F9-A741-4C49-9402-E2B14975753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F5DDDDD3-84D7-4D9C-863C-450332E5A47D}"/>
            </a:ext>
          </a:extLst>
        </xdr:cNvPr>
        <xdr:cNvCxnSpPr/>
      </xdr:nvCxnSpPr>
      <xdr:spPr>
        <a:xfrm flipV="1">
          <a:off x="9219565" y="5642343"/>
          <a:ext cx="0" cy="14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FB24025D-034E-4F86-9F63-A3532CF9C153}"/>
            </a:ext>
          </a:extLst>
        </xdr:cNvPr>
        <xdr:cNvSpPr txBox="1"/>
      </xdr:nvSpPr>
      <xdr:spPr>
        <a:xfrm>
          <a:off x="9258300" y="707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79FAAB6-B5E0-4220-AC46-AB0476AC1D57}"/>
            </a:ext>
          </a:extLst>
        </xdr:cNvPr>
        <xdr:cNvCxnSpPr/>
      </xdr:nvCxnSpPr>
      <xdr:spPr>
        <a:xfrm>
          <a:off x="9154160" y="70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41BC70FF-7680-44CB-9F2B-A059D9604DE6}"/>
            </a:ext>
          </a:extLst>
        </xdr:cNvPr>
        <xdr:cNvSpPr txBox="1"/>
      </xdr:nvSpPr>
      <xdr:spPr>
        <a:xfrm>
          <a:off x="9258300" y="54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9E05B770-781C-4163-9538-14500F2A028F}"/>
            </a:ext>
          </a:extLst>
        </xdr:cNvPr>
        <xdr:cNvCxnSpPr/>
      </xdr:nvCxnSpPr>
      <xdr:spPr>
        <a:xfrm>
          <a:off x="9154160" y="5642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A156B66C-9E79-4ED0-9791-700506516965}"/>
            </a:ext>
          </a:extLst>
        </xdr:cNvPr>
        <xdr:cNvSpPr txBox="1"/>
      </xdr:nvSpPr>
      <xdr:spPr>
        <a:xfrm>
          <a:off x="9258300" y="6488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D9753848-ED57-4A72-A206-C8FBB1ADA07E}"/>
            </a:ext>
          </a:extLst>
        </xdr:cNvPr>
        <xdr:cNvSpPr/>
      </xdr:nvSpPr>
      <xdr:spPr>
        <a:xfrm>
          <a:off x="9192260" y="6510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BAAAA7A8-961F-429A-BDA4-D41D13731763}"/>
            </a:ext>
          </a:extLst>
        </xdr:cNvPr>
        <xdr:cNvSpPr/>
      </xdr:nvSpPr>
      <xdr:spPr>
        <a:xfrm>
          <a:off x="8445500" y="6520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EA91A4EF-BC9D-4853-971D-5E9C8ACF51DD}"/>
            </a:ext>
          </a:extLst>
        </xdr:cNvPr>
        <xdr:cNvSpPr/>
      </xdr:nvSpPr>
      <xdr:spPr>
        <a:xfrm>
          <a:off x="7670800" y="6533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A0B92E02-275D-4968-95C9-8E1284FC6BD9}"/>
            </a:ext>
          </a:extLst>
        </xdr:cNvPr>
        <xdr:cNvSpPr/>
      </xdr:nvSpPr>
      <xdr:spPr>
        <a:xfrm>
          <a:off x="6873240" y="655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288AE0E9-99CC-4761-B543-FC80D65DB2E2}"/>
            </a:ext>
          </a:extLst>
        </xdr:cNvPr>
        <xdr:cNvSpPr/>
      </xdr:nvSpPr>
      <xdr:spPr>
        <a:xfrm>
          <a:off x="609854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E465840-73CC-424E-8906-A2F4354D293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C94D59F-DE2F-4F00-BFF1-039A11C0671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D53FA43-E42B-452C-B90A-1C1144C13CD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95F3CB8-7C06-455E-8B5D-FD859CBE65E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A3CB2EA-3C48-4686-978B-11B555798FF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3245</xdr:rowOff>
    </xdr:from>
    <xdr:to>
      <xdr:col>55</xdr:col>
      <xdr:colOff>50800</xdr:colOff>
      <xdr:row>38</xdr:row>
      <xdr:rowOff>104845</xdr:rowOff>
    </xdr:to>
    <xdr:sp macro="" textlink="">
      <xdr:nvSpPr>
        <xdr:cNvPr id="130" name="楕円 129">
          <a:extLst>
            <a:ext uri="{FF2B5EF4-FFF2-40B4-BE49-F238E27FC236}">
              <a16:creationId xmlns:a16="http://schemas.microsoft.com/office/drawing/2014/main" id="{5670898F-318D-4716-B3B2-7B94E4BD2852}"/>
            </a:ext>
          </a:extLst>
        </xdr:cNvPr>
        <xdr:cNvSpPr/>
      </xdr:nvSpPr>
      <xdr:spPr>
        <a:xfrm>
          <a:off x="9192260" y="6373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26122</xdr:rowOff>
    </xdr:from>
    <xdr:ext cx="534377" cy="259045"/>
    <xdr:sp macro="" textlink="">
      <xdr:nvSpPr>
        <xdr:cNvPr id="131" name="【道路】&#10;一人当たり延長該当値テキスト">
          <a:extLst>
            <a:ext uri="{FF2B5EF4-FFF2-40B4-BE49-F238E27FC236}">
              <a16:creationId xmlns:a16="http://schemas.microsoft.com/office/drawing/2014/main" id="{38F4BAE7-E1C6-42A6-B006-43F0D90F6A5E}"/>
            </a:ext>
          </a:extLst>
        </xdr:cNvPr>
        <xdr:cNvSpPr txBox="1"/>
      </xdr:nvSpPr>
      <xdr:spPr>
        <a:xfrm>
          <a:off x="9258300" y="622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12846</xdr:rowOff>
    </xdr:from>
    <xdr:to>
      <xdr:col>50</xdr:col>
      <xdr:colOff>165100</xdr:colOff>
      <xdr:row>38</xdr:row>
      <xdr:rowOff>114446</xdr:rowOff>
    </xdr:to>
    <xdr:sp macro="" textlink="">
      <xdr:nvSpPr>
        <xdr:cNvPr id="132" name="楕円 131">
          <a:extLst>
            <a:ext uri="{FF2B5EF4-FFF2-40B4-BE49-F238E27FC236}">
              <a16:creationId xmlns:a16="http://schemas.microsoft.com/office/drawing/2014/main" id="{80B955EB-1090-4B9E-A8B7-DF068565CDBA}"/>
            </a:ext>
          </a:extLst>
        </xdr:cNvPr>
        <xdr:cNvSpPr/>
      </xdr:nvSpPr>
      <xdr:spPr>
        <a:xfrm>
          <a:off x="8445500" y="638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54045</xdr:rowOff>
    </xdr:from>
    <xdr:to>
      <xdr:col>55</xdr:col>
      <xdr:colOff>0</xdr:colOff>
      <xdr:row>38</xdr:row>
      <xdr:rowOff>63646</xdr:rowOff>
    </xdr:to>
    <xdr:cxnSp macro="">
      <xdr:nvCxnSpPr>
        <xdr:cNvPr id="133" name="直線コネクタ 132">
          <a:extLst>
            <a:ext uri="{FF2B5EF4-FFF2-40B4-BE49-F238E27FC236}">
              <a16:creationId xmlns:a16="http://schemas.microsoft.com/office/drawing/2014/main" id="{010D79E2-D959-484C-994F-332567CD06D0}"/>
            </a:ext>
          </a:extLst>
        </xdr:cNvPr>
        <xdr:cNvCxnSpPr/>
      </xdr:nvCxnSpPr>
      <xdr:spPr>
        <a:xfrm flipV="1">
          <a:off x="8496300" y="6424365"/>
          <a:ext cx="7239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20638</xdr:rowOff>
    </xdr:from>
    <xdr:to>
      <xdr:col>46</xdr:col>
      <xdr:colOff>38100</xdr:colOff>
      <xdr:row>38</xdr:row>
      <xdr:rowOff>122238</xdr:rowOff>
    </xdr:to>
    <xdr:sp macro="" textlink="">
      <xdr:nvSpPr>
        <xdr:cNvPr id="134" name="楕円 133">
          <a:extLst>
            <a:ext uri="{FF2B5EF4-FFF2-40B4-BE49-F238E27FC236}">
              <a16:creationId xmlns:a16="http://schemas.microsoft.com/office/drawing/2014/main" id="{47601F3C-BEDB-4CB6-9338-1C2D5866DE89}"/>
            </a:ext>
          </a:extLst>
        </xdr:cNvPr>
        <xdr:cNvSpPr/>
      </xdr:nvSpPr>
      <xdr:spPr>
        <a:xfrm>
          <a:off x="7670800" y="63909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63646</xdr:rowOff>
    </xdr:from>
    <xdr:to>
      <xdr:col>50</xdr:col>
      <xdr:colOff>114300</xdr:colOff>
      <xdr:row>38</xdr:row>
      <xdr:rowOff>71438</xdr:rowOff>
    </xdr:to>
    <xdr:cxnSp macro="">
      <xdr:nvCxnSpPr>
        <xdr:cNvPr id="135" name="直線コネクタ 134">
          <a:extLst>
            <a:ext uri="{FF2B5EF4-FFF2-40B4-BE49-F238E27FC236}">
              <a16:creationId xmlns:a16="http://schemas.microsoft.com/office/drawing/2014/main" id="{81506BEE-B8D2-442B-9780-84D974C56DF4}"/>
            </a:ext>
          </a:extLst>
        </xdr:cNvPr>
        <xdr:cNvCxnSpPr/>
      </xdr:nvCxnSpPr>
      <xdr:spPr>
        <a:xfrm flipV="1">
          <a:off x="7713980" y="6433966"/>
          <a:ext cx="78232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32601</xdr:rowOff>
    </xdr:from>
    <xdr:to>
      <xdr:col>41</xdr:col>
      <xdr:colOff>101600</xdr:colOff>
      <xdr:row>38</xdr:row>
      <xdr:rowOff>134201</xdr:rowOff>
    </xdr:to>
    <xdr:sp macro="" textlink="">
      <xdr:nvSpPr>
        <xdr:cNvPr id="136" name="楕円 135">
          <a:extLst>
            <a:ext uri="{FF2B5EF4-FFF2-40B4-BE49-F238E27FC236}">
              <a16:creationId xmlns:a16="http://schemas.microsoft.com/office/drawing/2014/main" id="{D1B3B51D-5556-41E7-BFE0-3D1AE6FA1CE2}"/>
            </a:ext>
          </a:extLst>
        </xdr:cNvPr>
        <xdr:cNvSpPr/>
      </xdr:nvSpPr>
      <xdr:spPr>
        <a:xfrm>
          <a:off x="6873240" y="640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71438</xdr:rowOff>
    </xdr:from>
    <xdr:to>
      <xdr:col>45</xdr:col>
      <xdr:colOff>177800</xdr:colOff>
      <xdr:row>38</xdr:row>
      <xdr:rowOff>83401</xdr:rowOff>
    </xdr:to>
    <xdr:cxnSp macro="">
      <xdr:nvCxnSpPr>
        <xdr:cNvPr id="137" name="直線コネクタ 136">
          <a:extLst>
            <a:ext uri="{FF2B5EF4-FFF2-40B4-BE49-F238E27FC236}">
              <a16:creationId xmlns:a16="http://schemas.microsoft.com/office/drawing/2014/main" id="{51CA65D7-8A99-477B-B373-150F3B8ECE5F}"/>
            </a:ext>
          </a:extLst>
        </xdr:cNvPr>
        <xdr:cNvCxnSpPr/>
      </xdr:nvCxnSpPr>
      <xdr:spPr>
        <a:xfrm flipV="1">
          <a:off x="6924040" y="6441758"/>
          <a:ext cx="78994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46279</xdr:rowOff>
    </xdr:from>
    <xdr:to>
      <xdr:col>36</xdr:col>
      <xdr:colOff>165100</xdr:colOff>
      <xdr:row>38</xdr:row>
      <xdr:rowOff>147879</xdr:rowOff>
    </xdr:to>
    <xdr:sp macro="" textlink="">
      <xdr:nvSpPr>
        <xdr:cNvPr id="138" name="楕円 137">
          <a:extLst>
            <a:ext uri="{FF2B5EF4-FFF2-40B4-BE49-F238E27FC236}">
              <a16:creationId xmlns:a16="http://schemas.microsoft.com/office/drawing/2014/main" id="{10C64309-55CD-455F-A845-7D42614EF738}"/>
            </a:ext>
          </a:extLst>
        </xdr:cNvPr>
        <xdr:cNvSpPr/>
      </xdr:nvSpPr>
      <xdr:spPr>
        <a:xfrm>
          <a:off x="6098540" y="641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83401</xdr:rowOff>
    </xdr:from>
    <xdr:to>
      <xdr:col>41</xdr:col>
      <xdr:colOff>50800</xdr:colOff>
      <xdr:row>38</xdr:row>
      <xdr:rowOff>97079</xdr:rowOff>
    </xdr:to>
    <xdr:cxnSp macro="">
      <xdr:nvCxnSpPr>
        <xdr:cNvPr id="139" name="直線コネクタ 138">
          <a:extLst>
            <a:ext uri="{FF2B5EF4-FFF2-40B4-BE49-F238E27FC236}">
              <a16:creationId xmlns:a16="http://schemas.microsoft.com/office/drawing/2014/main" id="{F281EA32-5BC4-44DB-846D-9D2EC742E042}"/>
            </a:ext>
          </a:extLst>
        </xdr:cNvPr>
        <xdr:cNvCxnSpPr/>
      </xdr:nvCxnSpPr>
      <xdr:spPr>
        <a:xfrm flipV="1">
          <a:off x="6149340" y="6453721"/>
          <a:ext cx="7747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DF542C1E-79D4-4AEF-B393-3EB7A2C9409C}"/>
            </a:ext>
          </a:extLst>
        </xdr:cNvPr>
        <xdr:cNvSpPr txBox="1"/>
      </xdr:nvSpPr>
      <xdr:spPr>
        <a:xfrm>
          <a:off x="8239271" y="66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081878E4-7561-408F-B596-3CCD7F2C45E0}"/>
            </a:ext>
          </a:extLst>
        </xdr:cNvPr>
        <xdr:cNvSpPr txBox="1"/>
      </xdr:nvSpPr>
      <xdr:spPr>
        <a:xfrm>
          <a:off x="7477271" y="66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1118A4AA-C6E6-4F05-A196-690DEAEC5DA4}"/>
            </a:ext>
          </a:extLst>
        </xdr:cNvPr>
        <xdr:cNvSpPr txBox="1"/>
      </xdr:nvSpPr>
      <xdr:spPr>
        <a:xfrm>
          <a:off x="6702571" y="665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EBE93BB2-0642-4EB1-B33E-BD35A41C81FE}"/>
            </a:ext>
          </a:extLst>
        </xdr:cNvPr>
        <xdr:cNvSpPr txBox="1"/>
      </xdr:nvSpPr>
      <xdr:spPr>
        <a:xfrm>
          <a:off x="5905011" y="66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130973</xdr:rowOff>
    </xdr:from>
    <xdr:ext cx="534377" cy="259045"/>
    <xdr:sp macro="" textlink="">
      <xdr:nvSpPr>
        <xdr:cNvPr id="144" name="n_1mainValue【道路】&#10;一人当たり延長">
          <a:extLst>
            <a:ext uri="{FF2B5EF4-FFF2-40B4-BE49-F238E27FC236}">
              <a16:creationId xmlns:a16="http://schemas.microsoft.com/office/drawing/2014/main" id="{D480AEF1-3905-4A42-8F29-F56B56C2ACCE}"/>
            </a:ext>
          </a:extLst>
        </xdr:cNvPr>
        <xdr:cNvSpPr txBox="1"/>
      </xdr:nvSpPr>
      <xdr:spPr>
        <a:xfrm>
          <a:off x="8239271" y="61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138765</xdr:rowOff>
    </xdr:from>
    <xdr:ext cx="534377" cy="259045"/>
    <xdr:sp macro="" textlink="">
      <xdr:nvSpPr>
        <xdr:cNvPr id="145" name="n_2mainValue【道路】&#10;一人当たり延長">
          <a:extLst>
            <a:ext uri="{FF2B5EF4-FFF2-40B4-BE49-F238E27FC236}">
              <a16:creationId xmlns:a16="http://schemas.microsoft.com/office/drawing/2014/main" id="{5BB96209-350F-49F2-AD6D-01FACFFF6356}"/>
            </a:ext>
          </a:extLst>
        </xdr:cNvPr>
        <xdr:cNvSpPr txBox="1"/>
      </xdr:nvSpPr>
      <xdr:spPr>
        <a:xfrm>
          <a:off x="7477271" y="617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150728</xdr:rowOff>
    </xdr:from>
    <xdr:ext cx="534377" cy="259045"/>
    <xdr:sp macro="" textlink="">
      <xdr:nvSpPr>
        <xdr:cNvPr id="146" name="n_3mainValue【道路】&#10;一人当たり延長">
          <a:extLst>
            <a:ext uri="{FF2B5EF4-FFF2-40B4-BE49-F238E27FC236}">
              <a16:creationId xmlns:a16="http://schemas.microsoft.com/office/drawing/2014/main" id="{28457590-304C-4C85-BC67-7DB338D9E10B}"/>
            </a:ext>
          </a:extLst>
        </xdr:cNvPr>
        <xdr:cNvSpPr txBox="1"/>
      </xdr:nvSpPr>
      <xdr:spPr>
        <a:xfrm>
          <a:off x="6702571" y="61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164406</xdr:rowOff>
    </xdr:from>
    <xdr:ext cx="534377" cy="259045"/>
    <xdr:sp macro="" textlink="">
      <xdr:nvSpPr>
        <xdr:cNvPr id="147" name="n_4mainValue【道路】&#10;一人当たり延長">
          <a:extLst>
            <a:ext uri="{FF2B5EF4-FFF2-40B4-BE49-F238E27FC236}">
              <a16:creationId xmlns:a16="http://schemas.microsoft.com/office/drawing/2014/main" id="{333EF385-6E3D-4EF6-B0CF-36481A04F94D}"/>
            </a:ext>
          </a:extLst>
        </xdr:cNvPr>
        <xdr:cNvSpPr txBox="1"/>
      </xdr:nvSpPr>
      <xdr:spPr>
        <a:xfrm>
          <a:off x="5905011" y="61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702DB99-069D-40DD-9C95-98FFFC6649E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2EFE6C8-2946-4D2F-951C-0803E3771FF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3C924EC-0A3B-40F8-99EC-40E949D929F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56901F0-236D-43E2-872B-ABC21DA2E44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664E7FF-4A63-4EA4-B6E4-93D3EEFD9C8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9E25BA5-73D5-490E-80F4-E099ACEAEC9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CA71978-E2DA-40EE-9567-5BC0003B330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03A0BAA-E489-4465-B8F0-801B4E35B8B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B089157-066F-4E99-9A74-1306FA663CA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5E2CD59-F6B7-4BD7-9B89-DBF903838EC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655C632-6B39-4312-8CA1-C9FC49A9416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1715330-65E8-4329-A119-B49C047B4D2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82D43A0-9276-4830-A0FA-DD3511D071D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499BBDB-8A8D-4739-985A-7A039079146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C05C44E-841F-4BCB-A2E2-D4F8D551D8A3}"/>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5A07D50-8BCD-45EA-83FC-C13590306A49}"/>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91AB285-9E40-4299-A154-682467D5886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ACABCDC-D2C2-4AD4-98C1-56BA5DB0E20C}"/>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1A58789-883C-4813-A058-A5F16183A38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AEC2646-BC01-40BC-B48B-93D56297CB4D}"/>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D351A06-733A-4858-A613-FDF737A888E5}"/>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4133025-68B1-42AA-BAB3-83B87899356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7FB2337-BB08-4B39-85F1-9201C06E87C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49A8485-6974-4B6E-B2B6-C74F6B4509D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7DE1352-5B53-49CC-85D0-70817AA79A5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38863A46-DBD6-4FBF-AFC6-E4E1A4EB7093}"/>
            </a:ext>
          </a:extLst>
        </xdr:cNvPr>
        <xdr:cNvCxnSpPr/>
      </xdr:nvCxnSpPr>
      <xdr:spPr>
        <a:xfrm flipV="1">
          <a:off x="4086225" y="9342665"/>
          <a:ext cx="0" cy="141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5B933CE-F044-410B-8CBB-8F224D499247}"/>
            </a:ext>
          </a:extLst>
        </xdr:cNvPr>
        <xdr:cNvSpPr txBox="1"/>
      </xdr:nvSpPr>
      <xdr:spPr>
        <a:xfrm>
          <a:off x="412496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ADA05091-BB04-45C4-91F7-03FD92AC90F8}"/>
            </a:ext>
          </a:extLst>
        </xdr:cNvPr>
        <xdr:cNvCxnSpPr/>
      </xdr:nvCxnSpPr>
      <xdr:spPr>
        <a:xfrm>
          <a:off x="402082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064BADB-DC03-49FA-A4C2-68501046F213}"/>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AD0115B4-E91E-4E10-AA48-A4712F4D66A1}"/>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8DFD90B-F888-47E5-9400-5D26D2DA4A5C}"/>
            </a:ext>
          </a:extLst>
        </xdr:cNvPr>
        <xdr:cNvSpPr txBox="1"/>
      </xdr:nvSpPr>
      <xdr:spPr>
        <a:xfrm>
          <a:off x="4124960" y="1022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5C4B18AE-931A-4D07-A361-9B7430936983}"/>
            </a:ext>
          </a:extLst>
        </xdr:cNvPr>
        <xdr:cNvSpPr/>
      </xdr:nvSpPr>
      <xdr:spPr>
        <a:xfrm>
          <a:off x="4036060" y="102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F76310EE-CC7F-4550-B859-CBB21587644D}"/>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ECDF17D9-4538-4F60-9F47-B1195DF33263}"/>
            </a:ext>
          </a:extLst>
        </xdr:cNvPr>
        <xdr:cNvSpPr/>
      </xdr:nvSpPr>
      <xdr:spPr>
        <a:xfrm>
          <a:off x="251460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AF8C0DE1-0507-4F4F-8CD1-8D41DC1CAF9E}"/>
            </a:ext>
          </a:extLst>
        </xdr:cNvPr>
        <xdr:cNvSpPr/>
      </xdr:nvSpPr>
      <xdr:spPr>
        <a:xfrm>
          <a:off x="173990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F0DCAD85-60F6-4FC9-A2AE-518428270EBD}"/>
            </a:ext>
          </a:extLst>
        </xdr:cNvPr>
        <xdr:cNvSpPr/>
      </xdr:nvSpPr>
      <xdr:spPr>
        <a:xfrm>
          <a:off x="96520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9C4478E-91C6-44C1-9365-3BE4DF87CAA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EC28C4B-4D67-40CA-9789-DA364111C4C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183E237-3EF1-4416-BEC9-DAC36EFF382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907C09F-644A-42B0-9FA3-E6FC8C183F3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163EBDB-E1A9-44B1-9ADE-F190FB56566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89" name="楕円 188">
          <a:extLst>
            <a:ext uri="{FF2B5EF4-FFF2-40B4-BE49-F238E27FC236}">
              <a16:creationId xmlns:a16="http://schemas.microsoft.com/office/drawing/2014/main" id="{C1AD7650-0AC8-468D-BB00-FB23C1B6FD1A}"/>
            </a:ext>
          </a:extLst>
        </xdr:cNvPr>
        <xdr:cNvSpPr/>
      </xdr:nvSpPr>
      <xdr:spPr>
        <a:xfrm>
          <a:off x="4036060" y="10226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19430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2BC601F-65A4-47A5-9BE6-9DFBB8ADB75A}"/>
            </a:ext>
          </a:extLst>
        </xdr:cNvPr>
        <xdr:cNvSpPr txBox="1"/>
      </xdr:nvSpPr>
      <xdr:spPr>
        <a:xfrm>
          <a:off x="4124960" y="1007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145143</xdr:rowOff>
    </xdr:from>
    <xdr:to>
      <xdr:col>20</xdr:col>
      <xdr:colOff>38100</xdr:colOff>
      <xdr:row>61</xdr:row>
      <xdr:rowOff>75293</xdr:rowOff>
    </xdr:to>
    <xdr:sp macro="" textlink="">
      <xdr:nvSpPr>
        <xdr:cNvPr id="191" name="楕円 190">
          <a:extLst>
            <a:ext uri="{FF2B5EF4-FFF2-40B4-BE49-F238E27FC236}">
              <a16:creationId xmlns:a16="http://schemas.microsoft.com/office/drawing/2014/main" id="{3F2A7A0F-5825-47A9-A1B7-2227098926C9}"/>
            </a:ext>
          </a:extLst>
        </xdr:cNvPr>
        <xdr:cNvSpPr/>
      </xdr:nvSpPr>
      <xdr:spPr>
        <a:xfrm>
          <a:off x="3312160" y="10203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24493</xdr:rowOff>
    </xdr:from>
    <xdr:to>
      <xdr:col>24</xdr:col>
      <xdr:colOff>63500</xdr:colOff>
      <xdr:row>61</xdr:row>
      <xdr:rowOff>47353</xdr:rowOff>
    </xdr:to>
    <xdr:cxnSp macro="">
      <xdr:nvCxnSpPr>
        <xdr:cNvPr id="192" name="直線コネクタ 191">
          <a:extLst>
            <a:ext uri="{FF2B5EF4-FFF2-40B4-BE49-F238E27FC236}">
              <a16:creationId xmlns:a16="http://schemas.microsoft.com/office/drawing/2014/main" id="{CD4884D9-4688-45A0-9451-413033B4FEAE}"/>
            </a:ext>
          </a:extLst>
        </xdr:cNvPr>
        <xdr:cNvCxnSpPr/>
      </xdr:nvCxnSpPr>
      <xdr:spPr>
        <a:xfrm>
          <a:off x="3355340" y="10250533"/>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127181</xdr:rowOff>
    </xdr:from>
    <xdr:to>
      <xdr:col>15</xdr:col>
      <xdr:colOff>101600</xdr:colOff>
      <xdr:row>61</xdr:row>
      <xdr:rowOff>57331</xdr:rowOff>
    </xdr:to>
    <xdr:sp macro="" textlink="">
      <xdr:nvSpPr>
        <xdr:cNvPr id="193" name="楕円 192">
          <a:extLst>
            <a:ext uri="{FF2B5EF4-FFF2-40B4-BE49-F238E27FC236}">
              <a16:creationId xmlns:a16="http://schemas.microsoft.com/office/drawing/2014/main" id="{12C7DB15-D226-456E-87D0-DEE97451C60D}"/>
            </a:ext>
          </a:extLst>
        </xdr:cNvPr>
        <xdr:cNvSpPr/>
      </xdr:nvSpPr>
      <xdr:spPr>
        <a:xfrm>
          <a:off x="2514600" y="10185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xdr:rowOff>
    </xdr:from>
    <xdr:to>
      <xdr:col>19</xdr:col>
      <xdr:colOff>177800</xdr:colOff>
      <xdr:row>61</xdr:row>
      <xdr:rowOff>24493</xdr:rowOff>
    </xdr:to>
    <xdr:cxnSp macro="">
      <xdr:nvCxnSpPr>
        <xdr:cNvPr id="194" name="直線コネクタ 193">
          <a:extLst>
            <a:ext uri="{FF2B5EF4-FFF2-40B4-BE49-F238E27FC236}">
              <a16:creationId xmlns:a16="http://schemas.microsoft.com/office/drawing/2014/main" id="{58AB9752-EB12-4931-80CB-74D556DA8706}"/>
            </a:ext>
          </a:extLst>
        </xdr:cNvPr>
        <xdr:cNvCxnSpPr/>
      </xdr:nvCxnSpPr>
      <xdr:spPr>
        <a:xfrm>
          <a:off x="2565400" y="10232571"/>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53703</xdr:rowOff>
    </xdr:from>
    <xdr:to>
      <xdr:col>10</xdr:col>
      <xdr:colOff>165100</xdr:colOff>
      <xdr:row>59</xdr:row>
      <xdr:rowOff>155303</xdr:rowOff>
    </xdr:to>
    <xdr:sp macro="" textlink="">
      <xdr:nvSpPr>
        <xdr:cNvPr id="195" name="楕円 194">
          <a:extLst>
            <a:ext uri="{FF2B5EF4-FFF2-40B4-BE49-F238E27FC236}">
              <a16:creationId xmlns:a16="http://schemas.microsoft.com/office/drawing/2014/main" id="{792BC89F-9E6D-4CA3-B7EB-3AC52A1FA1C0}"/>
            </a:ext>
          </a:extLst>
        </xdr:cNvPr>
        <xdr:cNvSpPr/>
      </xdr:nvSpPr>
      <xdr:spPr>
        <a:xfrm>
          <a:off x="1739900" y="99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104503</xdr:rowOff>
    </xdr:from>
    <xdr:to>
      <xdr:col>15</xdr:col>
      <xdr:colOff>50800</xdr:colOff>
      <xdr:row>61</xdr:row>
      <xdr:rowOff>6531</xdr:rowOff>
    </xdr:to>
    <xdr:cxnSp macro="">
      <xdr:nvCxnSpPr>
        <xdr:cNvPr id="196" name="直線コネクタ 195">
          <a:extLst>
            <a:ext uri="{FF2B5EF4-FFF2-40B4-BE49-F238E27FC236}">
              <a16:creationId xmlns:a16="http://schemas.microsoft.com/office/drawing/2014/main" id="{2FE4D5EB-F3A3-4647-86FE-5F191EA50A70}"/>
            </a:ext>
          </a:extLst>
        </xdr:cNvPr>
        <xdr:cNvCxnSpPr/>
      </xdr:nvCxnSpPr>
      <xdr:spPr>
        <a:xfrm>
          <a:off x="1790700" y="9995263"/>
          <a:ext cx="774700" cy="2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83094</xdr:rowOff>
    </xdr:from>
    <xdr:to>
      <xdr:col>6</xdr:col>
      <xdr:colOff>38100</xdr:colOff>
      <xdr:row>61</xdr:row>
      <xdr:rowOff>13244</xdr:rowOff>
    </xdr:to>
    <xdr:sp macro="" textlink="">
      <xdr:nvSpPr>
        <xdr:cNvPr id="197" name="楕円 196">
          <a:extLst>
            <a:ext uri="{FF2B5EF4-FFF2-40B4-BE49-F238E27FC236}">
              <a16:creationId xmlns:a16="http://schemas.microsoft.com/office/drawing/2014/main" id="{E688A2D7-F0E7-41E3-A3C2-CEEBF0F9BCA5}"/>
            </a:ext>
          </a:extLst>
        </xdr:cNvPr>
        <xdr:cNvSpPr/>
      </xdr:nvSpPr>
      <xdr:spPr>
        <a:xfrm>
          <a:off x="965200" y="10141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104503</xdr:rowOff>
    </xdr:from>
    <xdr:to>
      <xdr:col>10</xdr:col>
      <xdr:colOff>114300</xdr:colOff>
      <xdr:row>60</xdr:row>
      <xdr:rowOff>133894</xdr:rowOff>
    </xdr:to>
    <xdr:cxnSp macro="">
      <xdr:nvCxnSpPr>
        <xdr:cNvPr id="198" name="直線コネクタ 197">
          <a:extLst>
            <a:ext uri="{FF2B5EF4-FFF2-40B4-BE49-F238E27FC236}">
              <a16:creationId xmlns:a16="http://schemas.microsoft.com/office/drawing/2014/main" id="{41C6E388-3D1F-4E7C-B042-4256F49E1A27}"/>
            </a:ext>
          </a:extLst>
        </xdr:cNvPr>
        <xdr:cNvCxnSpPr/>
      </xdr:nvCxnSpPr>
      <xdr:spPr>
        <a:xfrm flipV="1">
          <a:off x="1008380" y="9995263"/>
          <a:ext cx="782320" cy="19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658C383-A8B2-4D72-B40B-97D14CC6CC29}"/>
            </a:ext>
          </a:extLst>
        </xdr:cNvPr>
        <xdr:cNvSpPr txBox="1"/>
      </xdr:nvSpPr>
      <xdr:spPr>
        <a:xfrm>
          <a:off x="317056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E660AD7-E637-4243-92F0-078BD67C0E5C}"/>
            </a:ext>
          </a:extLst>
        </xdr:cNvPr>
        <xdr:cNvSpPr txBox="1"/>
      </xdr:nvSpPr>
      <xdr:spPr>
        <a:xfrm>
          <a:off x="238570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8D31E70-5D00-4681-9BD5-C6D4CB449C19}"/>
            </a:ext>
          </a:extLst>
        </xdr:cNvPr>
        <xdr:cNvSpPr txBox="1"/>
      </xdr:nvSpPr>
      <xdr:spPr>
        <a:xfrm>
          <a:off x="1611004" y="1026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DE26FDD-9F24-48F0-A5E6-09FC3F5C0C7E}"/>
            </a:ext>
          </a:extLst>
        </xdr:cNvPr>
        <xdr:cNvSpPr txBox="1"/>
      </xdr:nvSpPr>
      <xdr:spPr>
        <a:xfrm>
          <a:off x="8363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91820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BEBE6DF-2545-49A8-96A6-2EEAD3F60FB8}"/>
            </a:ext>
          </a:extLst>
        </xdr:cNvPr>
        <xdr:cNvSpPr txBox="1"/>
      </xdr:nvSpPr>
      <xdr:spPr>
        <a:xfrm>
          <a:off x="317056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76CFA5F-E55B-426D-A64E-9FCFD41D6CB5}"/>
            </a:ext>
          </a:extLst>
        </xdr:cNvPr>
        <xdr:cNvSpPr txBox="1"/>
      </xdr:nvSpPr>
      <xdr:spPr>
        <a:xfrm>
          <a:off x="238570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380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A631789-741C-4B79-BF60-2944F8D0C36C}"/>
            </a:ext>
          </a:extLst>
        </xdr:cNvPr>
        <xdr:cNvSpPr txBox="1"/>
      </xdr:nvSpPr>
      <xdr:spPr>
        <a:xfrm>
          <a:off x="1611004" y="972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524AF22-82EE-4D2F-B18D-5DFFB0FEF2A4}"/>
            </a:ext>
          </a:extLst>
        </xdr:cNvPr>
        <xdr:cNvSpPr txBox="1"/>
      </xdr:nvSpPr>
      <xdr:spPr>
        <a:xfrm>
          <a:off x="836304" y="99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313C9D9-9D01-4245-A342-2348701F460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D3FC815-01C2-4C7D-8FE7-58538CED008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22E1FB0-2921-4A30-9B26-F8E6E27F6D7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417FB0F-1236-481A-8AE0-B59A60266F7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88A4522-CF5E-4FAC-ADA5-4897E2F4A6F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B7EED8E-6D5D-4DD6-9386-6BC32C2B26F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6698A9B-C3E0-47A8-8862-6C1F5B0EFA6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78A0A63-B053-42A7-909F-56F3849AF7D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5748DB4-2DE9-413C-835A-EC9AFC69F0A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2633905-1214-465D-8542-AC8F90DEC4A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C4501A4-4922-4439-8CF2-BC48FB7098E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E9AA3F9-6747-4485-A8D5-C2CA2CFB2EE4}"/>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F4B7946-1F20-4C6D-9C51-C2932E1BCE5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A38874E4-5CB1-4776-AD9B-980EB110441D}"/>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040839F-7261-46C2-A523-D8FA08F23B2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827A8ED7-D214-4F9E-A952-4E4FAC65F8D2}"/>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F1F64B2-85F9-47D4-821E-013BC7F9425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50624FBB-B144-4F0C-A401-793F0A1A5D23}"/>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B746429-FA9F-426B-A25E-106AD8A829A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47C62D1-3354-4B10-A9B8-86E359FEF967}"/>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305652E-0FA1-4550-B453-E038BD42ED5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30B91C6-8C17-4A54-B4C0-A14D3886FE9B}"/>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C168624-E513-405B-9956-F9BE38D29D9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4B86D4C3-CFA0-41C7-9F7F-59AC6C2CC999}"/>
            </a:ext>
          </a:extLst>
        </xdr:cNvPr>
        <xdr:cNvCxnSpPr/>
      </xdr:nvCxnSpPr>
      <xdr:spPr>
        <a:xfrm flipV="1">
          <a:off x="9219565" y="9500411"/>
          <a:ext cx="0" cy="129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59A7A585-8911-476D-A234-12FB3E3A790C}"/>
            </a:ext>
          </a:extLst>
        </xdr:cNvPr>
        <xdr:cNvSpPr txBox="1"/>
      </xdr:nvSpPr>
      <xdr:spPr>
        <a:xfrm>
          <a:off x="9258300" y="10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C12E249A-C894-4582-940D-E0374E1F3619}"/>
            </a:ext>
          </a:extLst>
        </xdr:cNvPr>
        <xdr:cNvCxnSpPr/>
      </xdr:nvCxnSpPr>
      <xdr:spPr>
        <a:xfrm>
          <a:off x="9154160" y="10797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DD97BF9-2AFC-40C6-98B3-5F341D897572}"/>
            </a:ext>
          </a:extLst>
        </xdr:cNvPr>
        <xdr:cNvSpPr txBox="1"/>
      </xdr:nvSpPr>
      <xdr:spPr>
        <a:xfrm>
          <a:off x="9258300" y="9279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4EFEFC97-1528-487B-B5DE-5BB957688D2F}"/>
            </a:ext>
          </a:extLst>
        </xdr:cNvPr>
        <xdr:cNvCxnSpPr/>
      </xdr:nvCxnSpPr>
      <xdr:spPr>
        <a:xfrm>
          <a:off x="9154160" y="9500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E8358F6-5701-41F7-8FEA-D7AA43A1D5A4}"/>
            </a:ext>
          </a:extLst>
        </xdr:cNvPr>
        <xdr:cNvSpPr txBox="1"/>
      </xdr:nvSpPr>
      <xdr:spPr>
        <a:xfrm>
          <a:off x="9258300" y="10435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43FED0E3-19B0-409A-B9C7-C58A6A55EC21}"/>
            </a:ext>
          </a:extLst>
        </xdr:cNvPr>
        <xdr:cNvSpPr/>
      </xdr:nvSpPr>
      <xdr:spPr>
        <a:xfrm>
          <a:off x="9192260" y="104567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E2B08EDE-9040-403E-A3E6-400AD3D0D1CE}"/>
            </a:ext>
          </a:extLst>
        </xdr:cNvPr>
        <xdr:cNvSpPr/>
      </xdr:nvSpPr>
      <xdr:spPr>
        <a:xfrm>
          <a:off x="8445500" y="10464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C083BF26-DF9B-4BA5-95FD-03B815A8A8CA}"/>
            </a:ext>
          </a:extLst>
        </xdr:cNvPr>
        <xdr:cNvSpPr/>
      </xdr:nvSpPr>
      <xdr:spPr>
        <a:xfrm>
          <a:off x="7670800" y="10473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4A7F1D40-97F5-4D48-814E-0335C1E6FB91}"/>
            </a:ext>
          </a:extLst>
        </xdr:cNvPr>
        <xdr:cNvSpPr/>
      </xdr:nvSpPr>
      <xdr:spPr>
        <a:xfrm>
          <a:off x="6873240" y="10484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A407ABEC-A92D-4CA4-8948-6C1AB58EE571}"/>
            </a:ext>
          </a:extLst>
        </xdr:cNvPr>
        <xdr:cNvSpPr/>
      </xdr:nvSpPr>
      <xdr:spPr>
        <a:xfrm>
          <a:off x="6098540" y="10484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9CFBE54-070F-40B2-9CFE-EA27BF40CFF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4B027C6-C03E-4B15-9A2D-84F63917307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2BED166-79C7-4AA5-A574-CE819AEACC0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4A35808-567E-47FC-8799-01148E73B9C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45EC36C-2046-4A8A-8C06-DD1E3CCCC86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42248</xdr:rowOff>
    </xdr:from>
    <xdr:to>
      <xdr:col>55</xdr:col>
      <xdr:colOff>50800</xdr:colOff>
      <xdr:row>62</xdr:row>
      <xdr:rowOff>143848</xdr:rowOff>
    </xdr:to>
    <xdr:sp macro="" textlink="">
      <xdr:nvSpPr>
        <xdr:cNvPr id="246" name="楕円 245">
          <a:extLst>
            <a:ext uri="{FF2B5EF4-FFF2-40B4-BE49-F238E27FC236}">
              <a16:creationId xmlns:a16="http://schemas.microsoft.com/office/drawing/2014/main" id="{15D723CB-8AB4-4D56-96A3-D200345F8D82}"/>
            </a:ext>
          </a:extLst>
        </xdr:cNvPr>
        <xdr:cNvSpPr/>
      </xdr:nvSpPr>
      <xdr:spPr>
        <a:xfrm>
          <a:off x="9192260" y="104359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65125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E2AB18D-574E-4910-8F5E-C1214B41012F}"/>
            </a:ext>
          </a:extLst>
        </xdr:cNvPr>
        <xdr:cNvSpPr txBox="1"/>
      </xdr:nvSpPr>
      <xdr:spPr>
        <a:xfrm>
          <a:off x="9258300" y="1029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48099</xdr:rowOff>
    </xdr:from>
    <xdr:to>
      <xdr:col>50</xdr:col>
      <xdr:colOff>165100</xdr:colOff>
      <xdr:row>62</xdr:row>
      <xdr:rowOff>149699</xdr:rowOff>
    </xdr:to>
    <xdr:sp macro="" textlink="">
      <xdr:nvSpPr>
        <xdr:cNvPr id="248" name="楕円 247">
          <a:extLst>
            <a:ext uri="{FF2B5EF4-FFF2-40B4-BE49-F238E27FC236}">
              <a16:creationId xmlns:a16="http://schemas.microsoft.com/office/drawing/2014/main" id="{B96B5579-788D-4CAB-B872-7B5800E8D3D7}"/>
            </a:ext>
          </a:extLst>
        </xdr:cNvPr>
        <xdr:cNvSpPr/>
      </xdr:nvSpPr>
      <xdr:spPr>
        <a:xfrm>
          <a:off x="8445500" y="1044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93048</xdr:rowOff>
    </xdr:from>
    <xdr:to>
      <xdr:col>55</xdr:col>
      <xdr:colOff>0</xdr:colOff>
      <xdr:row>62</xdr:row>
      <xdr:rowOff>98899</xdr:rowOff>
    </xdr:to>
    <xdr:cxnSp macro="">
      <xdr:nvCxnSpPr>
        <xdr:cNvPr id="249" name="直線コネクタ 248">
          <a:extLst>
            <a:ext uri="{FF2B5EF4-FFF2-40B4-BE49-F238E27FC236}">
              <a16:creationId xmlns:a16="http://schemas.microsoft.com/office/drawing/2014/main" id="{82A019EE-E008-4F1E-BEA9-85AA1596BC14}"/>
            </a:ext>
          </a:extLst>
        </xdr:cNvPr>
        <xdr:cNvCxnSpPr/>
      </xdr:nvCxnSpPr>
      <xdr:spPr>
        <a:xfrm flipV="1">
          <a:off x="8496300" y="10486728"/>
          <a:ext cx="723900" cy="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54184</xdr:rowOff>
    </xdr:from>
    <xdr:to>
      <xdr:col>46</xdr:col>
      <xdr:colOff>38100</xdr:colOff>
      <xdr:row>62</xdr:row>
      <xdr:rowOff>155784</xdr:rowOff>
    </xdr:to>
    <xdr:sp macro="" textlink="">
      <xdr:nvSpPr>
        <xdr:cNvPr id="250" name="楕円 249">
          <a:extLst>
            <a:ext uri="{FF2B5EF4-FFF2-40B4-BE49-F238E27FC236}">
              <a16:creationId xmlns:a16="http://schemas.microsoft.com/office/drawing/2014/main" id="{D2B495F4-6C3E-4852-981A-99834E880F1E}"/>
            </a:ext>
          </a:extLst>
        </xdr:cNvPr>
        <xdr:cNvSpPr/>
      </xdr:nvSpPr>
      <xdr:spPr>
        <a:xfrm>
          <a:off x="7670800" y="104478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98899</xdr:rowOff>
    </xdr:from>
    <xdr:to>
      <xdr:col>50</xdr:col>
      <xdr:colOff>114300</xdr:colOff>
      <xdr:row>62</xdr:row>
      <xdr:rowOff>104984</xdr:rowOff>
    </xdr:to>
    <xdr:cxnSp macro="">
      <xdr:nvCxnSpPr>
        <xdr:cNvPr id="251" name="直線コネクタ 250">
          <a:extLst>
            <a:ext uri="{FF2B5EF4-FFF2-40B4-BE49-F238E27FC236}">
              <a16:creationId xmlns:a16="http://schemas.microsoft.com/office/drawing/2014/main" id="{DAE5527C-AA86-4D00-BB81-5B02F2351CD7}"/>
            </a:ext>
          </a:extLst>
        </xdr:cNvPr>
        <xdr:cNvCxnSpPr/>
      </xdr:nvCxnSpPr>
      <xdr:spPr>
        <a:xfrm flipV="1">
          <a:off x="7713980" y="10492579"/>
          <a:ext cx="78232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138654</xdr:rowOff>
    </xdr:from>
    <xdr:to>
      <xdr:col>41</xdr:col>
      <xdr:colOff>101600</xdr:colOff>
      <xdr:row>62</xdr:row>
      <xdr:rowOff>68804</xdr:rowOff>
    </xdr:to>
    <xdr:sp macro="" textlink="">
      <xdr:nvSpPr>
        <xdr:cNvPr id="252" name="楕円 251">
          <a:extLst>
            <a:ext uri="{FF2B5EF4-FFF2-40B4-BE49-F238E27FC236}">
              <a16:creationId xmlns:a16="http://schemas.microsoft.com/office/drawing/2014/main" id="{6F7F9C63-A75C-4727-8E4E-CF5E398C344C}"/>
            </a:ext>
          </a:extLst>
        </xdr:cNvPr>
        <xdr:cNvSpPr/>
      </xdr:nvSpPr>
      <xdr:spPr>
        <a:xfrm>
          <a:off x="6873240" y="10364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18004</xdr:rowOff>
    </xdr:from>
    <xdr:to>
      <xdr:col>45</xdr:col>
      <xdr:colOff>177800</xdr:colOff>
      <xdr:row>62</xdr:row>
      <xdr:rowOff>104984</xdr:rowOff>
    </xdr:to>
    <xdr:cxnSp macro="">
      <xdr:nvCxnSpPr>
        <xdr:cNvPr id="253" name="直線コネクタ 252">
          <a:extLst>
            <a:ext uri="{FF2B5EF4-FFF2-40B4-BE49-F238E27FC236}">
              <a16:creationId xmlns:a16="http://schemas.microsoft.com/office/drawing/2014/main" id="{54BEBC5E-BFF0-4AD8-93F9-F8055F5C4D1B}"/>
            </a:ext>
          </a:extLst>
        </xdr:cNvPr>
        <xdr:cNvCxnSpPr/>
      </xdr:nvCxnSpPr>
      <xdr:spPr>
        <a:xfrm>
          <a:off x="6924040" y="10411684"/>
          <a:ext cx="789940" cy="8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66573</xdr:rowOff>
    </xdr:from>
    <xdr:to>
      <xdr:col>36</xdr:col>
      <xdr:colOff>165100</xdr:colOff>
      <xdr:row>62</xdr:row>
      <xdr:rowOff>168173</xdr:rowOff>
    </xdr:to>
    <xdr:sp macro="" textlink="">
      <xdr:nvSpPr>
        <xdr:cNvPr id="254" name="楕円 253">
          <a:extLst>
            <a:ext uri="{FF2B5EF4-FFF2-40B4-BE49-F238E27FC236}">
              <a16:creationId xmlns:a16="http://schemas.microsoft.com/office/drawing/2014/main" id="{2837FE45-7665-407F-BC01-C15B062387BF}"/>
            </a:ext>
          </a:extLst>
        </xdr:cNvPr>
        <xdr:cNvSpPr/>
      </xdr:nvSpPr>
      <xdr:spPr>
        <a:xfrm>
          <a:off x="6098540" y="1046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18004</xdr:rowOff>
    </xdr:from>
    <xdr:to>
      <xdr:col>41</xdr:col>
      <xdr:colOff>50800</xdr:colOff>
      <xdr:row>62</xdr:row>
      <xdr:rowOff>117373</xdr:rowOff>
    </xdr:to>
    <xdr:cxnSp macro="">
      <xdr:nvCxnSpPr>
        <xdr:cNvPr id="255" name="直線コネクタ 254">
          <a:extLst>
            <a:ext uri="{FF2B5EF4-FFF2-40B4-BE49-F238E27FC236}">
              <a16:creationId xmlns:a16="http://schemas.microsoft.com/office/drawing/2014/main" id="{8309551F-5288-4647-82A9-F7E48A4BA291}"/>
            </a:ext>
          </a:extLst>
        </xdr:cNvPr>
        <xdr:cNvCxnSpPr/>
      </xdr:nvCxnSpPr>
      <xdr:spPr>
        <a:xfrm flipV="1">
          <a:off x="6149340" y="10411684"/>
          <a:ext cx="774700" cy="9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9776763-7C46-4A81-95EE-EE128582A58A}"/>
            </a:ext>
          </a:extLst>
        </xdr:cNvPr>
        <xdr:cNvSpPr txBox="1"/>
      </xdr:nvSpPr>
      <xdr:spPr>
        <a:xfrm>
          <a:off x="8214575" y="1055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7BBDB21-2C8A-4ADE-AB25-5FE4CF28E882}"/>
            </a:ext>
          </a:extLst>
        </xdr:cNvPr>
        <xdr:cNvSpPr txBox="1"/>
      </xdr:nvSpPr>
      <xdr:spPr>
        <a:xfrm>
          <a:off x="7444955" y="1056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2C3A841-01AB-4B0E-9237-35B4FA710192}"/>
            </a:ext>
          </a:extLst>
        </xdr:cNvPr>
        <xdr:cNvSpPr txBox="1"/>
      </xdr:nvSpPr>
      <xdr:spPr>
        <a:xfrm>
          <a:off x="6670255" y="1057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FB5398B-EB97-40A5-BDC3-8C40AE57319A}"/>
            </a:ext>
          </a:extLst>
        </xdr:cNvPr>
        <xdr:cNvSpPr txBox="1"/>
      </xdr:nvSpPr>
      <xdr:spPr>
        <a:xfrm>
          <a:off x="5872695" y="105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166226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8E9CBF7-9B24-4FC3-ADF9-6FDEECD6498F}"/>
            </a:ext>
          </a:extLst>
        </xdr:cNvPr>
        <xdr:cNvSpPr txBox="1"/>
      </xdr:nvSpPr>
      <xdr:spPr>
        <a:xfrm>
          <a:off x="8214575" y="1022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E88D09E5-D65A-47BC-9E09-969E1DF9634F}"/>
            </a:ext>
          </a:extLst>
        </xdr:cNvPr>
        <xdr:cNvSpPr txBox="1"/>
      </xdr:nvSpPr>
      <xdr:spPr>
        <a:xfrm>
          <a:off x="7444955" y="1022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85331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197B57E-8333-4C2A-AAAB-FAE94A4FDC8A}"/>
            </a:ext>
          </a:extLst>
        </xdr:cNvPr>
        <xdr:cNvSpPr txBox="1"/>
      </xdr:nvSpPr>
      <xdr:spPr>
        <a:xfrm>
          <a:off x="6670255" y="1014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13250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CF0E041-7FD2-41FC-B856-BDEDA96BB841}"/>
            </a:ext>
          </a:extLst>
        </xdr:cNvPr>
        <xdr:cNvSpPr txBox="1"/>
      </xdr:nvSpPr>
      <xdr:spPr>
        <a:xfrm>
          <a:off x="5872695" y="1023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70123CE-FAFA-456F-9C87-817BBEAECDE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28721C4-701E-4C84-9893-3CD26478FDB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A577BE4-387B-4AAF-A2D3-F14124F3B18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E3018EF-5FE5-47F3-AD8F-E1B3CE6B5E0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DB4B2CB-3E9A-437C-88E8-C2B7D7A859C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AA942AE-E0FD-4D21-8658-5088E1C5E5E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1792003-4F72-4CFD-A264-B667657AD8B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DDF7288-B6FA-4361-888D-E11C62B2D2D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B4EB9D8-352B-4AFA-8419-F2BE8B90CE2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0DE2A50-CE14-4C32-92AE-BC2E056AD30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584C46C-FCDF-4E26-9826-C2DF7DFC28A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9C77D21-E1C1-4180-AD5D-C1E4D00374F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09E8C7B-8425-49B7-8C94-91736FE1D5D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F4B7E96-9685-4E6A-98A4-A9CF4A102CA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5CA2206-CA90-4F37-BC5B-DA04F6BDB6C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A9C8CE9-05CB-408B-80CB-6530B4B667F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783B51F-248B-4AD8-B885-1D6FBB6D715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297DF75-5AB0-4CC5-937D-32D22700900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D210AAD-A021-4FE3-831B-6249A13455FA}"/>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280AEAB-651F-4D68-91C8-B61E72619B8A}"/>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F06A743-3F46-4BC4-946E-AE32E7334C5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5BA58B5-0621-4F32-BFC9-EAB93B020E8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D0B6E02-2BD1-47D3-AF2F-CBA0A2E8B19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CDD8229-AD97-4084-888E-4D2975038D2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8A4B4403-70D6-43E8-B71E-B21BA49288B1}"/>
            </a:ext>
          </a:extLst>
        </xdr:cNvPr>
        <xdr:cNvCxnSpPr/>
      </xdr:nvCxnSpPr>
      <xdr:spPr>
        <a:xfrm flipV="1">
          <a:off x="4086225" y="1323022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0A4D787-5777-4297-A930-00203E1D8085}"/>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299FB72-1FC7-43E9-8CAF-D44EB7C8B65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BB29AE5-8211-43C5-BDEF-F246A6027CC2}"/>
            </a:ext>
          </a:extLst>
        </xdr:cNvPr>
        <xdr:cNvSpPr txBox="1"/>
      </xdr:nvSpPr>
      <xdr:spPr>
        <a:xfrm>
          <a:off x="4124960" y="1300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FFB53A6F-B03D-4475-89B0-484BAF1E9828}"/>
            </a:ext>
          </a:extLst>
        </xdr:cNvPr>
        <xdr:cNvCxnSpPr/>
      </xdr:nvCxnSpPr>
      <xdr:spPr>
        <a:xfrm>
          <a:off x="4020820" y="1323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F439FCC-4FB3-45A2-9E35-42E7A9B22DDC}"/>
            </a:ext>
          </a:extLst>
        </xdr:cNvPr>
        <xdr:cNvSpPr txBox="1"/>
      </xdr:nvSpPr>
      <xdr:spPr>
        <a:xfrm>
          <a:off x="4124960" y="1392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A5212B52-713B-4C9C-B70C-CF4B365A1753}"/>
            </a:ext>
          </a:extLst>
        </xdr:cNvPr>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6F2B5ACD-41C5-4D3B-83B4-50B6F4EEE83B}"/>
            </a:ext>
          </a:extLst>
        </xdr:cNvPr>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3AA7EFE1-3CF4-4C54-8461-3BC742A7168D}"/>
            </a:ext>
          </a:extLst>
        </xdr:cNvPr>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7272DC22-2E5C-4AE3-ACB1-26404CD9F961}"/>
            </a:ext>
          </a:extLst>
        </xdr:cNvPr>
        <xdr:cNvSpPr/>
      </xdr:nvSpPr>
      <xdr:spPr>
        <a:xfrm>
          <a:off x="17399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BFDDB12B-B866-4B30-B846-A5A597FA0B81}"/>
            </a:ext>
          </a:extLst>
        </xdr:cNvPr>
        <xdr:cNvSpPr/>
      </xdr:nvSpPr>
      <xdr:spPr>
        <a:xfrm>
          <a:off x="965200" y="1387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5EE5EB5-24BD-4E5F-B79B-E5578B20B20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A0F1461-8EA8-4A0F-8D83-DC3F64669EE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A2C33E8-41F2-4257-84D6-0A5FF6434A1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7D0835A-8021-479C-B19A-98390DD6610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DACDB87-C11D-4193-B951-69B083CD59C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304" name="楕円 303">
          <a:extLst>
            <a:ext uri="{FF2B5EF4-FFF2-40B4-BE49-F238E27FC236}">
              <a16:creationId xmlns:a16="http://schemas.microsoft.com/office/drawing/2014/main" id="{DC44BDA7-69F2-4FDE-9EFB-CA0D9C9B3B2E}"/>
            </a:ext>
          </a:extLst>
        </xdr:cNvPr>
        <xdr:cNvSpPr/>
      </xdr:nvSpPr>
      <xdr:spPr>
        <a:xfrm>
          <a:off x="403606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67327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E135D75-B1B6-4D23-BB4A-D7AE6B484E99}"/>
            </a:ext>
          </a:extLst>
        </xdr:cNvPr>
        <xdr:cNvSpPr txBox="1"/>
      </xdr:nvSpPr>
      <xdr:spPr>
        <a:xfrm>
          <a:off x="4124960"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2539</xdr:rowOff>
    </xdr:from>
    <xdr:to>
      <xdr:col>20</xdr:col>
      <xdr:colOff>38100</xdr:colOff>
      <xdr:row>81</xdr:row>
      <xdr:rowOff>104139</xdr:rowOff>
    </xdr:to>
    <xdr:sp macro="" textlink="">
      <xdr:nvSpPr>
        <xdr:cNvPr id="306" name="楕円 305">
          <a:extLst>
            <a:ext uri="{FF2B5EF4-FFF2-40B4-BE49-F238E27FC236}">
              <a16:creationId xmlns:a16="http://schemas.microsoft.com/office/drawing/2014/main" id="{5C836DD5-0A46-4E33-8095-7EEE8FF6A19B}"/>
            </a:ext>
          </a:extLst>
        </xdr:cNvPr>
        <xdr:cNvSpPr/>
      </xdr:nvSpPr>
      <xdr:spPr>
        <a:xfrm>
          <a:off x="3312160" y="13581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53339</xdr:rowOff>
    </xdr:from>
    <xdr:to>
      <xdr:col>24</xdr:col>
      <xdr:colOff>63500</xdr:colOff>
      <xdr:row>81</xdr:row>
      <xdr:rowOff>95250</xdr:rowOff>
    </xdr:to>
    <xdr:cxnSp macro="">
      <xdr:nvCxnSpPr>
        <xdr:cNvPr id="307" name="直線コネクタ 306">
          <a:extLst>
            <a:ext uri="{FF2B5EF4-FFF2-40B4-BE49-F238E27FC236}">
              <a16:creationId xmlns:a16="http://schemas.microsoft.com/office/drawing/2014/main" id="{20F0457A-EA17-46A7-BE41-984749044A13}"/>
            </a:ext>
          </a:extLst>
        </xdr:cNvPr>
        <xdr:cNvCxnSpPr/>
      </xdr:nvCxnSpPr>
      <xdr:spPr>
        <a:xfrm>
          <a:off x="3355340" y="13632179"/>
          <a:ext cx="7315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40639</xdr:rowOff>
    </xdr:from>
    <xdr:to>
      <xdr:col>15</xdr:col>
      <xdr:colOff>101600</xdr:colOff>
      <xdr:row>81</xdr:row>
      <xdr:rowOff>142239</xdr:rowOff>
    </xdr:to>
    <xdr:sp macro="" textlink="">
      <xdr:nvSpPr>
        <xdr:cNvPr id="308" name="楕円 307">
          <a:extLst>
            <a:ext uri="{FF2B5EF4-FFF2-40B4-BE49-F238E27FC236}">
              <a16:creationId xmlns:a16="http://schemas.microsoft.com/office/drawing/2014/main" id="{EE2B15B7-C7EA-4B80-9594-ED987851DCF0}"/>
            </a:ext>
          </a:extLst>
        </xdr:cNvPr>
        <xdr:cNvSpPr/>
      </xdr:nvSpPr>
      <xdr:spPr>
        <a:xfrm>
          <a:off x="2514600" y="136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53339</xdr:rowOff>
    </xdr:from>
    <xdr:to>
      <xdr:col>19</xdr:col>
      <xdr:colOff>177800</xdr:colOff>
      <xdr:row>81</xdr:row>
      <xdr:rowOff>91439</xdr:rowOff>
    </xdr:to>
    <xdr:cxnSp macro="">
      <xdr:nvCxnSpPr>
        <xdr:cNvPr id="309" name="直線コネクタ 308">
          <a:extLst>
            <a:ext uri="{FF2B5EF4-FFF2-40B4-BE49-F238E27FC236}">
              <a16:creationId xmlns:a16="http://schemas.microsoft.com/office/drawing/2014/main" id="{171F38AD-08B6-4659-9EA8-B881446723CF}"/>
            </a:ext>
          </a:extLst>
        </xdr:cNvPr>
        <xdr:cNvCxnSpPr/>
      </xdr:nvCxnSpPr>
      <xdr:spPr>
        <a:xfrm flipV="1">
          <a:off x="2565400" y="13632179"/>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122555</xdr:rowOff>
    </xdr:from>
    <xdr:to>
      <xdr:col>10</xdr:col>
      <xdr:colOff>165100</xdr:colOff>
      <xdr:row>82</xdr:row>
      <xdr:rowOff>52705</xdr:rowOff>
    </xdr:to>
    <xdr:sp macro="" textlink="">
      <xdr:nvSpPr>
        <xdr:cNvPr id="310" name="楕円 309">
          <a:extLst>
            <a:ext uri="{FF2B5EF4-FFF2-40B4-BE49-F238E27FC236}">
              <a16:creationId xmlns:a16="http://schemas.microsoft.com/office/drawing/2014/main" id="{1E11E604-9ECD-4317-8D22-3A44AFD6F564}"/>
            </a:ext>
          </a:extLst>
        </xdr:cNvPr>
        <xdr:cNvSpPr/>
      </xdr:nvSpPr>
      <xdr:spPr>
        <a:xfrm>
          <a:off x="1739900" y="13701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91439</xdr:rowOff>
    </xdr:from>
    <xdr:to>
      <xdr:col>15</xdr:col>
      <xdr:colOff>50800</xdr:colOff>
      <xdr:row>82</xdr:row>
      <xdr:rowOff>1905</xdr:rowOff>
    </xdr:to>
    <xdr:cxnSp macro="">
      <xdr:nvCxnSpPr>
        <xdr:cNvPr id="311" name="直線コネクタ 310">
          <a:extLst>
            <a:ext uri="{FF2B5EF4-FFF2-40B4-BE49-F238E27FC236}">
              <a16:creationId xmlns:a16="http://schemas.microsoft.com/office/drawing/2014/main" id="{B77C3615-F334-4F5C-A3C3-542A1B1E4FBA}"/>
            </a:ext>
          </a:extLst>
        </xdr:cNvPr>
        <xdr:cNvCxnSpPr/>
      </xdr:nvCxnSpPr>
      <xdr:spPr>
        <a:xfrm flipV="1">
          <a:off x="1790700" y="13670279"/>
          <a:ext cx="7747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88264</xdr:rowOff>
    </xdr:from>
    <xdr:to>
      <xdr:col>6</xdr:col>
      <xdr:colOff>38100</xdr:colOff>
      <xdr:row>82</xdr:row>
      <xdr:rowOff>18414</xdr:rowOff>
    </xdr:to>
    <xdr:sp macro="" textlink="">
      <xdr:nvSpPr>
        <xdr:cNvPr id="312" name="楕円 311">
          <a:extLst>
            <a:ext uri="{FF2B5EF4-FFF2-40B4-BE49-F238E27FC236}">
              <a16:creationId xmlns:a16="http://schemas.microsoft.com/office/drawing/2014/main" id="{8EE71940-EE9E-425D-832D-2648C3180A24}"/>
            </a:ext>
          </a:extLst>
        </xdr:cNvPr>
        <xdr:cNvSpPr/>
      </xdr:nvSpPr>
      <xdr:spPr>
        <a:xfrm>
          <a:off x="965200" y="136671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139064</xdr:rowOff>
    </xdr:from>
    <xdr:to>
      <xdr:col>10</xdr:col>
      <xdr:colOff>114300</xdr:colOff>
      <xdr:row>82</xdr:row>
      <xdr:rowOff>1905</xdr:rowOff>
    </xdr:to>
    <xdr:cxnSp macro="">
      <xdr:nvCxnSpPr>
        <xdr:cNvPr id="313" name="直線コネクタ 312">
          <a:extLst>
            <a:ext uri="{FF2B5EF4-FFF2-40B4-BE49-F238E27FC236}">
              <a16:creationId xmlns:a16="http://schemas.microsoft.com/office/drawing/2014/main" id="{5C82B77E-2EC3-488C-8AE0-D84A7167F72D}"/>
            </a:ext>
          </a:extLst>
        </xdr:cNvPr>
        <xdr:cNvCxnSpPr/>
      </xdr:nvCxnSpPr>
      <xdr:spPr>
        <a:xfrm>
          <a:off x="1008380" y="13717904"/>
          <a:ext cx="7823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4624A300-F7E4-4A91-94C7-97ABD6ACA6BC}"/>
            </a:ext>
          </a:extLst>
        </xdr:cNvPr>
        <xdr:cNvSpPr txBox="1"/>
      </xdr:nvSpPr>
      <xdr:spPr>
        <a:xfrm>
          <a:off x="317056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E69D234F-6A76-4B2B-A815-728578E3A7C7}"/>
            </a:ext>
          </a:extLst>
        </xdr:cNvPr>
        <xdr:cNvSpPr txBox="1"/>
      </xdr:nvSpPr>
      <xdr:spPr>
        <a:xfrm>
          <a:off x="238570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8C23063C-B48E-4003-9271-2452D88F0E77}"/>
            </a:ext>
          </a:extLst>
        </xdr:cNvPr>
        <xdr:cNvSpPr txBox="1"/>
      </xdr:nvSpPr>
      <xdr:spPr>
        <a:xfrm>
          <a:off x="161100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2CFEA0EC-A99E-41BF-9460-44466081DACF}"/>
            </a:ext>
          </a:extLst>
        </xdr:cNvPr>
        <xdr:cNvSpPr txBox="1"/>
      </xdr:nvSpPr>
      <xdr:spPr>
        <a:xfrm>
          <a:off x="836304" y="1396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120666</xdr:rowOff>
    </xdr:from>
    <xdr:ext cx="405111" cy="259045"/>
    <xdr:sp macro="" textlink="">
      <xdr:nvSpPr>
        <xdr:cNvPr id="318" name="n_1mainValue【公営住宅】&#10;有形固定資産減価償却率">
          <a:extLst>
            <a:ext uri="{FF2B5EF4-FFF2-40B4-BE49-F238E27FC236}">
              <a16:creationId xmlns:a16="http://schemas.microsoft.com/office/drawing/2014/main" id="{DF28F8AA-A1A3-4D25-A17B-23CB165E1975}"/>
            </a:ext>
          </a:extLst>
        </xdr:cNvPr>
        <xdr:cNvSpPr txBox="1"/>
      </xdr:nvSpPr>
      <xdr:spPr>
        <a:xfrm>
          <a:off x="3170564" y="1336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158766</xdr:rowOff>
    </xdr:from>
    <xdr:ext cx="405111" cy="259045"/>
    <xdr:sp macro="" textlink="">
      <xdr:nvSpPr>
        <xdr:cNvPr id="319" name="n_2mainValue【公営住宅】&#10;有形固定資産減価償却率">
          <a:extLst>
            <a:ext uri="{FF2B5EF4-FFF2-40B4-BE49-F238E27FC236}">
              <a16:creationId xmlns:a16="http://schemas.microsoft.com/office/drawing/2014/main" id="{635D340D-6E44-4756-861C-01A240E35CE3}"/>
            </a:ext>
          </a:extLst>
        </xdr:cNvPr>
        <xdr:cNvSpPr txBox="1"/>
      </xdr:nvSpPr>
      <xdr:spPr>
        <a:xfrm>
          <a:off x="2385704" y="13402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69232</xdr:rowOff>
    </xdr:from>
    <xdr:ext cx="405111" cy="259045"/>
    <xdr:sp macro="" textlink="">
      <xdr:nvSpPr>
        <xdr:cNvPr id="320" name="n_3mainValue【公営住宅】&#10;有形固定資産減価償却率">
          <a:extLst>
            <a:ext uri="{FF2B5EF4-FFF2-40B4-BE49-F238E27FC236}">
              <a16:creationId xmlns:a16="http://schemas.microsoft.com/office/drawing/2014/main" id="{62D0CE99-901A-4E92-A321-E68F97B94360}"/>
            </a:ext>
          </a:extLst>
        </xdr:cNvPr>
        <xdr:cNvSpPr txBox="1"/>
      </xdr:nvSpPr>
      <xdr:spPr>
        <a:xfrm>
          <a:off x="161100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34941</xdr:rowOff>
    </xdr:from>
    <xdr:ext cx="405111" cy="259045"/>
    <xdr:sp macro="" textlink="">
      <xdr:nvSpPr>
        <xdr:cNvPr id="321" name="n_4mainValue【公営住宅】&#10;有形固定資産減価償却率">
          <a:extLst>
            <a:ext uri="{FF2B5EF4-FFF2-40B4-BE49-F238E27FC236}">
              <a16:creationId xmlns:a16="http://schemas.microsoft.com/office/drawing/2014/main" id="{722F3404-FAA1-4E92-85A2-2AE56AFF7194}"/>
            </a:ext>
          </a:extLst>
        </xdr:cNvPr>
        <xdr:cNvSpPr txBox="1"/>
      </xdr:nvSpPr>
      <xdr:spPr>
        <a:xfrm>
          <a:off x="83630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9DDEAFB-436E-4333-B8D0-864CCD14408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9EF9066-79F6-4A42-88AB-1C3F3651778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2B52C46-C5D1-4289-B897-C8E7F766EA6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337DCE8-60A9-4FF2-9882-C60B1623EF5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8B8E1C7-FB07-448A-AE2B-F4A40490133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98AF59C-8953-401C-94A6-AEEC2B3B578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518C668-9172-4E48-BA91-05E8091FC05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3E344DE-084F-4B2E-B6C0-D253088FADA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A0937F7-F6F7-4F74-8E4A-73EFFB08998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3203A39-D0E0-4191-99D0-14D1BBE1EAC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5834B99-4918-4B04-A985-A9BAFB6D6EE3}"/>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F1B8D604-32C4-4459-AF00-53C5E6EA0C25}"/>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10B3B5F3-6476-4E56-BDA0-B76408232694}"/>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CDE97AC4-98F1-4211-BE8E-970990D78F1E}"/>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9EE5B681-846F-4B72-AC9D-527FF6D0D82B}"/>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9E37A27E-5306-437B-A22E-67DEE1D2D7C8}"/>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437658CC-2921-4F23-8568-73AF9250E244}"/>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70BE41FB-19DE-42E2-A763-77824ADCFE6D}"/>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4788A1AD-E7FB-40EA-9D74-ED7C9500746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D1CA1684-1B25-46B3-B271-ED7B73BB93CD}"/>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D92982D9-EFC2-48C6-99D9-F0965CF15C3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E7214369-7FBB-45D9-8514-E16608C38240}"/>
            </a:ext>
          </a:extLst>
        </xdr:cNvPr>
        <xdr:cNvCxnSpPr/>
      </xdr:nvCxnSpPr>
      <xdr:spPr>
        <a:xfrm flipV="1">
          <a:off x="9219565" y="13223565"/>
          <a:ext cx="0" cy="122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96D524DE-2D18-418E-AA72-2E17B16324C2}"/>
            </a:ext>
          </a:extLst>
        </xdr:cNvPr>
        <xdr:cNvSpPr txBox="1"/>
      </xdr:nvSpPr>
      <xdr:spPr>
        <a:xfrm>
          <a:off x="9258300" y="144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F159D42C-72CD-448A-B051-7A19A6AF1081}"/>
            </a:ext>
          </a:extLst>
        </xdr:cNvPr>
        <xdr:cNvCxnSpPr/>
      </xdr:nvCxnSpPr>
      <xdr:spPr>
        <a:xfrm>
          <a:off x="9154160" y="1445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49318F18-A57F-4BE0-B9FE-DE6FEA167C91}"/>
            </a:ext>
          </a:extLst>
        </xdr:cNvPr>
        <xdr:cNvSpPr txBox="1"/>
      </xdr:nvSpPr>
      <xdr:spPr>
        <a:xfrm>
          <a:off x="9258300" y="130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D77F8BCF-9FD7-4B38-921D-8262A5B056A8}"/>
            </a:ext>
          </a:extLst>
        </xdr:cNvPr>
        <xdr:cNvCxnSpPr/>
      </xdr:nvCxnSpPr>
      <xdr:spPr>
        <a:xfrm>
          <a:off x="9154160" y="1322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4263431E-2C5F-4E23-9E94-716A5D7719D3}"/>
            </a:ext>
          </a:extLst>
        </xdr:cNvPr>
        <xdr:cNvSpPr txBox="1"/>
      </xdr:nvSpPr>
      <xdr:spPr>
        <a:xfrm>
          <a:off x="9258300" y="142044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66C4D195-E923-4F27-B9DC-46AD795E1B95}"/>
            </a:ext>
          </a:extLst>
        </xdr:cNvPr>
        <xdr:cNvSpPr/>
      </xdr:nvSpPr>
      <xdr:spPr>
        <a:xfrm>
          <a:off x="9192260" y="14349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06C614D4-0A5F-4A11-BE7A-177041A6502A}"/>
            </a:ext>
          </a:extLst>
        </xdr:cNvPr>
        <xdr:cNvSpPr/>
      </xdr:nvSpPr>
      <xdr:spPr>
        <a:xfrm>
          <a:off x="8445500" y="14349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5879298A-2B49-4A47-A10A-9D3BE02CF2DB}"/>
            </a:ext>
          </a:extLst>
        </xdr:cNvPr>
        <xdr:cNvSpPr/>
      </xdr:nvSpPr>
      <xdr:spPr>
        <a:xfrm>
          <a:off x="7670800" y="14350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CEE6572D-897A-45C2-94F6-5EE6E1B63EE7}"/>
            </a:ext>
          </a:extLst>
        </xdr:cNvPr>
        <xdr:cNvSpPr/>
      </xdr:nvSpPr>
      <xdr:spPr>
        <a:xfrm>
          <a:off x="6873240" y="14351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7AF2D2F8-1AF4-4183-B561-D7B51B816D2C}"/>
            </a:ext>
          </a:extLst>
        </xdr:cNvPr>
        <xdr:cNvSpPr/>
      </xdr:nvSpPr>
      <xdr:spPr>
        <a:xfrm>
          <a:off x="609854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CF01B25-D119-4C8C-9EFC-D92DE260D5A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AA50DE1-7E3B-484B-A2B3-8A3CDBC5F8D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6FA8F3D-1FEC-4950-A5FC-0618691D360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5BBE875-1E45-4DFB-9C66-170CD7E511E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BF77109-26EF-49DD-9009-5EDFFE77680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147594</xdr:rowOff>
    </xdr:from>
    <xdr:to>
      <xdr:col>55</xdr:col>
      <xdr:colOff>50800</xdr:colOff>
      <xdr:row>86</xdr:row>
      <xdr:rowOff>77744</xdr:rowOff>
    </xdr:to>
    <xdr:sp macro="" textlink="">
      <xdr:nvSpPr>
        <xdr:cNvPr id="359" name="楕円 358">
          <a:extLst>
            <a:ext uri="{FF2B5EF4-FFF2-40B4-BE49-F238E27FC236}">
              <a16:creationId xmlns:a16="http://schemas.microsoft.com/office/drawing/2014/main" id="{2B721781-A94F-4843-ABFF-B7EE84EDE0C9}"/>
            </a:ext>
          </a:extLst>
        </xdr:cNvPr>
        <xdr:cNvSpPr/>
      </xdr:nvSpPr>
      <xdr:spPr>
        <a:xfrm>
          <a:off x="9192260" y="143969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D19D2AEE-2B96-49C7-85DD-17BE3600BD15}"/>
            </a:ext>
          </a:extLst>
        </xdr:cNvPr>
        <xdr:cNvSpPr txBox="1"/>
      </xdr:nvSpPr>
      <xdr:spPr>
        <a:xfrm>
          <a:off x="9258300" y="1432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147732</xdr:rowOff>
    </xdr:from>
    <xdr:to>
      <xdr:col>50</xdr:col>
      <xdr:colOff>165100</xdr:colOff>
      <xdr:row>86</xdr:row>
      <xdr:rowOff>77882</xdr:rowOff>
    </xdr:to>
    <xdr:sp macro="" textlink="">
      <xdr:nvSpPr>
        <xdr:cNvPr id="361" name="楕円 360">
          <a:extLst>
            <a:ext uri="{FF2B5EF4-FFF2-40B4-BE49-F238E27FC236}">
              <a16:creationId xmlns:a16="http://schemas.microsoft.com/office/drawing/2014/main" id="{FD3983CF-A118-4DED-940D-94F2F2C9AED7}"/>
            </a:ext>
          </a:extLst>
        </xdr:cNvPr>
        <xdr:cNvSpPr/>
      </xdr:nvSpPr>
      <xdr:spPr>
        <a:xfrm>
          <a:off x="8445500" y="14397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26944</xdr:rowOff>
    </xdr:from>
    <xdr:to>
      <xdr:col>55</xdr:col>
      <xdr:colOff>0</xdr:colOff>
      <xdr:row>86</xdr:row>
      <xdr:rowOff>27082</xdr:rowOff>
    </xdr:to>
    <xdr:cxnSp macro="">
      <xdr:nvCxnSpPr>
        <xdr:cNvPr id="362" name="直線コネクタ 361">
          <a:extLst>
            <a:ext uri="{FF2B5EF4-FFF2-40B4-BE49-F238E27FC236}">
              <a16:creationId xmlns:a16="http://schemas.microsoft.com/office/drawing/2014/main" id="{F569EBF3-BB95-4514-8BA2-6DDFDE1BC613}"/>
            </a:ext>
          </a:extLst>
        </xdr:cNvPr>
        <xdr:cNvCxnSpPr/>
      </xdr:nvCxnSpPr>
      <xdr:spPr>
        <a:xfrm flipV="1">
          <a:off x="8496300" y="14443984"/>
          <a:ext cx="7239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146954</xdr:rowOff>
    </xdr:from>
    <xdr:to>
      <xdr:col>46</xdr:col>
      <xdr:colOff>38100</xdr:colOff>
      <xdr:row>86</xdr:row>
      <xdr:rowOff>77104</xdr:rowOff>
    </xdr:to>
    <xdr:sp macro="" textlink="">
      <xdr:nvSpPr>
        <xdr:cNvPr id="363" name="楕円 362">
          <a:extLst>
            <a:ext uri="{FF2B5EF4-FFF2-40B4-BE49-F238E27FC236}">
              <a16:creationId xmlns:a16="http://schemas.microsoft.com/office/drawing/2014/main" id="{E002E5FE-D21C-4882-A90C-CEF79C7A3996}"/>
            </a:ext>
          </a:extLst>
        </xdr:cNvPr>
        <xdr:cNvSpPr/>
      </xdr:nvSpPr>
      <xdr:spPr>
        <a:xfrm>
          <a:off x="7670800" y="143963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26304</xdr:rowOff>
    </xdr:from>
    <xdr:to>
      <xdr:col>50</xdr:col>
      <xdr:colOff>114300</xdr:colOff>
      <xdr:row>86</xdr:row>
      <xdr:rowOff>27082</xdr:rowOff>
    </xdr:to>
    <xdr:cxnSp macro="">
      <xdr:nvCxnSpPr>
        <xdr:cNvPr id="364" name="直線コネクタ 363">
          <a:extLst>
            <a:ext uri="{FF2B5EF4-FFF2-40B4-BE49-F238E27FC236}">
              <a16:creationId xmlns:a16="http://schemas.microsoft.com/office/drawing/2014/main" id="{B37140A7-8D13-4637-9513-5C5EB84749E9}"/>
            </a:ext>
          </a:extLst>
        </xdr:cNvPr>
        <xdr:cNvCxnSpPr/>
      </xdr:nvCxnSpPr>
      <xdr:spPr>
        <a:xfrm>
          <a:off x="7713980" y="14443344"/>
          <a:ext cx="78232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145492</xdr:rowOff>
    </xdr:from>
    <xdr:to>
      <xdr:col>41</xdr:col>
      <xdr:colOff>101600</xdr:colOff>
      <xdr:row>86</xdr:row>
      <xdr:rowOff>75642</xdr:rowOff>
    </xdr:to>
    <xdr:sp macro="" textlink="">
      <xdr:nvSpPr>
        <xdr:cNvPr id="365" name="楕円 364">
          <a:extLst>
            <a:ext uri="{FF2B5EF4-FFF2-40B4-BE49-F238E27FC236}">
              <a16:creationId xmlns:a16="http://schemas.microsoft.com/office/drawing/2014/main" id="{3B047089-33C6-4781-926D-6B7B58A165D5}"/>
            </a:ext>
          </a:extLst>
        </xdr:cNvPr>
        <xdr:cNvSpPr/>
      </xdr:nvSpPr>
      <xdr:spPr>
        <a:xfrm>
          <a:off x="6873240" y="14394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24842</xdr:rowOff>
    </xdr:from>
    <xdr:to>
      <xdr:col>45</xdr:col>
      <xdr:colOff>177800</xdr:colOff>
      <xdr:row>86</xdr:row>
      <xdr:rowOff>26304</xdr:rowOff>
    </xdr:to>
    <xdr:cxnSp macro="">
      <xdr:nvCxnSpPr>
        <xdr:cNvPr id="366" name="直線コネクタ 365">
          <a:extLst>
            <a:ext uri="{FF2B5EF4-FFF2-40B4-BE49-F238E27FC236}">
              <a16:creationId xmlns:a16="http://schemas.microsoft.com/office/drawing/2014/main" id="{CB05EC1F-5062-43F1-B7B6-C3FB60C09AAF}"/>
            </a:ext>
          </a:extLst>
        </xdr:cNvPr>
        <xdr:cNvCxnSpPr/>
      </xdr:nvCxnSpPr>
      <xdr:spPr>
        <a:xfrm>
          <a:off x="6924040" y="14441882"/>
          <a:ext cx="78994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145765</xdr:rowOff>
    </xdr:from>
    <xdr:to>
      <xdr:col>36</xdr:col>
      <xdr:colOff>165100</xdr:colOff>
      <xdr:row>86</xdr:row>
      <xdr:rowOff>75915</xdr:rowOff>
    </xdr:to>
    <xdr:sp macro="" textlink="">
      <xdr:nvSpPr>
        <xdr:cNvPr id="367" name="楕円 366">
          <a:extLst>
            <a:ext uri="{FF2B5EF4-FFF2-40B4-BE49-F238E27FC236}">
              <a16:creationId xmlns:a16="http://schemas.microsoft.com/office/drawing/2014/main" id="{5A54DE35-D895-488D-A834-922E5E11AE9F}"/>
            </a:ext>
          </a:extLst>
        </xdr:cNvPr>
        <xdr:cNvSpPr/>
      </xdr:nvSpPr>
      <xdr:spPr>
        <a:xfrm>
          <a:off x="6098540" y="14395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24842</xdr:rowOff>
    </xdr:from>
    <xdr:to>
      <xdr:col>41</xdr:col>
      <xdr:colOff>50800</xdr:colOff>
      <xdr:row>86</xdr:row>
      <xdr:rowOff>25115</xdr:rowOff>
    </xdr:to>
    <xdr:cxnSp macro="">
      <xdr:nvCxnSpPr>
        <xdr:cNvPr id="368" name="直線コネクタ 367">
          <a:extLst>
            <a:ext uri="{FF2B5EF4-FFF2-40B4-BE49-F238E27FC236}">
              <a16:creationId xmlns:a16="http://schemas.microsoft.com/office/drawing/2014/main" id="{2A0BDF80-C85A-4210-8BFB-93C7479BB3CB}"/>
            </a:ext>
          </a:extLst>
        </xdr:cNvPr>
        <xdr:cNvCxnSpPr/>
      </xdr:nvCxnSpPr>
      <xdr:spPr>
        <a:xfrm flipV="1">
          <a:off x="6149340" y="14441882"/>
          <a:ext cx="7747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62C43B99-EA2D-40CC-93DA-10A14728EE04}"/>
            </a:ext>
          </a:extLst>
        </xdr:cNvPr>
        <xdr:cNvSpPr txBox="1"/>
      </xdr:nvSpPr>
      <xdr:spPr>
        <a:xfrm>
          <a:off x="8271587" y="1412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7CEDFD70-F05E-4CC7-B451-1EC9F6240E57}"/>
            </a:ext>
          </a:extLst>
        </xdr:cNvPr>
        <xdr:cNvSpPr txBox="1"/>
      </xdr:nvSpPr>
      <xdr:spPr>
        <a:xfrm>
          <a:off x="7509587" y="1412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98F216BE-A3AB-46ED-B1EF-5C13B2B848F6}"/>
            </a:ext>
          </a:extLst>
        </xdr:cNvPr>
        <xdr:cNvSpPr txBox="1"/>
      </xdr:nvSpPr>
      <xdr:spPr>
        <a:xfrm>
          <a:off x="6712027" y="1413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E7588B31-45B9-4AA6-9A25-6002EA70B193}"/>
            </a:ext>
          </a:extLst>
        </xdr:cNvPr>
        <xdr:cNvSpPr txBox="1"/>
      </xdr:nvSpPr>
      <xdr:spPr>
        <a:xfrm>
          <a:off x="5937327" y="141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69009</xdr:rowOff>
    </xdr:from>
    <xdr:ext cx="469744" cy="259045"/>
    <xdr:sp macro="" textlink="">
      <xdr:nvSpPr>
        <xdr:cNvPr id="373" name="n_1mainValue【公営住宅】&#10;一人当たり面積">
          <a:extLst>
            <a:ext uri="{FF2B5EF4-FFF2-40B4-BE49-F238E27FC236}">
              <a16:creationId xmlns:a16="http://schemas.microsoft.com/office/drawing/2014/main" id="{C7E8CFA1-9B2A-409F-B33D-51C3DF4DD672}"/>
            </a:ext>
          </a:extLst>
        </xdr:cNvPr>
        <xdr:cNvSpPr txBox="1"/>
      </xdr:nvSpPr>
      <xdr:spPr>
        <a:xfrm>
          <a:off x="8271587" y="1448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68231</xdr:rowOff>
    </xdr:from>
    <xdr:ext cx="469744" cy="259045"/>
    <xdr:sp macro="" textlink="">
      <xdr:nvSpPr>
        <xdr:cNvPr id="374" name="n_2mainValue【公営住宅】&#10;一人当たり面積">
          <a:extLst>
            <a:ext uri="{FF2B5EF4-FFF2-40B4-BE49-F238E27FC236}">
              <a16:creationId xmlns:a16="http://schemas.microsoft.com/office/drawing/2014/main" id="{6395C497-071D-4A4F-89F4-027D0C053596}"/>
            </a:ext>
          </a:extLst>
        </xdr:cNvPr>
        <xdr:cNvSpPr txBox="1"/>
      </xdr:nvSpPr>
      <xdr:spPr>
        <a:xfrm>
          <a:off x="7509587" y="144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66769</xdr:rowOff>
    </xdr:from>
    <xdr:ext cx="469744" cy="259045"/>
    <xdr:sp macro="" textlink="">
      <xdr:nvSpPr>
        <xdr:cNvPr id="375" name="n_3mainValue【公営住宅】&#10;一人当たり面積">
          <a:extLst>
            <a:ext uri="{FF2B5EF4-FFF2-40B4-BE49-F238E27FC236}">
              <a16:creationId xmlns:a16="http://schemas.microsoft.com/office/drawing/2014/main" id="{FF5634FE-A88E-4016-AEE6-F77D2EB4BC73}"/>
            </a:ext>
          </a:extLst>
        </xdr:cNvPr>
        <xdr:cNvSpPr txBox="1"/>
      </xdr:nvSpPr>
      <xdr:spPr>
        <a:xfrm>
          <a:off x="6712027" y="1448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67042</xdr:rowOff>
    </xdr:from>
    <xdr:ext cx="469744" cy="259045"/>
    <xdr:sp macro="" textlink="">
      <xdr:nvSpPr>
        <xdr:cNvPr id="376" name="n_4mainValue【公営住宅】&#10;一人当たり面積">
          <a:extLst>
            <a:ext uri="{FF2B5EF4-FFF2-40B4-BE49-F238E27FC236}">
              <a16:creationId xmlns:a16="http://schemas.microsoft.com/office/drawing/2014/main" id="{0682CBCE-0E80-49A9-A2F0-6C3A18920CC3}"/>
            </a:ext>
          </a:extLst>
        </xdr:cNvPr>
        <xdr:cNvSpPr txBox="1"/>
      </xdr:nvSpPr>
      <xdr:spPr>
        <a:xfrm>
          <a:off x="5937327" y="1448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C5F9B67-B232-4969-B32E-8662A18D2C7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1790FD8-928F-4F06-9C57-E8D7F523519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A9BD2A73-6B69-4349-828E-3D15E18528C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35A5A997-2007-49EE-A579-687729E5347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AC64E62-A50F-405F-878A-19B101ABC8D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51C1C0EB-8CAE-431E-B8CE-F0B9B49DC82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5DC70E7-9A4B-4B21-B31D-57B8830339B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4176047B-FC95-44C1-99CD-41418837C26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C9C48C-F78D-4A59-9015-821290B8D98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D38B1DB7-5C60-47D7-AD9A-A577DCBDC58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463CE58F-04CD-409D-B95B-82CDDEFE263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A95D85FF-A0B5-4109-AD77-9DF0C01A2FA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238476C5-3DB8-47C2-AA14-C0DC614E7CB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32E5E2A8-6194-4CA4-BF77-2F01228B7FB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5EEFB442-3549-4853-968A-14C0A578780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242F7C11-8FC9-4383-A516-399B3EF5364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780E29F3-2AB3-47FD-9551-10B7C5FAF4F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8FE35A94-AFE4-47FA-BE03-B74D0647699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CC58A03A-7D7E-432D-AD65-874CEC79290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8D613671-9D43-4953-9574-9E5BA92050F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CA9BD50B-4A07-428F-BE13-9D1AED95D24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B1515446-69FE-45DD-99B2-2A25B41F731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6F0F5A00-87F9-47D8-8A46-847E1E1310F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34C76CF5-5C91-4C84-83CE-809432B8C1A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3487132-C9D9-44B3-811E-D2EC7FE0BEE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790F1EA6-3265-4584-BE4A-332DDFCFF75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DE1966B8-A1C6-4830-99AB-5AEF3F626D0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DF537A92-594B-482F-BADA-C68A3A3A562E}"/>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2D8A35AD-BCD3-458D-AB5D-05DD1874CDF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452491F2-810B-41A6-946B-2231ACF236F5}"/>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46B782EF-F2BA-4206-AEF7-130D499D08BE}"/>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94682B6D-8960-4CBA-95D3-03DA514849D3}"/>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43044303-2535-4606-AB5B-BDD8D4C8F2D6}"/>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3FD38A3B-DCD7-4EE5-88B8-0FFFA99FEC4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FD165AA3-A5E7-4ADE-8642-5A580E8856F9}"/>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D696E4C4-D14E-44ED-8117-0DDAD0231717}"/>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3EA03122-8D63-4D06-A0FF-2750E7745F0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85DE7689-1F29-414C-906C-BB416390C4FB}"/>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B3610A00-87F5-4E96-BDF9-DB9D03842BDC}"/>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29D2FB8-A913-40E3-84CE-7C1F437464C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456B3DC-C1DA-4E8C-9BD0-92F66CFB0BA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E2023F7A-E8FF-4C3C-B3C7-C2F0B10C27A3}"/>
            </a:ext>
          </a:extLst>
        </xdr:cNvPr>
        <xdr:cNvCxnSpPr/>
      </xdr:nvCxnSpPr>
      <xdr:spPr>
        <a:xfrm flipV="1">
          <a:off x="14375764" y="5680166"/>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A9AA6E19-22CE-422A-990E-55B995A9A2D7}"/>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0176A0A3-972D-4ACC-B4B6-7F96E2CB5C66}"/>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181F5716-F653-4733-9E8D-046D8319C151}"/>
            </a:ext>
          </a:extLst>
        </xdr:cNvPr>
        <xdr:cNvSpPr txBox="1"/>
      </xdr:nvSpPr>
      <xdr:spPr>
        <a:xfrm>
          <a:off x="14414500" y="54592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02F60648-1CCB-49B5-A962-7F4B895271A3}"/>
            </a:ext>
          </a:extLst>
        </xdr:cNvPr>
        <xdr:cNvCxnSpPr/>
      </xdr:nvCxnSpPr>
      <xdr:spPr>
        <a:xfrm>
          <a:off x="14287500" y="5680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7718ABC6-CF53-4DB7-ABA4-EBE6D8F9135A}"/>
            </a:ext>
          </a:extLst>
        </xdr:cNvPr>
        <xdr:cNvSpPr txBox="1"/>
      </xdr:nvSpPr>
      <xdr:spPr>
        <a:xfrm>
          <a:off x="1441450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785949BD-A97E-4465-A957-A2D1BB753234}"/>
            </a:ext>
          </a:extLst>
        </xdr:cNvPr>
        <xdr:cNvSpPr/>
      </xdr:nvSpPr>
      <xdr:spPr>
        <a:xfrm>
          <a:off x="14325600" y="64185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188A5253-1289-4CDF-BC81-E23C0E38425F}"/>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D6917EDE-7933-47A9-8043-A100353591E9}"/>
            </a:ext>
          </a:extLst>
        </xdr:cNvPr>
        <xdr:cNvSpPr/>
      </xdr:nvSpPr>
      <xdr:spPr>
        <a:xfrm>
          <a:off x="1280414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0149C285-D5B9-4735-BB26-0E881B3C687A}"/>
            </a:ext>
          </a:extLst>
        </xdr:cNvPr>
        <xdr:cNvSpPr/>
      </xdr:nvSpPr>
      <xdr:spPr>
        <a:xfrm>
          <a:off x="12029440" y="64202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4CC173BD-CE59-47E5-9B43-A814B3846E0E}"/>
            </a:ext>
          </a:extLst>
        </xdr:cNvPr>
        <xdr:cNvSpPr/>
      </xdr:nvSpPr>
      <xdr:spPr>
        <a:xfrm>
          <a:off x="1123188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A1E7023-7D4C-4498-98FF-CB1920E92E9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8929205-892C-483C-BD11-C7137D75319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004B008-BEDB-4D4D-A9A8-B231E76D7B1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98FBCB9-539B-437F-A676-4C63C76DD88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5A87B6B-AC47-40A7-B2C5-A64563A736A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167459</xdr:rowOff>
    </xdr:from>
    <xdr:to>
      <xdr:col>85</xdr:col>
      <xdr:colOff>177800</xdr:colOff>
      <xdr:row>42</xdr:row>
      <xdr:rowOff>97609</xdr:rowOff>
    </xdr:to>
    <xdr:sp macro="" textlink="">
      <xdr:nvSpPr>
        <xdr:cNvPr id="434" name="楕円 433">
          <a:extLst>
            <a:ext uri="{FF2B5EF4-FFF2-40B4-BE49-F238E27FC236}">
              <a16:creationId xmlns:a16="http://schemas.microsoft.com/office/drawing/2014/main" id="{3D1FA483-2EE7-4345-B1D8-BBDFD8FD7F62}"/>
            </a:ext>
          </a:extLst>
        </xdr:cNvPr>
        <xdr:cNvSpPr/>
      </xdr:nvSpPr>
      <xdr:spPr>
        <a:xfrm>
          <a:off x="14325600" y="70406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82386</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D8ABC795-F74E-4D04-8B99-12B9FF1F5BB9}"/>
            </a:ext>
          </a:extLst>
        </xdr:cNvPr>
        <xdr:cNvSpPr txBox="1"/>
      </xdr:nvSpPr>
      <xdr:spPr>
        <a:xfrm>
          <a:off x="14414500" y="6955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138067</xdr:rowOff>
    </xdr:from>
    <xdr:to>
      <xdr:col>81</xdr:col>
      <xdr:colOff>101600</xdr:colOff>
      <xdr:row>42</xdr:row>
      <xdr:rowOff>68217</xdr:rowOff>
    </xdr:to>
    <xdr:sp macro="" textlink="">
      <xdr:nvSpPr>
        <xdr:cNvPr id="436" name="楕円 435">
          <a:extLst>
            <a:ext uri="{FF2B5EF4-FFF2-40B4-BE49-F238E27FC236}">
              <a16:creationId xmlns:a16="http://schemas.microsoft.com/office/drawing/2014/main" id="{CB048EFF-7729-460C-BC9E-FF27A6CE8243}"/>
            </a:ext>
          </a:extLst>
        </xdr:cNvPr>
        <xdr:cNvSpPr/>
      </xdr:nvSpPr>
      <xdr:spPr>
        <a:xfrm>
          <a:off x="13578840" y="7011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17417</xdr:rowOff>
    </xdr:from>
    <xdr:to>
      <xdr:col>85</xdr:col>
      <xdr:colOff>127000</xdr:colOff>
      <xdr:row>42</xdr:row>
      <xdr:rowOff>46809</xdr:rowOff>
    </xdr:to>
    <xdr:cxnSp macro="">
      <xdr:nvCxnSpPr>
        <xdr:cNvPr id="437" name="直線コネクタ 436">
          <a:extLst>
            <a:ext uri="{FF2B5EF4-FFF2-40B4-BE49-F238E27FC236}">
              <a16:creationId xmlns:a16="http://schemas.microsoft.com/office/drawing/2014/main" id="{A677EAFF-5C92-48F3-9120-66ACD9F316FE}"/>
            </a:ext>
          </a:extLst>
        </xdr:cNvPr>
        <xdr:cNvCxnSpPr/>
      </xdr:nvCxnSpPr>
      <xdr:spPr>
        <a:xfrm>
          <a:off x="13629640" y="7058297"/>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103777</xdr:rowOff>
    </xdr:from>
    <xdr:to>
      <xdr:col>76</xdr:col>
      <xdr:colOff>165100</xdr:colOff>
      <xdr:row>42</xdr:row>
      <xdr:rowOff>33927</xdr:rowOff>
    </xdr:to>
    <xdr:sp macro="" textlink="">
      <xdr:nvSpPr>
        <xdr:cNvPr id="438" name="楕円 437">
          <a:extLst>
            <a:ext uri="{FF2B5EF4-FFF2-40B4-BE49-F238E27FC236}">
              <a16:creationId xmlns:a16="http://schemas.microsoft.com/office/drawing/2014/main" id="{96B6B17E-B845-4641-B22D-64E7EBADC99C}"/>
            </a:ext>
          </a:extLst>
        </xdr:cNvPr>
        <xdr:cNvSpPr/>
      </xdr:nvSpPr>
      <xdr:spPr>
        <a:xfrm>
          <a:off x="12804140" y="6977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154577</xdr:rowOff>
    </xdr:from>
    <xdr:to>
      <xdr:col>81</xdr:col>
      <xdr:colOff>50800</xdr:colOff>
      <xdr:row>42</xdr:row>
      <xdr:rowOff>17417</xdr:rowOff>
    </xdr:to>
    <xdr:cxnSp macro="">
      <xdr:nvCxnSpPr>
        <xdr:cNvPr id="439" name="直線コネクタ 438">
          <a:extLst>
            <a:ext uri="{FF2B5EF4-FFF2-40B4-BE49-F238E27FC236}">
              <a16:creationId xmlns:a16="http://schemas.microsoft.com/office/drawing/2014/main" id="{353C6024-8052-4EE8-8B8A-6C3A8E73E792}"/>
            </a:ext>
          </a:extLst>
        </xdr:cNvPr>
        <xdr:cNvCxnSpPr/>
      </xdr:nvCxnSpPr>
      <xdr:spPr>
        <a:xfrm>
          <a:off x="12854940" y="7027817"/>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64588</xdr:rowOff>
    </xdr:from>
    <xdr:to>
      <xdr:col>72</xdr:col>
      <xdr:colOff>38100</xdr:colOff>
      <xdr:row>41</xdr:row>
      <xdr:rowOff>166188</xdr:rowOff>
    </xdr:to>
    <xdr:sp macro="" textlink="">
      <xdr:nvSpPr>
        <xdr:cNvPr id="440" name="楕円 439">
          <a:extLst>
            <a:ext uri="{FF2B5EF4-FFF2-40B4-BE49-F238E27FC236}">
              <a16:creationId xmlns:a16="http://schemas.microsoft.com/office/drawing/2014/main" id="{E555BA42-6A54-43CF-9600-768CA2BEA9C0}"/>
            </a:ext>
          </a:extLst>
        </xdr:cNvPr>
        <xdr:cNvSpPr/>
      </xdr:nvSpPr>
      <xdr:spPr>
        <a:xfrm>
          <a:off x="12029440" y="69378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115388</xdr:rowOff>
    </xdr:from>
    <xdr:to>
      <xdr:col>76</xdr:col>
      <xdr:colOff>114300</xdr:colOff>
      <xdr:row>41</xdr:row>
      <xdr:rowOff>154577</xdr:rowOff>
    </xdr:to>
    <xdr:cxnSp macro="">
      <xdr:nvCxnSpPr>
        <xdr:cNvPr id="441" name="直線コネクタ 440">
          <a:extLst>
            <a:ext uri="{FF2B5EF4-FFF2-40B4-BE49-F238E27FC236}">
              <a16:creationId xmlns:a16="http://schemas.microsoft.com/office/drawing/2014/main" id="{304DD83B-3E09-40E9-B04C-C5905795F06D}"/>
            </a:ext>
          </a:extLst>
        </xdr:cNvPr>
        <xdr:cNvCxnSpPr/>
      </xdr:nvCxnSpPr>
      <xdr:spPr>
        <a:xfrm>
          <a:off x="12072620" y="6988628"/>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23767</xdr:rowOff>
    </xdr:from>
    <xdr:to>
      <xdr:col>67</xdr:col>
      <xdr:colOff>101600</xdr:colOff>
      <xdr:row>41</xdr:row>
      <xdr:rowOff>125367</xdr:rowOff>
    </xdr:to>
    <xdr:sp macro="" textlink="">
      <xdr:nvSpPr>
        <xdr:cNvPr id="442" name="楕円 441">
          <a:extLst>
            <a:ext uri="{FF2B5EF4-FFF2-40B4-BE49-F238E27FC236}">
              <a16:creationId xmlns:a16="http://schemas.microsoft.com/office/drawing/2014/main" id="{444D9315-8581-4D32-9A37-E24DB92AFCCC}"/>
            </a:ext>
          </a:extLst>
        </xdr:cNvPr>
        <xdr:cNvSpPr/>
      </xdr:nvSpPr>
      <xdr:spPr>
        <a:xfrm>
          <a:off x="11231880" y="68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74567</xdr:rowOff>
    </xdr:from>
    <xdr:to>
      <xdr:col>71</xdr:col>
      <xdr:colOff>177800</xdr:colOff>
      <xdr:row>41</xdr:row>
      <xdr:rowOff>115388</xdr:rowOff>
    </xdr:to>
    <xdr:cxnSp macro="">
      <xdr:nvCxnSpPr>
        <xdr:cNvPr id="443" name="直線コネクタ 442">
          <a:extLst>
            <a:ext uri="{FF2B5EF4-FFF2-40B4-BE49-F238E27FC236}">
              <a16:creationId xmlns:a16="http://schemas.microsoft.com/office/drawing/2014/main" id="{FBAA42F0-EAA7-4091-A27F-3D913C977240}"/>
            </a:ext>
          </a:extLst>
        </xdr:cNvPr>
        <xdr:cNvCxnSpPr/>
      </xdr:nvCxnSpPr>
      <xdr:spPr>
        <a:xfrm>
          <a:off x="11282680" y="6947807"/>
          <a:ext cx="78994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67A193C1-1EF7-4C0E-8FF1-C4F891B16744}"/>
            </a:ext>
          </a:extLst>
        </xdr:cNvPr>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BF4A8CAF-F8C4-4B27-921D-F0E44DFE6212}"/>
            </a:ext>
          </a:extLst>
        </xdr:cNvPr>
        <xdr:cNvSpPr txBox="1"/>
      </xdr:nvSpPr>
      <xdr:spPr>
        <a:xfrm>
          <a:off x="126752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230338EF-581A-4994-82CC-B408CBB38E31}"/>
            </a:ext>
          </a:extLst>
        </xdr:cNvPr>
        <xdr:cNvSpPr txBox="1"/>
      </xdr:nvSpPr>
      <xdr:spPr>
        <a:xfrm>
          <a:off x="119005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4D29BFE9-1900-4346-97A8-8F6CD0AA37FF}"/>
            </a:ext>
          </a:extLst>
        </xdr:cNvPr>
        <xdr:cNvSpPr txBox="1"/>
      </xdr:nvSpPr>
      <xdr:spPr>
        <a:xfrm>
          <a:off x="1110298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59344</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CEC6A4D3-0DA1-495B-BFF8-19EAC9CD40B5}"/>
            </a:ext>
          </a:extLst>
        </xdr:cNvPr>
        <xdr:cNvSpPr txBox="1"/>
      </xdr:nvSpPr>
      <xdr:spPr>
        <a:xfrm>
          <a:off x="134372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25054</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2BB6E01A-8D34-414F-A485-ACE746364547}"/>
            </a:ext>
          </a:extLst>
        </xdr:cNvPr>
        <xdr:cNvSpPr txBox="1"/>
      </xdr:nvSpPr>
      <xdr:spPr>
        <a:xfrm>
          <a:off x="1267524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157315</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F47CB717-43CB-4E07-BA70-92A2EFE0072E}"/>
            </a:ext>
          </a:extLst>
        </xdr:cNvPr>
        <xdr:cNvSpPr txBox="1"/>
      </xdr:nvSpPr>
      <xdr:spPr>
        <a:xfrm>
          <a:off x="11900544" y="703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116494</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9FB7D052-334E-40B9-A2DC-452B741585D0}"/>
            </a:ext>
          </a:extLst>
        </xdr:cNvPr>
        <xdr:cNvSpPr txBox="1"/>
      </xdr:nvSpPr>
      <xdr:spPr>
        <a:xfrm>
          <a:off x="11102984" y="698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C01944DF-B205-4D49-9786-00D03066035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8D5A710-DAF2-402B-BC88-D2C58ED09BC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F073B753-7925-4515-8D17-DBC4438D5FE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8BA04F41-DB25-462B-A547-FA23BF03FB4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5D4B34CE-23EA-49B1-885E-49BAB81F32F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83AC0279-2926-43C5-8752-BAFA6CD1528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3D0884DF-C910-49C1-8A6C-6308B42E68B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6F1C4229-661D-4B2D-ADFC-0343132D8F0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BBB288AF-60A6-4F0D-8A7D-D21396FFD3B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408D00A6-BB03-49EE-B378-14C76F3491A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EFF59B67-3160-4BA2-BA21-9AE5DCC81999}"/>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B2347D43-0412-4B25-9EA9-BDFEB0F950C9}"/>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ABA4916-971F-4803-A932-C2AE62A4EA7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9BD3561-D886-42D6-99CA-D536DE6BE72D}"/>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37D3AEF3-F739-47D6-A690-6687DFF3D631}"/>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6F159C58-4AD7-4B37-A278-EB8B1F5DB9E2}"/>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34918EDA-75D0-4CBC-98B7-D837E2785125}"/>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91987F89-1352-45F2-83D3-DB3319947EFC}"/>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CED4C7E5-D8AC-42EE-92CE-A26B656F09B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291C7BE6-2E01-40E0-9798-3FC202858E5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C9DABB51-9EBC-44A9-B180-8548E2F7CE7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8564C2B3-8EEB-4845-AA83-A4ED356B6CE4}"/>
            </a:ext>
          </a:extLst>
        </xdr:cNvPr>
        <xdr:cNvCxnSpPr/>
      </xdr:nvCxnSpPr>
      <xdr:spPr>
        <a:xfrm flipV="1">
          <a:off x="19509104" y="5633466"/>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39C854FC-B288-45ED-B57E-6765D9E68A32}"/>
            </a:ext>
          </a:extLst>
        </xdr:cNvPr>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2DF222F8-9FCF-4561-A084-715730B47FF7}"/>
            </a:ext>
          </a:extLst>
        </xdr:cNvPr>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54361C73-AEE2-4611-AEE8-2753EA8E1F15}"/>
            </a:ext>
          </a:extLst>
        </xdr:cNvPr>
        <xdr:cNvSpPr txBox="1"/>
      </xdr:nvSpPr>
      <xdr:spPr>
        <a:xfrm>
          <a:off x="19547840" y="541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E174460C-EFCB-41D1-8BEF-DD9B662B12A6}"/>
            </a:ext>
          </a:extLst>
        </xdr:cNvPr>
        <xdr:cNvCxnSpPr/>
      </xdr:nvCxnSpPr>
      <xdr:spPr>
        <a:xfrm>
          <a:off x="19443700" y="5633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34E6CEC1-109A-43A4-B470-D3283BC31E0A}"/>
            </a:ext>
          </a:extLst>
        </xdr:cNvPr>
        <xdr:cNvSpPr txBox="1"/>
      </xdr:nvSpPr>
      <xdr:spPr>
        <a:xfrm>
          <a:off x="19547840" y="6369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CE09C91C-5589-46A9-8A40-459BE46DA103}"/>
            </a:ext>
          </a:extLst>
        </xdr:cNvPr>
        <xdr:cNvSpPr/>
      </xdr:nvSpPr>
      <xdr:spPr>
        <a:xfrm>
          <a:off x="1945894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FCA8B3ED-C67D-4E80-AC46-08DC955684AB}"/>
            </a:ext>
          </a:extLst>
        </xdr:cNvPr>
        <xdr:cNvSpPr/>
      </xdr:nvSpPr>
      <xdr:spPr>
        <a:xfrm>
          <a:off x="18735040" y="6530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9D59EF0C-E1E6-4CCA-9D3D-AE33DBB7F050}"/>
            </a:ext>
          </a:extLst>
        </xdr:cNvPr>
        <xdr:cNvSpPr/>
      </xdr:nvSpPr>
      <xdr:spPr>
        <a:xfrm>
          <a:off x="17937480" y="6526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FF4C7E1E-3A85-4C88-9C00-97726CBD87BD}"/>
            </a:ext>
          </a:extLst>
        </xdr:cNvPr>
        <xdr:cNvSpPr/>
      </xdr:nvSpPr>
      <xdr:spPr>
        <a:xfrm>
          <a:off x="171627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28233C13-3308-40AF-8E12-F667F685FCE9}"/>
            </a:ext>
          </a:extLst>
        </xdr:cNvPr>
        <xdr:cNvSpPr/>
      </xdr:nvSpPr>
      <xdr:spPr>
        <a:xfrm>
          <a:off x="16388080" y="65496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E3D8DEC-7E42-42B8-90AD-A732F6D70D7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23871A3-7442-460D-A918-3512EBC2161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1509985-B754-4FCD-9770-9D9261FF8CB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E2F3A92-3851-46E9-A063-4F5EDD75B33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47A38C0-D088-446E-8EB2-B0D462ED8E6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9" name="楕円 488">
          <a:extLst>
            <a:ext uri="{FF2B5EF4-FFF2-40B4-BE49-F238E27FC236}">
              <a16:creationId xmlns:a16="http://schemas.microsoft.com/office/drawing/2014/main" id="{1FFA17B9-F727-4CE5-83F4-1264CF00F7BF}"/>
            </a:ext>
          </a:extLst>
        </xdr:cNvPr>
        <xdr:cNvSpPr/>
      </xdr:nvSpPr>
      <xdr:spPr>
        <a:xfrm>
          <a:off x="19458940" y="6613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54119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94367151-60A1-494E-A60D-BE8BCEC47352}"/>
            </a:ext>
          </a:extLst>
        </xdr:cNvPr>
        <xdr:cNvSpPr txBox="1"/>
      </xdr:nvSpPr>
      <xdr:spPr>
        <a:xfrm>
          <a:off x="19547840"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23114</xdr:rowOff>
    </xdr:from>
    <xdr:to>
      <xdr:col>112</xdr:col>
      <xdr:colOff>38100</xdr:colOff>
      <xdr:row>39</xdr:row>
      <xdr:rowOff>124714</xdr:rowOff>
    </xdr:to>
    <xdr:sp macro="" textlink="">
      <xdr:nvSpPr>
        <xdr:cNvPr id="491" name="楕円 490">
          <a:extLst>
            <a:ext uri="{FF2B5EF4-FFF2-40B4-BE49-F238E27FC236}">
              <a16:creationId xmlns:a16="http://schemas.microsoft.com/office/drawing/2014/main" id="{B8E8DB32-3141-4A7E-9C73-B602128A3E13}"/>
            </a:ext>
          </a:extLst>
        </xdr:cNvPr>
        <xdr:cNvSpPr/>
      </xdr:nvSpPr>
      <xdr:spPr>
        <a:xfrm>
          <a:off x="18735040" y="6561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73914</xdr:rowOff>
    </xdr:from>
    <xdr:to>
      <xdr:col>116</xdr:col>
      <xdr:colOff>63500</xdr:colOff>
      <xdr:row>39</xdr:row>
      <xdr:rowOff>126492</xdr:rowOff>
    </xdr:to>
    <xdr:cxnSp macro="">
      <xdr:nvCxnSpPr>
        <xdr:cNvPr id="492" name="直線コネクタ 491">
          <a:extLst>
            <a:ext uri="{FF2B5EF4-FFF2-40B4-BE49-F238E27FC236}">
              <a16:creationId xmlns:a16="http://schemas.microsoft.com/office/drawing/2014/main" id="{4880CF78-4A20-49B3-84BE-83C1EE66BD49}"/>
            </a:ext>
          </a:extLst>
        </xdr:cNvPr>
        <xdr:cNvCxnSpPr/>
      </xdr:nvCxnSpPr>
      <xdr:spPr>
        <a:xfrm>
          <a:off x="18778220" y="6611874"/>
          <a:ext cx="7315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27686</xdr:rowOff>
    </xdr:from>
    <xdr:to>
      <xdr:col>107</xdr:col>
      <xdr:colOff>101600</xdr:colOff>
      <xdr:row>39</xdr:row>
      <xdr:rowOff>129286</xdr:rowOff>
    </xdr:to>
    <xdr:sp macro="" textlink="">
      <xdr:nvSpPr>
        <xdr:cNvPr id="493" name="楕円 492">
          <a:extLst>
            <a:ext uri="{FF2B5EF4-FFF2-40B4-BE49-F238E27FC236}">
              <a16:creationId xmlns:a16="http://schemas.microsoft.com/office/drawing/2014/main" id="{7E98F294-85AD-4A9D-9294-DC1D7EC48C60}"/>
            </a:ext>
          </a:extLst>
        </xdr:cNvPr>
        <xdr:cNvSpPr/>
      </xdr:nvSpPr>
      <xdr:spPr>
        <a:xfrm>
          <a:off x="1793748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73914</xdr:rowOff>
    </xdr:from>
    <xdr:to>
      <xdr:col>111</xdr:col>
      <xdr:colOff>177800</xdr:colOff>
      <xdr:row>39</xdr:row>
      <xdr:rowOff>78486</xdr:rowOff>
    </xdr:to>
    <xdr:cxnSp macro="">
      <xdr:nvCxnSpPr>
        <xdr:cNvPr id="494" name="直線コネクタ 493">
          <a:extLst>
            <a:ext uri="{FF2B5EF4-FFF2-40B4-BE49-F238E27FC236}">
              <a16:creationId xmlns:a16="http://schemas.microsoft.com/office/drawing/2014/main" id="{4FECF4B2-A1F7-410D-951D-299561129BE6}"/>
            </a:ext>
          </a:extLst>
        </xdr:cNvPr>
        <xdr:cNvCxnSpPr/>
      </xdr:nvCxnSpPr>
      <xdr:spPr>
        <a:xfrm flipV="1">
          <a:off x="17988280" y="661187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43688</xdr:rowOff>
    </xdr:from>
    <xdr:to>
      <xdr:col>102</xdr:col>
      <xdr:colOff>165100</xdr:colOff>
      <xdr:row>39</xdr:row>
      <xdr:rowOff>145288</xdr:rowOff>
    </xdr:to>
    <xdr:sp macro="" textlink="">
      <xdr:nvSpPr>
        <xdr:cNvPr id="495" name="楕円 494">
          <a:extLst>
            <a:ext uri="{FF2B5EF4-FFF2-40B4-BE49-F238E27FC236}">
              <a16:creationId xmlns:a16="http://schemas.microsoft.com/office/drawing/2014/main" id="{711B027C-4EEC-4717-B46B-668548D0A1A7}"/>
            </a:ext>
          </a:extLst>
        </xdr:cNvPr>
        <xdr:cNvSpPr/>
      </xdr:nvSpPr>
      <xdr:spPr>
        <a:xfrm>
          <a:off x="1716278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78486</xdr:rowOff>
    </xdr:from>
    <xdr:to>
      <xdr:col>107</xdr:col>
      <xdr:colOff>50800</xdr:colOff>
      <xdr:row>39</xdr:row>
      <xdr:rowOff>94488</xdr:rowOff>
    </xdr:to>
    <xdr:cxnSp macro="">
      <xdr:nvCxnSpPr>
        <xdr:cNvPr id="496" name="直線コネクタ 495">
          <a:extLst>
            <a:ext uri="{FF2B5EF4-FFF2-40B4-BE49-F238E27FC236}">
              <a16:creationId xmlns:a16="http://schemas.microsoft.com/office/drawing/2014/main" id="{DEF2AA7E-4EBB-483E-884E-940C11C6DE33}"/>
            </a:ext>
          </a:extLst>
        </xdr:cNvPr>
        <xdr:cNvCxnSpPr/>
      </xdr:nvCxnSpPr>
      <xdr:spPr>
        <a:xfrm flipV="1">
          <a:off x="17213580" y="6616446"/>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50546</xdr:rowOff>
    </xdr:from>
    <xdr:to>
      <xdr:col>98</xdr:col>
      <xdr:colOff>38100</xdr:colOff>
      <xdr:row>39</xdr:row>
      <xdr:rowOff>152146</xdr:rowOff>
    </xdr:to>
    <xdr:sp macro="" textlink="">
      <xdr:nvSpPr>
        <xdr:cNvPr id="497" name="楕円 496">
          <a:extLst>
            <a:ext uri="{FF2B5EF4-FFF2-40B4-BE49-F238E27FC236}">
              <a16:creationId xmlns:a16="http://schemas.microsoft.com/office/drawing/2014/main" id="{5E993E6D-92F5-4F68-9272-CD6FDABDCCAD}"/>
            </a:ext>
          </a:extLst>
        </xdr:cNvPr>
        <xdr:cNvSpPr/>
      </xdr:nvSpPr>
      <xdr:spPr>
        <a:xfrm>
          <a:off x="16388080" y="65885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94488</xdr:rowOff>
    </xdr:from>
    <xdr:to>
      <xdr:col>102</xdr:col>
      <xdr:colOff>114300</xdr:colOff>
      <xdr:row>39</xdr:row>
      <xdr:rowOff>101346</xdr:rowOff>
    </xdr:to>
    <xdr:cxnSp macro="">
      <xdr:nvCxnSpPr>
        <xdr:cNvPr id="498" name="直線コネクタ 497">
          <a:extLst>
            <a:ext uri="{FF2B5EF4-FFF2-40B4-BE49-F238E27FC236}">
              <a16:creationId xmlns:a16="http://schemas.microsoft.com/office/drawing/2014/main" id="{7C2E0F84-FC7E-4686-BA0A-CCB3487A134B}"/>
            </a:ext>
          </a:extLst>
        </xdr:cNvPr>
        <xdr:cNvCxnSpPr/>
      </xdr:nvCxnSpPr>
      <xdr:spPr>
        <a:xfrm flipV="1">
          <a:off x="16431260" y="6632448"/>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5620E784-BC00-43D8-8FB6-78807E7D85B2}"/>
            </a:ext>
          </a:extLst>
        </xdr:cNvPr>
        <xdr:cNvSpPr txBox="1"/>
      </xdr:nvSpPr>
      <xdr:spPr>
        <a:xfrm>
          <a:off x="18561127"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2FB38248-DAA3-4334-97A5-BE4DFE7D6379}"/>
            </a:ext>
          </a:extLst>
        </xdr:cNvPr>
        <xdr:cNvSpPr txBox="1"/>
      </xdr:nvSpPr>
      <xdr:spPr>
        <a:xfrm>
          <a:off x="17776267"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C5B70583-F570-4B8D-81CF-C2868E737C3F}"/>
            </a:ext>
          </a:extLst>
        </xdr:cNvPr>
        <xdr:cNvSpPr txBox="1"/>
      </xdr:nvSpPr>
      <xdr:spPr>
        <a:xfrm>
          <a:off x="1700156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80DB6E63-2336-47F8-B377-5B3CBA2D1173}"/>
            </a:ext>
          </a:extLst>
        </xdr:cNvPr>
        <xdr:cNvSpPr txBox="1"/>
      </xdr:nvSpPr>
      <xdr:spPr>
        <a:xfrm>
          <a:off x="16226867" y="63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115841</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F7039E34-C46F-4772-ACCB-32BB6C0811F4}"/>
            </a:ext>
          </a:extLst>
        </xdr:cNvPr>
        <xdr:cNvSpPr txBox="1"/>
      </xdr:nvSpPr>
      <xdr:spPr>
        <a:xfrm>
          <a:off x="18561127" y="665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120413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6D0D7638-2847-4319-B6B3-FDC052E664FF}"/>
            </a:ext>
          </a:extLst>
        </xdr:cNvPr>
        <xdr:cNvSpPr txBox="1"/>
      </xdr:nvSpPr>
      <xdr:spPr>
        <a:xfrm>
          <a:off x="17776267" y="665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136415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F55AB77E-FBC8-4744-9BD7-074C48034955}"/>
            </a:ext>
          </a:extLst>
        </xdr:cNvPr>
        <xdr:cNvSpPr txBox="1"/>
      </xdr:nvSpPr>
      <xdr:spPr>
        <a:xfrm>
          <a:off x="1700156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143273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CA26EF71-0A5A-409C-B582-3097E3A13C9B}"/>
            </a:ext>
          </a:extLst>
        </xdr:cNvPr>
        <xdr:cNvSpPr txBox="1"/>
      </xdr:nvSpPr>
      <xdr:spPr>
        <a:xfrm>
          <a:off x="16226867" y="668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C271D145-4D7B-4B94-8825-F74EF7BD599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3FAE8D31-D61B-4798-861F-37C8AF4F024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6C690038-FA0A-4A21-8FC5-9067DA9967B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FDD1F59-C94B-4F5F-B7C2-571A9C75E33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8507E97-9A6E-4281-83CC-BC9AC739509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F9717CD3-F9A3-4508-9F37-AD8F6AD2799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4B5C6431-7338-4F66-8F92-CC197231101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F16A00B7-3BF6-4AD2-95D1-E0281CBC8D2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23214152-1A2A-405F-A85B-E48425FF8A7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7804E3B7-4567-4F21-8820-2B559135773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9EB43EBA-5918-4E15-A704-F21ABF091AB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207AAB1A-F7F4-43B3-9836-85E479857F9E}"/>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4D78AD50-9F1A-40C0-94C0-3D6D4661E1B2}"/>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43AC9DBA-732C-4706-9586-EDB75733AC3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496C9E47-9B9B-4C78-87EC-7EFF63A08998}"/>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8214B3FA-6FA9-4B5E-91D1-6C01E6A20F4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4D34887-B5D5-4B7E-8B8D-C6CA83CE3313}"/>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5BA1C467-F822-481A-9070-EBBE52985CC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8E30701-5AB6-460B-892D-D6BA7C8B923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4870C538-65B9-460F-AA51-14405CA5B04C}"/>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AA079F20-35B8-404C-A48E-EF627A7C7D4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38E6C357-2689-44DC-B611-B544595283F6}"/>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D5B899F5-A1F9-4E4A-921D-F215310E980D}"/>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2451BD6C-FBA7-48A4-B4A0-4AA1218FB19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5AD2AEB5-D183-43D2-8DFD-2395FB84C63F}"/>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54D51E82-168B-484F-ADA8-7E55D2DEB15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7459D572-C1FF-49B8-BD05-9B3EEFF68E58}"/>
            </a:ext>
          </a:extLst>
        </xdr:cNvPr>
        <xdr:cNvCxnSpPr/>
      </xdr:nvCxnSpPr>
      <xdr:spPr>
        <a:xfrm flipV="1">
          <a:off x="14375764" y="9225099"/>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8C217D7D-44CE-484E-9B9C-E6518F1B70CC}"/>
            </a:ext>
          </a:extLst>
        </xdr:cNvPr>
        <xdr:cNvSpPr txBox="1"/>
      </xdr:nvSpPr>
      <xdr:spPr>
        <a:xfrm>
          <a:off x="14414500" y="108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777F6553-AFDB-4B1F-9F46-AC5C7C9DE8AB}"/>
            </a:ext>
          </a:extLst>
        </xdr:cNvPr>
        <xdr:cNvCxnSpPr/>
      </xdr:nvCxnSpPr>
      <xdr:spPr>
        <a:xfrm>
          <a:off x="142875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979E15F-3A63-41E9-AED5-1A51174B73B3}"/>
            </a:ext>
          </a:extLst>
        </xdr:cNvPr>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EE78F86F-3ACC-43F0-A8C9-97337CCC70C5}"/>
            </a:ext>
          </a:extLst>
        </xdr:cNvPr>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CCD17C2C-4708-40AC-9298-CBBA5CE45C7A}"/>
            </a:ext>
          </a:extLst>
        </xdr:cNvPr>
        <xdr:cNvSpPr txBox="1"/>
      </xdr:nvSpPr>
      <xdr:spPr>
        <a:xfrm>
          <a:off x="14414500" y="9827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D596B9BC-2D67-4D8C-B600-0ED96FD62E34}"/>
            </a:ext>
          </a:extLst>
        </xdr:cNvPr>
        <xdr:cNvSpPr/>
      </xdr:nvSpPr>
      <xdr:spPr>
        <a:xfrm>
          <a:off x="14325600" y="99722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5AFEDF6A-53AA-42F7-A012-415B1B1CA267}"/>
            </a:ext>
          </a:extLst>
        </xdr:cNvPr>
        <xdr:cNvSpPr/>
      </xdr:nvSpPr>
      <xdr:spPr>
        <a:xfrm>
          <a:off x="1357884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1E81E2B3-2B84-4C2B-884F-B02299A241BE}"/>
            </a:ext>
          </a:extLst>
        </xdr:cNvPr>
        <xdr:cNvSpPr/>
      </xdr:nvSpPr>
      <xdr:spPr>
        <a:xfrm>
          <a:off x="12804140" y="99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FAE5EA76-304C-413F-852C-1231DA37130C}"/>
            </a:ext>
          </a:extLst>
        </xdr:cNvPr>
        <xdr:cNvSpPr/>
      </xdr:nvSpPr>
      <xdr:spPr>
        <a:xfrm>
          <a:off x="12029440" y="9916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38EA7F8E-092B-4696-8C10-ACEEFA449888}"/>
            </a:ext>
          </a:extLst>
        </xdr:cNvPr>
        <xdr:cNvSpPr/>
      </xdr:nvSpPr>
      <xdr:spPr>
        <a:xfrm>
          <a:off x="112318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17B9361-A249-4A33-AA9E-7A1AE438F48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5417E4B-9430-4F59-AF8F-F3FB91A05F8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5D86F3C-55FF-47CB-8007-0D015347481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6CB7243-E9EC-43A3-9507-C5A6F32E1CA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DD61F8D-D34C-493B-A70E-5077905F0F6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11249</xdr:rowOff>
    </xdr:from>
    <xdr:to>
      <xdr:col>85</xdr:col>
      <xdr:colOff>177800</xdr:colOff>
      <xdr:row>60</xdr:row>
      <xdr:rowOff>112849</xdr:rowOff>
    </xdr:to>
    <xdr:sp macro="" textlink="">
      <xdr:nvSpPr>
        <xdr:cNvPr id="549" name="楕円 548">
          <a:extLst>
            <a:ext uri="{FF2B5EF4-FFF2-40B4-BE49-F238E27FC236}">
              <a16:creationId xmlns:a16="http://schemas.microsoft.com/office/drawing/2014/main" id="{B04EA3A2-9865-40A3-8DC3-896677EF9226}"/>
            </a:ext>
          </a:extLst>
        </xdr:cNvPr>
        <xdr:cNvSpPr/>
      </xdr:nvSpPr>
      <xdr:spPr>
        <a:xfrm>
          <a:off x="14325600" y="1006964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161126</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CBBF64C3-E49A-45F2-B27A-2F46D88D3BCE}"/>
            </a:ext>
          </a:extLst>
        </xdr:cNvPr>
        <xdr:cNvSpPr txBox="1"/>
      </xdr:nvSpPr>
      <xdr:spPr>
        <a:xfrm>
          <a:off x="14414500"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17780</xdr:rowOff>
    </xdr:from>
    <xdr:to>
      <xdr:col>81</xdr:col>
      <xdr:colOff>101600</xdr:colOff>
      <xdr:row>60</xdr:row>
      <xdr:rowOff>119380</xdr:rowOff>
    </xdr:to>
    <xdr:sp macro="" textlink="">
      <xdr:nvSpPr>
        <xdr:cNvPr id="551" name="楕円 550">
          <a:extLst>
            <a:ext uri="{FF2B5EF4-FFF2-40B4-BE49-F238E27FC236}">
              <a16:creationId xmlns:a16="http://schemas.microsoft.com/office/drawing/2014/main" id="{867867E6-E485-47D2-B30A-29741EDC07C2}"/>
            </a:ext>
          </a:extLst>
        </xdr:cNvPr>
        <xdr:cNvSpPr/>
      </xdr:nvSpPr>
      <xdr:spPr>
        <a:xfrm>
          <a:off x="1357884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62049</xdr:rowOff>
    </xdr:from>
    <xdr:to>
      <xdr:col>85</xdr:col>
      <xdr:colOff>127000</xdr:colOff>
      <xdr:row>60</xdr:row>
      <xdr:rowOff>68580</xdr:rowOff>
    </xdr:to>
    <xdr:cxnSp macro="">
      <xdr:nvCxnSpPr>
        <xdr:cNvPr id="552" name="直線コネクタ 551">
          <a:extLst>
            <a:ext uri="{FF2B5EF4-FFF2-40B4-BE49-F238E27FC236}">
              <a16:creationId xmlns:a16="http://schemas.microsoft.com/office/drawing/2014/main" id="{A2BBD8DB-8F57-46DD-8771-0A4F9170074C}"/>
            </a:ext>
          </a:extLst>
        </xdr:cNvPr>
        <xdr:cNvCxnSpPr/>
      </xdr:nvCxnSpPr>
      <xdr:spPr>
        <a:xfrm flipV="1">
          <a:off x="13629640" y="10120449"/>
          <a:ext cx="7467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53" name="楕円 552">
          <a:extLst>
            <a:ext uri="{FF2B5EF4-FFF2-40B4-BE49-F238E27FC236}">
              <a16:creationId xmlns:a16="http://schemas.microsoft.com/office/drawing/2014/main" id="{9252CD98-AC1E-4784-A047-D1DB547E415A}"/>
            </a:ext>
          </a:extLst>
        </xdr:cNvPr>
        <xdr:cNvSpPr/>
      </xdr:nvSpPr>
      <xdr:spPr>
        <a:xfrm>
          <a:off x="12804140" y="9995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155122</xdr:rowOff>
    </xdr:from>
    <xdr:to>
      <xdr:col>81</xdr:col>
      <xdr:colOff>50800</xdr:colOff>
      <xdr:row>60</xdr:row>
      <xdr:rowOff>68580</xdr:rowOff>
    </xdr:to>
    <xdr:cxnSp macro="">
      <xdr:nvCxnSpPr>
        <xdr:cNvPr id="554" name="直線コネクタ 553">
          <a:extLst>
            <a:ext uri="{FF2B5EF4-FFF2-40B4-BE49-F238E27FC236}">
              <a16:creationId xmlns:a16="http://schemas.microsoft.com/office/drawing/2014/main" id="{4E3B6684-DCA3-4A42-81DE-A8D622923A9C}"/>
            </a:ext>
          </a:extLst>
        </xdr:cNvPr>
        <xdr:cNvCxnSpPr/>
      </xdr:nvCxnSpPr>
      <xdr:spPr>
        <a:xfrm>
          <a:off x="12854940" y="10045882"/>
          <a:ext cx="774700" cy="8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101056</xdr:rowOff>
    </xdr:from>
    <xdr:to>
      <xdr:col>72</xdr:col>
      <xdr:colOff>38100</xdr:colOff>
      <xdr:row>60</xdr:row>
      <xdr:rowOff>31206</xdr:rowOff>
    </xdr:to>
    <xdr:sp macro="" textlink="">
      <xdr:nvSpPr>
        <xdr:cNvPr id="555" name="楕円 554">
          <a:extLst>
            <a:ext uri="{FF2B5EF4-FFF2-40B4-BE49-F238E27FC236}">
              <a16:creationId xmlns:a16="http://schemas.microsoft.com/office/drawing/2014/main" id="{065FDBEF-5B04-42F3-965D-4670A46852A5}"/>
            </a:ext>
          </a:extLst>
        </xdr:cNvPr>
        <xdr:cNvSpPr/>
      </xdr:nvSpPr>
      <xdr:spPr>
        <a:xfrm>
          <a:off x="12029440" y="99918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151856</xdr:rowOff>
    </xdr:from>
    <xdr:to>
      <xdr:col>76</xdr:col>
      <xdr:colOff>114300</xdr:colOff>
      <xdr:row>59</xdr:row>
      <xdr:rowOff>155122</xdr:rowOff>
    </xdr:to>
    <xdr:cxnSp macro="">
      <xdr:nvCxnSpPr>
        <xdr:cNvPr id="556" name="直線コネクタ 555">
          <a:extLst>
            <a:ext uri="{FF2B5EF4-FFF2-40B4-BE49-F238E27FC236}">
              <a16:creationId xmlns:a16="http://schemas.microsoft.com/office/drawing/2014/main" id="{B12EF4ED-91DF-4D13-92D7-D31B094D41DB}"/>
            </a:ext>
          </a:extLst>
        </xdr:cNvPr>
        <xdr:cNvCxnSpPr/>
      </xdr:nvCxnSpPr>
      <xdr:spPr>
        <a:xfrm>
          <a:off x="12072620" y="10042616"/>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58601</xdr:rowOff>
    </xdr:from>
    <xdr:to>
      <xdr:col>67</xdr:col>
      <xdr:colOff>101600</xdr:colOff>
      <xdr:row>59</xdr:row>
      <xdr:rowOff>160201</xdr:rowOff>
    </xdr:to>
    <xdr:sp macro="" textlink="">
      <xdr:nvSpPr>
        <xdr:cNvPr id="557" name="楕円 556">
          <a:extLst>
            <a:ext uri="{FF2B5EF4-FFF2-40B4-BE49-F238E27FC236}">
              <a16:creationId xmlns:a16="http://schemas.microsoft.com/office/drawing/2014/main" id="{86676DA4-BB45-4E88-BD57-E1735FEB973D}"/>
            </a:ext>
          </a:extLst>
        </xdr:cNvPr>
        <xdr:cNvSpPr/>
      </xdr:nvSpPr>
      <xdr:spPr>
        <a:xfrm>
          <a:off x="11231880" y="994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109401</xdr:rowOff>
    </xdr:from>
    <xdr:to>
      <xdr:col>71</xdr:col>
      <xdr:colOff>177800</xdr:colOff>
      <xdr:row>59</xdr:row>
      <xdr:rowOff>151856</xdr:rowOff>
    </xdr:to>
    <xdr:cxnSp macro="">
      <xdr:nvCxnSpPr>
        <xdr:cNvPr id="558" name="直線コネクタ 557">
          <a:extLst>
            <a:ext uri="{FF2B5EF4-FFF2-40B4-BE49-F238E27FC236}">
              <a16:creationId xmlns:a16="http://schemas.microsoft.com/office/drawing/2014/main" id="{27E93B12-E748-4F61-8655-02DF1230F42A}"/>
            </a:ext>
          </a:extLst>
        </xdr:cNvPr>
        <xdr:cNvCxnSpPr/>
      </xdr:nvCxnSpPr>
      <xdr:spPr>
        <a:xfrm>
          <a:off x="11282680" y="10000161"/>
          <a:ext cx="78994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F7B61840-4610-42B0-9E19-3128B4FE915A}"/>
            </a:ext>
          </a:extLst>
        </xdr:cNvPr>
        <xdr:cNvSpPr txBox="1"/>
      </xdr:nvSpPr>
      <xdr:spPr>
        <a:xfrm>
          <a:off x="13437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29EB20D8-ABC6-47A0-8287-33D22F82D59C}"/>
            </a:ext>
          </a:extLst>
        </xdr:cNvPr>
        <xdr:cNvSpPr txBox="1"/>
      </xdr:nvSpPr>
      <xdr:spPr>
        <a:xfrm>
          <a:off x="126752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04BD03DA-CC38-444E-A438-2D76EFDD7605}"/>
            </a:ext>
          </a:extLst>
        </xdr:cNvPr>
        <xdr:cNvSpPr txBox="1"/>
      </xdr:nvSpPr>
      <xdr:spPr>
        <a:xfrm>
          <a:off x="119005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56146D55-3768-4F37-9E68-4D2040C1E13B}"/>
            </a:ext>
          </a:extLst>
        </xdr:cNvPr>
        <xdr:cNvSpPr txBox="1"/>
      </xdr:nvSpPr>
      <xdr:spPr>
        <a:xfrm>
          <a:off x="1110298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110507</xdr:rowOff>
    </xdr:from>
    <xdr:ext cx="405111" cy="259045"/>
    <xdr:sp macro="" textlink="">
      <xdr:nvSpPr>
        <xdr:cNvPr id="563" name="n_1mainValue【学校施設】&#10;有形固定資産減価償却率">
          <a:extLst>
            <a:ext uri="{FF2B5EF4-FFF2-40B4-BE49-F238E27FC236}">
              <a16:creationId xmlns:a16="http://schemas.microsoft.com/office/drawing/2014/main" id="{8649C3DE-0C00-407E-9A55-E469918E5AC3}"/>
            </a:ext>
          </a:extLst>
        </xdr:cNvPr>
        <xdr:cNvSpPr txBox="1"/>
      </xdr:nvSpPr>
      <xdr:spPr>
        <a:xfrm>
          <a:off x="134372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564" name="n_2mainValue【学校施設】&#10;有形固定資産減価償却率">
          <a:extLst>
            <a:ext uri="{FF2B5EF4-FFF2-40B4-BE49-F238E27FC236}">
              <a16:creationId xmlns:a16="http://schemas.microsoft.com/office/drawing/2014/main" id="{D7352583-F686-4FD8-9F01-56E600DFDD2A}"/>
            </a:ext>
          </a:extLst>
        </xdr:cNvPr>
        <xdr:cNvSpPr txBox="1"/>
      </xdr:nvSpPr>
      <xdr:spPr>
        <a:xfrm>
          <a:off x="12675244" y="1008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22333</xdr:rowOff>
    </xdr:from>
    <xdr:ext cx="405111" cy="259045"/>
    <xdr:sp macro="" textlink="">
      <xdr:nvSpPr>
        <xdr:cNvPr id="565" name="n_3mainValue【学校施設】&#10;有形固定資産減価償却率">
          <a:extLst>
            <a:ext uri="{FF2B5EF4-FFF2-40B4-BE49-F238E27FC236}">
              <a16:creationId xmlns:a16="http://schemas.microsoft.com/office/drawing/2014/main" id="{59ADB4A1-748E-4BBE-A17F-86F3B2034D4B}"/>
            </a:ext>
          </a:extLst>
        </xdr:cNvPr>
        <xdr:cNvSpPr txBox="1"/>
      </xdr:nvSpPr>
      <xdr:spPr>
        <a:xfrm>
          <a:off x="1190054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151328</xdr:rowOff>
    </xdr:from>
    <xdr:ext cx="405111" cy="259045"/>
    <xdr:sp macro="" textlink="">
      <xdr:nvSpPr>
        <xdr:cNvPr id="566" name="n_4mainValue【学校施設】&#10;有形固定資産減価償却率">
          <a:extLst>
            <a:ext uri="{FF2B5EF4-FFF2-40B4-BE49-F238E27FC236}">
              <a16:creationId xmlns:a16="http://schemas.microsoft.com/office/drawing/2014/main" id="{5424C3C1-E7CB-4137-9417-00584D92E1D2}"/>
            </a:ext>
          </a:extLst>
        </xdr:cNvPr>
        <xdr:cNvSpPr txBox="1"/>
      </xdr:nvSpPr>
      <xdr:spPr>
        <a:xfrm>
          <a:off x="11102984" y="1004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7A3F5CB-F8C5-49D4-B3F7-1C21C16B2DB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6905F0A8-BD21-4B7E-AE4A-FB8C2E4199D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F6E3C345-691C-4595-88CB-BD9FB755021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36F62998-C047-4DC2-9580-B36BE29E366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433AFF7D-AA7A-46FC-B6CF-88490AB9DA5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413AB727-4BB3-4D0B-B731-4E77223616C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161A0CCF-2428-4635-8858-A4D5C62CB13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B58EB996-AF5E-4F70-8C7F-2FE093C1B2D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D740EAD3-195F-4D38-B481-F20660F0AE8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FAE36A7C-6B78-4E0C-9574-20486C03466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50850616-0822-4EA4-8BC8-F5C2E876A76A}"/>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46065DCC-FA1F-4FF6-8B5D-E74FFED19CF5}"/>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A5DD017F-D64D-4A8E-AB77-62D2BDF83CD6}"/>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8A440D44-DE38-4538-9F37-1467B9909E5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3B00FD46-C6D8-4A25-895C-3CBAC796CE62}"/>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FCCB264F-36DC-4B26-848F-CD40E8814467}"/>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997FB932-9F7D-4E50-B7A0-9678A544C66B}"/>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A25F8CDA-37D4-4457-A8B4-76FC4E864BDF}"/>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BE0FC275-7D53-47CD-B06A-43E119A51004}"/>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CC75D4D0-212F-4758-BCD9-3C5B3BA6FFF9}"/>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9EF80C88-9EC1-41A2-87FF-008A264FB41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647CB6CC-5E64-47FB-9849-D963D28A5764}"/>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9109FE13-211A-4693-A3D0-7118389BDD9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A60B21CF-A89D-4ED0-AEAE-4386908E97A5}"/>
            </a:ext>
          </a:extLst>
        </xdr:cNvPr>
        <xdr:cNvCxnSpPr/>
      </xdr:nvCxnSpPr>
      <xdr:spPr>
        <a:xfrm flipV="1">
          <a:off x="19509104" y="9364218"/>
          <a:ext cx="0" cy="1223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D842BEFF-B8DA-4047-8805-70A8B501358D}"/>
            </a:ext>
          </a:extLst>
        </xdr:cNvPr>
        <xdr:cNvSpPr txBox="1"/>
      </xdr:nvSpPr>
      <xdr:spPr>
        <a:xfrm>
          <a:off x="19547840" y="105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18FD4571-9104-4BB2-8F8F-430C3F0A5B81}"/>
            </a:ext>
          </a:extLst>
        </xdr:cNvPr>
        <xdr:cNvCxnSpPr/>
      </xdr:nvCxnSpPr>
      <xdr:spPr>
        <a:xfrm>
          <a:off x="19443700" y="1058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4E9B51C1-88B6-4948-8008-C526A8958FCD}"/>
            </a:ext>
          </a:extLst>
        </xdr:cNvPr>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12AE2E4D-AD34-45FC-B9A9-9263C8E60C7A}"/>
            </a:ext>
          </a:extLst>
        </xdr:cNvPr>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0F3CEE8A-650E-4937-BC62-EABB07CA80B2}"/>
            </a:ext>
          </a:extLst>
        </xdr:cNvPr>
        <xdr:cNvSpPr txBox="1"/>
      </xdr:nvSpPr>
      <xdr:spPr>
        <a:xfrm>
          <a:off x="19547840" y="10171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0D6556B8-209C-4127-8012-66800847EFC0}"/>
            </a:ext>
          </a:extLst>
        </xdr:cNvPr>
        <xdr:cNvSpPr/>
      </xdr:nvSpPr>
      <xdr:spPr>
        <a:xfrm>
          <a:off x="1945894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448E5B29-A493-4CC0-913A-04FFDF1C432A}"/>
            </a:ext>
          </a:extLst>
        </xdr:cNvPr>
        <xdr:cNvSpPr/>
      </xdr:nvSpPr>
      <xdr:spPr>
        <a:xfrm>
          <a:off x="18735040" y="10325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F865DA61-6AB4-40B8-A3CB-64A12FD4A65D}"/>
            </a:ext>
          </a:extLst>
        </xdr:cNvPr>
        <xdr:cNvSpPr/>
      </xdr:nvSpPr>
      <xdr:spPr>
        <a:xfrm>
          <a:off x="1793748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04955BCA-34A6-4B89-9751-5F8DB255460F}"/>
            </a:ext>
          </a:extLst>
        </xdr:cNvPr>
        <xdr:cNvSpPr/>
      </xdr:nvSpPr>
      <xdr:spPr>
        <a:xfrm>
          <a:off x="17162780" y="10325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AA3D679A-21C1-4122-8DA5-EB4E2632681B}"/>
            </a:ext>
          </a:extLst>
        </xdr:cNvPr>
        <xdr:cNvSpPr/>
      </xdr:nvSpPr>
      <xdr:spPr>
        <a:xfrm>
          <a:off x="16388080" y="10332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8720C73-DA53-47FE-AE92-75D1C77E030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6C44669-B066-4C1A-ADFC-68F6705618E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EA3E48D-C945-466D-9679-66CCACCA8FD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35BBD58-4D9B-440F-BCF3-3F6A34BC236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A2E7575-17D9-4E83-A10F-89362D8BF11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06" name="楕円 605">
          <a:extLst>
            <a:ext uri="{FF2B5EF4-FFF2-40B4-BE49-F238E27FC236}">
              <a16:creationId xmlns:a16="http://schemas.microsoft.com/office/drawing/2014/main" id="{8AEB2064-3604-4BA1-AE78-B833FB566C51}"/>
            </a:ext>
          </a:extLst>
        </xdr:cNvPr>
        <xdr:cNvSpPr/>
      </xdr:nvSpPr>
      <xdr:spPr>
        <a:xfrm>
          <a:off x="19458940" y="1033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87647</xdr:rowOff>
    </xdr:from>
    <xdr:ext cx="469744" cy="259045"/>
    <xdr:sp macro="" textlink="">
      <xdr:nvSpPr>
        <xdr:cNvPr id="607" name="【学校施設】&#10;一人当たり面積該当値テキスト">
          <a:extLst>
            <a:ext uri="{FF2B5EF4-FFF2-40B4-BE49-F238E27FC236}">
              <a16:creationId xmlns:a16="http://schemas.microsoft.com/office/drawing/2014/main" id="{1C0E1FD9-E7FF-4677-87FC-06131F7001D5}"/>
            </a:ext>
          </a:extLst>
        </xdr:cNvPr>
        <xdr:cNvSpPr txBox="1"/>
      </xdr:nvSpPr>
      <xdr:spPr>
        <a:xfrm>
          <a:off x="19547840" y="103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115888</xdr:rowOff>
    </xdr:from>
    <xdr:to>
      <xdr:col>112</xdr:col>
      <xdr:colOff>38100</xdr:colOff>
      <xdr:row>62</xdr:row>
      <xdr:rowOff>46038</xdr:rowOff>
    </xdr:to>
    <xdr:sp macro="" textlink="">
      <xdr:nvSpPr>
        <xdr:cNvPr id="608" name="楕円 607">
          <a:extLst>
            <a:ext uri="{FF2B5EF4-FFF2-40B4-BE49-F238E27FC236}">
              <a16:creationId xmlns:a16="http://schemas.microsoft.com/office/drawing/2014/main" id="{ADDE5347-DDCB-4F45-B2BE-E3E1255F9179}"/>
            </a:ext>
          </a:extLst>
        </xdr:cNvPr>
        <xdr:cNvSpPr/>
      </xdr:nvSpPr>
      <xdr:spPr>
        <a:xfrm>
          <a:off x="18735040" y="10341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160020</xdr:rowOff>
    </xdr:from>
    <xdr:to>
      <xdr:col>116</xdr:col>
      <xdr:colOff>63500</xdr:colOff>
      <xdr:row>61</xdr:row>
      <xdr:rowOff>166688</xdr:rowOff>
    </xdr:to>
    <xdr:cxnSp macro="">
      <xdr:nvCxnSpPr>
        <xdr:cNvPr id="609" name="直線コネクタ 608">
          <a:extLst>
            <a:ext uri="{FF2B5EF4-FFF2-40B4-BE49-F238E27FC236}">
              <a16:creationId xmlns:a16="http://schemas.microsoft.com/office/drawing/2014/main" id="{5552C4B1-3CBD-44C8-83CB-07BD35DBB55D}"/>
            </a:ext>
          </a:extLst>
        </xdr:cNvPr>
        <xdr:cNvCxnSpPr/>
      </xdr:nvCxnSpPr>
      <xdr:spPr>
        <a:xfrm flipV="1">
          <a:off x="18778220" y="10386060"/>
          <a:ext cx="73152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117411</xdr:rowOff>
    </xdr:from>
    <xdr:to>
      <xdr:col>107</xdr:col>
      <xdr:colOff>101600</xdr:colOff>
      <xdr:row>62</xdr:row>
      <xdr:rowOff>47561</xdr:rowOff>
    </xdr:to>
    <xdr:sp macro="" textlink="">
      <xdr:nvSpPr>
        <xdr:cNvPr id="610" name="楕円 609">
          <a:extLst>
            <a:ext uri="{FF2B5EF4-FFF2-40B4-BE49-F238E27FC236}">
              <a16:creationId xmlns:a16="http://schemas.microsoft.com/office/drawing/2014/main" id="{9FD32C0F-1E5E-4C18-B924-F31C4D69D58F}"/>
            </a:ext>
          </a:extLst>
        </xdr:cNvPr>
        <xdr:cNvSpPr/>
      </xdr:nvSpPr>
      <xdr:spPr>
        <a:xfrm>
          <a:off x="17937480" y="103434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166688</xdr:rowOff>
    </xdr:from>
    <xdr:to>
      <xdr:col>111</xdr:col>
      <xdr:colOff>177800</xdr:colOff>
      <xdr:row>61</xdr:row>
      <xdr:rowOff>168211</xdr:rowOff>
    </xdr:to>
    <xdr:cxnSp macro="">
      <xdr:nvCxnSpPr>
        <xdr:cNvPr id="611" name="直線コネクタ 610">
          <a:extLst>
            <a:ext uri="{FF2B5EF4-FFF2-40B4-BE49-F238E27FC236}">
              <a16:creationId xmlns:a16="http://schemas.microsoft.com/office/drawing/2014/main" id="{E5A1C9DA-ACAF-49F9-9BF3-C74AF9BA6026}"/>
            </a:ext>
          </a:extLst>
        </xdr:cNvPr>
        <xdr:cNvCxnSpPr/>
      </xdr:nvCxnSpPr>
      <xdr:spPr>
        <a:xfrm flipV="1">
          <a:off x="17988280" y="10392728"/>
          <a:ext cx="78994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75502</xdr:rowOff>
    </xdr:from>
    <xdr:to>
      <xdr:col>102</xdr:col>
      <xdr:colOff>165100</xdr:colOff>
      <xdr:row>62</xdr:row>
      <xdr:rowOff>5652</xdr:rowOff>
    </xdr:to>
    <xdr:sp macro="" textlink="">
      <xdr:nvSpPr>
        <xdr:cNvPr id="612" name="楕円 611">
          <a:extLst>
            <a:ext uri="{FF2B5EF4-FFF2-40B4-BE49-F238E27FC236}">
              <a16:creationId xmlns:a16="http://schemas.microsoft.com/office/drawing/2014/main" id="{2BB2F2E6-991C-49D2-9175-8FEC6AA1E668}"/>
            </a:ext>
          </a:extLst>
        </xdr:cNvPr>
        <xdr:cNvSpPr/>
      </xdr:nvSpPr>
      <xdr:spPr>
        <a:xfrm>
          <a:off x="17162780" y="103015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126302</xdr:rowOff>
    </xdr:from>
    <xdr:to>
      <xdr:col>107</xdr:col>
      <xdr:colOff>50800</xdr:colOff>
      <xdr:row>61</xdr:row>
      <xdr:rowOff>168211</xdr:rowOff>
    </xdr:to>
    <xdr:cxnSp macro="">
      <xdr:nvCxnSpPr>
        <xdr:cNvPr id="613" name="直線コネクタ 612">
          <a:extLst>
            <a:ext uri="{FF2B5EF4-FFF2-40B4-BE49-F238E27FC236}">
              <a16:creationId xmlns:a16="http://schemas.microsoft.com/office/drawing/2014/main" id="{C39AA8B1-50F6-4F3D-982A-E2F593AF6A30}"/>
            </a:ext>
          </a:extLst>
        </xdr:cNvPr>
        <xdr:cNvCxnSpPr/>
      </xdr:nvCxnSpPr>
      <xdr:spPr>
        <a:xfrm>
          <a:off x="17213580" y="10352342"/>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84645</xdr:rowOff>
    </xdr:from>
    <xdr:to>
      <xdr:col>98</xdr:col>
      <xdr:colOff>38100</xdr:colOff>
      <xdr:row>62</xdr:row>
      <xdr:rowOff>14795</xdr:rowOff>
    </xdr:to>
    <xdr:sp macro="" textlink="">
      <xdr:nvSpPr>
        <xdr:cNvPr id="614" name="楕円 613">
          <a:extLst>
            <a:ext uri="{FF2B5EF4-FFF2-40B4-BE49-F238E27FC236}">
              <a16:creationId xmlns:a16="http://schemas.microsoft.com/office/drawing/2014/main" id="{C5B18E48-32EC-4C58-AE55-E5F85F9BB7C5}"/>
            </a:ext>
          </a:extLst>
        </xdr:cNvPr>
        <xdr:cNvSpPr/>
      </xdr:nvSpPr>
      <xdr:spPr>
        <a:xfrm>
          <a:off x="16388080" y="10310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126302</xdr:rowOff>
    </xdr:from>
    <xdr:to>
      <xdr:col>102</xdr:col>
      <xdr:colOff>114300</xdr:colOff>
      <xdr:row>61</xdr:row>
      <xdr:rowOff>135445</xdr:rowOff>
    </xdr:to>
    <xdr:cxnSp macro="">
      <xdr:nvCxnSpPr>
        <xdr:cNvPr id="615" name="直線コネクタ 614">
          <a:extLst>
            <a:ext uri="{FF2B5EF4-FFF2-40B4-BE49-F238E27FC236}">
              <a16:creationId xmlns:a16="http://schemas.microsoft.com/office/drawing/2014/main" id="{9775CD5D-251F-41E6-8C27-19549FDBA53B}"/>
            </a:ext>
          </a:extLst>
        </xdr:cNvPr>
        <xdr:cNvCxnSpPr/>
      </xdr:nvCxnSpPr>
      <xdr:spPr>
        <a:xfrm flipV="1">
          <a:off x="16431260" y="10352342"/>
          <a:ext cx="7823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B6646FD4-9137-43B0-AACD-0C48EE1034B3}"/>
            </a:ext>
          </a:extLst>
        </xdr:cNvPr>
        <xdr:cNvSpPr txBox="1"/>
      </xdr:nvSpPr>
      <xdr:spPr>
        <a:xfrm>
          <a:off x="18561127" y="101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F83D6F9D-D371-483B-96F4-3D593A82DABC}"/>
            </a:ext>
          </a:extLst>
        </xdr:cNvPr>
        <xdr:cNvSpPr txBox="1"/>
      </xdr:nvSpPr>
      <xdr:spPr>
        <a:xfrm>
          <a:off x="17776267"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D24A8F4D-5E6A-47DA-AFE5-5E326595D204}"/>
            </a:ext>
          </a:extLst>
        </xdr:cNvPr>
        <xdr:cNvSpPr txBox="1"/>
      </xdr:nvSpPr>
      <xdr:spPr>
        <a:xfrm>
          <a:off x="17001567" y="1041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2D615233-221F-4175-95CB-B13A8F53CFE8}"/>
            </a:ext>
          </a:extLst>
        </xdr:cNvPr>
        <xdr:cNvSpPr txBox="1"/>
      </xdr:nvSpPr>
      <xdr:spPr>
        <a:xfrm>
          <a:off x="16226867" y="1042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37165</xdr:rowOff>
    </xdr:from>
    <xdr:ext cx="469744" cy="259045"/>
    <xdr:sp macro="" textlink="">
      <xdr:nvSpPr>
        <xdr:cNvPr id="620" name="n_1mainValue【学校施設】&#10;一人当たり面積">
          <a:extLst>
            <a:ext uri="{FF2B5EF4-FFF2-40B4-BE49-F238E27FC236}">
              <a16:creationId xmlns:a16="http://schemas.microsoft.com/office/drawing/2014/main" id="{EFD1C2A5-C5AB-484C-9384-3E9D259BB420}"/>
            </a:ext>
          </a:extLst>
        </xdr:cNvPr>
        <xdr:cNvSpPr txBox="1"/>
      </xdr:nvSpPr>
      <xdr:spPr>
        <a:xfrm>
          <a:off x="18561127" y="1043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38688</xdr:rowOff>
    </xdr:from>
    <xdr:ext cx="469744" cy="259045"/>
    <xdr:sp macro="" textlink="">
      <xdr:nvSpPr>
        <xdr:cNvPr id="621" name="n_2mainValue【学校施設】&#10;一人当たり面積">
          <a:extLst>
            <a:ext uri="{FF2B5EF4-FFF2-40B4-BE49-F238E27FC236}">
              <a16:creationId xmlns:a16="http://schemas.microsoft.com/office/drawing/2014/main" id="{E564914A-7A5F-46E0-AD2A-D2FA156E37C8}"/>
            </a:ext>
          </a:extLst>
        </xdr:cNvPr>
        <xdr:cNvSpPr txBox="1"/>
      </xdr:nvSpPr>
      <xdr:spPr>
        <a:xfrm>
          <a:off x="17776267" y="1043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22179</xdr:rowOff>
    </xdr:from>
    <xdr:ext cx="469744" cy="259045"/>
    <xdr:sp macro="" textlink="">
      <xdr:nvSpPr>
        <xdr:cNvPr id="622" name="n_3mainValue【学校施設】&#10;一人当たり面積">
          <a:extLst>
            <a:ext uri="{FF2B5EF4-FFF2-40B4-BE49-F238E27FC236}">
              <a16:creationId xmlns:a16="http://schemas.microsoft.com/office/drawing/2014/main" id="{7897A4BF-CFED-4606-828A-D6C6F22DE9BE}"/>
            </a:ext>
          </a:extLst>
        </xdr:cNvPr>
        <xdr:cNvSpPr txBox="1"/>
      </xdr:nvSpPr>
      <xdr:spPr>
        <a:xfrm>
          <a:off x="17001567" y="1008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31322</xdr:rowOff>
    </xdr:from>
    <xdr:ext cx="469744" cy="259045"/>
    <xdr:sp macro="" textlink="">
      <xdr:nvSpPr>
        <xdr:cNvPr id="623" name="n_4mainValue【学校施設】&#10;一人当たり面積">
          <a:extLst>
            <a:ext uri="{FF2B5EF4-FFF2-40B4-BE49-F238E27FC236}">
              <a16:creationId xmlns:a16="http://schemas.microsoft.com/office/drawing/2014/main" id="{9DEF7C24-ED3F-4F49-BC30-F433B7555CA0}"/>
            </a:ext>
          </a:extLst>
        </xdr:cNvPr>
        <xdr:cNvSpPr txBox="1"/>
      </xdr:nvSpPr>
      <xdr:spPr>
        <a:xfrm>
          <a:off x="16226867" y="1008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D5FC63F2-A3F7-4A43-8737-C51FEFAD62F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8FE44EFE-61E1-4B28-B74C-FE32474587B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CB7DAC8-420F-4DA7-A711-EE94FBE637F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D3DF3264-6B63-4574-9891-84649DD820D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CDD8102C-8425-4D44-AFC4-3EF90F289CD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F77CED7B-2E98-43BE-B5EB-3B4E6DCE671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437FD603-83FC-4F5F-9703-CF1A87292ED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49D65D45-EEC6-447D-B6D5-1D7E0F0B0083}"/>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8E38F53A-FADE-4A63-AACA-9B5EB793A77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56E13A2F-D253-45BA-9518-690EB0D6141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A5798DB2-EFFD-42A3-842D-E3364D6F082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D8B238BC-1531-4B2F-941C-94CAFAEB8A7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DC998B5E-55C9-4537-A218-DD854465DC7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6BE20996-290D-4463-B407-A102FEFA660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75BBAD8D-0339-40C4-AA4A-C2C2631A466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62D39965-DE3B-421B-BD14-3BD8E20CB0C3}"/>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DAFED04A-F5D1-4781-8DF4-96BE351A4AD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9CC0DAEF-84C7-4183-9AC0-D15163F3DC6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9520C1D8-B7E8-4CF8-85B4-5BD9CB7B13C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3A382816-88B7-4A69-B0FE-D1D9B8989E7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7805D1B9-6851-4BAF-BCF7-D1F596DE0A5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2C6E2DD6-48DD-4195-AAE9-79CF0ED3FF7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CF586881-C185-4724-B2F6-36E4C71F6C4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19922128-6647-4628-AEFC-C63848F90B2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BC01D0C7-A818-4963-895A-0663A6C3307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77BC16EA-F1F9-459A-BFEB-2768ECB5319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1151F4DB-5A82-4B4D-9D10-812A4EA0060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06644550-87CD-445F-A29B-513667D86BA4}"/>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3132231-2A07-47BA-A897-5BA3DF90F7F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94D11396-176D-4A15-9CBC-B96A4C1EF406}"/>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7527807D-E624-44BC-A207-0DA580C5686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323ED4E6-961A-4EEB-82C2-CAAE020FFFC1}"/>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32CF230E-A38A-404B-8FCD-F4D8AC3BC21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0BDFD887-8821-4776-929C-77C48040BB0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B562EE69-55EE-4112-8980-C7728552E6B3}"/>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103EC377-FA48-4DED-9923-C756B7CF1C84}"/>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EA1D9207-B431-4293-A04D-ADC475B58CD4}"/>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A8DA2775-A8E7-4A03-828C-EE0BE39F3CE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94BC9540-F93A-45BB-BAAD-D8E86DF25BBC}"/>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110ECE38-B885-4B47-B115-C114B2ADB1F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71FE7E73-7F3A-4797-B8C3-0358FBA8A235}"/>
            </a:ext>
          </a:extLst>
        </xdr:cNvPr>
        <xdr:cNvCxnSpPr/>
      </xdr:nvCxnSpPr>
      <xdr:spPr>
        <a:xfrm flipV="1">
          <a:off x="14375764" y="1678305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899FC1E0-E833-4BF9-BD82-8F1CA1228593}"/>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EC2F78A5-5B2B-4B5E-8001-772517FC9FE7}"/>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a:extLst>
            <a:ext uri="{FF2B5EF4-FFF2-40B4-BE49-F238E27FC236}">
              <a16:creationId xmlns:a16="http://schemas.microsoft.com/office/drawing/2014/main" id="{33C28E32-B001-41F0-B727-BEB91E554E4B}"/>
            </a:ext>
          </a:extLst>
        </xdr:cNvPr>
        <xdr:cNvSpPr txBox="1"/>
      </xdr:nvSpPr>
      <xdr:spPr>
        <a:xfrm>
          <a:off x="14414500" y="1656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a:extLst>
            <a:ext uri="{FF2B5EF4-FFF2-40B4-BE49-F238E27FC236}">
              <a16:creationId xmlns:a16="http://schemas.microsoft.com/office/drawing/2014/main" id="{5987D81C-9CFD-4B19-BCFF-E389F5137C78}"/>
            </a:ext>
          </a:extLst>
        </xdr:cNvPr>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669" name="【公民館】&#10;有形固定資産減価償却率平均値テキスト">
          <a:extLst>
            <a:ext uri="{FF2B5EF4-FFF2-40B4-BE49-F238E27FC236}">
              <a16:creationId xmlns:a16="http://schemas.microsoft.com/office/drawing/2014/main" id="{C4E6B39F-D468-4568-879F-8A39AE57EDEF}"/>
            </a:ext>
          </a:extLst>
        </xdr:cNvPr>
        <xdr:cNvSpPr txBox="1"/>
      </xdr:nvSpPr>
      <xdr:spPr>
        <a:xfrm>
          <a:off x="14414500" y="17537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a:extLst>
            <a:ext uri="{FF2B5EF4-FFF2-40B4-BE49-F238E27FC236}">
              <a16:creationId xmlns:a16="http://schemas.microsoft.com/office/drawing/2014/main" id="{3B8F7516-5823-4DD3-BC81-F9783D5FABAE}"/>
            </a:ext>
          </a:extLst>
        </xdr:cNvPr>
        <xdr:cNvSpPr/>
      </xdr:nvSpPr>
      <xdr:spPr>
        <a:xfrm>
          <a:off x="14325600" y="175590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a:extLst>
            <a:ext uri="{FF2B5EF4-FFF2-40B4-BE49-F238E27FC236}">
              <a16:creationId xmlns:a16="http://schemas.microsoft.com/office/drawing/2014/main" id="{1ABF6A6D-9E6E-48CA-925A-5A8D2D112BC0}"/>
            </a:ext>
          </a:extLst>
        </xdr:cNvPr>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a:extLst>
            <a:ext uri="{FF2B5EF4-FFF2-40B4-BE49-F238E27FC236}">
              <a16:creationId xmlns:a16="http://schemas.microsoft.com/office/drawing/2014/main" id="{672C4419-8987-4822-BB34-28912CE3ACC1}"/>
            </a:ext>
          </a:extLst>
        </xdr:cNvPr>
        <xdr:cNvSpPr/>
      </xdr:nvSpPr>
      <xdr:spPr>
        <a:xfrm>
          <a:off x="1280414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3" name="フローチャート: 判断 672">
          <a:extLst>
            <a:ext uri="{FF2B5EF4-FFF2-40B4-BE49-F238E27FC236}">
              <a16:creationId xmlns:a16="http://schemas.microsoft.com/office/drawing/2014/main" id="{AA0E949D-8BA4-42BC-A875-7248D2F4734D}"/>
            </a:ext>
          </a:extLst>
        </xdr:cNvPr>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674" name="フローチャート: 判断 673">
          <a:extLst>
            <a:ext uri="{FF2B5EF4-FFF2-40B4-BE49-F238E27FC236}">
              <a16:creationId xmlns:a16="http://schemas.microsoft.com/office/drawing/2014/main" id="{5A82F87D-55E2-4A31-876A-89DDBF5E61BE}"/>
            </a:ext>
          </a:extLst>
        </xdr:cNvPr>
        <xdr:cNvSpPr/>
      </xdr:nvSpPr>
      <xdr:spPr>
        <a:xfrm>
          <a:off x="1123188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6FE177-E762-45CF-BB7A-BCE2CEEEFFE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1BB0DF0-1486-4067-8095-B0D86104143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5153677-7CC4-4E9D-8180-41921CAB347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628CD86-795A-4F5C-85CA-6C4924FCDE5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F5167A90-7409-4E95-9F8F-D05ED2A6A5F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93980</xdr:rowOff>
    </xdr:from>
    <xdr:to>
      <xdr:col>85</xdr:col>
      <xdr:colOff>177800</xdr:colOff>
      <xdr:row>105</xdr:row>
      <xdr:rowOff>24130</xdr:rowOff>
    </xdr:to>
    <xdr:sp macro="" textlink="">
      <xdr:nvSpPr>
        <xdr:cNvPr id="680" name="楕円 679">
          <a:extLst>
            <a:ext uri="{FF2B5EF4-FFF2-40B4-BE49-F238E27FC236}">
              <a16:creationId xmlns:a16="http://schemas.microsoft.com/office/drawing/2014/main" id="{1FFCF560-9939-42ED-82A9-99055C0CDBE1}"/>
            </a:ext>
          </a:extLst>
        </xdr:cNvPr>
        <xdr:cNvSpPr/>
      </xdr:nvSpPr>
      <xdr:spPr>
        <a:xfrm>
          <a:off x="14325600" y="175285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116857</xdr:rowOff>
    </xdr:from>
    <xdr:ext cx="405111" cy="259045"/>
    <xdr:sp macro="" textlink="">
      <xdr:nvSpPr>
        <xdr:cNvPr id="681" name="【公民館】&#10;有形固定資産減価償却率該当値テキスト">
          <a:extLst>
            <a:ext uri="{FF2B5EF4-FFF2-40B4-BE49-F238E27FC236}">
              <a16:creationId xmlns:a16="http://schemas.microsoft.com/office/drawing/2014/main" id="{31260611-C284-4D8E-8BE1-12F6E97EA5FD}"/>
            </a:ext>
          </a:extLst>
        </xdr:cNvPr>
        <xdr:cNvSpPr txBox="1"/>
      </xdr:nvSpPr>
      <xdr:spPr>
        <a:xfrm>
          <a:off x="14414500"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40639</xdr:rowOff>
    </xdr:from>
    <xdr:to>
      <xdr:col>81</xdr:col>
      <xdr:colOff>101600</xdr:colOff>
      <xdr:row>104</xdr:row>
      <xdr:rowOff>142239</xdr:rowOff>
    </xdr:to>
    <xdr:sp macro="" textlink="">
      <xdr:nvSpPr>
        <xdr:cNvPr id="682" name="楕円 681">
          <a:extLst>
            <a:ext uri="{FF2B5EF4-FFF2-40B4-BE49-F238E27FC236}">
              <a16:creationId xmlns:a16="http://schemas.microsoft.com/office/drawing/2014/main" id="{B6260C6A-AE8D-4CB6-BDF1-CAA031B22282}"/>
            </a:ext>
          </a:extLst>
        </xdr:cNvPr>
        <xdr:cNvSpPr/>
      </xdr:nvSpPr>
      <xdr:spPr>
        <a:xfrm>
          <a:off x="13578840" y="1747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91439</xdr:rowOff>
    </xdr:from>
    <xdr:to>
      <xdr:col>85</xdr:col>
      <xdr:colOff>127000</xdr:colOff>
      <xdr:row>104</xdr:row>
      <xdr:rowOff>144780</xdr:rowOff>
    </xdr:to>
    <xdr:cxnSp macro="">
      <xdr:nvCxnSpPr>
        <xdr:cNvPr id="683" name="直線コネクタ 682">
          <a:extLst>
            <a:ext uri="{FF2B5EF4-FFF2-40B4-BE49-F238E27FC236}">
              <a16:creationId xmlns:a16="http://schemas.microsoft.com/office/drawing/2014/main" id="{188A4E24-67C4-4106-A907-013B8FC43886}"/>
            </a:ext>
          </a:extLst>
        </xdr:cNvPr>
        <xdr:cNvCxnSpPr/>
      </xdr:nvCxnSpPr>
      <xdr:spPr>
        <a:xfrm>
          <a:off x="13629640" y="17525999"/>
          <a:ext cx="74676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158750</xdr:rowOff>
    </xdr:from>
    <xdr:to>
      <xdr:col>76</xdr:col>
      <xdr:colOff>165100</xdr:colOff>
      <xdr:row>104</xdr:row>
      <xdr:rowOff>88900</xdr:rowOff>
    </xdr:to>
    <xdr:sp macro="" textlink="">
      <xdr:nvSpPr>
        <xdr:cNvPr id="684" name="楕円 683">
          <a:extLst>
            <a:ext uri="{FF2B5EF4-FFF2-40B4-BE49-F238E27FC236}">
              <a16:creationId xmlns:a16="http://schemas.microsoft.com/office/drawing/2014/main" id="{CA9612C5-0269-461A-9723-90A6725634FB}"/>
            </a:ext>
          </a:extLst>
        </xdr:cNvPr>
        <xdr:cNvSpPr/>
      </xdr:nvSpPr>
      <xdr:spPr>
        <a:xfrm>
          <a:off x="12804140" y="1742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38100</xdr:rowOff>
    </xdr:from>
    <xdr:to>
      <xdr:col>81</xdr:col>
      <xdr:colOff>50800</xdr:colOff>
      <xdr:row>104</xdr:row>
      <xdr:rowOff>91439</xdr:rowOff>
    </xdr:to>
    <xdr:cxnSp macro="">
      <xdr:nvCxnSpPr>
        <xdr:cNvPr id="685" name="直線コネクタ 684">
          <a:extLst>
            <a:ext uri="{FF2B5EF4-FFF2-40B4-BE49-F238E27FC236}">
              <a16:creationId xmlns:a16="http://schemas.microsoft.com/office/drawing/2014/main" id="{2D34A56F-3A39-409B-9B12-6C7FF0DA827F}"/>
            </a:ext>
          </a:extLst>
        </xdr:cNvPr>
        <xdr:cNvCxnSpPr/>
      </xdr:nvCxnSpPr>
      <xdr:spPr>
        <a:xfrm>
          <a:off x="12854940" y="17472660"/>
          <a:ext cx="7747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90170</xdr:rowOff>
    </xdr:from>
    <xdr:to>
      <xdr:col>72</xdr:col>
      <xdr:colOff>38100</xdr:colOff>
      <xdr:row>105</xdr:row>
      <xdr:rowOff>20320</xdr:rowOff>
    </xdr:to>
    <xdr:sp macro="" textlink="">
      <xdr:nvSpPr>
        <xdr:cNvPr id="686" name="楕円 685">
          <a:extLst>
            <a:ext uri="{FF2B5EF4-FFF2-40B4-BE49-F238E27FC236}">
              <a16:creationId xmlns:a16="http://schemas.microsoft.com/office/drawing/2014/main" id="{E62FFE11-D43B-4774-86C1-ECCA5F6DDE25}"/>
            </a:ext>
          </a:extLst>
        </xdr:cNvPr>
        <xdr:cNvSpPr/>
      </xdr:nvSpPr>
      <xdr:spPr>
        <a:xfrm>
          <a:off x="12029440" y="17524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38100</xdr:rowOff>
    </xdr:from>
    <xdr:to>
      <xdr:col>76</xdr:col>
      <xdr:colOff>114300</xdr:colOff>
      <xdr:row>104</xdr:row>
      <xdr:rowOff>140970</xdr:rowOff>
    </xdr:to>
    <xdr:cxnSp macro="">
      <xdr:nvCxnSpPr>
        <xdr:cNvPr id="687" name="直線コネクタ 686">
          <a:extLst>
            <a:ext uri="{FF2B5EF4-FFF2-40B4-BE49-F238E27FC236}">
              <a16:creationId xmlns:a16="http://schemas.microsoft.com/office/drawing/2014/main" id="{C7603998-F852-4FCF-87C6-99984F1C774A}"/>
            </a:ext>
          </a:extLst>
        </xdr:cNvPr>
        <xdr:cNvCxnSpPr/>
      </xdr:nvCxnSpPr>
      <xdr:spPr>
        <a:xfrm flipV="1">
          <a:off x="12072620" y="17472660"/>
          <a:ext cx="7823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27305</xdr:rowOff>
    </xdr:from>
    <xdr:to>
      <xdr:col>67</xdr:col>
      <xdr:colOff>101600</xdr:colOff>
      <xdr:row>104</xdr:row>
      <xdr:rowOff>128905</xdr:rowOff>
    </xdr:to>
    <xdr:sp macro="" textlink="">
      <xdr:nvSpPr>
        <xdr:cNvPr id="688" name="楕円 687">
          <a:extLst>
            <a:ext uri="{FF2B5EF4-FFF2-40B4-BE49-F238E27FC236}">
              <a16:creationId xmlns:a16="http://schemas.microsoft.com/office/drawing/2014/main" id="{52C360DB-B1B4-4844-85B5-6DDF04DCAF9F}"/>
            </a:ext>
          </a:extLst>
        </xdr:cNvPr>
        <xdr:cNvSpPr/>
      </xdr:nvSpPr>
      <xdr:spPr>
        <a:xfrm>
          <a:off x="11231880" y="174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78105</xdr:rowOff>
    </xdr:from>
    <xdr:to>
      <xdr:col>71</xdr:col>
      <xdr:colOff>177800</xdr:colOff>
      <xdr:row>104</xdr:row>
      <xdr:rowOff>140970</xdr:rowOff>
    </xdr:to>
    <xdr:cxnSp macro="">
      <xdr:nvCxnSpPr>
        <xdr:cNvPr id="689" name="直線コネクタ 688">
          <a:extLst>
            <a:ext uri="{FF2B5EF4-FFF2-40B4-BE49-F238E27FC236}">
              <a16:creationId xmlns:a16="http://schemas.microsoft.com/office/drawing/2014/main" id="{ED5CD29D-EA28-4C06-BC59-57D31178053E}"/>
            </a:ext>
          </a:extLst>
        </xdr:cNvPr>
        <xdr:cNvCxnSpPr/>
      </xdr:nvCxnSpPr>
      <xdr:spPr>
        <a:xfrm>
          <a:off x="11282680" y="17512665"/>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690" name="n_1aveValue【公民館】&#10;有形固定資産減価償却率">
          <a:extLst>
            <a:ext uri="{FF2B5EF4-FFF2-40B4-BE49-F238E27FC236}">
              <a16:creationId xmlns:a16="http://schemas.microsoft.com/office/drawing/2014/main" id="{0DDE1AA1-A938-45DE-B8A3-3DC4F1ECF6A9}"/>
            </a:ext>
          </a:extLst>
        </xdr:cNvPr>
        <xdr:cNvSpPr txBox="1"/>
      </xdr:nvSpPr>
      <xdr:spPr>
        <a:xfrm>
          <a:off x="13437244" y="1763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691" name="n_2aveValue【公民館】&#10;有形固定資産減価償却率">
          <a:extLst>
            <a:ext uri="{FF2B5EF4-FFF2-40B4-BE49-F238E27FC236}">
              <a16:creationId xmlns:a16="http://schemas.microsoft.com/office/drawing/2014/main" id="{874239A4-CC0D-4BA6-8476-2217A78A52AD}"/>
            </a:ext>
          </a:extLst>
        </xdr:cNvPr>
        <xdr:cNvSpPr txBox="1"/>
      </xdr:nvSpPr>
      <xdr:spPr>
        <a:xfrm>
          <a:off x="1267524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692" name="n_3aveValue【公民館】&#10;有形固定資産減価償却率">
          <a:extLst>
            <a:ext uri="{FF2B5EF4-FFF2-40B4-BE49-F238E27FC236}">
              <a16:creationId xmlns:a16="http://schemas.microsoft.com/office/drawing/2014/main" id="{3B5F8ED9-D85E-4D25-9495-03E87B828EFA}"/>
            </a:ext>
          </a:extLst>
        </xdr:cNvPr>
        <xdr:cNvSpPr txBox="1"/>
      </xdr:nvSpPr>
      <xdr:spPr>
        <a:xfrm>
          <a:off x="119005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693" name="n_4aveValue【公民館】&#10;有形固定資産減価償却率">
          <a:extLst>
            <a:ext uri="{FF2B5EF4-FFF2-40B4-BE49-F238E27FC236}">
              <a16:creationId xmlns:a16="http://schemas.microsoft.com/office/drawing/2014/main" id="{1682553F-0E0D-4215-B189-F052241724FF}"/>
            </a:ext>
          </a:extLst>
        </xdr:cNvPr>
        <xdr:cNvSpPr txBox="1"/>
      </xdr:nvSpPr>
      <xdr:spPr>
        <a:xfrm>
          <a:off x="1110298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158766</xdr:rowOff>
    </xdr:from>
    <xdr:ext cx="405111" cy="259045"/>
    <xdr:sp macro="" textlink="">
      <xdr:nvSpPr>
        <xdr:cNvPr id="694" name="n_1mainValue【公民館】&#10;有形固定資産減価償却率">
          <a:extLst>
            <a:ext uri="{FF2B5EF4-FFF2-40B4-BE49-F238E27FC236}">
              <a16:creationId xmlns:a16="http://schemas.microsoft.com/office/drawing/2014/main" id="{F860777C-C885-49B2-BFB7-44CA23BDF353}"/>
            </a:ext>
          </a:extLst>
        </xdr:cNvPr>
        <xdr:cNvSpPr txBox="1"/>
      </xdr:nvSpPr>
      <xdr:spPr>
        <a:xfrm>
          <a:off x="13437244" y="1725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105427</xdr:rowOff>
    </xdr:from>
    <xdr:ext cx="405111" cy="259045"/>
    <xdr:sp macro="" textlink="">
      <xdr:nvSpPr>
        <xdr:cNvPr id="695" name="n_2mainValue【公民館】&#10;有形固定資産減価償却率">
          <a:extLst>
            <a:ext uri="{FF2B5EF4-FFF2-40B4-BE49-F238E27FC236}">
              <a16:creationId xmlns:a16="http://schemas.microsoft.com/office/drawing/2014/main" id="{8CD4615A-EC36-47A6-B072-7E51F3A1F2AD}"/>
            </a:ext>
          </a:extLst>
        </xdr:cNvPr>
        <xdr:cNvSpPr txBox="1"/>
      </xdr:nvSpPr>
      <xdr:spPr>
        <a:xfrm>
          <a:off x="1267524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36847</xdr:rowOff>
    </xdr:from>
    <xdr:ext cx="405111" cy="259045"/>
    <xdr:sp macro="" textlink="">
      <xdr:nvSpPr>
        <xdr:cNvPr id="696" name="n_3mainValue【公民館】&#10;有形固定資産減価償却率">
          <a:extLst>
            <a:ext uri="{FF2B5EF4-FFF2-40B4-BE49-F238E27FC236}">
              <a16:creationId xmlns:a16="http://schemas.microsoft.com/office/drawing/2014/main" id="{00A50F9C-2253-444F-84AF-7DAB572BB797}"/>
            </a:ext>
          </a:extLst>
        </xdr:cNvPr>
        <xdr:cNvSpPr txBox="1"/>
      </xdr:nvSpPr>
      <xdr:spPr>
        <a:xfrm>
          <a:off x="11900544" y="1730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145432</xdr:rowOff>
    </xdr:from>
    <xdr:ext cx="405111" cy="259045"/>
    <xdr:sp macro="" textlink="">
      <xdr:nvSpPr>
        <xdr:cNvPr id="697" name="n_4mainValue【公民館】&#10;有形固定資産減価償却率">
          <a:extLst>
            <a:ext uri="{FF2B5EF4-FFF2-40B4-BE49-F238E27FC236}">
              <a16:creationId xmlns:a16="http://schemas.microsoft.com/office/drawing/2014/main" id="{B85AD5FF-FA0B-4566-A0AC-FC03576D8F81}"/>
            </a:ext>
          </a:extLst>
        </xdr:cNvPr>
        <xdr:cNvSpPr txBox="1"/>
      </xdr:nvSpPr>
      <xdr:spPr>
        <a:xfrm>
          <a:off x="11102984" y="1724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4C4711DC-9CEF-41A2-B5F9-684BDE455D9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7DF33B30-2DE9-466A-BD38-5B8D7F9DCD5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59620B6B-B272-4B79-BD0D-BDF921F416B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A82EAED8-81B3-4237-8FFB-130A4F7688D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9D322276-EB21-42B5-9FD2-E11357D54CF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2B7E2820-1D93-46C4-8E29-E36C2269CD5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AD5580B8-3FE7-4925-A7A8-92F6827048F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A7EC6D15-B95E-417E-A0E1-28E70015C8C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950D380D-F028-477B-93D5-005CAB0FEEA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8517643D-C383-4B81-A2D9-943165E9D19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D142C642-4E6A-4FE4-A93B-B41C649CD5F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2F4483B7-C164-47DA-8905-E21CB61CF7E7}"/>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2DA0FE8C-E713-4D6E-9C69-61106F038403}"/>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3BCCEA39-63C0-4EC2-A5C7-A711BE68F10F}"/>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60159A5E-D568-4DED-8F8E-D81236008CC6}"/>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89C2955C-B0FB-4B21-82DB-2BBB893A02B8}"/>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2FF1AD3C-25B9-496D-9AB4-F4D04366AD4A}"/>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C22CCF80-FD15-4630-8541-DA62A4EA1C2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6646A1F1-161E-48B6-82BA-A84A77FC5639}"/>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549D17CE-57F3-4FC0-B03A-03C78DC50244}"/>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EEFDB878-9299-4D38-B17C-253681BDF65F}"/>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656B1A44-9DFA-4E26-A034-8A2983AA43B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79C557EB-4028-4F11-95EF-50E1A83C9DF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60C90182-3EDA-4DD5-B1F1-D216FDC89B6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88C84366-F8BB-4BD1-9236-80D35AC43B1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3" name="直線コネクタ 722">
          <a:extLst>
            <a:ext uri="{FF2B5EF4-FFF2-40B4-BE49-F238E27FC236}">
              <a16:creationId xmlns:a16="http://schemas.microsoft.com/office/drawing/2014/main" id="{72739408-1BA3-495C-9ED1-2D452F307A7F}"/>
            </a:ext>
          </a:extLst>
        </xdr:cNvPr>
        <xdr:cNvCxnSpPr/>
      </xdr:nvCxnSpPr>
      <xdr:spPr>
        <a:xfrm flipV="1">
          <a:off x="19509104" y="16889186"/>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4" name="【公民館】&#10;一人当たり面積最小値テキスト">
          <a:extLst>
            <a:ext uri="{FF2B5EF4-FFF2-40B4-BE49-F238E27FC236}">
              <a16:creationId xmlns:a16="http://schemas.microsoft.com/office/drawing/2014/main" id="{17FCFC50-6320-45AE-B620-F69D04B974B2}"/>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5" name="直線コネクタ 724">
          <a:extLst>
            <a:ext uri="{FF2B5EF4-FFF2-40B4-BE49-F238E27FC236}">
              <a16:creationId xmlns:a16="http://schemas.microsoft.com/office/drawing/2014/main" id="{8DE623AB-EF60-4BBE-9FD0-76E4C872B5D0}"/>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6" name="【公民館】&#10;一人当たり面積最大値テキスト">
          <a:extLst>
            <a:ext uri="{FF2B5EF4-FFF2-40B4-BE49-F238E27FC236}">
              <a16:creationId xmlns:a16="http://schemas.microsoft.com/office/drawing/2014/main" id="{1683EEC8-C1AC-491E-87D2-875EB1FA0922}"/>
            </a:ext>
          </a:extLst>
        </xdr:cNvPr>
        <xdr:cNvSpPr txBox="1"/>
      </xdr:nvSpPr>
      <xdr:spPr>
        <a:xfrm>
          <a:off x="19547840" y="1666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7" name="直線コネクタ 726">
          <a:extLst>
            <a:ext uri="{FF2B5EF4-FFF2-40B4-BE49-F238E27FC236}">
              <a16:creationId xmlns:a16="http://schemas.microsoft.com/office/drawing/2014/main" id="{0C0C8AC0-64FE-4265-A3BB-4D5A94043C45}"/>
            </a:ext>
          </a:extLst>
        </xdr:cNvPr>
        <xdr:cNvCxnSpPr/>
      </xdr:nvCxnSpPr>
      <xdr:spPr>
        <a:xfrm>
          <a:off x="1944370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728" name="【公民館】&#10;一人当たり面積平均値テキスト">
          <a:extLst>
            <a:ext uri="{FF2B5EF4-FFF2-40B4-BE49-F238E27FC236}">
              <a16:creationId xmlns:a16="http://schemas.microsoft.com/office/drawing/2014/main" id="{2E6B33B7-B172-4CEE-9C4F-4589AB20627E}"/>
            </a:ext>
          </a:extLst>
        </xdr:cNvPr>
        <xdr:cNvSpPr txBox="1"/>
      </xdr:nvSpPr>
      <xdr:spPr>
        <a:xfrm>
          <a:off x="19547840" y="177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9" name="フローチャート: 判断 728">
          <a:extLst>
            <a:ext uri="{FF2B5EF4-FFF2-40B4-BE49-F238E27FC236}">
              <a16:creationId xmlns:a16="http://schemas.microsoft.com/office/drawing/2014/main" id="{2DC3B7B5-C3C0-46EA-B075-AC09F2287B10}"/>
            </a:ext>
          </a:extLst>
        </xdr:cNvPr>
        <xdr:cNvSpPr/>
      </xdr:nvSpPr>
      <xdr:spPr>
        <a:xfrm>
          <a:off x="19458940" y="17924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0" name="フローチャート: 判断 729">
          <a:extLst>
            <a:ext uri="{FF2B5EF4-FFF2-40B4-BE49-F238E27FC236}">
              <a16:creationId xmlns:a16="http://schemas.microsoft.com/office/drawing/2014/main" id="{423CDEC4-68F6-4B14-9003-C3CFC1F5DE8D}"/>
            </a:ext>
          </a:extLst>
        </xdr:cNvPr>
        <xdr:cNvSpPr/>
      </xdr:nvSpPr>
      <xdr:spPr>
        <a:xfrm>
          <a:off x="18735040" y="1793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a:extLst>
            <a:ext uri="{FF2B5EF4-FFF2-40B4-BE49-F238E27FC236}">
              <a16:creationId xmlns:a16="http://schemas.microsoft.com/office/drawing/2014/main" id="{CF1F2DEE-C0EC-4A57-BC5A-9D2B61118CF5}"/>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2" name="フローチャート: 判断 731">
          <a:extLst>
            <a:ext uri="{FF2B5EF4-FFF2-40B4-BE49-F238E27FC236}">
              <a16:creationId xmlns:a16="http://schemas.microsoft.com/office/drawing/2014/main" id="{C615CAA4-787B-4203-8EA6-20B1A39142F0}"/>
            </a:ext>
          </a:extLst>
        </xdr:cNvPr>
        <xdr:cNvSpPr/>
      </xdr:nvSpPr>
      <xdr:spPr>
        <a:xfrm>
          <a:off x="171627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33" name="フローチャート: 判断 732">
          <a:extLst>
            <a:ext uri="{FF2B5EF4-FFF2-40B4-BE49-F238E27FC236}">
              <a16:creationId xmlns:a16="http://schemas.microsoft.com/office/drawing/2014/main" id="{124A3096-91A7-440B-8A6F-F55DE2DAC586}"/>
            </a:ext>
          </a:extLst>
        </xdr:cNvPr>
        <xdr:cNvSpPr/>
      </xdr:nvSpPr>
      <xdr:spPr>
        <a:xfrm>
          <a:off x="16388080" y="17911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321F663-C694-4E7E-9720-3F921EF55E4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1C113E1-D04A-4885-9625-60EFC19EFEB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56017A33-CE65-4DEA-A3A3-CA98001054F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C4FE5140-6D89-40A6-9B75-3B6AD273096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B414522-C794-4AFD-A3D2-05F60B81861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107043</xdr:rowOff>
    </xdr:from>
    <xdr:to>
      <xdr:col>116</xdr:col>
      <xdr:colOff>114300</xdr:colOff>
      <xdr:row>108</xdr:row>
      <xdr:rowOff>37193</xdr:rowOff>
    </xdr:to>
    <xdr:sp macro="" textlink="">
      <xdr:nvSpPr>
        <xdr:cNvPr id="739" name="楕円 738">
          <a:extLst>
            <a:ext uri="{FF2B5EF4-FFF2-40B4-BE49-F238E27FC236}">
              <a16:creationId xmlns:a16="http://schemas.microsoft.com/office/drawing/2014/main" id="{C2CF7384-DDBC-4AC3-B40B-2A87FEA5C0DF}"/>
            </a:ext>
          </a:extLst>
        </xdr:cNvPr>
        <xdr:cNvSpPr/>
      </xdr:nvSpPr>
      <xdr:spPr>
        <a:xfrm>
          <a:off x="19458940" y="180445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85470</xdr:rowOff>
    </xdr:from>
    <xdr:ext cx="469744" cy="259045"/>
    <xdr:sp macro="" textlink="">
      <xdr:nvSpPr>
        <xdr:cNvPr id="740" name="【公民館】&#10;一人当たり面積該当値テキスト">
          <a:extLst>
            <a:ext uri="{FF2B5EF4-FFF2-40B4-BE49-F238E27FC236}">
              <a16:creationId xmlns:a16="http://schemas.microsoft.com/office/drawing/2014/main" id="{83B35398-B826-44EE-9E92-164862955B51}"/>
            </a:ext>
          </a:extLst>
        </xdr:cNvPr>
        <xdr:cNvSpPr txBox="1"/>
      </xdr:nvSpPr>
      <xdr:spPr>
        <a:xfrm>
          <a:off x="19547840" y="1802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110308</xdr:rowOff>
    </xdr:from>
    <xdr:to>
      <xdr:col>112</xdr:col>
      <xdr:colOff>38100</xdr:colOff>
      <xdr:row>108</xdr:row>
      <xdr:rowOff>40458</xdr:rowOff>
    </xdr:to>
    <xdr:sp macro="" textlink="">
      <xdr:nvSpPr>
        <xdr:cNvPr id="741" name="楕円 740">
          <a:extLst>
            <a:ext uri="{FF2B5EF4-FFF2-40B4-BE49-F238E27FC236}">
              <a16:creationId xmlns:a16="http://schemas.microsoft.com/office/drawing/2014/main" id="{9866385A-15C3-48B4-B47A-80A735261100}"/>
            </a:ext>
          </a:extLst>
        </xdr:cNvPr>
        <xdr:cNvSpPr/>
      </xdr:nvSpPr>
      <xdr:spPr>
        <a:xfrm>
          <a:off x="18735040" y="18047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157843</xdr:rowOff>
    </xdr:from>
    <xdr:to>
      <xdr:col>116</xdr:col>
      <xdr:colOff>63500</xdr:colOff>
      <xdr:row>107</xdr:row>
      <xdr:rowOff>161108</xdr:rowOff>
    </xdr:to>
    <xdr:cxnSp macro="">
      <xdr:nvCxnSpPr>
        <xdr:cNvPr id="742" name="直線コネクタ 741">
          <a:extLst>
            <a:ext uri="{FF2B5EF4-FFF2-40B4-BE49-F238E27FC236}">
              <a16:creationId xmlns:a16="http://schemas.microsoft.com/office/drawing/2014/main" id="{276C0A4F-FEAB-4CE8-B436-ACF3E21CE816}"/>
            </a:ext>
          </a:extLst>
        </xdr:cNvPr>
        <xdr:cNvCxnSpPr/>
      </xdr:nvCxnSpPr>
      <xdr:spPr>
        <a:xfrm flipV="1">
          <a:off x="18778220" y="18095323"/>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113574</xdr:rowOff>
    </xdr:from>
    <xdr:to>
      <xdr:col>107</xdr:col>
      <xdr:colOff>101600</xdr:colOff>
      <xdr:row>108</xdr:row>
      <xdr:rowOff>43724</xdr:rowOff>
    </xdr:to>
    <xdr:sp macro="" textlink="">
      <xdr:nvSpPr>
        <xdr:cNvPr id="743" name="楕円 742">
          <a:extLst>
            <a:ext uri="{FF2B5EF4-FFF2-40B4-BE49-F238E27FC236}">
              <a16:creationId xmlns:a16="http://schemas.microsoft.com/office/drawing/2014/main" id="{58C1AFA1-3D36-4B46-8C5E-7DA0D8476B00}"/>
            </a:ext>
          </a:extLst>
        </xdr:cNvPr>
        <xdr:cNvSpPr/>
      </xdr:nvSpPr>
      <xdr:spPr>
        <a:xfrm>
          <a:off x="17937480" y="18051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161108</xdr:rowOff>
    </xdr:from>
    <xdr:to>
      <xdr:col>111</xdr:col>
      <xdr:colOff>177800</xdr:colOff>
      <xdr:row>107</xdr:row>
      <xdr:rowOff>164374</xdr:rowOff>
    </xdr:to>
    <xdr:cxnSp macro="">
      <xdr:nvCxnSpPr>
        <xdr:cNvPr id="744" name="直線コネクタ 743">
          <a:extLst>
            <a:ext uri="{FF2B5EF4-FFF2-40B4-BE49-F238E27FC236}">
              <a16:creationId xmlns:a16="http://schemas.microsoft.com/office/drawing/2014/main" id="{8EB892AA-07C4-4E2F-82FE-7DB915EE8816}"/>
            </a:ext>
          </a:extLst>
        </xdr:cNvPr>
        <xdr:cNvCxnSpPr/>
      </xdr:nvCxnSpPr>
      <xdr:spPr>
        <a:xfrm flipV="1">
          <a:off x="17988280" y="18098588"/>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745" name="楕円 744">
          <a:extLst>
            <a:ext uri="{FF2B5EF4-FFF2-40B4-BE49-F238E27FC236}">
              <a16:creationId xmlns:a16="http://schemas.microsoft.com/office/drawing/2014/main" id="{0A121D17-F538-47D7-AFFC-F958166D3E51}"/>
            </a:ext>
          </a:extLst>
        </xdr:cNvPr>
        <xdr:cNvSpPr/>
      </xdr:nvSpPr>
      <xdr:spPr>
        <a:xfrm>
          <a:off x="1716278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xdr:rowOff>
    </xdr:from>
    <xdr:to>
      <xdr:col>107</xdr:col>
      <xdr:colOff>50800</xdr:colOff>
      <xdr:row>107</xdr:row>
      <xdr:rowOff>164374</xdr:rowOff>
    </xdr:to>
    <xdr:cxnSp macro="">
      <xdr:nvCxnSpPr>
        <xdr:cNvPr id="746" name="直線コネクタ 745">
          <a:extLst>
            <a:ext uri="{FF2B5EF4-FFF2-40B4-BE49-F238E27FC236}">
              <a16:creationId xmlns:a16="http://schemas.microsoft.com/office/drawing/2014/main" id="{F4882ABF-ED2B-4D27-9E3A-73755F694CFD}"/>
            </a:ext>
          </a:extLst>
        </xdr:cNvPr>
        <xdr:cNvCxnSpPr/>
      </xdr:nvCxnSpPr>
      <xdr:spPr>
        <a:xfrm>
          <a:off x="17213580" y="17945100"/>
          <a:ext cx="7747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747" name="楕円 746">
          <a:extLst>
            <a:ext uri="{FF2B5EF4-FFF2-40B4-BE49-F238E27FC236}">
              <a16:creationId xmlns:a16="http://schemas.microsoft.com/office/drawing/2014/main" id="{B439C372-90AB-4828-B4AB-8A66A9185353}"/>
            </a:ext>
          </a:extLst>
        </xdr:cNvPr>
        <xdr:cNvSpPr/>
      </xdr:nvSpPr>
      <xdr:spPr>
        <a:xfrm>
          <a:off x="16388080" y="179062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xdr:rowOff>
    </xdr:from>
    <xdr:to>
      <xdr:col>102</xdr:col>
      <xdr:colOff>114300</xdr:colOff>
      <xdr:row>107</xdr:row>
      <xdr:rowOff>15784</xdr:rowOff>
    </xdr:to>
    <xdr:cxnSp macro="">
      <xdr:nvCxnSpPr>
        <xdr:cNvPr id="748" name="直線コネクタ 747">
          <a:extLst>
            <a:ext uri="{FF2B5EF4-FFF2-40B4-BE49-F238E27FC236}">
              <a16:creationId xmlns:a16="http://schemas.microsoft.com/office/drawing/2014/main" id="{7DC6339F-799A-4414-9A6D-43E72E1E279E}"/>
            </a:ext>
          </a:extLst>
        </xdr:cNvPr>
        <xdr:cNvCxnSpPr/>
      </xdr:nvCxnSpPr>
      <xdr:spPr>
        <a:xfrm flipV="1">
          <a:off x="16431260" y="17945100"/>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749" name="n_1aveValue【公民館】&#10;一人当たり面積">
          <a:extLst>
            <a:ext uri="{FF2B5EF4-FFF2-40B4-BE49-F238E27FC236}">
              <a16:creationId xmlns:a16="http://schemas.microsoft.com/office/drawing/2014/main" id="{9F2D6713-012C-4CF4-8A86-1D22E48BE3E3}"/>
            </a:ext>
          </a:extLst>
        </xdr:cNvPr>
        <xdr:cNvSpPr txBox="1"/>
      </xdr:nvSpPr>
      <xdr:spPr>
        <a:xfrm>
          <a:off x="185611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0" name="n_2aveValue【公民館】&#10;一人当たり面積">
          <a:extLst>
            <a:ext uri="{FF2B5EF4-FFF2-40B4-BE49-F238E27FC236}">
              <a16:creationId xmlns:a16="http://schemas.microsoft.com/office/drawing/2014/main" id="{70A866AE-44C5-45D1-9BA1-118261237708}"/>
            </a:ext>
          </a:extLst>
        </xdr:cNvPr>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751" name="n_3aveValue【公民館】&#10;一人当たり面積">
          <a:extLst>
            <a:ext uri="{FF2B5EF4-FFF2-40B4-BE49-F238E27FC236}">
              <a16:creationId xmlns:a16="http://schemas.microsoft.com/office/drawing/2014/main" id="{88B03C56-8E9A-48D4-9BC9-BCF3106A7CBC}"/>
            </a:ext>
          </a:extLst>
        </xdr:cNvPr>
        <xdr:cNvSpPr txBox="1"/>
      </xdr:nvSpPr>
      <xdr:spPr>
        <a:xfrm>
          <a:off x="17001567" y="180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752" name="n_4aveValue【公民館】&#10;一人当たり面積">
          <a:extLst>
            <a:ext uri="{FF2B5EF4-FFF2-40B4-BE49-F238E27FC236}">
              <a16:creationId xmlns:a16="http://schemas.microsoft.com/office/drawing/2014/main" id="{AAF5B506-31E8-465C-A4FC-B1B50C2E5BCB}"/>
            </a:ext>
          </a:extLst>
        </xdr:cNvPr>
        <xdr:cNvSpPr txBox="1"/>
      </xdr:nvSpPr>
      <xdr:spPr>
        <a:xfrm>
          <a:off x="16226867" y="1800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31585</xdr:rowOff>
    </xdr:from>
    <xdr:ext cx="469744" cy="259045"/>
    <xdr:sp macro="" textlink="">
      <xdr:nvSpPr>
        <xdr:cNvPr id="753" name="n_1mainValue【公民館】&#10;一人当たり面積">
          <a:extLst>
            <a:ext uri="{FF2B5EF4-FFF2-40B4-BE49-F238E27FC236}">
              <a16:creationId xmlns:a16="http://schemas.microsoft.com/office/drawing/2014/main" id="{81E4E5D0-7AFF-4385-8D21-67A0DC8D3562}"/>
            </a:ext>
          </a:extLst>
        </xdr:cNvPr>
        <xdr:cNvSpPr txBox="1"/>
      </xdr:nvSpPr>
      <xdr:spPr>
        <a:xfrm>
          <a:off x="18561127" y="1813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34851</xdr:rowOff>
    </xdr:from>
    <xdr:ext cx="469744" cy="259045"/>
    <xdr:sp macro="" textlink="">
      <xdr:nvSpPr>
        <xdr:cNvPr id="754" name="n_2mainValue【公民館】&#10;一人当たり面積">
          <a:extLst>
            <a:ext uri="{FF2B5EF4-FFF2-40B4-BE49-F238E27FC236}">
              <a16:creationId xmlns:a16="http://schemas.microsoft.com/office/drawing/2014/main" id="{FCA10587-5B16-4825-8F7D-9368973FAB12}"/>
            </a:ext>
          </a:extLst>
        </xdr:cNvPr>
        <xdr:cNvSpPr txBox="1"/>
      </xdr:nvSpPr>
      <xdr:spPr>
        <a:xfrm>
          <a:off x="17776267" y="1813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74947</xdr:rowOff>
    </xdr:from>
    <xdr:ext cx="469744" cy="259045"/>
    <xdr:sp macro="" textlink="">
      <xdr:nvSpPr>
        <xdr:cNvPr id="755" name="n_3mainValue【公民館】&#10;一人当たり面積">
          <a:extLst>
            <a:ext uri="{FF2B5EF4-FFF2-40B4-BE49-F238E27FC236}">
              <a16:creationId xmlns:a16="http://schemas.microsoft.com/office/drawing/2014/main" id="{D1FCB348-90EA-4564-A0C2-CC3E966D2863}"/>
            </a:ext>
          </a:extLst>
        </xdr:cNvPr>
        <xdr:cNvSpPr txBox="1"/>
      </xdr:nvSpPr>
      <xdr:spPr>
        <a:xfrm>
          <a:off x="1700156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83111</xdr:rowOff>
    </xdr:from>
    <xdr:ext cx="469744" cy="259045"/>
    <xdr:sp macro="" textlink="">
      <xdr:nvSpPr>
        <xdr:cNvPr id="756" name="n_4mainValue【公民館】&#10;一人当たり面積">
          <a:extLst>
            <a:ext uri="{FF2B5EF4-FFF2-40B4-BE49-F238E27FC236}">
              <a16:creationId xmlns:a16="http://schemas.microsoft.com/office/drawing/2014/main" id="{1EB6EC22-1F7E-47E5-A2E6-817576A52712}"/>
            </a:ext>
          </a:extLst>
        </xdr:cNvPr>
        <xdr:cNvSpPr txBox="1"/>
      </xdr:nvSpPr>
      <xdr:spPr>
        <a:xfrm>
          <a:off x="16226867" y="1768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C3DF5744-5688-4249-8683-6AF5F91F57E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6248AC7B-7BA7-4F41-88BF-579DA47C21A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419D02BC-F8EF-4C1A-AFA9-99CB7DF2080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類似団体と比較して、有形固定資産減価償却率が大きく上回っている施設は「認定こども園・幼稚園・保育所」であ</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る。これは、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子ども・子育て支援系施設の多くが築年数が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年を超えているためであ</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減価償却率は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に達している。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そのため、令和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今尾認定こども園を廃止し、生涯学習センター・平田図書館を改築し新たな認定こども園とし、民間事業者による運営へ移行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一方、有形固定資産減価償却率が大きく</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回っている施設</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である。これは</a:t>
          </a:r>
          <a:r>
            <a:rPr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築年数</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年を超過していた東大城住宅を廃止</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等によるものである。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また、平田総合福祉会館「やすらぎ会館」について、子ども向け図書の貸出し機能を備えた子育て支援施設「こども未来館」として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年度のリニューアルオープンに向け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整備している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ところである。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その他の施設についても、老朽化の程度、地域性、市民のニーズ、必要性などを総合的に考慮し、周辺施設との集約化・多機能化や機能転換を検討していく。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AA4E3D-7EC4-45BF-9FE6-982344E2BAE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019CC97-09B8-44FE-90A9-159FFAAF024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1A4B893-DEF0-4F5A-81F2-EF0C04B1E0D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D8B0B6-BBBA-4AC8-B9CC-C3ED6C40FB9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岐阜県海津市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5C8B46-D939-42D0-8D46-50AEF893139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34D9AB-7980-4390-B56A-6E3AF0F653C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E53D15B-47D0-4D3B-B16A-AEE2B419716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493DA96-66E0-4445-A12D-971882C93C9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9B00CA-924D-4030-9277-3B9C093FB4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756DA5-EFA5-43C3-93D8-CF341193E4F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32,084
30,936
112.03
18,717,924
17,949,601
711,109
10,544,303
16,702,291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7867B3-7F15-41D4-A5D7-F95F053EA93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47B519-8509-42C4-9532-979132FD432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AB7699-3A01-4FA5-A4CE-BF036691657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FFEF65-66D2-4A8A-AFDC-432AE30FAAF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64244F-0A3C-454C-A8D8-6A223019D1E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0C56911-16E7-4EBE-8E7F-FD9628B43BB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0EA5927-B0F4-450E-8250-1A937A5A498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E7DDC7-17C7-4D75-9995-177B98AAF6F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BBF3A0E-E63A-48FA-937C-DE43334E671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7378FE4-7C42-4C65-8DC8-3BD17724BA7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23511D6-2E5E-4AD8-A336-A5CCC0A09C9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115AC8-C905-4FB1-90FB-7A4C0E220AC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3CF3693-2AF1-4BAA-B273-E2A5261183D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9133597-78DD-428A-9552-BA962CA8DCF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A13EBA3-A145-41EA-835F-EEE5F55FFBB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368627-40CD-475D-9A50-CE8ADDA47EC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F15618F-BC44-4F71-A8C8-789EB71A688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46D01BE-D828-420B-9F92-A3DDC640F42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D7A2946-583E-4890-98C0-7CC56BF114A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5A15A2-15CB-41B0-8340-F01F4FA4A07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65DBB5A-05E7-4B95-A18E-96B8664B513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C8736F2-6868-4D11-BE5E-05D09C8FB5D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BB1764-1655-411D-8E6C-EFEF8F86A32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2573019-5249-49EB-A3BA-33F9F7A9DDD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FAC568D-9B96-4A54-9E7C-DE02A1BE86A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34F6724-430B-4445-A60B-2BCF93A1CB2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D52680D-764B-4645-8EE7-4F2F15D976D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8116AEA-8DF0-4F67-8595-A2A4143258A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E3B2E46-C604-4E11-AA19-CB29B30E7B0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234A517-5DB0-474C-967F-5E5C0C4CD67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D6FDE50-96F1-47A6-99ED-1E5596B88F7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503152-91EB-4835-88E9-75FF98439AF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3A4145F-9DF1-404B-9D45-6D8B0ACCC42B}"/>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909189A-3FBF-4132-91E1-B4EC3B3C8BBC}"/>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6271047-A57E-4E1E-B050-0FB3BA7CF0E8}"/>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796A1C7-2D13-45BC-83B1-2772484F16CD}"/>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C39E42D-CB29-47F1-A6E3-8364A26F89BE}"/>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9846ADC-4A36-43C3-BC1B-A97C609F2C7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642A0D3-05FB-487E-8C6C-47F3EEFF2EA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CC97F5E-C518-4619-BB0E-FECE8AA4D05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714FA5D-3D08-49F5-8A9A-A657E68C0A5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B01FB17-19E9-4A2C-8727-9C01D8A925D1}"/>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6CEE25D-1A5B-4D93-8F71-9DFD8234FF2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6BA0D3E-5431-42FE-BD3B-EE1E1526FFA2}"/>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F6DE12A-F588-4D9D-8512-E4701C75022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398DE77-23ED-44E1-8081-88A0568C71D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EBC85B5-920C-4C6A-9AB0-BE2DE9E2B6B2}"/>
            </a:ext>
          </a:extLst>
        </xdr:cNvPr>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43502A8E-5630-4000-9BED-43F964563EB3}"/>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2812A9C-3E66-4D77-B3F1-4640596CB90F}"/>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8361AE4A-4BD9-4C11-AAE2-E90F8FB65E65}"/>
            </a:ext>
          </a:extLst>
        </xdr:cNvPr>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4DA4B10-AF7A-40AF-9F27-5128C7291D0F}"/>
            </a:ext>
          </a:extLst>
        </xdr:cNvPr>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898EBE7E-518B-46DD-847F-0E9A288B1E5D}"/>
            </a:ext>
          </a:extLst>
        </xdr:cNvPr>
        <xdr:cNvSpPr txBox="1"/>
      </xdr:nvSpPr>
      <xdr:spPr>
        <a:xfrm>
          <a:off x="4124960" y="607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69FBDB4B-FD98-48FD-8C0C-D1766E9A5C90}"/>
            </a:ext>
          </a:extLst>
        </xdr:cNvPr>
        <xdr:cNvSpPr/>
      </xdr:nvSpPr>
      <xdr:spPr>
        <a:xfrm>
          <a:off x="4036060" y="62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33EF4D1F-A704-4AA9-BF2A-8E74F4A767E1}"/>
            </a:ext>
          </a:extLst>
        </xdr:cNvPr>
        <xdr:cNvSpPr/>
      </xdr:nvSpPr>
      <xdr:spPr>
        <a:xfrm>
          <a:off x="3312160" y="6202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EAC140B4-2198-4661-B569-6B3CB9D688E8}"/>
            </a:ext>
          </a:extLst>
        </xdr:cNvPr>
        <xdr:cNvSpPr/>
      </xdr:nvSpPr>
      <xdr:spPr>
        <a:xfrm>
          <a:off x="251460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E53D87A8-0052-4B81-809C-1AD7F7EAD4B0}"/>
            </a:ext>
          </a:extLst>
        </xdr:cNvPr>
        <xdr:cNvSpPr/>
      </xdr:nvSpPr>
      <xdr:spPr>
        <a:xfrm>
          <a:off x="1739900" y="6179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65A704D2-23A5-47C5-982D-73945B36F786}"/>
            </a:ext>
          </a:extLst>
        </xdr:cNvPr>
        <xdr:cNvSpPr/>
      </xdr:nvSpPr>
      <xdr:spPr>
        <a:xfrm>
          <a:off x="965200" y="61584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7239C30-0B23-411C-BAA8-30FBFD754C5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5EAD7D5-5B91-46D1-B990-D2F5EF01269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3AB9522-D0DD-4017-9223-28D1FB3BC01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4049B2D-0B6A-4735-B708-5584116FC64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A3CBFCC-0605-442E-A150-8D4064C2EE1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165826</xdr:rowOff>
    </xdr:from>
    <xdr:to>
      <xdr:col>24</xdr:col>
      <xdr:colOff>114300</xdr:colOff>
      <xdr:row>38</xdr:row>
      <xdr:rowOff>95976</xdr:rowOff>
    </xdr:to>
    <xdr:sp macro="" textlink="">
      <xdr:nvSpPr>
        <xdr:cNvPr id="74" name="楕円 73">
          <a:extLst>
            <a:ext uri="{FF2B5EF4-FFF2-40B4-BE49-F238E27FC236}">
              <a16:creationId xmlns:a16="http://schemas.microsoft.com/office/drawing/2014/main" id="{0A54CE87-15A2-4EB5-97F4-795CBE1D8165}"/>
            </a:ext>
          </a:extLst>
        </xdr:cNvPr>
        <xdr:cNvSpPr/>
      </xdr:nvSpPr>
      <xdr:spPr>
        <a:xfrm>
          <a:off x="4036060" y="6368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144253</xdr:rowOff>
    </xdr:from>
    <xdr:ext cx="405111" cy="259045"/>
    <xdr:sp macro="" textlink="">
      <xdr:nvSpPr>
        <xdr:cNvPr id="75" name="【図書館】&#10;有形固定資産減価償却率該当値テキスト">
          <a:extLst>
            <a:ext uri="{FF2B5EF4-FFF2-40B4-BE49-F238E27FC236}">
              <a16:creationId xmlns:a16="http://schemas.microsoft.com/office/drawing/2014/main" id="{41B1D1DB-7EAE-4F53-AFCC-89340805C686}"/>
            </a:ext>
          </a:extLst>
        </xdr:cNvPr>
        <xdr:cNvSpPr txBox="1"/>
      </xdr:nvSpPr>
      <xdr:spPr>
        <a:xfrm>
          <a:off x="4124960" y="634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144599</xdr:rowOff>
    </xdr:from>
    <xdr:to>
      <xdr:col>20</xdr:col>
      <xdr:colOff>38100</xdr:colOff>
      <xdr:row>38</xdr:row>
      <xdr:rowOff>74749</xdr:rowOff>
    </xdr:to>
    <xdr:sp macro="" textlink="">
      <xdr:nvSpPr>
        <xdr:cNvPr id="76" name="楕円 75">
          <a:extLst>
            <a:ext uri="{FF2B5EF4-FFF2-40B4-BE49-F238E27FC236}">
              <a16:creationId xmlns:a16="http://schemas.microsoft.com/office/drawing/2014/main" id="{D65AE43F-93BB-4F63-AD71-2DF1D00E5F57}"/>
            </a:ext>
          </a:extLst>
        </xdr:cNvPr>
        <xdr:cNvSpPr/>
      </xdr:nvSpPr>
      <xdr:spPr>
        <a:xfrm>
          <a:off x="3312160" y="63472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23949</xdr:rowOff>
    </xdr:from>
    <xdr:to>
      <xdr:col>24</xdr:col>
      <xdr:colOff>63500</xdr:colOff>
      <xdr:row>38</xdr:row>
      <xdr:rowOff>45176</xdr:rowOff>
    </xdr:to>
    <xdr:cxnSp macro="">
      <xdr:nvCxnSpPr>
        <xdr:cNvPr id="77" name="直線コネクタ 76">
          <a:extLst>
            <a:ext uri="{FF2B5EF4-FFF2-40B4-BE49-F238E27FC236}">
              <a16:creationId xmlns:a16="http://schemas.microsoft.com/office/drawing/2014/main" id="{30D1D11A-5C80-4406-8433-451666E8034D}"/>
            </a:ext>
          </a:extLst>
        </xdr:cNvPr>
        <xdr:cNvCxnSpPr/>
      </xdr:nvCxnSpPr>
      <xdr:spPr>
        <a:xfrm>
          <a:off x="3355340" y="6394269"/>
          <a:ext cx="7315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111942</xdr:rowOff>
    </xdr:from>
    <xdr:to>
      <xdr:col>15</xdr:col>
      <xdr:colOff>101600</xdr:colOff>
      <xdr:row>38</xdr:row>
      <xdr:rowOff>42092</xdr:rowOff>
    </xdr:to>
    <xdr:sp macro="" textlink="">
      <xdr:nvSpPr>
        <xdr:cNvPr id="78" name="楕円 77">
          <a:extLst>
            <a:ext uri="{FF2B5EF4-FFF2-40B4-BE49-F238E27FC236}">
              <a16:creationId xmlns:a16="http://schemas.microsoft.com/office/drawing/2014/main" id="{FFB6BEFA-04D6-4A1D-A36C-724994C4AB7C}"/>
            </a:ext>
          </a:extLst>
        </xdr:cNvPr>
        <xdr:cNvSpPr/>
      </xdr:nvSpPr>
      <xdr:spPr>
        <a:xfrm>
          <a:off x="2514600" y="6314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162741</xdr:rowOff>
    </xdr:from>
    <xdr:to>
      <xdr:col>19</xdr:col>
      <xdr:colOff>177800</xdr:colOff>
      <xdr:row>38</xdr:row>
      <xdr:rowOff>23949</xdr:rowOff>
    </xdr:to>
    <xdr:cxnSp macro="">
      <xdr:nvCxnSpPr>
        <xdr:cNvPr id="79" name="直線コネクタ 78">
          <a:extLst>
            <a:ext uri="{FF2B5EF4-FFF2-40B4-BE49-F238E27FC236}">
              <a16:creationId xmlns:a16="http://schemas.microsoft.com/office/drawing/2014/main" id="{2C114CED-535A-4A80-8860-E114FCB0B7F2}"/>
            </a:ext>
          </a:extLst>
        </xdr:cNvPr>
        <xdr:cNvCxnSpPr/>
      </xdr:nvCxnSpPr>
      <xdr:spPr>
        <a:xfrm>
          <a:off x="2565400" y="6365421"/>
          <a:ext cx="78994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80" name="楕円 79">
          <a:extLst>
            <a:ext uri="{FF2B5EF4-FFF2-40B4-BE49-F238E27FC236}">
              <a16:creationId xmlns:a16="http://schemas.microsoft.com/office/drawing/2014/main" id="{348F19B2-492D-49F5-AFF5-B7C829CF0D32}"/>
            </a:ext>
          </a:extLst>
        </xdr:cNvPr>
        <xdr:cNvSpPr/>
      </xdr:nvSpPr>
      <xdr:spPr>
        <a:xfrm>
          <a:off x="17399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162741</xdr:rowOff>
    </xdr:to>
    <xdr:cxnSp macro="">
      <xdr:nvCxnSpPr>
        <xdr:cNvPr id="81" name="直線コネクタ 80">
          <a:extLst>
            <a:ext uri="{FF2B5EF4-FFF2-40B4-BE49-F238E27FC236}">
              <a16:creationId xmlns:a16="http://schemas.microsoft.com/office/drawing/2014/main" id="{981DF62E-F634-4E14-B7E0-2E1B1EE98956}"/>
            </a:ext>
          </a:extLst>
        </xdr:cNvPr>
        <xdr:cNvCxnSpPr/>
      </xdr:nvCxnSpPr>
      <xdr:spPr>
        <a:xfrm>
          <a:off x="1790700" y="6313170"/>
          <a:ext cx="7747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27033</xdr:rowOff>
    </xdr:from>
    <xdr:to>
      <xdr:col>6</xdr:col>
      <xdr:colOff>38100</xdr:colOff>
      <xdr:row>37</xdr:row>
      <xdr:rowOff>128633</xdr:rowOff>
    </xdr:to>
    <xdr:sp macro="" textlink="">
      <xdr:nvSpPr>
        <xdr:cNvPr id="82" name="楕円 81">
          <a:extLst>
            <a:ext uri="{FF2B5EF4-FFF2-40B4-BE49-F238E27FC236}">
              <a16:creationId xmlns:a16="http://schemas.microsoft.com/office/drawing/2014/main" id="{028C2719-9CD9-435A-B367-067A5BAC9E25}"/>
            </a:ext>
          </a:extLst>
        </xdr:cNvPr>
        <xdr:cNvSpPr/>
      </xdr:nvSpPr>
      <xdr:spPr>
        <a:xfrm>
          <a:off x="965200" y="62297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77833</xdr:rowOff>
    </xdr:from>
    <xdr:to>
      <xdr:col>10</xdr:col>
      <xdr:colOff>114300</xdr:colOff>
      <xdr:row>37</xdr:row>
      <xdr:rowOff>110490</xdr:rowOff>
    </xdr:to>
    <xdr:cxnSp macro="">
      <xdr:nvCxnSpPr>
        <xdr:cNvPr id="83" name="直線コネクタ 82">
          <a:extLst>
            <a:ext uri="{FF2B5EF4-FFF2-40B4-BE49-F238E27FC236}">
              <a16:creationId xmlns:a16="http://schemas.microsoft.com/office/drawing/2014/main" id="{3247DFD3-A9E6-4856-BC53-6A0877123BAD}"/>
            </a:ext>
          </a:extLst>
        </xdr:cNvPr>
        <xdr:cNvCxnSpPr/>
      </xdr:nvCxnSpPr>
      <xdr:spPr>
        <a:xfrm>
          <a:off x="1008380" y="6280513"/>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49534972-6A06-4BED-8683-7F6AEC30D536}"/>
            </a:ext>
          </a:extLst>
        </xdr:cNvPr>
        <xdr:cNvSpPr txBox="1"/>
      </xdr:nvSpPr>
      <xdr:spPr>
        <a:xfrm>
          <a:off x="3170564" y="59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33941A4D-312C-463B-BE12-4EA1C5E53807}"/>
            </a:ext>
          </a:extLst>
        </xdr:cNvPr>
        <xdr:cNvSpPr txBox="1"/>
      </xdr:nvSpPr>
      <xdr:spPr>
        <a:xfrm>
          <a:off x="2385704" y="59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993CF885-B84F-4A7D-AF1C-ABA127114773}"/>
            </a:ext>
          </a:extLst>
        </xdr:cNvPr>
        <xdr:cNvSpPr txBox="1"/>
      </xdr:nvSpPr>
      <xdr:spPr>
        <a:xfrm>
          <a:off x="161100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D9A50C90-0800-4942-885A-1E4388966EDB}"/>
            </a:ext>
          </a:extLst>
        </xdr:cNvPr>
        <xdr:cNvSpPr txBox="1"/>
      </xdr:nvSpPr>
      <xdr:spPr>
        <a:xfrm>
          <a:off x="836304" y="593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65876</xdr:rowOff>
    </xdr:from>
    <xdr:ext cx="405111" cy="259045"/>
    <xdr:sp macro="" textlink="">
      <xdr:nvSpPr>
        <xdr:cNvPr id="88" name="n_1mainValue【図書館】&#10;有形固定資産減価償却率">
          <a:extLst>
            <a:ext uri="{FF2B5EF4-FFF2-40B4-BE49-F238E27FC236}">
              <a16:creationId xmlns:a16="http://schemas.microsoft.com/office/drawing/2014/main" id="{07C37841-6153-4FC6-ADE4-A986829943A1}"/>
            </a:ext>
          </a:extLst>
        </xdr:cNvPr>
        <xdr:cNvSpPr txBox="1"/>
      </xdr:nvSpPr>
      <xdr:spPr>
        <a:xfrm>
          <a:off x="3170564" y="643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33218</xdr:rowOff>
    </xdr:from>
    <xdr:ext cx="405111" cy="259045"/>
    <xdr:sp macro="" textlink="">
      <xdr:nvSpPr>
        <xdr:cNvPr id="89" name="n_2mainValue【図書館】&#10;有形固定資産減価償却率">
          <a:extLst>
            <a:ext uri="{FF2B5EF4-FFF2-40B4-BE49-F238E27FC236}">
              <a16:creationId xmlns:a16="http://schemas.microsoft.com/office/drawing/2014/main" id="{C1CF5034-C021-4ADF-9C79-36D61D3EF586}"/>
            </a:ext>
          </a:extLst>
        </xdr:cNvPr>
        <xdr:cNvSpPr txBox="1"/>
      </xdr:nvSpPr>
      <xdr:spPr>
        <a:xfrm>
          <a:off x="2385704" y="6403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90" name="n_3mainValue【図書館】&#10;有形固定資産減価償却率">
          <a:extLst>
            <a:ext uri="{FF2B5EF4-FFF2-40B4-BE49-F238E27FC236}">
              <a16:creationId xmlns:a16="http://schemas.microsoft.com/office/drawing/2014/main" id="{6BA3259F-F162-4A00-A7FA-D2FC4AC63037}"/>
            </a:ext>
          </a:extLst>
        </xdr:cNvPr>
        <xdr:cNvSpPr txBox="1"/>
      </xdr:nvSpPr>
      <xdr:spPr>
        <a:xfrm>
          <a:off x="161100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91" name="n_4mainValue【図書館】&#10;有形固定資産減価償却率">
          <a:extLst>
            <a:ext uri="{FF2B5EF4-FFF2-40B4-BE49-F238E27FC236}">
              <a16:creationId xmlns:a16="http://schemas.microsoft.com/office/drawing/2014/main" id="{3F139FAD-8076-4E8E-9EE1-4432CFDBABD8}"/>
            </a:ext>
          </a:extLst>
        </xdr:cNvPr>
        <xdr:cNvSpPr txBox="1"/>
      </xdr:nvSpPr>
      <xdr:spPr>
        <a:xfrm>
          <a:off x="836304" y="632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88F37A1-382C-40BD-A27D-6671ABBC51A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CC8D382-8C5F-42FA-97CD-89A41200580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A354F99-B420-489B-A768-5D9A96227F4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9634844-741C-498E-99E4-1EEE467898C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13BCDF0-377D-4D8E-B664-826214FACCF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0A63A8F-0385-483B-87D9-AE7CF252E72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4518857-E27E-47FB-A7E3-D0C2BDAADA3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06C940C-5CB2-4B13-911D-F793B0F4363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99E4ACC-6EAE-4CF5-BA39-BCB9ABC14E5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B548F9E-6AB9-41FB-AC8F-8623CC3DD3B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7626FDE-8284-4DA7-ADD4-CFF8869694E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D1EB5F2-B57D-4AE9-96C7-159EADC8582D}"/>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64CFF9B-50DD-4720-A5AC-B8C4093C7F54}"/>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70F1D9E8-3ACA-4E00-A723-82A914A7A6D5}"/>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C4CBE3C-1BDF-4B06-B3A4-026578565266}"/>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0F90866-AAFA-4729-BF46-57264E95142C}"/>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A719532-9504-4040-BB96-7C3A8E9D27D2}"/>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DF2EC699-6F18-43D5-B43F-CCF57A30203A}"/>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7DA1A96-72FB-4BAD-A7D4-CD13031BA2D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119FC94-CFE3-4DBA-A0AD-F87E1BEBD934}"/>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AE73C96-C4C5-46E9-B5C9-08098BA5BE9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2A2C6F1-7D2C-4D04-81C0-01A372CB42DB}"/>
            </a:ext>
          </a:extLst>
        </xdr:cNvPr>
        <xdr:cNvCxnSpPr/>
      </xdr:nvCxnSpPr>
      <xdr:spPr>
        <a:xfrm flipV="1">
          <a:off x="9219565" y="5532882"/>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DD9DCC96-3D9F-4052-9327-82CF2D4496AB}"/>
            </a:ext>
          </a:extLst>
        </xdr:cNvPr>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0C12F3BC-467A-47C7-9B4A-3365EACFA518}"/>
            </a:ext>
          </a:extLst>
        </xdr:cNvPr>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58B74DAA-9F2A-488A-918F-D22E27581292}"/>
            </a:ext>
          </a:extLst>
        </xdr:cNvPr>
        <xdr:cNvSpPr txBox="1"/>
      </xdr:nvSpPr>
      <xdr:spPr>
        <a:xfrm>
          <a:off x="9258300" y="531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4211126D-302C-4E8B-B21D-5DFC01A5ADAD}"/>
            </a:ext>
          </a:extLst>
        </xdr:cNvPr>
        <xdr:cNvCxnSpPr/>
      </xdr:nvCxnSpPr>
      <xdr:spPr>
        <a:xfrm>
          <a:off x="9154160" y="5532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4583E8CB-1F99-47C2-91E8-A87449C38585}"/>
            </a:ext>
          </a:extLst>
        </xdr:cNvPr>
        <xdr:cNvSpPr txBox="1"/>
      </xdr:nvSpPr>
      <xdr:spPr>
        <a:xfrm>
          <a:off x="92583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EFA18247-D176-447B-B5CE-8E661829F9AA}"/>
            </a:ext>
          </a:extLst>
        </xdr:cNvPr>
        <xdr:cNvSpPr/>
      </xdr:nvSpPr>
      <xdr:spPr>
        <a:xfrm>
          <a:off x="919226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D4FF55C8-04C9-46B4-A0CA-4DCD16648946}"/>
            </a:ext>
          </a:extLst>
        </xdr:cNvPr>
        <xdr:cNvSpPr/>
      </xdr:nvSpPr>
      <xdr:spPr>
        <a:xfrm>
          <a:off x="844550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0E5B2D87-5810-46BB-B544-06F6A4B9370B}"/>
            </a:ext>
          </a:extLst>
        </xdr:cNvPr>
        <xdr:cNvSpPr/>
      </xdr:nvSpPr>
      <xdr:spPr>
        <a:xfrm>
          <a:off x="767080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A95FEE48-FD38-40C6-BE9B-5CB70DF9DD8D}"/>
            </a:ext>
          </a:extLst>
        </xdr:cNvPr>
        <xdr:cNvSpPr/>
      </xdr:nvSpPr>
      <xdr:spPr>
        <a:xfrm>
          <a:off x="687324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1BECA5E4-9F03-46C4-8C0B-4BFCE22BB7B5}"/>
            </a:ext>
          </a:extLst>
        </xdr:cNvPr>
        <xdr:cNvSpPr/>
      </xdr:nvSpPr>
      <xdr:spPr>
        <a:xfrm>
          <a:off x="6098540" y="6661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0D94DA3-202C-46AC-9158-9184C5DCBA5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C6E5739-4A0E-4EAC-A9A7-FA47017FA43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4A0D72C-052A-4DF9-8A3C-C0FE0DA71C4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4190AF4-00FA-43A9-B11C-84FEE48B21C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E976A35-E4E8-4FAA-ADEA-82BCEA5A9A9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xdr:rowOff>
    </xdr:from>
    <xdr:to>
      <xdr:col>55</xdr:col>
      <xdr:colOff>50800</xdr:colOff>
      <xdr:row>40</xdr:row>
      <xdr:rowOff>117856</xdr:rowOff>
    </xdr:to>
    <xdr:sp macro="" textlink="">
      <xdr:nvSpPr>
        <xdr:cNvPr id="129" name="楕円 128">
          <a:extLst>
            <a:ext uri="{FF2B5EF4-FFF2-40B4-BE49-F238E27FC236}">
              <a16:creationId xmlns:a16="http://schemas.microsoft.com/office/drawing/2014/main" id="{D0E72B92-824E-4396-98D3-27498EB7963A}"/>
            </a:ext>
          </a:extLst>
        </xdr:cNvPr>
        <xdr:cNvSpPr/>
      </xdr:nvSpPr>
      <xdr:spPr>
        <a:xfrm>
          <a:off x="9192260" y="67218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166133</xdr:rowOff>
    </xdr:from>
    <xdr:ext cx="469744" cy="259045"/>
    <xdr:sp macro="" textlink="">
      <xdr:nvSpPr>
        <xdr:cNvPr id="130" name="【図書館】&#10;一人当たり面積該当値テキスト">
          <a:extLst>
            <a:ext uri="{FF2B5EF4-FFF2-40B4-BE49-F238E27FC236}">
              <a16:creationId xmlns:a16="http://schemas.microsoft.com/office/drawing/2014/main" id="{91BC27CA-17E6-4886-80DB-D8E2038B73E2}"/>
            </a:ext>
          </a:extLst>
        </xdr:cNvPr>
        <xdr:cNvSpPr txBox="1"/>
      </xdr:nvSpPr>
      <xdr:spPr>
        <a:xfrm>
          <a:off x="9258300"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20828</xdr:rowOff>
    </xdr:from>
    <xdr:to>
      <xdr:col>50</xdr:col>
      <xdr:colOff>165100</xdr:colOff>
      <xdr:row>40</xdr:row>
      <xdr:rowOff>122428</xdr:rowOff>
    </xdr:to>
    <xdr:sp macro="" textlink="">
      <xdr:nvSpPr>
        <xdr:cNvPr id="131" name="楕円 130">
          <a:extLst>
            <a:ext uri="{FF2B5EF4-FFF2-40B4-BE49-F238E27FC236}">
              <a16:creationId xmlns:a16="http://schemas.microsoft.com/office/drawing/2014/main" id="{9A9E3C7C-0A32-4295-B698-E40F96CFC7BC}"/>
            </a:ext>
          </a:extLst>
        </xdr:cNvPr>
        <xdr:cNvSpPr/>
      </xdr:nvSpPr>
      <xdr:spPr>
        <a:xfrm>
          <a:off x="8445500" y="67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67056</xdr:rowOff>
    </xdr:from>
    <xdr:to>
      <xdr:col>55</xdr:col>
      <xdr:colOff>0</xdr:colOff>
      <xdr:row>40</xdr:row>
      <xdr:rowOff>71628</xdr:rowOff>
    </xdr:to>
    <xdr:cxnSp macro="">
      <xdr:nvCxnSpPr>
        <xdr:cNvPr id="132" name="直線コネクタ 131">
          <a:extLst>
            <a:ext uri="{FF2B5EF4-FFF2-40B4-BE49-F238E27FC236}">
              <a16:creationId xmlns:a16="http://schemas.microsoft.com/office/drawing/2014/main" id="{2455A161-51E9-4577-9FCD-91D31CF8B045}"/>
            </a:ext>
          </a:extLst>
        </xdr:cNvPr>
        <xdr:cNvCxnSpPr/>
      </xdr:nvCxnSpPr>
      <xdr:spPr>
        <a:xfrm flipV="1">
          <a:off x="8496300" y="6772656"/>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3" name="楕円 132">
          <a:extLst>
            <a:ext uri="{FF2B5EF4-FFF2-40B4-BE49-F238E27FC236}">
              <a16:creationId xmlns:a16="http://schemas.microsoft.com/office/drawing/2014/main" id="{A6B6FCF2-1C65-4874-BDBF-A40AAE26ADF4}"/>
            </a:ext>
          </a:extLst>
        </xdr:cNvPr>
        <xdr:cNvSpPr/>
      </xdr:nvSpPr>
      <xdr:spPr>
        <a:xfrm>
          <a:off x="7670800" y="673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71628</xdr:rowOff>
    </xdr:from>
    <xdr:to>
      <xdr:col>50</xdr:col>
      <xdr:colOff>114300</xdr:colOff>
      <xdr:row>40</xdr:row>
      <xdr:rowOff>76200</xdr:rowOff>
    </xdr:to>
    <xdr:cxnSp macro="">
      <xdr:nvCxnSpPr>
        <xdr:cNvPr id="134" name="直線コネクタ 133">
          <a:extLst>
            <a:ext uri="{FF2B5EF4-FFF2-40B4-BE49-F238E27FC236}">
              <a16:creationId xmlns:a16="http://schemas.microsoft.com/office/drawing/2014/main" id="{FE5C1CA7-3481-462B-B00E-B12A4EE76EEF}"/>
            </a:ext>
          </a:extLst>
        </xdr:cNvPr>
        <xdr:cNvCxnSpPr/>
      </xdr:nvCxnSpPr>
      <xdr:spPr>
        <a:xfrm flipV="1">
          <a:off x="7713980" y="677722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5" name="楕円 134">
          <a:extLst>
            <a:ext uri="{FF2B5EF4-FFF2-40B4-BE49-F238E27FC236}">
              <a16:creationId xmlns:a16="http://schemas.microsoft.com/office/drawing/2014/main" id="{B52ED219-AC6D-44FA-BFCD-BE9089931F10}"/>
            </a:ext>
          </a:extLst>
        </xdr:cNvPr>
        <xdr:cNvSpPr/>
      </xdr:nvSpPr>
      <xdr:spPr>
        <a:xfrm>
          <a:off x="68732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40</xdr:row>
      <xdr:rowOff>76200</xdr:rowOff>
    </xdr:to>
    <xdr:cxnSp macro="">
      <xdr:nvCxnSpPr>
        <xdr:cNvPr id="136" name="直線コネクタ 135">
          <a:extLst>
            <a:ext uri="{FF2B5EF4-FFF2-40B4-BE49-F238E27FC236}">
              <a16:creationId xmlns:a16="http://schemas.microsoft.com/office/drawing/2014/main" id="{09253D06-D179-4321-8F57-88FDE6D9AF55}"/>
            </a:ext>
          </a:extLst>
        </xdr:cNvPr>
        <xdr:cNvCxnSpPr/>
      </xdr:nvCxnSpPr>
      <xdr:spPr>
        <a:xfrm>
          <a:off x="6924040" y="6557010"/>
          <a:ext cx="78994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148844</xdr:rowOff>
    </xdr:from>
    <xdr:to>
      <xdr:col>36</xdr:col>
      <xdr:colOff>165100</xdr:colOff>
      <xdr:row>39</xdr:row>
      <xdr:rowOff>78994</xdr:rowOff>
    </xdr:to>
    <xdr:sp macro="" textlink="">
      <xdr:nvSpPr>
        <xdr:cNvPr id="137" name="楕円 136">
          <a:extLst>
            <a:ext uri="{FF2B5EF4-FFF2-40B4-BE49-F238E27FC236}">
              <a16:creationId xmlns:a16="http://schemas.microsoft.com/office/drawing/2014/main" id="{1A636D86-61E9-48A3-98BC-08942F682687}"/>
            </a:ext>
          </a:extLst>
        </xdr:cNvPr>
        <xdr:cNvSpPr/>
      </xdr:nvSpPr>
      <xdr:spPr>
        <a:xfrm>
          <a:off x="6098540" y="6519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28194</xdr:rowOff>
    </xdr:to>
    <xdr:cxnSp macro="">
      <xdr:nvCxnSpPr>
        <xdr:cNvPr id="138" name="直線コネクタ 137">
          <a:extLst>
            <a:ext uri="{FF2B5EF4-FFF2-40B4-BE49-F238E27FC236}">
              <a16:creationId xmlns:a16="http://schemas.microsoft.com/office/drawing/2014/main" id="{FAAFB72C-A28A-4851-BAF5-14B6012D5C53}"/>
            </a:ext>
          </a:extLst>
        </xdr:cNvPr>
        <xdr:cNvCxnSpPr/>
      </xdr:nvCxnSpPr>
      <xdr:spPr>
        <a:xfrm flipV="1">
          <a:off x="6149340" y="6557010"/>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EE27B4D2-5C29-4BCA-B1FA-6087D6C453E7}"/>
            </a:ext>
          </a:extLst>
        </xdr:cNvPr>
        <xdr:cNvSpPr txBox="1"/>
      </xdr:nvSpPr>
      <xdr:spPr>
        <a:xfrm>
          <a:off x="8271587" y="64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251A3A77-926C-4265-9000-E63B3FCCDAD5}"/>
            </a:ext>
          </a:extLst>
        </xdr:cNvPr>
        <xdr:cNvSpPr txBox="1"/>
      </xdr:nvSpPr>
      <xdr:spPr>
        <a:xfrm>
          <a:off x="750958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6B99D8DE-D6E3-4949-9013-87AF3C7605A0}"/>
            </a:ext>
          </a:extLst>
        </xdr:cNvPr>
        <xdr:cNvSpPr txBox="1"/>
      </xdr:nvSpPr>
      <xdr:spPr>
        <a:xfrm>
          <a:off x="671202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0A21D4A3-C7AC-4476-98DC-8FF5FC5A23D2}"/>
            </a:ext>
          </a:extLst>
        </xdr:cNvPr>
        <xdr:cNvSpPr txBox="1"/>
      </xdr:nvSpPr>
      <xdr:spPr>
        <a:xfrm>
          <a:off x="5937327" y="67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113555</xdr:rowOff>
    </xdr:from>
    <xdr:ext cx="469744" cy="259045"/>
    <xdr:sp macro="" textlink="">
      <xdr:nvSpPr>
        <xdr:cNvPr id="143" name="n_1mainValue【図書館】&#10;一人当たり面積">
          <a:extLst>
            <a:ext uri="{FF2B5EF4-FFF2-40B4-BE49-F238E27FC236}">
              <a16:creationId xmlns:a16="http://schemas.microsoft.com/office/drawing/2014/main" id="{491E01CF-81B1-4991-8F3C-C49CC79FD644}"/>
            </a:ext>
          </a:extLst>
        </xdr:cNvPr>
        <xdr:cNvSpPr txBox="1"/>
      </xdr:nvSpPr>
      <xdr:spPr>
        <a:xfrm>
          <a:off x="8271587" y="681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4" name="n_2mainValue【図書館】&#10;一人当たり面積">
          <a:extLst>
            <a:ext uri="{FF2B5EF4-FFF2-40B4-BE49-F238E27FC236}">
              <a16:creationId xmlns:a16="http://schemas.microsoft.com/office/drawing/2014/main" id="{172DD1D2-F3A7-4D03-8344-7FB9AA5DD3B7}"/>
            </a:ext>
          </a:extLst>
        </xdr:cNvPr>
        <xdr:cNvSpPr txBox="1"/>
      </xdr:nvSpPr>
      <xdr:spPr>
        <a:xfrm>
          <a:off x="750958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5" name="n_3mainValue【図書館】&#10;一人当たり面積">
          <a:extLst>
            <a:ext uri="{FF2B5EF4-FFF2-40B4-BE49-F238E27FC236}">
              <a16:creationId xmlns:a16="http://schemas.microsoft.com/office/drawing/2014/main" id="{6915D757-CDC6-4A6F-A743-F1695F31A4FA}"/>
            </a:ext>
          </a:extLst>
        </xdr:cNvPr>
        <xdr:cNvSpPr txBox="1"/>
      </xdr:nvSpPr>
      <xdr:spPr>
        <a:xfrm>
          <a:off x="67120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95521</xdr:rowOff>
    </xdr:from>
    <xdr:ext cx="469744" cy="259045"/>
    <xdr:sp macro="" textlink="">
      <xdr:nvSpPr>
        <xdr:cNvPr id="146" name="n_4mainValue【図書館】&#10;一人当たり面積">
          <a:extLst>
            <a:ext uri="{FF2B5EF4-FFF2-40B4-BE49-F238E27FC236}">
              <a16:creationId xmlns:a16="http://schemas.microsoft.com/office/drawing/2014/main" id="{BBBEE134-02D6-497B-BEBE-5ED5616BDBB8}"/>
            </a:ext>
          </a:extLst>
        </xdr:cNvPr>
        <xdr:cNvSpPr txBox="1"/>
      </xdr:nvSpPr>
      <xdr:spPr>
        <a:xfrm>
          <a:off x="59373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4B9300A-6208-4841-9AB5-D3A45E2CF6E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403A679-0280-4ACC-B27F-34CAAE2C299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36FD2F2-93F1-47BA-A14D-882E49E0A80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7A9EA7E-CA28-4449-92DA-5F2D1D8E7EE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A1FBDE3-6D07-40BC-BB20-96C449F2AFB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086F442-31A7-421D-9D1E-2212B4EC2A5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4B1618A-98AC-437A-B15A-460D5136303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D0AF82F-44B4-4566-9AC2-461C1C45E63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9129CD0-6FC8-4A30-8B4E-80F14C1FD6D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5EE9FFE-C618-4E44-A24F-D1828D4BB44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53E1787-B748-40D4-A9E0-3D6AB548ADD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BFCDC84-D9A7-4074-9A9A-2260B9D8075D}"/>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44FA08E-2981-4807-8902-C9BB380144E2}"/>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6CF19C6-1600-40EA-A9C0-EB037B1A85A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B49EEE5-6121-489B-B469-D3A9B39DF1B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F663183-1964-41D8-9A64-47B5A69F3E17}"/>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D5101536-C6F4-4E70-80F2-2FFCD0324E5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096203B-5100-47D8-9324-E239EA3FD64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3DB417B-7D85-42C0-B6EA-F0CF445B67FA}"/>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D19F14F-AFE3-4B2A-8F8E-63552D672C0E}"/>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2F3B843-4E9E-4B41-902C-F8CFB3403B2D}"/>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AF5ADAB-FEC9-41F0-AB12-FF21CD6FA51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955F0E8-119B-416C-A074-C569518145F6}"/>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4A35026-F9F0-4DF3-9D89-955BD26E1AD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6E08723C-3D2B-4E6F-A652-DE006C3561BA}"/>
            </a:ext>
          </a:extLst>
        </xdr:cNvPr>
        <xdr:cNvCxnSpPr/>
      </xdr:nvCxnSpPr>
      <xdr:spPr>
        <a:xfrm flipV="1">
          <a:off x="4086225" y="932307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024106E-5E30-4D17-9E0F-E1D40761CF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05AAF23-D0D5-47B6-B78E-697AFD023DE1}"/>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D53BE5C-F12A-4C74-B82C-7B92329785E8}"/>
            </a:ext>
          </a:extLst>
        </xdr:cNvPr>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8A28477E-B21E-47CA-9F25-270C3F401240}"/>
            </a:ext>
          </a:extLst>
        </xdr:cNvPr>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D7725A3-CD3C-4E44-A72F-EC428CB2CD87}"/>
            </a:ext>
          </a:extLst>
        </xdr:cNvPr>
        <xdr:cNvSpPr txBox="1"/>
      </xdr:nvSpPr>
      <xdr:spPr>
        <a:xfrm>
          <a:off x="412496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A34BEEA4-AA3B-4C71-B5CF-839C870B0D61}"/>
            </a:ext>
          </a:extLst>
        </xdr:cNvPr>
        <xdr:cNvSpPr/>
      </xdr:nvSpPr>
      <xdr:spPr>
        <a:xfrm>
          <a:off x="403606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82DA2024-4930-4616-BB57-9E5B385F4E0E}"/>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9152774-2B69-4A2B-BC9B-3EE3367E7FC0}"/>
            </a:ext>
          </a:extLst>
        </xdr:cNvPr>
        <xdr:cNvSpPr/>
      </xdr:nvSpPr>
      <xdr:spPr>
        <a:xfrm>
          <a:off x="25146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7ED6694D-912F-40FA-8BAF-BFA26ECC0E6D}"/>
            </a:ext>
          </a:extLst>
        </xdr:cNvPr>
        <xdr:cNvSpPr/>
      </xdr:nvSpPr>
      <xdr:spPr>
        <a:xfrm>
          <a:off x="17399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E32E5FC1-CDBB-4FD8-893F-C837FAE53E4A}"/>
            </a:ext>
          </a:extLst>
        </xdr:cNvPr>
        <xdr:cNvSpPr/>
      </xdr:nvSpPr>
      <xdr:spPr>
        <a:xfrm>
          <a:off x="96520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3766ABC-391A-4186-B571-E112228442C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E199D56-9709-4E2B-B819-44E45864EE2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D675341-A168-45C2-AB9C-CBCBA5E63B7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70EDFA2-C29A-4649-BEBB-B7033F7A42D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AA8F7A8-355C-48C2-B8AA-0B945F95E07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31115</xdr:rowOff>
    </xdr:from>
    <xdr:to>
      <xdr:col>24</xdr:col>
      <xdr:colOff>114300</xdr:colOff>
      <xdr:row>63</xdr:row>
      <xdr:rowOff>132715</xdr:rowOff>
    </xdr:to>
    <xdr:sp macro="" textlink="">
      <xdr:nvSpPr>
        <xdr:cNvPr id="187" name="楕円 186">
          <a:extLst>
            <a:ext uri="{FF2B5EF4-FFF2-40B4-BE49-F238E27FC236}">
              <a16:creationId xmlns:a16="http://schemas.microsoft.com/office/drawing/2014/main" id="{230286AB-7F13-42B0-9CE9-C4B72E4F33BB}"/>
            </a:ext>
          </a:extLst>
        </xdr:cNvPr>
        <xdr:cNvSpPr/>
      </xdr:nvSpPr>
      <xdr:spPr>
        <a:xfrm>
          <a:off x="403606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9542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C59DC15-DB35-4DC3-8E29-F913B5122762}"/>
            </a:ext>
          </a:extLst>
        </xdr:cNvPr>
        <xdr:cNvSpPr txBox="1"/>
      </xdr:nvSpPr>
      <xdr:spPr>
        <a:xfrm>
          <a:off x="4124960"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4445</xdr:rowOff>
    </xdr:from>
    <xdr:to>
      <xdr:col>20</xdr:col>
      <xdr:colOff>38100</xdr:colOff>
      <xdr:row>63</xdr:row>
      <xdr:rowOff>106045</xdr:rowOff>
    </xdr:to>
    <xdr:sp macro="" textlink="">
      <xdr:nvSpPr>
        <xdr:cNvPr id="189" name="楕円 188">
          <a:extLst>
            <a:ext uri="{FF2B5EF4-FFF2-40B4-BE49-F238E27FC236}">
              <a16:creationId xmlns:a16="http://schemas.microsoft.com/office/drawing/2014/main" id="{46E56743-18E2-493E-AD5B-41F288FFF1A3}"/>
            </a:ext>
          </a:extLst>
        </xdr:cNvPr>
        <xdr:cNvSpPr/>
      </xdr:nvSpPr>
      <xdr:spPr>
        <a:xfrm>
          <a:off x="3312160" y="105657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55245</xdr:rowOff>
    </xdr:from>
    <xdr:to>
      <xdr:col>24</xdr:col>
      <xdr:colOff>63500</xdr:colOff>
      <xdr:row>63</xdr:row>
      <xdr:rowOff>81915</xdr:rowOff>
    </xdr:to>
    <xdr:cxnSp macro="">
      <xdr:nvCxnSpPr>
        <xdr:cNvPr id="190" name="直線コネクタ 189">
          <a:extLst>
            <a:ext uri="{FF2B5EF4-FFF2-40B4-BE49-F238E27FC236}">
              <a16:creationId xmlns:a16="http://schemas.microsoft.com/office/drawing/2014/main" id="{FFE24582-06FE-42E7-938B-9FE93414C8E3}"/>
            </a:ext>
          </a:extLst>
        </xdr:cNvPr>
        <xdr:cNvCxnSpPr/>
      </xdr:nvCxnSpPr>
      <xdr:spPr>
        <a:xfrm>
          <a:off x="3355340" y="1061656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137795</xdr:rowOff>
    </xdr:from>
    <xdr:to>
      <xdr:col>15</xdr:col>
      <xdr:colOff>101600</xdr:colOff>
      <xdr:row>63</xdr:row>
      <xdr:rowOff>67945</xdr:rowOff>
    </xdr:to>
    <xdr:sp macro="" textlink="">
      <xdr:nvSpPr>
        <xdr:cNvPr id="191" name="楕円 190">
          <a:extLst>
            <a:ext uri="{FF2B5EF4-FFF2-40B4-BE49-F238E27FC236}">
              <a16:creationId xmlns:a16="http://schemas.microsoft.com/office/drawing/2014/main" id="{D1183E58-E8A1-4BBC-AD42-D50D22B2E98B}"/>
            </a:ext>
          </a:extLst>
        </xdr:cNvPr>
        <xdr:cNvSpPr/>
      </xdr:nvSpPr>
      <xdr:spPr>
        <a:xfrm>
          <a:off x="2514600" y="10531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17145</xdr:rowOff>
    </xdr:from>
    <xdr:to>
      <xdr:col>19</xdr:col>
      <xdr:colOff>177800</xdr:colOff>
      <xdr:row>63</xdr:row>
      <xdr:rowOff>55245</xdr:rowOff>
    </xdr:to>
    <xdr:cxnSp macro="">
      <xdr:nvCxnSpPr>
        <xdr:cNvPr id="192" name="直線コネクタ 191">
          <a:extLst>
            <a:ext uri="{FF2B5EF4-FFF2-40B4-BE49-F238E27FC236}">
              <a16:creationId xmlns:a16="http://schemas.microsoft.com/office/drawing/2014/main" id="{B603F738-A67B-4685-AEA3-9FB31E2D4325}"/>
            </a:ext>
          </a:extLst>
        </xdr:cNvPr>
        <xdr:cNvCxnSpPr/>
      </xdr:nvCxnSpPr>
      <xdr:spPr>
        <a:xfrm>
          <a:off x="2565400" y="1057846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109220</xdr:rowOff>
    </xdr:from>
    <xdr:to>
      <xdr:col>10</xdr:col>
      <xdr:colOff>165100</xdr:colOff>
      <xdr:row>63</xdr:row>
      <xdr:rowOff>39370</xdr:rowOff>
    </xdr:to>
    <xdr:sp macro="" textlink="">
      <xdr:nvSpPr>
        <xdr:cNvPr id="193" name="楕円 192">
          <a:extLst>
            <a:ext uri="{FF2B5EF4-FFF2-40B4-BE49-F238E27FC236}">
              <a16:creationId xmlns:a16="http://schemas.microsoft.com/office/drawing/2014/main" id="{AE2D4CC9-78B6-4458-A9FC-7D0C202E7A68}"/>
            </a:ext>
          </a:extLst>
        </xdr:cNvPr>
        <xdr:cNvSpPr/>
      </xdr:nvSpPr>
      <xdr:spPr>
        <a:xfrm>
          <a:off x="1739900" y="1050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160020</xdr:rowOff>
    </xdr:from>
    <xdr:to>
      <xdr:col>15</xdr:col>
      <xdr:colOff>50800</xdr:colOff>
      <xdr:row>63</xdr:row>
      <xdr:rowOff>17145</xdr:rowOff>
    </xdr:to>
    <xdr:cxnSp macro="">
      <xdr:nvCxnSpPr>
        <xdr:cNvPr id="194" name="直線コネクタ 193">
          <a:extLst>
            <a:ext uri="{FF2B5EF4-FFF2-40B4-BE49-F238E27FC236}">
              <a16:creationId xmlns:a16="http://schemas.microsoft.com/office/drawing/2014/main" id="{BF77E29C-164C-4C4F-B171-AE31B80E0E60}"/>
            </a:ext>
          </a:extLst>
        </xdr:cNvPr>
        <xdr:cNvCxnSpPr/>
      </xdr:nvCxnSpPr>
      <xdr:spPr>
        <a:xfrm>
          <a:off x="1790700" y="1055370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76835</xdr:rowOff>
    </xdr:from>
    <xdr:to>
      <xdr:col>6</xdr:col>
      <xdr:colOff>38100</xdr:colOff>
      <xdr:row>63</xdr:row>
      <xdr:rowOff>6985</xdr:rowOff>
    </xdr:to>
    <xdr:sp macro="" textlink="">
      <xdr:nvSpPr>
        <xdr:cNvPr id="195" name="楕円 194">
          <a:extLst>
            <a:ext uri="{FF2B5EF4-FFF2-40B4-BE49-F238E27FC236}">
              <a16:creationId xmlns:a16="http://schemas.microsoft.com/office/drawing/2014/main" id="{DDD93FB7-AAF0-4BB2-AD05-A0F451D80329}"/>
            </a:ext>
          </a:extLst>
        </xdr:cNvPr>
        <xdr:cNvSpPr/>
      </xdr:nvSpPr>
      <xdr:spPr>
        <a:xfrm>
          <a:off x="965200" y="10470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127635</xdr:rowOff>
    </xdr:from>
    <xdr:to>
      <xdr:col>10</xdr:col>
      <xdr:colOff>114300</xdr:colOff>
      <xdr:row>62</xdr:row>
      <xdr:rowOff>160020</xdr:rowOff>
    </xdr:to>
    <xdr:cxnSp macro="">
      <xdr:nvCxnSpPr>
        <xdr:cNvPr id="196" name="直線コネクタ 195">
          <a:extLst>
            <a:ext uri="{FF2B5EF4-FFF2-40B4-BE49-F238E27FC236}">
              <a16:creationId xmlns:a16="http://schemas.microsoft.com/office/drawing/2014/main" id="{D4BBBA51-C121-4B10-81AE-03DFEF9E1359}"/>
            </a:ext>
          </a:extLst>
        </xdr:cNvPr>
        <xdr:cNvCxnSpPr/>
      </xdr:nvCxnSpPr>
      <xdr:spPr>
        <a:xfrm>
          <a:off x="1008380" y="1052131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28C8A258-7CA6-4018-98B4-4BDA4CDA22C1}"/>
            </a:ext>
          </a:extLst>
        </xdr:cNvPr>
        <xdr:cNvSpPr txBox="1"/>
      </xdr:nvSpPr>
      <xdr:spPr>
        <a:xfrm>
          <a:off x="317056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EC56A1D4-B885-428A-801E-B85EECDB3E6B}"/>
            </a:ext>
          </a:extLst>
        </xdr:cNvPr>
        <xdr:cNvSpPr txBox="1"/>
      </xdr:nvSpPr>
      <xdr:spPr>
        <a:xfrm>
          <a:off x="238570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03590793-0D82-4200-9B42-2B182005D25E}"/>
            </a:ext>
          </a:extLst>
        </xdr:cNvPr>
        <xdr:cNvSpPr txBox="1"/>
      </xdr:nvSpPr>
      <xdr:spPr>
        <a:xfrm>
          <a:off x="161100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F1D4AFBF-A6F0-40B6-BD7C-B4ABF416EC92}"/>
            </a:ext>
          </a:extLst>
        </xdr:cNvPr>
        <xdr:cNvSpPr txBox="1"/>
      </xdr:nvSpPr>
      <xdr:spPr>
        <a:xfrm>
          <a:off x="8363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97172</xdr:rowOff>
    </xdr:from>
    <xdr:ext cx="405111" cy="259045"/>
    <xdr:sp macro="" textlink="">
      <xdr:nvSpPr>
        <xdr:cNvPr id="201" name="n_1mainValue【体育館・プール】&#10;有形固定資産減価償却率">
          <a:extLst>
            <a:ext uri="{FF2B5EF4-FFF2-40B4-BE49-F238E27FC236}">
              <a16:creationId xmlns:a16="http://schemas.microsoft.com/office/drawing/2014/main" id="{30AB4CEC-EA8B-44E5-A59E-CE84CBD78816}"/>
            </a:ext>
          </a:extLst>
        </xdr:cNvPr>
        <xdr:cNvSpPr txBox="1"/>
      </xdr:nvSpPr>
      <xdr:spPr>
        <a:xfrm>
          <a:off x="317056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59072</xdr:rowOff>
    </xdr:from>
    <xdr:ext cx="405111" cy="259045"/>
    <xdr:sp macro="" textlink="">
      <xdr:nvSpPr>
        <xdr:cNvPr id="202" name="n_2mainValue【体育館・プール】&#10;有形固定資産減価償却率">
          <a:extLst>
            <a:ext uri="{FF2B5EF4-FFF2-40B4-BE49-F238E27FC236}">
              <a16:creationId xmlns:a16="http://schemas.microsoft.com/office/drawing/2014/main" id="{9BB63ECA-7B92-4A8D-8E0D-AD4F52DF9AAE}"/>
            </a:ext>
          </a:extLst>
        </xdr:cNvPr>
        <xdr:cNvSpPr txBox="1"/>
      </xdr:nvSpPr>
      <xdr:spPr>
        <a:xfrm>
          <a:off x="238570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30497</xdr:rowOff>
    </xdr:from>
    <xdr:ext cx="405111" cy="259045"/>
    <xdr:sp macro="" textlink="">
      <xdr:nvSpPr>
        <xdr:cNvPr id="203" name="n_3mainValue【体育館・プール】&#10;有形固定資産減価償却率">
          <a:extLst>
            <a:ext uri="{FF2B5EF4-FFF2-40B4-BE49-F238E27FC236}">
              <a16:creationId xmlns:a16="http://schemas.microsoft.com/office/drawing/2014/main" id="{2D3CA552-0831-4500-B866-72B9D9289BF8}"/>
            </a:ext>
          </a:extLst>
        </xdr:cNvPr>
        <xdr:cNvSpPr txBox="1"/>
      </xdr:nvSpPr>
      <xdr:spPr>
        <a:xfrm>
          <a:off x="161100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169562</xdr:rowOff>
    </xdr:from>
    <xdr:ext cx="405111" cy="259045"/>
    <xdr:sp macro="" textlink="">
      <xdr:nvSpPr>
        <xdr:cNvPr id="204" name="n_4mainValue【体育館・プール】&#10;有形固定資産減価償却率">
          <a:extLst>
            <a:ext uri="{FF2B5EF4-FFF2-40B4-BE49-F238E27FC236}">
              <a16:creationId xmlns:a16="http://schemas.microsoft.com/office/drawing/2014/main" id="{024AAC0B-CC7B-49AE-BE76-A7B2CDA526C4}"/>
            </a:ext>
          </a:extLst>
        </xdr:cNvPr>
        <xdr:cNvSpPr txBox="1"/>
      </xdr:nvSpPr>
      <xdr:spPr>
        <a:xfrm>
          <a:off x="83630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10C11EC-32B0-45B6-8575-79927D93620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9668957-F105-4351-A1FF-CDED80157EF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85D2944-6D4F-49CF-B714-C1333128433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5A52A1B-FF8E-46E9-BC7E-92F829750B1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9D51694-4EAE-427B-AEC1-9719BB2200E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C4E3A24-337A-4764-B12D-7B7E14F8CF6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87F84C3-F7C4-4944-AE9C-C1A0DC738F7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0EA8F37-C424-4BC2-B24F-5BCAF46DEFF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AC9834F-C051-40E1-B987-6972F93356F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580D0B6-B2C2-4EB7-A9B2-E376E58C8B3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FDC284C-ECF2-4D1B-A3C7-3C701CD816F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4FE57B2C-9914-42B9-B182-1331B6FC5212}"/>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D60D958-B3BD-4A1E-BAEE-3B4E5A3FED2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8A92488-D80A-45D4-B218-41DA30D0DDE3}"/>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D798652-AF6E-4A99-9F2C-1FD1477C3ED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7B09023-DEEB-4E17-825C-5D24CCE1DD8D}"/>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C979446-F0BA-4777-A706-C92C27D974B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6ED5BB9F-7E87-45C0-B7FF-44B767C8EAAD}"/>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52DCD10-49D0-4B21-A26E-BDF47D0D6CF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2278550-82F8-47D6-976D-D0D26C584E5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0A1F211-AC95-4617-BF3B-48E2304DA5A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9EC6819C-0191-49D0-8C44-7A16553E599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A8FDB9C-C8EF-4B29-BDB4-4475FB69E7E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3DC5641A-A14F-4F91-8AAB-1F55F39617CE}"/>
            </a:ext>
          </a:extLst>
        </xdr:cNvPr>
        <xdr:cNvCxnSpPr/>
      </xdr:nvCxnSpPr>
      <xdr:spPr>
        <a:xfrm flipV="1">
          <a:off x="9219565" y="9523095"/>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FF359CB-C393-442E-B357-20DEF187AAF4}"/>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91EC0EC6-EBE9-4815-8A96-BA4E29566768}"/>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6C64410F-642E-4F48-A4E5-8A3D2E5DFB46}"/>
            </a:ext>
          </a:extLst>
        </xdr:cNvPr>
        <xdr:cNvSpPr txBox="1"/>
      </xdr:nvSpPr>
      <xdr:spPr>
        <a:xfrm>
          <a:off x="9258300" y="93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1CD43BF7-23B6-4A90-844F-5780DCFD215D}"/>
            </a:ext>
          </a:extLst>
        </xdr:cNvPr>
        <xdr:cNvCxnSpPr/>
      </xdr:nvCxnSpPr>
      <xdr:spPr>
        <a:xfrm>
          <a:off x="9154160" y="952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FDDA9E16-0FC1-4F22-8F01-8AC93287D4E3}"/>
            </a:ext>
          </a:extLst>
        </xdr:cNvPr>
        <xdr:cNvSpPr txBox="1"/>
      </xdr:nvSpPr>
      <xdr:spPr>
        <a:xfrm>
          <a:off x="9258300" y="10451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E645C1D5-B424-4E7A-BBE7-68F0CD2BCEBC}"/>
            </a:ext>
          </a:extLst>
        </xdr:cNvPr>
        <xdr:cNvSpPr/>
      </xdr:nvSpPr>
      <xdr:spPr>
        <a:xfrm>
          <a:off x="9192260" y="10595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A3A59EEB-51FB-45C1-8C14-CBAFF08B7F62}"/>
            </a:ext>
          </a:extLst>
        </xdr:cNvPr>
        <xdr:cNvSpPr/>
      </xdr:nvSpPr>
      <xdr:spPr>
        <a:xfrm>
          <a:off x="8445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31E0B11E-B3B8-4AE9-A7DF-3D540243321F}"/>
            </a:ext>
          </a:extLst>
        </xdr:cNvPr>
        <xdr:cNvSpPr/>
      </xdr:nvSpPr>
      <xdr:spPr>
        <a:xfrm>
          <a:off x="7670800" y="1060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C4550E30-64FE-4993-8409-22B726E5574E}"/>
            </a:ext>
          </a:extLst>
        </xdr:cNvPr>
        <xdr:cNvSpPr/>
      </xdr:nvSpPr>
      <xdr:spPr>
        <a:xfrm>
          <a:off x="6873240" y="1061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41A93E62-CCA1-41C3-87E4-4B0159D632AA}"/>
            </a:ext>
          </a:extLst>
        </xdr:cNvPr>
        <xdr:cNvSpPr/>
      </xdr:nvSpPr>
      <xdr:spPr>
        <a:xfrm>
          <a:off x="6098540" y="106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CB837CD-955F-4E78-9696-ACEF7917786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F42495D-FDD1-49E4-9C1B-B031A091FAD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CD7AC35-87EA-4118-96F0-99113B08666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39C6686-AE4B-4ADB-ADC9-5F7F4723F6B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E77DC2B-8292-4C27-B988-2CCF7E08DBB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82550</xdr:rowOff>
    </xdr:from>
    <xdr:to>
      <xdr:col>55</xdr:col>
      <xdr:colOff>50800</xdr:colOff>
      <xdr:row>64</xdr:row>
      <xdr:rowOff>12700</xdr:rowOff>
    </xdr:to>
    <xdr:sp macro="" textlink="">
      <xdr:nvSpPr>
        <xdr:cNvPr id="244" name="楕円 243">
          <a:extLst>
            <a:ext uri="{FF2B5EF4-FFF2-40B4-BE49-F238E27FC236}">
              <a16:creationId xmlns:a16="http://schemas.microsoft.com/office/drawing/2014/main" id="{F8EE2755-E9F1-4193-B610-B24318E09D3A}"/>
            </a:ext>
          </a:extLst>
        </xdr:cNvPr>
        <xdr:cNvSpPr/>
      </xdr:nvSpPr>
      <xdr:spPr>
        <a:xfrm>
          <a:off x="9192260" y="10643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45" name="【体育館・プール】&#10;一人当たり面積該当値テキスト">
          <a:extLst>
            <a:ext uri="{FF2B5EF4-FFF2-40B4-BE49-F238E27FC236}">
              <a16:creationId xmlns:a16="http://schemas.microsoft.com/office/drawing/2014/main" id="{CF4CAB31-C36D-4551-AFC1-9779669436B7}"/>
            </a:ext>
          </a:extLst>
        </xdr:cNvPr>
        <xdr:cNvSpPr txBox="1"/>
      </xdr:nvSpPr>
      <xdr:spPr>
        <a:xfrm>
          <a:off x="9258300" y="1057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69977</xdr:rowOff>
    </xdr:from>
    <xdr:to>
      <xdr:col>50</xdr:col>
      <xdr:colOff>165100</xdr:colOff>
      <xdr:row>64</xdr:row>
      <xdr:rowOff>127</xdr:rowOff>
    </xdr:to>
    <xdr:sp macro="" textlink="">
      <xdr:nvSpPr>
        <xdr:cNvPr id="246" name="楕円 245">
          <a:extLst>
            <a:ext uri="{FF2B5EF4-FFF2-40B4-BE49-F238E27FC236}">
              <a16:creationId xmlns:a16="http://schemas.microsoft.com/office/drawing/2014/main" id="{E375A5C8-E305-412D-8818-62CD425E4879}"/>
            </a:ext>
          </a:extLst>
        </xdr:cNvPr>
        <xdr:cNvSpPr/>
      </xdr:nvSpPr>
      <xdr:spPr>
        <a:xfrm>
          <a:off x="8445500" y="106312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120777</xdr:rowOff>
    </xdr:from>
    <xdr:to>
      <xdr:col>55</xdr:col>
      <xdr:colOff>0</xdr:colOff>
      <xdr:row>63</xdr:row>
      <xdr:rowOff>133350</xdr:rowOff>
    </xdr:to>
    <xdr:cxnSp macro="">
      <xdr:nvCxnSpPr>
        <xdr:cNvPr id="247" name="直線コネクタ 246">
          <a:extLst>
            <a:ext uri="{FF2B5EF4-FFF2-40B4-BE49-F238E27FC236}">
              <a16:creationId xmlns:a16="http://schemas.microsoft.com/office/drawing/2014/main" id="{62003356-395B-48B3-941E-2D28BA96C487}"/>
            </a:ext>
          </a:extLst>
        </xdr:cNvPr>
        <xdr:cNvCxnSpPr/>
      </xdr:nvCxnSpPr>
      <xdr:spPr>
        <a:xfrm>
          <a:off x="8496300" y="10682097"/>
          <a:ext cx="7239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71501</xdr:rowOff>
    </xdr:from>
    <xdr:to>
      <xdr:col>46</xdr:col>
      <xdr:colOff>38100</xdr:colOff>
      <xdr:row>64</xdr:row>
      <xdr:rowOff>1651</xdr:rowOff>
    </xdr:to>
    <xdr:sp macro="" textlink="">
      <xdr:nvSpPr>
        <xdr:cNvPr id="248" name="楕円 247">
          <a:extLst>
            <a:ext uri="{FF2B5EF4-FFF2-40B4-BE49-F238E27FC236}">
              <a16:creationId xmlns:a16="http://schemas.microsoft.com/office/drawing/2014/main" id="{E583DED6-FD3A-4DAF-B59C-C8634A51F318}"/>
            </a:ext>
          </a:extLst>
        </xdr:cNvPr>
        <xdr:cNvSpPr/>
      </xdr:nvSpPr>
      <xdr:spPr>
        <a:xfrm>
          <a:off x="7670800" y="106328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120777</xdr:rowOff>
    </xdr:from>
    <xdr:to>
      <xdr:col>50</xdr:col>
      <xdr:colOff>114300</xdr:colOff>
      <xdr:row>63</xdr:row>
      <xdr:rowOff>122301</xdr:rowOff>
    </xdr:to>
    <xdr:cxnSp macro="">
      <xdr:nvCxnSpPr>
        <xdr:cNvPr id="249" name="直線コネクタ 248">
          <a:extLst>
            <a:ext uri="{FF2B5EF4-FFF2-40B4-BE49-F238E27FC236}">
              <a16:creationId xmlns:a16="http://schemas.microsoft.com/office/drawing/2014/main" id="{854AF14F-34F9-4A94-B985-37C8C8D937B4}"/>
            </a:ext>
          </a:extLst>
        </xdr:cNvPr>
        <xdr:cNvCxnSpPr/>
      </xdr:nvCxnSpPr>
      <xdr:spPr>
        <a:xfrm flipV="1">
          <a:off x="7713980" y="10682097"/>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53213</xdr:rowOff>
    </xdr:from>
    <xdr:to>
      <xdr:col>41</xdr:col>
      <xdr:colOff>101600</xdr:colOff>
      <xdr:row>63</xdr:row>
      <xdr:rowOff>154813</xdr:rowOff>
    </xdr:to>
    <xdr:sp macro="" textlink="">
      <xdr:nvSpPr>
        <xdr:cNvPr id="250" name="楕円 249">
          <a:extLst>
            <a:ext uri="{FF2B5EF4-FFF2-40B4-BE49-F238E27FC236}">
              <a16:creationId xmlns:a16="http://schemas.microsoft.com/office/drawing/2014/main" id="{3BB04D51-AB36-4D4B-B53E-9CC1C5844FD8}"/>
            </a:ext>
          </a:extLst>
        </xdr:cNvPr>
        <xdr:cNvSpPr/>
      </xdr:nvSpPr>
      <xdr:spPr>
        <a:xfrm>
          <a:off x="6873240" y="1061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104013</xdr:rowOff>
    </xdr:from>
    <xdr:to>
      <xdr:col>45</xdr:col>
      <xdr:colOff>177800</xdr:colOff>
      <xdr:row>63</xdr:row>
      <xdr:rowOff>122301</xdr:rowOff>
    </xdr:to>
    <xdr:cxnSp macro="">
      <xdr:nvCxnSpPr>
        <xdr:cNvPr id="251" name="直線コネクタ 250">
          <a:extLst>
            <a:ext uri="{FF2B5EF4-FFF2-40B4-BE49-F238E27FC236}">
              <a16:creationId xmlns:a16="http://schemas.microsoft.com/office/drawing/2014/main" id="{E031E32D-B23E-4A0C-846B-E9B6B19B8856}"/>
            </a:ext>
          </a:extLst>
        </xdr:cNvPr>
        <xdr:cNvCxnSpPr/>
      </xdr:nvCxnSpPr>
      <xdr:spPr>
        <a:xfrm>
          <a:off x="6924040" y="10665333"/>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55880</xdr:rowOff>
    </xdr:from>
    <xdr:to>
      <xdr:col>36</xdr:col>
      <xdr:colOff>165100</xdr:colOff>
      <xdr:row>63</xdr:row>
      <xdr:rowOff>157480</xdr:rowOff>
    </xdr:to>
    <xdr:sp macro="" textlink="">
      <xdr:nvSpPr>
        <xdr:cNvPr id="252" name="楕円 251">
          <a:extLst>
            <a:ext uri="{FF2B5EF4-FFF2-40B4-BE49-F238E27FC236}">
              <a16:creationId xmlns:a16="http://schemas.microsoft.com/office/drawing/2014/main" id="{9A72A771-816F-4A82-8A52-AE58AE25F61E}"/>
            </a:ext>
          </a:extLst>
        </xdr:cNvPr>
        <xdr:cNvSpPr/>
      </xdr:nvSpPr>
      <xdr:spPr>
        <a:xfrm>
          <a:off x="609854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104013</xdr:rowOff>
    </xdr:from>
    <xdr:to>
      <xdr:col>41</xdr:col>
      <xdr:colOff>50800</xdr:colOff>
      <xdr:row>63</xdr:row>
      <xdr:rowOff>106680</xdr:rowOff>
    </xdr:to>
    <xdr:cxnSp macro="">
      <xdr:nvCxnSpPr>
        <xdr:cNvPr id="253" name="直線コネクタ 252">
          <a:extLst>
            <a:ext uri="{FF2B5EF4-FFF2-40B4-BE49-F238E27FC236}">
              <a16:creationId xmlns:a16="http://schemas.microsoft.com/office/drawing/2014/main" id="{F62D624A-AFC5-4C8D-AE1E-2F1CFEF390E5}"/>
            </a:ext>
          </a:extLst>
        </xdr:cNvPr>
        <xdr:cNvCxnSpPr/>
      </xdr:nvCxnSpPr>
      <xdr:spPr>
        <a:xfrm flipV="1">
          <a:off x="6149340" y="10665333"/>
          <a:ext cx="7747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E81D7027-DBE1-4F6C-AF7F-2227BBC93112}"/>
            </a:ext>
          </a:extLst>
        </xdr:cNvPr>
        <xdr:cNvSpPr txBox="1"/>
      </xdr:nvSpPr>
      <xdr:spPr>
        <a:xfrm>
          <a:off x="827158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658043D5-862B-4BCA-A915-828F0DA68C88}"/>
            </a:ext>
          </a:extLst>
        </xdr:cNvPr>
        <xdr:cNvSpPr txBox="1"/>
      </xdr:nvSpPr>
      <xdr:spPr>
        <a:xfrm>
          <a:off x="7509587" y="103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F7A64C8D-C009-4353-9D34-44B6B8E6D7FD}"/>
            </a:ext>
          </a:extLst>
        </xdr:cNvPr>
        <xdr:cNvSpPr txBox="1"/>
      </xdr:nvSpPr>
      <xdr:spPr>
        <a:xfrm>
          <a:off x="6712027" y="1070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E75B001E-8E05-4898-B71C-75134EC45FC7}"/>
            </a:ext>
          </a:extLst>
        </xdr:cNvPr>
        <xdr:cNvSpPr txBox="1"/>
      </xdr:nvSpPr>
      <xdr:spPr>
        <a:xfrm>
          <a:off x="5937327"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162704</xdr:rowOff>
    </xdr:from>
    <xdr:ext cx="469744" cy="259045"/>
    <xdr:sp macro="" textlink="">
      <xdr:nvSpPr>
        <xdr:cNvPr id="258" name="n_1mainValue【体育館・プール】&#10;一人当たり面積">
          <a:extLst>
            <a:ext uri="{FF2B5EF4-FFF2-40B4-BE49-F238E27FC236}">
              <a16:creationId xmlns:a16="http://schemas.microsoft.com/office/drawing/2014/main" id="{9AB87910-D554-4532-AFCA-8454CE77403A}"/>
            </a:ext>
          </a:extLst>
        </xdr:cNvPr>
        <xdr:cNvSpPr txBox="1"/>
      </xdr:nvSpPr>
      <xdr:spPr>
        <a:xfrm>
          <a:off x="8271587" y="1072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164228</xdr:rowOff>
    </xdr:from>
    <xdr:ext cx="469744" cy="259045"/>
    <xdr:sp macro="" textlink="">
      <xdr:nvSpPr>
        <xdr:cNvPr id="259" name="n_2mainValue【体育館・プール】&#10;一人当たり面積">
          <a:extLst>
            <a:ext uri="{FF2B5EF4-FFF2-40B4-BE49-F238E27FC236}">
              <a16:creationId xmlns:a16="http://schemas.microsoft.com/office/drawing/2014/main" id="{D4499C4A-3962-4CE4-976F-5FC4E2383B29}"/>
            </a:ext>
          </a:extLst>
        </xdr:cNvPr>
        <xdr:cNvSpPr txBox="1"/>
      </xdr:nvSpPr>
      <xdr:spPr>
        <a:xfrm>
          <a:off x="7509587" y="1072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171340</xdr:rowOff>
    </xdr:from>
    <xdr:ext cx="469744" cy="259045"/>
    <xdr:sp macro="" textlink="">
      <xdr:nvSpPr>
        <xdr:cNvPr id="260" name="n_3mainValue【体育館・プール】&#10;一人当たり面積">
          <a:extLst>
            <a:ext uri="{FF2B5EF4-FFF2-40B4-BE49-F238E27FC236}">
              <a16:creationId xmlns:a16="http://schemas.microsoft.com/office/drawing/2014/main" id="{1AE47A15-4E48-4BEC-A107-684BC82FA21C}"/>
            </a:ext>
          </a:extLst>
        </xdr:cNvPr>
        <xdr:cNvSpPr txBox="1"/>
      </xdr:nvSpPr>
      <xdr:spPr>
        <a:xfrm>
          <a:off x="6712027" y="1039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2557</xdr:rowOff>
    </xdr:from>
    <xdr:ext cx="469744" cy="259045"/>
    <xdr:sp macro="" textlink="">
      <xdr:nvSpPr>
        <xdr:cNvPr id="261" name="n_4mainValue【体育館・プール】&#10;一人当たり面積">
          <a:extLst>
            <a:ext uri="{FF2B5EF4-FFF2-40B4-BE49-F238E27FC236}">
              <a16:creationId xmlns:a16="http://schemas.microsoft.com/office/drawing/2014/main" id="{C34F9AE2-962A-4E8C-973A-383EDA6B549B}"/>
            </a:ext>
          </a:extLst>
        </xdr:cNvPr>
        <xdr:cNvSpPr txBox="1"/>
      </xdr:nvSpPr>
      <xdr:spPr>
        <a:xfrm>
          <a:off x="59373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E340F12-24E9-4FB7-BA30-3A4FEE6F1E9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50B560E-13FE-44C3-A774-6B6A0CF9A1E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001B0D1-DFBD-4878-9B6A-42FDE07AE72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D0395C7-5161-43B8-B276-B3EFEE23630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752A252-E103-46C6-8623-6A9ED89002A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A24BA9D-9D64-450D-88E3-741F112C64C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B29F772-B2E6-4F27-A63D-A2676EB5E8E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D2153E1-F73D-4BBB-83F2-AA9A68E9AC1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C5DC702-ADD6-41B7-9CD0-BD9C3B3CED1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D15AC78-4F68-4009-ABD2-D00700E6F18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21DCD75-0E9A-49DB-A376-33ADB681EF5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5A17F44-18CE-472F-9C62-C5CD1E3E6AF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A01B8DC8-E777-4BAD-A78B-56CFF45F3B06}"/>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1C09D21E-5A19-4D42-A2F9-73ECE64761C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553902EC-994B-4906-8FCE-4E304E12FCF5}"/>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27722E8-82D6-4901-9DBD-7EED7D0AC2C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2B60F2E-1817-4FBE-8FEE-DFB12FF7CA98}"/>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18DFE5B7-F40E-404B-932B-6D6DFB4FADD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9D11F90D-70AE-42EF-BD74-6F7FF11410C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3498384D-8C91-4C59-9580-82407D46734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86BD902-1F00-4A74-99C1-E3614ECF21B4}"/>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120CB8A8-C1D6-4552-B4D5-08A747B3A16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395F04C-02A3-43D5-A864-1F33470853C2}"/>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B13D1E66-A685-4BD8-844E-9372AB4CAFF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7C4C0AF8-A6A4-4860-A933-CADCC649D078}"/>
            </a:ext>
          </a:extLst>
        </xdr:cNvPr>
        <xdr:cNvCxnSpPr/>
      </xdr:nvCxnSpPr>
      <xdr:spPr>
        <a:xfrm flipV="1">
          <a:off x="4086225" y="1296733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CB6D4BD2-50CD-40E7-A2DB-63ABA90BED1D}"/>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64714C9-18CB-4146-B252-3D83D0760B8D}"/>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4A5C918-7420-4F0F-9EF4-4F65754945B7}"/>
            </a:ext>
          </a:extLst>
        </xdr:cNvPr>
        <xdr:cNvSpPr txBox="1"/>
      </xdr:nvSpPr>
      <xdr:spPr>
        <a:xfrm>
          <a:off x="4124960" y="1274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965D5010-3994-4D49-AF09-3983183106BC}"/>
            </a:ext>
          </a:extLst>
        </xdr:cNvPr>
        <xdr:cNvCxnSpPr/>
      </xdr:nvCxnSpPr>
      <xdr:spPr>
        <a:xfrm>
          <a:off x="4020820" y="12967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44EF4A76-BF1D-4E5F-BAF7-8D6018E0DC76}"/>
            </a:ext>
          </a:extLst>
        </xdr:cNvPr>
        <xdr:cNvSpPr txBox="1"/>
      </xdr:nvSpPr>
      <xdr:spPr>
        <a:xfrm>
          <a:off x="4124960" y="13712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B0B6306C-8412-42F9-AC1A-E0CA26187510}"/>
            </a:ext>
          </a:extLst>
        </xdr:cNvPr>
        <xdr:cNvSpPr/>
      </xdr:nvSpPr>
      <xdr:spPr>
        <a:xfrm>
          <a:off x="403606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FD2CC147-8AC8-42F9-A76E-E8470CFAE240}"/>
            </a:ext>
          </a:extLst>
        </xdr:cNvPr>
        <xdr:cNvSpPr/>
      </xdr:nvSpPr>
      <xdr:spPr>
        <a:xfrm>
          <a:off x="3312160" y="1370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5B37F4FA-1419-452D-98C2-446D8A14C8F2}"/>
            </a:ext>
          </a:extLst>
        </xdr:cNvPr>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8E6AB2DD-8470-484C-B5B0-8551C687C66D}"/>
            </a:ext>
          </a:extLst>
        </xdr:cNvPr>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15F8F68D-C465-4D65-9084-C2CE4B8EB86D}"/>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B14BB09-2416-4A95-9F08-7DDC082D76B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1B21648-5064-490E-921A-CF6FEF6C166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A3EF15B-3F16-4446-B60F-85E52F32411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F81FDFE-2008-4350-93BB-58E836BEF9E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802AA79-CBDE-471A-B85F-3EEF83D9066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302" name="楕円 301">
          <a:extLst>
            <a:ext uri="{FF2B5EF4-FFF2-40B4-BE49-F238E27FC236}">
              <a16:creationId xmlns:a16="http://schemas.microsoft.com/office/drawing/2014/main" id="{A9631DBB-39E3-4927-9AE5-1AF32000C941}"/>
            </a:ext>
          </a:extLst>
        </xdr:cNvPr>
        <xdr:cNvSpPr/>
      </xdr:nvSpPr>
      <xdr:spPr>
        <a:xfrm>
          <a:off x="4036060" y="13689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134002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42B4237D-19C3-4A0B-912D-AC8D8C743C6A}"/>
            </a:ext>
          </a:extLst>
        </xdr:cNvPr>
        <xdr:cNvSpPr txBox="1"/>
      </xdr:nvSpPr>
      <xdr:spPr>
        <a:xfrm>
          <a:off x="4124960"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73025</xdr:rowOff>
    </xdr:from>
    <xdr:to>
      <xdr:col>20</xdr:col>
      <xdr:colOff>38100</xdr:colOff>
      <xdr:row>82</xdr:row>
      <xdr:rowOff>3175</xdr:rowOff>
    </xdr:to>
    <xdr:sp macro="" textlink="">
      <xdr:nvSpPr>
        <xdr:cNvPr id="304" name="楕円 303">
          <a:extLst>
            <a:ext uri="{FF2B5EF4-FFF2-40B4-BE49-F238E27FC236}">
              <a16:creationId xmlns:a16="http://schemas.microsoft.com/office/drawing/2014/main" id="{08B54EDE-6C38-463E-A722-A5094707F31C}"/>
            </a:ext>
          </a:extLst>
        </xdr:cNvPr>
        <xdr:cNvSpPr/>
      </xdr:nvSpPr>
      <xdr:spPr>
        <a:xfrm>
          <a:off x="3312160" y="13651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123825</xdr:rowOff>
    </xdr:from>
    <xdr:to>
      <xdr:col>24</xdr:col>
      <xdr:colOff>63500</xdr:colOff>
      <xdr:row>81</xdr:row>
      <xdr:rowOff>161925</xdr:rowOff>
    </xdr:to>
    <xdr:cxnSp macro="">
      <xdr:nvCxnSpPr>
        <xdr:cNvPr id="305" name="直線コネクタ 304">
          <a:extLst>
            <a:ext uri="{FF2B5EF4-FFF2-40B4-BE49-F238E27FC236}">
              <a16:creationId xmlns:a16="http://schemas.microsoft.com/office/drawing/2014/main" id="{98C97A45-8CB3-484A-8F2D-C4C4FCDBE9FB}"/>
            </a:ext>
          </a:extLst>
        </xdr:cNvPr>
        <xdr:cNvCxnSpPr/>
      </xdr:nvCxnSpPr>
      <xdr:spPr>
        <a:xfrm>
          <a:off x="3355340" y="1370266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306" name="楕円 305">
          <a:extLst>
            <a:ext uri="{FF2B5EF4-FFF2-40B4-BE49-F238E27FC236}">
              <a16:creationId xmlns:a16="http://schemas.microsoft.com/office/drawing/2014/main" id="{267DA897-96A3-4C99-9A3C-E9E7815F2440}"/>
            </a:ext>
          </a:extLst>
        </xdr:cNvPr>
        <xdr:cNvSpPr/>
      </xdr:nvSpPr>
      <xdr:spPr>
        <a:xfrm>
          <a:off x="251460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123825</xdr:rowOff>
    </xdr:to>
    <xdr:cxnSp macro="">
      <xdr:nvCxnSpPr>
        <xdr:cNvPr id="307" name="直線コネクタ 306">
          <a:extLst>
            <a:ext uri="{FF2B5EF4-FFF2-40B4-BE49-F238E27FC236}">
              <a16:creationId xmlns:a16="http://schemas.microsoft.com/office/drawing/2014/main" id="{D21DA612-DD75-4825-AFF2-8B568F1338A2}"/>
            </a:ext>
          </a:extLst>
        </xdr:cNvPr>
        <xdr:cNvCxnSpPr/>
      </xdr:nvCxnSpPr>
      <xdr:spPr>
        <a:xfrm>
          <a:off x="2565400" y="1367409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69214</xdr:rowOff>
    </xdr:from>
    <xdr:to>
      <xdr:col>10</xdr:col>
      <xdr:colOff>165100</xdr:colOff>
      <xdr:row>81</xdr:row>
      <xdr:rowOff>170814</xdr:rowOff>
    </xdr:to>
    <xdr:sp macro="" textlink="">
      <xdr:nvSpPr>
        <xdr:cNvPr id="308" name="楕円 307">
          <a:extLst>
            <a:ext uri="{FF2B5EF4-FFF2-40B4-BE49-F238E27FC236}">
              <a16:creationId xmlns:a16="http://schemas.microsoft.com/office/drawing/2014/main" id="{9833B30D-621C-47A6-82F1-BF0EE5C62BB9}"/>
            </a:ext>
          </a:extLst>
        </xdr:cNvPr>
        <xdr:cNvSpPr/>
      </xdr:nvSpPr>
      <xdr:spPr>
        <a:xfrm>
          <a:off x="1739900" y="136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81</xdr:row>
      <xdr:rowOff>120014</xdr:rowOff>
    </xdr:to>
    <xdr:cxnSp macro="">
      <xdr:nvCxnSpPr>
        <xdr:cNvPr id="309" name="直線コネクタ 308">
          <a:extLst>
            <a:ext uri="{FF2B5EF4-FFF2-40B4-BE49-F238E27FC236}">
              <a16:creationId xmlns:a16="http://schemas.microsoft.com/office/drawing/2014/main" id="{F5E2BADE-18D1-44E9-9545-B152CEE39829}"/>
            </a:ext>
          </a:extLst>
        </xdr:cNvPr>
        <xdr:cNvCxnSpPr/>
      </xdr:nvCxnSpPr>
      <xdr:spPr>
        <a:xfrm flipV="1">
          <a:off x="1790700" y="13674090"/>
          <a:ext cx="7747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52070</xdr:rowOff>
    </xdr:from>
    <xdr:to>
      <xdr:col>6</xdr:col>
      <xdr:colOff>38100</xdr:colOff>
      <xdr:row>81</xdr:row>
      <xdr:rowOff>153670</xdr:rowOff>
    </xdr:to>
    <xdr:sp macro="" textlink="">
      <xdr:nvSpPr>
        <xdr:cNvPr id="310" name="楕円 309">
          <a:extLst>
            <a:ext uri="{FF2B5EF4-FFF2-40B4-BE49-F238E27FC236}">
              <a16:creationId xmlns:a16="http://schemas.microsoft.com/office/drawing/2014/main" id="{70F6A324-62CC-4C89-9BC1-1A6D69B4F870}"/>
            </a:ext>
          </a:extLst>
        </xdr:cNvPr>
        <xdr:cNvSpPr/>
      </xdr:nvSpPr>
      <xdr:spPr>
        <a:xfrm>
          <a:off x="965200" y="136309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102870</xdr:rowOff>
    </xdr:from>
    <xdr:to>
      <xdr:col>10</xdr:col>
      <xdr:colOff>114300</xdr:colOff>
      <xdr:row>81</xdr:row>
      <xdr:rowOff>120014</xdr:rowOff>
    </xdr:to>
    <xdr:cxnSp macro="">
      <xdr:nvCxnSpPr>
        <xdr:cNvPr id="311" name="直線コネクタ 310">
          <a:extLst>
            <a:ext uri="{FF2B5EF4-FFF2-40B4-BE49-F238E27FC236}">
              <a16:creationId xmlns:a16="http://schemas.microsoft.com/office/drawing/2014/main" id="{5814EE1F-8F7D-42B6-ADE4-D1F58D42DEF4}"/>
            </a:ext>
          </a:extLst>
        </xdr:cNvPr>
        <xdr:cNvCxnSpPr/>
      </xdr:nvCxnSpPr>
      <xdr:spPr>
        <a:xfrm>
          <a:off x="1008380" y="13681710"/>
          <a:ext cx="78232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0EEB331A-0FC8-4C05-83B1-9524FC9BE7B3}"/>
            </a:ext>
          </a:extLst>
        </xdr:cNvPr>
        <xdr:cNvSpPr txBox="1"/>
      </xdr:nvSpPr>
      <xdr:spPr>
        <a:xfrm>
          <a:off x="3170564" y="1379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CD2FD338-BB9C-4BD9-987C-5F9381FB3FF4}"/>
            </a:ext>
          </a:extLst>
        </xdr:cNvPr>
        <xdr:cNvSpPr txBox="1"/>
      </xdr:nvSpPr>
      <xdr:spPr>
        <a:xfrm>
          <a:off x="238570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032947F2-48D8-4970-A1BC-529C7AF6C2B5}"/>
            </a:ext>
          </a:extLst>
        </xdr:cNvPr>
        <xdr:cNvSpPr txBox="1"/>
      </xdr:nvSpPr>
      <xdr:spPr>
        <a:xfrm>
          <a:off x="16110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AAFFA4BE-4B6B-47ED-902B-25AFE2010937}"/>
            </a:ext>
          </a:extLst>
        </xdr:cNvPr>
        <xdr:cNvSpPr txBox="1"/>
      </xdr:nvSpPr>
      <xdr:spPr>
        <a:xfrm>
          <a:off x="83630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19702</xdr:rowOff>
    </xdr:from>
    <xdr:ext cx="405111" cy="259045"/>
    <xdr:sp macro="" textlink="">
      <xdr:nvSpPr>
        <xdr:cNvPr id="316" name="n_1mainValue【福祉施設】&#10;有形固定資産減価償却率">
          <a:extLst>
            <a:ext uri="{FF2B5EF4-FFF2-40B4-BE49-F238E27FC236}">
              <a16:creationId xmlns:a16="http://schemas.microsoft.com/office/drawing/2014/main" id="{48221DEA-5262-4747-9057-BB8485138490}"/>
            </a:ext>
          </a:extLst>
        </xdr:cNvPr>
        <xdr:cNvSpPr txBox="1"/>
      </xdr:nvSpPr>
      <xdr:spPr>
        <a:xfrm>
          <a:off x="317056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7" name="n_2mainValue【福祉施設】&#10;有形固定資産減価償却率">
          <a:extLst>
            <a:ext uri="{FF2B5EF4-FFF2-40B4-BE49-F238E27FC236}">
              <a16:creationId xmlns:a16="http://schemas.microsoft.com/office/drawing/2014/main" id="{1E5B11C5-8A04-4B40-8DBF-7770115A1499}"/>
            </a:ext>
          </a:extLst>
        </xdr:cNvPr>
        <xdr:cNvSpPr txBox="1"/>
      </xdr:nvSpPr>
      <xdr:spPr>
        <a:xfrm>
          <a:off x="238570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161941</xdr:rowOff>
    </xdr:from>
    <xdr:ext cx="405111" cy="259045"/>
    <xdr:sp macro="" textlink="">
      <xdr:nvSpPr>
        <xdr:cNvPr id="318" name="n_3mainValue【福祉施設】&#10;有形固定資産減価償却率">
          <a:extLst>
            <a:ext uri="{FF2B5EF4-FFF2-40B4-BE49-F238E27FC236}">
              <a16:creationId xmlns:a16="http://schemas.microsoft.com/office/drawing/2014/main" id="{EA38CF67-C9B5-4BBD-B15A-5EA6A23D2856}"/>
            </a:ext>
          </a:extLst>
        </xdr:cNvPr>
        <xdr:cNvSpPr txBox="1"/>
      </xdr:nvSpPr>
      <xdr:spPr>
        <a:xfrm>
          <a:off x="1611004" y="13740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19" name="n_4mainValue【福祉施設】&#10;有形固定資産減価償却率">
          <a:extLst>
            <a:ext uri="{FF2B5EF4-FFF2-40B4-BE49-F238E27FC236}">
              <a16:creationId xmlns:a16="http://schemas.microsoft.com/office/drawing/2014/main" id="{DE467D2E-B2AC-4147-97B8-AFE80D091DB3}"/>
            </a:ext>
          </a:extLst>
        </xdr:cNvPr>
        <xdr:cNvSpPr txBox="1"/>
      </xdr:nvSpPr>
      <xdr:spPr>
        <a:xfrm>
          <a:off x="83630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F1DD49F-47CA-422F-8735-B80170F1A68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6102E5E-65B4-4756-A7F3-63740A70DD0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B262482-42B2-4F7B-8D31-2B3D6206F85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C5C7E46-6597-41A6-8A39-F9A5BF8D8B4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CFD5A54-5782-4721-9A01-33AF06B4428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2E4D44D-DB0A-4930-9F41-89742BF7E9F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0D1B20B-CA9F-4769-96F9-20C378EC482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EB8583C-55A9-4428-A2A3-54C4699ACE0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2844DA2-C651-4987-84C9-7F09B7EF3E1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51C5A64A-62FD-415E-BAAB-8CBEC90B64A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A30716B8-E2A0-462F-9E01-2D443AB197EE}"/>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DAA297C8-3F89-4AA5-B7B1-1E59C5865304}"/>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6A1C1BA2-5065-4E81-B3EE-8590393B63BB}"/>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E6A2636F-0446-45B2-8D92-465D3B67878D}"/>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4D498C46-8C83-4B9E-920E-7C6D1809585D}"/>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C6AFABB9-58CA-4760-A78D-AB6938C0E431}"/>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5E83A217-0741-425B-A5A7-66B06A8C4242}"/>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1ACC9458-9163-4737-996C-26D887779B18}"/>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7BE06A4-4C62-47DC-8C18-AFB51745470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94446F9E-B48B-4BF4-B3EE-FD53B505D92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26E76511-2A24-4EEF-8C38-33B4C28F384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0B381F40-4376-46A9-BE95-1B78BD7945BD}"/>
            </a:ext>
          </a:extLst>
        </xdr:cNvPr>
        <xdr:cNvCxnSpPr/>
      </xdr:nvCxnSpPr>
      <xdr:spPr>
        <a:xfrm flipV="1">
          <a:off x="9219565" y="1301953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4A0E158C-B74F-42D7-8192-36FD894D2D72}"/>
            </a:ext>
          </a:extLst>
        </xdr:cNvPr>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4BAF2D28-1AE4-4AB8-93AB-BA60621E83FF}"/>
            </a:ext>
          </a:extLst>
        </xdr:cNvPr>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DEB14760-D277-4A96-84E6-31F83561EB48}"/>
            </a:ext>
          </a:extLst>
        </xdr:cNvPr>
        <xdr:cNvSpPr txBox="1"/>
      </xdr:nvSpPr>
      <xdr:spPr>
        <a:xfrm>
          <a:off x="9258300" y="127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D1AE7EB1-5653-41D0-8A5F-6327F4890A17}"/>
            </a:ext>
          </a:extLst>
        </xdr:cNvPr>
        <xdr:cNvCxnSpPr/>
      </xdr:nvCxnSpPr>
      <xdr:spPr>
        <a:xfrm>
          <a:off x="915416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D48EDD66-B29B-4743-A263-3540E474AA3A}"/>
            </a:ext>
          </a:extLst>
        </xdr:cNvPr>
        <xdr:cNvSpPr txBox="1"/>
      </xdr:nvSpPr>
      <xdr:spPr>
        <a:xfrm>
          <a:off x="9258300" y="14028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02C50540-D345-413B-9715-C23A43EDEE36}"/>
            </a:ext>
          </a:extLst>
        </xdr:cNvPr>
        <xdr:cNvSpPr/>
      </xdr:nvSpPr>
      <xdr:spPr>
        <a:xfrm>
          <a:off x="919226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5AF4844A-8A36-42FA-B03A-4C9808EC267B}"/>
            </a:ext>
          </a:extLst>
        </xdr:cNvPr>
        <xdr:cNvSpPr/>
      </xdr:nvSpPr>
      <xdr:spPr>
        <a:xfrm>
          <a:off x="844550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C78D98A0-24CC-45B5-8BA0-CCD78DB6500E}"/>
            </a:ext>
          </a:extLst>
        </xdr:cNvPr>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E6D7E475-5B8E-42E5-8EE3-A8C7FFCC1FA6}"/>
            </a:ext>
          </a:extLst>
        </xdr:cNvPr>
        <xdr:cNvSpPr/>
      </xdr:nvSpPr>
      <xdr:spPr>
        <a:xfrm>
          <a:off x="687324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B64596C7-096E-478C-AB53-B6B06FAF7EC3}"/>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373F570-9C4E-42E4-A0B2-A064B81CAA3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34DDDBA-89E1-4EA6-8880-5D81D321FA4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D2FF134-7FB2-4619-A305-083056A952B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3DD5FDA-76F7-4791-B3C7-C408692A432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1EDA9CC-579A-4D5E-8844-0C6505C57E4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5587</xdr:rowOff>
    </xdr:from>
    <xdr:to>
      <xdr:col>55</xdr:col>
      <xdr:colOff>50800</xdr:colOff>
      <xdr:row>80</xdr:row>
      <xdr:rowOff>107187</xdr:rowOff>
    </xdr:to>
    <xdr:sp macro="" textlink="">
      <xdr:nvSpPr>
        <xdr:cNvPr id="357" name="楕円 356">
          <a:extLst>
            <a:ext uri="{FF2B5EF4-FFF2-40B4-BE49-F238E27FC236}">
              <a16:creationId xmlns:a16="http://schemas.microsoft.com/office/drawing/2014/main" id="{C8A609AA-293C-4350-AB2C-4FB96DE548F7}"/>
            </a:ext>
          </a:extLst>
        </xdr:cNvPr>
        <xdr:cNvSpPr/>
      </xdr:nvSpPr>
      <xdr:spPr>
        <a:xfrm>
          <a:off x="9192260" y="134167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28464</xdr:rowOff>
    </xdr:from>
    <xdr:ext cx="469744" cy="259045"/>
    <xdr:sp macro="" textlink="">
      <xdr:nvSpPr>
        <xdr:cNvPr id="358" name="【福祉施設】&#10;一人当たり面積該当値テキスト">
          <a:extLst>
            <a:ext uri="{FF2B5EF4-FFF2-40B4-BE49-F238E27FC236}">
              <a16:creationId xmlns:a16="http://schemas.microsoft.com/office/drawing/2014/main" id="{E314E0BE-5F07-4093-8D14-BA8D48317FD7}"/>
            </a:ext>
          </a:extLst>
        </xdr:cNvPr>
        <xdr:cNvSpPr txBox="1"/>
      </xdr:nvSpPr>
      <xdr:spPr>
        <a:xfrm>
          <a:off x="9258300" y="1327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21589</xdr:rowOff>
    </xdr:from>
    <xdr:to>
      <xdr:col>50</xdr:col>
      <xdr:colOff>165100</xdr:colOff>
      <xdr:row>80</xdr:row>
      <xdr:rowOff>123189</xdr:rowOff>
    </xdr:to>
    <xdr:sp macro="" textlink="">
      <xdr:nvSpPr>
        <xdr:cNvPr id="359" name="楕円 358">
          <a:extLst>
            <a:ext uri="{FF2B5EF4-FFF2-40B4-BE49-F238E27FC236}">
              <a16:creationId xmlns:a16="http://schemas.microsoft.com/office/drawing/2014/main" id="{4DF20487-7D27-4989-B9E3-DC90F8C75E4C}"/>
            </a:ext>
          </a:extLst>
        </xdr:cNvPr>
        <xdr:cNvSpPr/>
      </xdr:nvSpPr>
      <xdr:spPr>
        <a:xfrm>
          <a:off x="84455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56387</xdr:rowOff>
    </xdr:from>
    <xdr:to>
      <xdr:col>55</xdr:col>
      <xdr:colOff>0</xdr:colOff>
      <xdr:row>80</xdr:row>
      <xdr:rowOff>72389</xdr:rowOff>
    </xdr:to>
    <xdr:cxnSp macro="">
      <xdr:nvCxnSpPr>
        <xdr:cNvPr id="360" name="直線コネクタ 359">
          <a:extLst>
            <a:ext uri="{FF2B5EF4-FFF2-40B4-BE49-F238E27FC236}">
              <a16:creationId xmlns:a16="http://schemas.microsoft.com/office/drawing/2014/main" id="{3C3E2BD4-7F8F-4A2E-A4A0-4CEC4FA4D3EA}"/>
            </a:ext>
          </a:extLst>
        </xdr:cNvPr>
        <xdr:cNvCxnSpPr/>
      </xdr:nvCxnSpPr>
      <xdr:spPr>
        <a:xfrm flipV="1">
          <a:off x="8496300" y="13467587"/>
          <a:ext cx="7239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33020</xdr:rowOff>
    </xdr:from>
    <xdr:to>
      <xdr:col>46</xdr:col>
      <xdr:colOff>38100</xdr:colOff>
      <xdr:row>80</xdr:row>
      <xdr:rowOff>134620</xdr:rowOff>
    </xdr:to>
    <xdr:sp macro="" textlink="">
      <xdr:nvSpPr>
        <xdr:cNvPr id="361" name="楕円 360">
          <a:extLst>
            <a:ext uri="{FF2B5EF4-FFF2-40B4-BE49-F238E27FC236}">
              <a16:creationId xmlns:a16="http://schemas.microsoft.com/office/drawing/2014/main" id="{6BE33FD8-EB0B-4E7B-A608-1D42CA64D8ED}"/>
            </a:ext>
          </a:extLst>
        </xdr:cNvPr>
        <xdr:cNvSpPr/>
      </xdr:nvSpPr>
      <xdr:spPr>
        <a:xfrm>
          <a:off x="7670800" y="13444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72389</xdr:rowOff>
    </xdr:from>
    <xdr:to>
      <xdr:col>50</xdr:col>
      <xdr:colOff>114300</xdr:colOff>
      <xdr:row>80</xdr:row>
      <xdr:rowOff>83820</xdr:rowOff>
    </xdr:to>
    <xdr:cxnSp macro="">
      <xdr:nvCxnSpPr>
        <xdr:cNvPr id="362" name="直線コネクタ 361">
          <a:extLst>
            <a:ext uri="{FF2B5EF4-FFF2-40B4-BE49-F238E27FC236}">
              <a16:creationId xmlns:a16="http://schemas.microsoft.com/office/drawing/2014/main" id="{3FD33C49-1E98-4C22-8D7B-764606CE4C40}"/>
            </a:ext>
          </a:extLst>
        </xdr:cNvPr>
        <xdr:cNvCxnSpPr/>
      </xdr:nvCxnSpPr>
      <xdr:spPr>
        <a:xfrm flipV="1">
          <a:off x="7713980" y="13483589"/>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106172</xdr:rowOff>
    </xdr:from>
    <xdr:to>
      <xdr:col>41</xdr:col>
      <xdr:colOff>101600</xdr:colOff>
      <xdr:row>80</xdr:row>
      <xdr:rowOff>36322</xdr:rowOff>
    </xdr:to>
    <xdr:sp macro="" textlink="">
      <xdr:nvSpPr>
        <xdr:cNvPr id="363" name="楕円 362">
          <a:extLst>
            <a:ext uri="{FF2B5EF4-FFF2-40B4-BE49-F238E27FC236}">
              <a16:creationId xmlns:a16="http://schemas.microsoft.com/office/drawing/2014/main" id="{857FC5D7-8BF2-4C1B-82BB-36F81D48847F}"/>
            </a:ext>
          </a:extLst>
        </xdr:cNvPr>
        <xdr:cNvSpPr/>
      </xdr:nvSpPr>
      <xdr:spPr>
        <a:xfrm>
          <a:off x="6873240" y="13349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156972</xdr:rowOff>
    </xdr:from>
    <xdr:to>
      <xdr:col>45</xdr:col>
      <xdr:colOff>177800</xdr:colOff>
      <xdr:row>80</xdr:row>
      <xdr:rowOff>83820</xdr:rowOff>
    </xdr:to>
    <xdr:cxnSp macro="">
      <xdr:nvCxnSpPr>
        <xdr:cNvPr id="364" name="直線コネクタ 363">
          <a:extLst>
            <a:ext uri="{FF2B5EF4-FFF2-40B4-BE49-F238E27FC236}">
              <a16:creationId xmlns:a16="http://schemas.microsoft.com/office/drawing/2014/main" id="{13D53272-AD97-435A-B11F-8003313E7837}"/>
            </a:ext>
          </a:extLst>
        </xdr:cNvPr>
        <xdr:cNvCxnSpPr/>
      </xdr:nvCxnSpPr>
      <xdr:spPr>
        <a:xfrm>
          <a:off x="6924040" y="13400532"/>
          <a:ext cx="78994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129032</xdr:rowOff>
    </xdr:from>
    <xdr:to>
      <xdr:col>36</xdr:col>
      <xdr:colOff>165100</xdr:colOff>
      <xdr:row>80</xdr:row>
      <xdr:rowOff>59182</xdr:rowOff>
    </xdr:to>
    <xdr:sp macro="" textlink="">
      <xdr:nvSpPr>
        <xdr:cNvPr id="365" name="楕円 364">
          <a:extLst>
            <a:ext uri="{FF2B5EF4-FFF2-40B4-BE49-F238E27FC236}">
              <a16:creationId xmlns:a16="http://schemas.microsoft.com/office/drawing/2014/main" id="{AEA8EA29-4C48-492B-B033-DF162F6556F2}"/>
            </a:ext>
          </a:extLst>
        </xdr:cNvPr>
        <xdr:cNvSpPr/>
      </xdr:nvSpPr>
      <xdr:spPr>
        <a:xfrm>
          <a:off x="6098540" y="13372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156972</xdr:rowOff>
    </xdr:from>
    <xdr:to>
      <xdr:col>41</xdr:col>
      <xdr:colOff>50800</xdr:colOff>
      <xdr:row>80</xdr:row>
      <xdr:rowOff>8382</xdr:rowOff>
    </xdr:to>
    <xdr:cxnSp macro="">
      <xdr:nvCxnSpPr>
        <xdr:cNvPr id="366" name="直線コネクタ 365">
          <a:extLst>
            <a:ext uri="{FF2B5EF4-FFF2-40B4-BE49-F238E27FC236}">
              <a16:creationId xmlns:a16="http://schemas.microsoft.com/office/drawing/2014/main" id="{C7D9292D-EAB1-476F-99A9-51F0FDE8E439}"/>
            </a:ext>
          </a:extLst>
        </xdr:cNvPr>
        <xdr:cNvCxnSpPr/>
      </xdr:nvCxnSpPr>
      <xdr:spPr>
        <a:xfrm flipV="1">
          <a:off x="6149340" y="13400532"/>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E0C76873-B8DD-414D-96AB-D2BB39AE29EB}"/>
            </a:ext>
          </a:extLst>
        </xdr:cNvPr>
        <xdr:cNvSpPr txBox="1"/>
      </xdr:nvSpPr>
      <xdr:spPr>
        <a:xfrm>
          <a:off x="827158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1C99F234-1DE6-407B-BEF4-26B45E68A86F}"/>
            </a:ext>
          </a:extLst>
        </xdr:cNvPr>
        <xdr:cNvSpPr txBox="1"/>
      </xdr:nvSpPr>
      <xdr:spPr>
        <a:xfrm>
          <a:off x="750958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0CD69B00-F697-4F83-9FB8-8FA257BB6063}"/>
            </a:ext>
          </a:extLst>
        </xdr:cNvPr>
        <xdr:cNvSpPr txBox="1"/>
      </xdr:nvSpPr>
      <xdr:spPr>
        <a:xfrm>
          <a:off x="671202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A6485FC4-06DE-4076-8038-2CCF91761EFB}"/>
            </a:ext>
          </a:extLst>
        </xdr:cNvPr>
        <xdr:cNvSpPr txBox="1"/>
      </xdr:nvSpPr>
      <xdr:spPr>
        <a:xfrm>
          <a:off x="5937327" y="141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139716</xdr:rowOff>
    </xdr:from>
    <xdr:ext cx="469744" cy="259045"/>
    <xdr:sp macro="" textlink="">
      <xdr:nvSpPr>
        <xdr:cNvPr id="371" name="n_1mainValue【福祉施設】&#10;一人当たり面積">
          <a:extLst>
            <a:ext uri="{FF2B5EF4-FFF2-40B4-BE49-F238E27FC236}">
              <a16:creationId xmlns:a16="http://schemas.microsoft.com/office/drawing/2014/main" id="{E917DA5A-AB7A-4239-8B54-4ECCAA348BAE}"/>
            </a:ext>
          </a:extLst>
        </xdr:cNvPr>
        <xdr:cNvSpPr txBox="1"/>
      </xdr:nvSpPr>
      <xdr:spPr>
        <a:xfrm>
          <a:off x="8271587" y="1321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151147</xdr:rowOff>
    </xdr:from>
    <xdr:ext cx="469744" cy="259045"/>
    <xdr:sp macro="" textlink="">
      <xdr:nvSpPr>
        <xdr:cNvPr id="372" name="n_2mainValue【福祉施設】&#10;一人当たり面積">
          <a:extLst>
            <a:ext uri="{FF2B5EF4-FFF2-40B4-BE49-F238E27FC236}">
              <a16:creationId xmlns:a16="http://schemas.microsoft.com/office/drawing/2014/main" id="{403F490E-B527-4770-9DAB-C47458C3378B}"/>
            </a:ext>
          </a:extLst>
        </xdr:cNvPr>
        <xdr:cNvSpPr txBox="1"/>
      </xdr:nvSpPr>
      <xdr:spPr>
        <a:xfrm>
          <a:off x="7509587" y="1322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52849</xdr:rowOff>
    </xdr:from>
    <xdr:ext cx="469744" cy="259045"/>
    <xdr:sp macro="" textlink="">
      <xdr:nvSpPr>
        <xdr:cNvPr id="373" name="n_3mainValue【福祉施設】&#10;一人当たり面積">
          <a:extLst>
            <a:ext uri="{FF2B5EF4-FFF2-40B4-BE49-F238E27FC236}">
              <a16:creationId xmlns:a16="http://schemas.microsoft.com/office/drawing/2014/main" id="{8127CC30-F91F-4A44-BB15-F984CF6F7477}"/>
            </a:ext>
          </a:extLst>
        </xdr:cNvPr>
        <xdr:cNvSpPr txBox="1"/>
      </xdr:nvSpPr>
      <xdr:spPr>
        <a:xfrm>
          <a:off x="6712027" y="1312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75709</xdr:rowOff>
    </xdr:from>
    <xdr:ext cx="469744" cy="259045"/>
    <xdr:sp macro="" textlink="">
      <xdr:nvSpPr>
        <xdr:cNvPr id="374" name="n_4mainValue【福祉施設】&#10;一人当たり面積">
          <a:extLst>
            <a:ext uri="{FF2B5EF4-FFF2-40B4-BE49-F238E27FC236}">
              <a16:creationId xmlns:a16="http://schemas.microsoft.com/office/drawing/2014/main" id="{6E9D65BB-B08A-4755-ADA3-8DB27D380873}"/>
            </a:ext>
          </a:extLst>
        </xdr:cNvPr>
        <xdr:cNvSpPr txBox="1"/>
      </xdr:nvSpPr>
      <xdr:spPr>
        <a:xfrm>
          <a:off x="5937327" y="1315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B0650C1-96DA-47AD-A21E-84F6BEF06E0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FC86C40-D989-45F4-8C47-9C885572387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0963D15-F14F-4AE3-BC12-DF3364928AE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CAD5B7B1-71E6-4A87-A878-EBBDBCE6197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37F5484-0469-4C4E-B60F-B903DA19800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A1FDDA20-DDA5-47AB-9274-93A802DE3C0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4737A05-899A-4AAE-8260-1043278A204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5C176ED2-A7EA-4DFB-88F2-2D017470F0C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1EE357E1-0297-49C3-AE99-61BA3B352FF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9E81F683-8510-4215-9243-F328E1C33B0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23E484A4-7728-4D97-8DCE-6FBBFDF99793}"/>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AB8BB4D0-AE88-41C0-97BC-F25D6E390F52}"/>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FB63FF97-5304-42DF-BF75-FD9753227F78}"/>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77C183CE-83B3-435E-AEFA-286BDD56ABD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936FD503-507C-491C-BC97-E2E280CCA748}"/>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9DF9065F-26E9-490D-B701-2694FB945DCF}"/>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902C8D30-1D63-4855-9C37-5881D63F792F}"/>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5E95CB0F-0B62-4AA9-A1E9-3DAE9532B88E}"/>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D9227189-66F2-4570-B09A-4931955AABD5}"/>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C96FCB69-DE81-466E-ACBF-3C05F2B7FCD8}"/>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8655319F-721B-4EF2-9911-CF206BFC8894}"/>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402565B7-6611-4CA3-8DDF-292D45D7820A}"/>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70956BB7-8821-4D2B-85BF-924B19CACD79}"/>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88A52CD4-F49C-4F7C-B877-170BE2A25DD1}"/>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F4928FA4-4D8C-4170-A07C-36CBE022A27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2BAF5727-BD86-44CF-994C-B45FDD2D9FD0}"/>
            </a:ext>
          </a:extLst>
        </xdr:cNvPr>
        <xdr:cNvCxnSpPr/>
      </xdr:nvCxnSpPr>
      <xdr:spPr>
        <a:xfrm flipV="1">
          <a:off x="4086225"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2CA95E43-C849-4DE1-9759-C2F374778F0E}"/>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C9B52468-C53D-4AB8-A5D8-E0594B413B3D}"/>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C1508B30-CC7F-4DE4-9C79-0E52F8A9A5FC}"/>
            </a:ext>
          </a:extLst>
        </xdr:cNvPr>
        <xdr:cNvSpPr txBox="1"/>
      </xdr:nvSpPr>
      <xdr:spPr>
        <a:xfrm>
          <a:off x="412496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DDEDBD91-49AA-4A2D-98B9-AED68038226D}"/>
            </a:ext>
          </a:extLst>
        </xdr:cNvPr>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AE9CAAE0-9B9B-434D-86CF-6C67BBC51A27}"/>
            </a:ext>
          </a:extLst>
        </xdr:cNvPr>
        <xdr:cNvSpPr txBox="1"/>
      </xdr:nvSpPr>
      <xdr:spPr>
        <a:xfrm>
          <a:off x="4124960" y="17380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25663BEE-6C30-407E-8BC0-849811254A07}"/>
            </a:ext>
          </a:extLst>
        </xdr:cNvPr>
        <xdr:cNvSpPr/>
      </xdr:nvSpPr>
      <xdr:spPr>
        <a:xfrm>
          <a:off x="403606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01DAA756-C96A-4A08-9D94-CCD0EC7CFC69}"/>
            </a:ext>
          </a:extLst>
        </xdr:cNvPr>
        <xdr:cNvSpPr/>
      </xdr:nvSpPr>
      <xdr:spPr>
        <a:xfrm>
          <a:off x="331216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D79725B2-25A7-4429-A6EA-08E25A2FFAB9}"/>
            </a:ext>
          </a:extLst>
        </xdr:cNvPr>
        <xdr:cNvSpPr/>
      </xdr:nvSpPr>
      <xdr:spPr>
        <a:xfrm>
          <a:off x="25146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F641B462-DFF8-4CD9-9F26-32918B9E7D40}"/>
            </a:ext>
          </a:extLst>
        </xdr:cNvPr>
        <xdr:cNvSpPr/>
      </xdr:nvSpPr>
      <xdr:spPr>
        <a:xfrm>
          <a:off x="17399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9C0BF77E-D7CD-4459-9C30-A824AF6898AA}"/>
            </a:ext>
          </a:extLst>
        </xdr:cNvPr>
        <xdr:cNvSpPr/>
      </xdr:nvSpPr>
      <xdr:spPr>
        <a:xfrm>
          <a:off x="965200" y="17466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741ADE4-9CD2-4EC0-AC3E-0F704701C44C}"/>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EBD161E-EC2B-423E-A616-8F524C84DD91}"/>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45F5AFD-BB82-4B4A-A550-196083D15E4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B697D54-0C85-44B5-B5ED-D2892F5B42F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1F838BD-914E-431A-8E7B-CA42E305906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144599</xdr:rowOff>
    </xdr:from>
    <xdr:to>
      <xdr:col>24</xdr:col>
      <xdr:colOff>114300</xdr:colOff>
      <xdr:row>108</xdr:row>
      <xdr:rowOff>74749</xdr:rowOff>
    </xdr:to>
    <xdr:sp macro="" textlink="">
      <xdr:nvSpPr>
        <xdr:cNvPr id="416" name="楕円 415">
          <a:extLst>
            <a:ext uri="{FF2B5EF4-FFF2-40B4-BE49-F238E27FC236}">
              <a16:creationId xmlns:a16="http://schemas.microsoft.com/office/drawing/2014/main" id="{60F11768-FA1C-4304-90DA-8E5984257FB9}"/>
            </a:ext>
          </a:extLst>
        </xdr:cNvPr>
        <xdr:cNvSpPr/>
      </xdr:nvSpPr>
      <xdr:spPr>
        <a:xfrm>
          <a:off x="4036060" y="180820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123026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E8CAE199-92B8-443C-AF4C-FED466612A24}"/>
            </a:ext>
          </a:extLst>
        </xdr:cNvPr>
        <xdr:cNvSpPr txBox="1"/>
      </xdr:nvSpPr>
      <xdr:spPr>
        <a:xfrm>
          <a:off x="4124960" y="18060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108676</xdr:rowOff>
    </xdr:from>
    <xdr:to>
      <xdr:col>20</xdr:col>
      <xdr:colOff>38100</xdr:colOff>
      <xdr:row>108</xdr:row>
      <xdr:rowOff>38826</xdr:rowOff>
    </xdr:to>
    <xdr:sp macro="" textlink="">
      <xdr:nvSpPr>
        <xdr:cNvPr id="418" name="楕円 417">
          <a:extLst>
            <a:ext uri="{FF2B5EF4-FFF2-40B4-BE49-F238E27FC236}">
              <a16:creationId xmlns:a16="http://schemas.microsoft.com/office/drawing/2014/main" id="{2E537204-1E64-4E27-9214-6ADAFA3EF8FE}"/>
            </a:ext>
          </a:extLst>
        </xdr:cNvPr>
        <xdr:cNvSpPr/>
      </xdr:nvSpPr>
      <xdr:spPr>
        <a:xfrm>
          <a:off x="3312160" y="180461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159476</xdr:rowOff>
    </xdr:from>
    <xdr:to>
      <xdr:col>24</xdr:col>
      <xdr:colOff>63500</xdr:colOff>
      <xdr:row>108</xdr:row>
      <xdr:rowOff>23949</xdr:rowOff>
    </xdr:to>
    <xdr:cxnSp macro="">
      <xdr:nvCxnSpPr>
        <xdr:cNvPr id="419" name="直線コネクタ 418">
          <a:extLst>
            <a:ext uri="{FF2B5EF4-FFF2-40B4-BE49-F238E27FC236}">
              <a16:creationId xmlns:a16="http://schemas.microsoft.com/office/drawing/2014/main" id="{D3D72856-D422-40AE-80EE-577A4E9DEC81}"/>
            </a:ext>
          </a:extLst>
        </xdr:cNvPr>
        <xdr:cNvCxnSpPr/>
      </xdr:nvCxnSpPr>
      <xdr:spPr>
        <a:xfrm>
          <a:off x="3355340" y="18096956"/>
          <a:ext cx="7315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72752</xdr:rowOff>
    </xdr:from>
    <xdr:to>
      <xdr:col>15</xdr:col>
      <xdr:colOff>101600</xdr:colOff>
      <xdr:row>108</xdr:row>
      <xdr:rowOff>2902</xdr:rowOff>
    </xdr:to>
    <xdr:sp macro="" textlink="">
      <xdr:nvSpPr>
        <xdr:cNvPr id="420" name="楕円 419">
          <a:extLst>
            <a:ext uri="{FF2B5EF4-FFF2-40B4-BE49-F238E27FC236}">
              <a16:creationId xmlns:a16="http://schemas.microsoft.com/office/drawing/2014/main" id="{17798171-0114-4BB0-8291-FC8C74E74E22}"/>
            </a:ext>
          </a:extLst>
        </xdr:cNvPr>
        <xdr:cNvSpPr/>
      </xdr:nvSpPr>
      <xdr:spPr>
        <a:xfrm>
          <a:off x="2514600" y="18010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123552</xdr:rowOff>
    </xdr:from>
    <xdr:to>
      <xdr:col>19</xdr:col>
      <xdr:colOff>177800</xdr:colOff>
      <xdr:row>107</xdr:row>
      <xdr:rowOff>159476</xdr:rowOff>
    </xdr:to>
    <xdr:cxnSp macro="">
      <xdr:nvCxnSpPr>
        <xdr:cNvPr id="421" name="直線コネクタ 420">
          <a:extLst>
            <a:ext uri="{FF2B5EF4-FFF2-40B4-BE49-F238E27FC236}">
              <a16:creationId xmlns:a16="http://schemas.microsoft.com/office/drawing/2014/main" id="{D5C10D86-10CB-4A09-9E46-DDE161303351}"/>
            </a:ext>
          </a:extLst>
        </xdr:cNvPr>
        <xdr:cNvCxnSpPr/>
      </xdr:nvCxnSpPr>
      <xdr:spPr>
        <a:xfrm>
          <a:off x="2565400" y="18061032"/>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162561</xdr:rowOff>
    </xdr:from>
    <xdr:to>
      <xdr:col>10</xdr:col>
      <xdr:colOff>165100</xdr:colOff>
      <xdr:row>104</xdr:row>
      <xdr:rowOff>92711</xdr:rowOff>
    </xdr:to>
    <xdr:sp macro="" textlink="">
      <xdr:nvSpPr>
        <xdr:cNvPr id="422" name="楕円 421">
          <a:extLst>
            <a:ext uri="{FF2B5EF4-FFF2-40B4-BE49-F238E27FC236}">
              <a16:creationId xmlns:a16="http://schemas.microsoft.com/office/drawing/2014/main" id="{636EEE29-0BD4-4545-946C-2E493272C4A9}"/>
            </a:ext>
          </a:extLst>
        </xdr:cNvPr>
        <xdr:cNvSpPr/>
      </xdr:nvSpPr>
      <xdr:spPr>
        <a:xfrm>
          <a:off x="1739900" y="17429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41911</xdr:rowOff>
    </xdr:from>
    <xdr:to>
      <xdr:col>15</xdr:col>
      <xdr:colOff>50800</xdr:colOff>
      <xdr:row>107</xdr:row>
      <xdr:rowOff>123552</xdr:rowOff>
    </xdr:to>
    <xdr:cxnSp macro="">
      <xdr:nvCxnSpPr>
        <xdr:cNvPr id="423" name="直線コネクタ 422">
          <a:extLst>
            <a:ext uri="{FF2B5EF4-FFF2-40B4-BE49-F238E27FC236}">
              <a16:creationId xmlns:a16="http://schemas.microsoft.com/office/drawing/2014/main" id="{B84B9A3B-66F5-4054-8C82-8EBEA3A57AEA}"/>
            </a:ext>
          </a:extLst>
        </xdr:cNvPr>
        <xdr:cNvCxnSpPr/>
      </xdr:nvCxnSpPr>
      <xdr:spPr>
        <a:xfrm>
          <a:off x="1790700" y="17476471"/>
          <a:ext cx="774700" cy="58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121738</xdr:rowOff>
    </xdr:from>
    <xdr:to>
      <xdr:col>6</xdr:col>
      <xdr:colOff>38100</xdr:colOff>
      <xdr:row>107</xdr:row>
      <xdr:rowOff>51888</xdr:rowOff>
    </xdr:to>
    <xdr:sp macro="" textlink="">
      <xdr:nvSpPr>
        <xdr:cNvPr id="424" name="楕円 423">
          <a:extLst>
            <a:ext uri="{FF2B5EF4-FFF2-40B4-BE49-F238E27FC236}">
              <a16:creationId xmlns:a16="http://schemas.microsoft.com/office/drawing/2014/main" id="{58047C4A-52ED-411E-914D-15B9DCA1A17B}"/>
            </a:ext>
          </a:extLst>
        </xdr:cNvPr>
        <xdr:cNvSpPr/>
      </xdr:nvSpPr>
      <xdr:spPr>
        <a:xfrm>
          <a:off x="965200" y="178915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41911</xdr:rowOff>
    </xdr:from>
    <xdr:to>
      <xdr:col>10</xdr:col>
      <xdr:colOff>114300</xdr:colOff>
      <xdr:row>107</xdr:row>
      <xdr:rowOff>1088</xdr:rowOff>
    </xdr:to>
    <xdr:cxnSp macro="">
      <xdr:nvCxnSpPr>
        <xdr:cNvPr id="425" name="直線コネクタ 424">
          <a:extLst>
            <a:ext uri="{FF2B5EF4-FFF2-40B4-BE49-F238E27FC236}">
              <a16:creationId xmlns:a16="http://schemas.microsoft.com/office/drawing/2014/main" id="{9C65C20E-5F11-4BB4-9E2C-004D53FC4C22}"/>
            </a:ext>
          </a:extLst>
        </xdr:cNvPr>
        <xdr:cNvCxnSpPr/>
      </xdr:nvCxnSpPr>
      <xdr:spPr>
        <a:xfrm flipV="1">
          <a:off x="1008380" y="17476471"/>
          <a:ext cx="782320" cy="46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25D04B0F-AFD9-4725-B258-96EB80B041B4}"/>
            </a:ext>
          </a:extLst>
        </xdr:cNvPr>
        <xdr:cNvSpPr txBox="1"/>
      </xdr:nvSpPr>
      <xdr:spPr>
        <a:xfrm>
          <a:off x="317056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D7BEE9CB-542B-423A-93F5-2966F482E564}"/>
            </a:ext>
          </a:extLst>
        </xdr:cNvPr>
        <xdr:cNvSpPr txBox="1"/>
      </xdr:nvSpPr>
      <xdr:spPr>
        <a:xfrm>
          <a:off x="23857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C2162512-6D58-460E-9D85-126C1E9A4EDA}"/>
            </a:ext>
          </a:extLst>
        </xdr:cNvPr>
        <xdr:cNvSpPr txBox="1"/>
      </xdr:nvSpPr>
      <xdr:spPr>
        <a:xfrm>
          <a:off x="1611004" y="1757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9A41A4C9-F7BC-41C1-A7CF-42A1D0FCAECA}"/>
            </a:ext>
          </a:extLst>
        </xdr:cNvPr>
        <xdr:cNvSpPr txBox="1"/>
      </xdr:nvSpPr>
      <xdr:spPr>
        <a:xfrm>
          <a:off x="83630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29953</xdr:rowOff>
    </xdr:from>
    <xdr:ext cx="405111" cy="259045"/>
    <xdr:sp macro="" textlink="">
      <xdr:nvSpPr>
        <xdr:cNvPr id="430" name="n_1mainValue【市民会館】&#10;有形固定資産減価償却率">
          <a:extLst>
            <a:ext uri="{FF2B5EF4-FFF2-40B4-BE49-F238E27FC236}">
              <a16:creationId xmlns:a16="http://schemas.microsoft.com/office/drawing/2014/main" id="{C3C3EAFA-CAA6-40A5-B51A-926C27C2F5F9}"/>
            </a:ext>
          </a:extLst>
        </xdr:cNvPr>
        <xdr:cNvSpPr txBox="1"/>
      </xdr:nvSpPr>
      <xdr:spPr>
        <a:xfrm>
          <a:off x="3170564" y="1813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165479</xdr:rowOff>
    </xdr:from>
    <xdr:ext cx="405111" cy="259045"/>
    <xdr:sp macro="" textlink="">
      <xdr:nvSpPr>
        <xdr:cNvPr id="431" name="n_2mainValue【市民会館】&#10;有形固定資産減価償却率">
          <a:extLst>
            <a:ext uri="{FF2B5EF4-FFF2-40B4-BE49-F238E27FC236}">
              <a16:creationId xmlns:a16="http://schemas.microsoft.com/office/drawing/2014/main" id="{9A8C9B0E-FC2D-49FE-90D2-8C587A29613A}"/>
            </a:ext>
          </a:extLst>
        </xdr:cNvPr>
        <xdr:cNvSpPr txBox="1"/>
      </xdr:nvSpPr>
      <xdr:spPr>
        <a:xfrm>
          <a:off x="2385704" y="18102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109238</xdr:rowOff>
    </xdr:from>
    <xdr:ext cx="405111" cy="259045"/>
    <xdr:sp macro="" textlink="">
      <xdr:nvSpPr>
        <xdr:cNvPr id="432" name="n_3mainValue【市民会館】&#10;有形固定資産減価償却率">
          <a:extLst>
            <a:ext uri="{FF2B5EF4-FFF2-40B4-BE49-F238E27FC236}">
              <a16:creationId xmlns:a16="http://schemas.microsoft.com/office/drawing/2014/main" id="{D64A97DE-A6B6-4CF9-B217-FA508BCCE367}"/>
            </a:ext>
          </a:extLst>
        </xdr:cNvPr>
        <xdr:cNvSpPr txBox="1"/>
      </xdr:nvSpPr>
      <xdr:spPr>
        <a:xfrm>
          <a:off x="1611004" y="17208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43015</xdr:rowOff>
    </xdr:from>
    <xdr:ext cx="405111" cy="259045"/>
    <xdr:sp macro="" textlink="">
      <xdr:nvSpPr>
        <xdr:cNvPr id="433" name="n_4mainValue【市民会館】&#10;有形固定資産減価償却率">
          <a:extLst>
            <a:ext uri="{FF2B5EF4-FFF2-40B4-BE49-F238E27FC236}">
              <a16:creationId xmlns:a16="http://schemas.microsoft.com/office/drawing/2014/main" id="{FE72DA9A-5EB4-4964-9009-EE662218B336}"/>
            </a:ext>
          </a:extLst>
        </xdr:cNvPr>
        <xdr:cNvSpPr txBox="1"/>
      </xdr:nvSpPr>
      <xdr:spPr>
        <a:xfrm>
          <a:off x="836304" y="1798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B0B2FB2E-9A8C-4B1B-8BFB-05B51B5BFC3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8EA7B7E8-22FD-458D-9B8B-D5F5212F96C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3F2DADDB-FB19-4192-94CE-1487646CB65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A473FBD8-1F92-44B1-B258-788C60CD33F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A5095285-9E4B-4058-9588-7BA86E1665C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3861A315-294C-4CB1-9F72-74D6774D951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9D3453B3-B73E-4D80-A840-AD87768EC9D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29C33857-D2CB-4412-8531-9B676E3F89A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913F4952-13B3-4701-BC23-39690CD5F3C2}"/>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18ED6877-E6F4-4FA8-B5A6-38FB2899C21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6B587D0E-8408-42BD-88E8-1AED77B89D3B}"/>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8DC0517D-E140-4EEB-8D5F-48CC65B8C06E}"/>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D65CA8F1-33D6-4B74-B025-D5F6A94BE8A2}"/>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4099AD74-1FF8-488E-A373-7A87CFE12779}"/>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2101E13E-CC37-4A2D-B257-B3A92821DF0B}"/>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C2F5DE0E-67C4-4B50-9A11-0D53790A9BA7}"/>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B4D0AD84-343F-41BC-B4E3-32D1159582B8}"/>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44B37B25-8D9B-4D3E-8008-4CFDE3CA9DA9}"/>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1434C357-6E3D-4564-BE85-CD1FBBF9891D}"/>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E9493078-A4E5-4386-98D1-2DEA69384801}"/>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4106ABE9-C3D5-4534-BA93-293199A3DB6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F9EF059-19E2-4B9F-BB0D-148C3F4C941B}"/>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72CBE185-4389-450F-94C2-7206D2765165}"/>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9FB2CE24-B9EB-4D0B-8FC0-A2D9DEF28AC0}"/>
            </a:ext>
          </a:extLst>
        </xdr:cNvPr>
        <xdr:cNvCxnSpPr/>
      </xdr:nvCxnSpPr>
      <xdr:spPr>
        <a:xfrm flipV="1">
          <a:off x="9219565" y="16729710"/>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69E607FF-8313-4997-B1D2-C8EBC8C405D2}"/>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C1517BFC-051E-4F0A-9866-B24887839D57}"/>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69567D50-7910-496A-9332-18C3078EB052}"/>
            </a:ext>
          </a:extLst>
        </xdr:cNvPr>
        <xdr:cNvSpPr txBox="1"/>
      </xdr:nvSpPr>
      <xdr:spPr>
        <a:xfrm>
          <a:off x="92583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D02CEDFF-2BF5-4A67-861C-90323E67F22E}"/>
            </a:ext>
          </a:extLst>
        </xdr:cNvPr>
        <xdr:cNvCxnSpPr/>
      </xdr:nvCxnSpPr>
      <xdr:spPr>
        <a:xfrm>
          <a:off x="915416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6F32A80C-943D-4182-B17F-2EB092ED1825}"/>
            </a:ext>
          </a:extLst>
        </xdr:cNvPr>
        <xdr:cNvSpPr txBox="1"/>
      </xdr:nvSpPr>
      <xdr:spPr>
        <a:xfrm>
          <a:off x="9258300" y="17684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7A374C49-311B-4EE3-AE70-A3F2C1165D0A}"/>
            </a:ext>
          </a:extLst>
        </xdr:cNvPr>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BC60EE75-1AAA-4D18-A280-A12692CD94C3}"/>
            </a:ext>
          </a:extLst>
        </xdr:cNvPr>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34436A68-454A-410D-8F9B-568432770731}"/>
            </a:ext>
          </a:extLst>
        </xdr:cNvPr>
        <xdr:cNvSpPr/>
      </xdr:nvSpPr>
      <xdr:spPr>
        <a:xfrm>
          <a:off x="7670800" y="1784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8188AD21-55B5-4767-B76E-29CDCBD2FED4}"/>
            </a:ext>
          </a:extLst>
        </xdr:cNvPr>
        <xdr:cNvSpPr/>
      </xdr:nvSpPr>
      <xdr:spPr>
        <a:xfrm>
          <a:off x="6873240" y="1786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CAAB8993-60DE-403A-82EE-ABF13DC07EC0}"/>
            </a:ext>
          </a:extLst>
        </xdr:cNvPr>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32B6030-36E1-4573-BB76-6187041348FF}"/>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5046050-8848-4C5E-972A-6EAB4A20B86F}"/>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5650720-1F9A-4A44-B9B6-9313EE27B45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FAA2164-48F8-4D2C-88FA-CC500408822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A75A09F-D668-45D4-96F3-8E1253194B04}"/>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71120</xdr:rowOff>
    </xdr:from>
    <xdr:to>
      <xdr:col>55</xdr:col>
      <xdr:colOff>50800</xdr:colOff>
      <xdr:row>108</xdr:row>
      <xdr:rowOff>1270</xdr:rowOff>
    </xdr:to>
    <xdr:sp macro="" textlink="">
      <xdr:nvSpPr>
        <xdr:cNvPr id="473" name="楕円 472">
          <a:extLst>
            <a:ext uri="{FF2B5EF4-FFF2-40B4-BE49-F238E27FC236}">
              <a16:creationId xmlns:a16="http://schemas.microsoft.com/office/drawing/2014/main" id="{9DAEBD9D-B5CA-43F7-AEA5-DB4F2E1EFDF3}"/>
            </a:ext>
          </a:extLst>
        </xdr:cNvPr>
        <xdr:cNvSpPr/>
      </xdr:nvSpPr>
      <xdr:spPr>
        <a:xfrm>
          <a:off x="9192260" y="18008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49547</xdr:rowOff>
    </xdr:from>
    <xdr:ext cx="469744" cy="259045"/>
    <xdr:sp macro="" textlink="">
      <xdr:nvSpPr>
        <xdr:cNvPr id="474" name="【市民会館】&#10;一人当たり面積該当値テキスト">
          <a:extLst>
            <a:ext uri="{FF2B5EF4-FFF2-40B4-BE49-F238E27FC236}">
              <a16:creationId xmlns:a16="http://schemas.microsoft.com/office/drawing/2014/main" id="{21AA8FDC-A57D-4666-ADC5-FBD1CC4EDD95}"/>
            </a:ext>
          </a:extLst>
        </xdr:cNvPr>
        <xdr:cNvSpPr txBox="1"/>
      </xdr:nvSpPr>
      <xdr:spPr>
        <a:xfrm>
          <a:off x="925830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74930</xdr:rowOff>
    </xdr:from>
    <xdr:to>
      <xdr:col>50</xdr:col>
      <xdr:colOff>165100</xdr:colOff>
      <xdr:row>108</xdr:row>
      <xdr:rowOff>5080</xdr:rowOff>
    </xdr:to>
    <xdr:sp macro="" textlink="">
      <xdr:nvSpPr>
        <xdr:cNvPr id="475" name="楕円 474">
          <a:extLst>
            <a:ext uri="{FF2B5EF4-FFF2-40B4-BE49-F238E27FC236}">
              <a16:creationId xmlns:a16="http://schemas.microsoft.com/office/drawing/2014/main" id="{93658270-332F-4D8A-81B9-25F7076D225D}"/>
            </a:ext>
          </a:extLst>
        </xdr:cNvPr>
        <xdr:cNvSpPr/>
      </xdr:nvSpPr>
      <xdr:spPr>
        <a:xfrm>
          <a:off x="8445500" y="1801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121920</xdr:rowOff>
    </xdr:from>
    <xdr:to>
      <xdr:col>55</xdr:col>
      <xdr:colOff>0</xdr:colOff>
      <xdr:row>107</xdr:row>
      <xdr:rowOff>125730</xdr:rowOff>
    </xdr:to>
    <xdr:cxnSp macro="">
      <xdr:nvCxnSpPr>
        <xdr:cNvPr id="476" name="直線コネクタ 475">
          <a:extLst>
            <a:ext uri="{FF2B5EF4-FFF2-40B4-BE49-F238E27FC236}">
              <a16:creationId xmlns:a16="http://schemas.microsoft.com/office/drawing/2014/main" id="{2BC90052-6067-4386-BF18-8F4EE98153C7}"/>
            </a:ext>
          </a:extLst>
        </xdr:cNvPr>
        <xdr:cNvCxnSpPr/>
      </xdr:nvCxnSpPr>
      <xdr:spPr>
        <a:xfrm flipV="1">
          <a:off x="8496300" y="1805940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76836</xdr:rowOff>
    </xdr:from>
    <xdr:to>
      <xdr:col>46</xdr:col>
      <xdr:colOff>38100</xdr:colOff>
      <xdr:row>108</xdr:row>
      <xdr:rowOff>6986</xdr:rowOff>
    </xdr:to>
    <xdr:sp macro="" textlink="">
      <xdr:nvSpPr>
        <xdr:cNvPr id="477" name="楕円 476">
          <a:extLst>
            <a:ext uri="{FF2B5EF4-FFF2-40B4-BE49-F238E27FC236}">
              <a16:creationId xmlns:a16="http://schemas.microsoft.com/office/drawing/2014/main" id="{08D87535-FA60-498F-A2FE-58FD925EA313}"/>
            </a:ext>
          </a:extLst>
        </xdr:cNvPr>
        <xdr:cNvSpPr/>
      </xdr:nvSpPr>
      <xdr:spPr>
        <a:xfrm>
          <a:off x="7670800" y="180143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125730</xdr:rowOff>
    </xdr:from>
    <xdr:to>
      <xdr:col>50</xdr:col>
      <xdr:colOff>114300</xdr:colOff>
      <xdr:row>107</xdr:row>
      <xdr:rowOff>127636</xdr:rowOff>
    </xdr:to>
    <xdr:cxnSp macro="">
      <xdr:nvCxnSpPr>
        <xdr:cNvPr id="478" name="直線コネクタ 477">
          <a:extLst>
            <a:ext uri="{FF2B5EF4-FFF2-40B4-BE49-F238E27FC236}">
              <a16:creationId xmlns:a16="http://schemas.microsoft.com/office/drawing/2014/main" id="{F4F2A3A1-153D-489C-8AE7-11B135E93546}"/>
            </a:ext>
          </a:extLst>
        </xdr:cNvPr>
        <xdr:cNvCxnSpPr/>
      </xdr:nvCxnSpPr>
      <xdr:spPr>
        <a:xfrm flipV="1">
          <a:off x="7713980" y="18063210"/>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156845</xdr:rowOff>
    </xdr:from>
    <xdr:to>
      <xdr:col>41</xdr:col>
      <xdr:colOff>101600</xdr:colOff>
      <xdr:row>108</xdr:row>
      <xdr:rowOff>86995</xdr:rowOff>
    </xdr:to>
    <xdr:sp macro="" textlink="">
      <xdr:nvSpPr>
        <xdr:cNvPr id="479" name="楕円 478">
          <a:extLst>
            <a:ext uri="{FF2B5EF4-FFF2-40B4-BE49-F238E27FC236}">
              <a16:creationId xmlns:a16="http://schemas.microsoft.com/office/drawing/2014/main" id="{72249E27-E711-474D-9CC2-8F1C31C25ABD}"/>
            </a:ext>
          </a:extLst>
        </xdr:cNvPr>
        <xdr:cNvSpPr/>
      </xdr:nvSpPr>
      <xdr:spPr>
        <a:xfrm>
          <a:off x="6873240" y="18094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127636</xdr:rowOff>
    </xdr:from>
    <xdr:to>
      <xdr:col>45</xdr:col>
      <xdr:colOff>177800</xdr:colOff>
      <xdr:row>108</xdr:row>
      <xdr:rowOff>36195</xdr:rowOff>
    </xdr:to>
    <xdr:cxnSp macro="">
      <xdr:nvCxnSpPr>
        <xdr:cNvPr id="480" name="直線コネクタ 479">
          <a:extLst>
            <a:ext uri="{FF2B5EF4-FFF2-40B4-BE49-F238E27FC236}">
              <a16:creationId xmlns:a16="http://schemas.microsoft.com/office/drawing/2014/main" id="{ABE27AD5-60DB-41A7-B80A-01B884CF2240}"/>
            </a:ext>
          </a:extLst>
        </xdr:cNvPr>
        <xdr:cNvCxnSpPr/>
      </xdr:nvCxnSpPr>
      <xdr:spPr>
        <a:xfrm flipV="1">
          <a:off x="6924040" y="18065116"/>
          <a:ext cx="78994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158750</xdr:rowOff>
    </xdr:from>
    <xdr:to>
      <xdr:col>36</xdr:col>
      <xdr:colOff>165100</xdr:colOff>
      <xdr:row>108</xdr:row>
      <xdr:rowOff>88900</xdr:rowOff>
    </xdr:to>
    <xdr:sp macro="" textlink="">
      <xdr:nvSpPr>
        <xdr:cNvPr id="481" name="楕円 480">
          <a:extLst>
            <a:ext uri="{FF2B5EF4-FFF2-40B4-BE49-F238E27FC236}">
              <a16:creationId xmlns:a16="http://schemas.microsoft.com/office/drawing/2014/main" id="{A5B37776-8CFA-47F6-8C82-8DF16C4B8F48}"/>
            </a:ext>
          </a:extLst>
        </xdr:cNvPr>
        <xdr:cNvSpPr/>
      </xdr:nvSpPr>
      <xdr:spPr>
        <a:xfrm>
          <a:off x="6098540" y="1809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36195</xdr:rowOff>
    </xdr:from>
    <xdr:to>
      <xdr:col>41</xdr:col>
      <xdr:colOff>50800</xdr:colOff>
      <xdr:row>108</xdr:row>
      <xdr:rowOff>38100</xdr:rowOff>
    </xdr:to>
    <xdr:cxnSp macro="">
      <xdr:nvCxnSpPr>
        <xdr:cNvPr id="482" name="直線コネクタ 481">
          <a:extLst>
            <a:ext uri="{FF2B5EF4-FFF2-40B4-BE49-F238E27FC236}">
              <a16:creationId xmlns:a16="http://schemas.microsoft.com/office/drawing/2014/main" id="{5FF01084-35BE-4269-8D82-9D6664EECEF9}"/>
            </a:ext>
          </a:extLst>
        </xdr:cNvPr>
        <xdr:cNvCxnSpPr/>
      </xdr:nvCxnSpPr>
      <xdr:spPr>
        <a:xfrm flipV="1">
          <a:off x="6149340" y="1814131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B3D4E2D8-383D-49B9-937B-4C7D92BDE8C3}"/>
            </a:ext>
          </a:extLst>
        </xdr:cNvPr>
        <xdr:cNvSpPr txBox="1"/>
      </xdr:nvSpPr>
      <xdr:spPr>
        <a:xfrm>
          <a:off x="827158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EA276792-6D15-4E44-81DE-D3084BDEDF08}"/>
            </a:ext>
          </a:extLst>
        </xdr:cNvPr>
        <xdr:cNvSpPr txBox="1"/>
      </xdr:nvSpPr>
      <xdr:spPr>
        <a:xfrm>
          <a:off x="750958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9093FEA3-B39B-4E73-B024-F0D06A51F444}"/>
            </a:ext>
          </a:extLst>
        </xdr:cNvPr>
        <xdr:cNvSpPr txBox="1"/>
      </xdr:nvSpPr>
      <xdr:spPr>
        <a:xfrm>
          <a:off x="67120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BDC103DF-3DB1-43CC-BD30-B6F2968B0C14}"/>
            </a:ext>
          </a:extLst>
        </xdr:cNvPr>
        <xdr:cNvSpPr txBox="1"/>
      </xdr:nvSpPr>
      <xdr:spPr>
        <a:xfrm>
          <a:off x="59373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167657</xdr:rowOff>
    </xdr:from>
    <xdr:ext cx="469744" cy="259045"/>
    <xdr:sp macro="" textlink="">
      <xdr:nvSpPr>
        <xdr:cNvPr id="487" name="n_1mainValue【市民会館】&#10;一人当たり面積">
          <a:extLst>
            <a:ext uri="{FF2B5EF4-FFF2-40B4-BE49-F238E27FC236}">
              <a16:creationId xmlns:a16="http://schemas.microsoft.com/office/drawing/2014/main" id="{A0DE4FBF-CBCD-438E-AE27-1DAE211D5C41}"/>
            </a:ext>
          </a:extLst>
        </xdr:cNvPr>
        <xdr:cNvSpPr txBox="1"/>
      </xdr:nvSpPr>
      <xdr:spPr>
        <a:xfrm>
          <a:off x="8271587" y="181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169563</xdr:rowOff>
    </xdr:from>
    <xdr:ext cx="469744" cy="259045"/>
    <xdr:sp macro="" textlink="">
      <xdr:nvSpPr>
        <xdr:cNvPr id="488" name="n_2mainValue【市民会館】&#10;一人当たり面積">
          <a:extLst>
            <a:ext uri="{FF2B5EF4-FFF2-40B4-BE49-F238E27FC236}">
              <a16:creationId xmlns:a16="http://schemas.microsoft.com/office/drawing/2014/main" id="{AD210C5F-1938-4F3F-BA6B-3871053ABA45}"/>
            </a:ext>
          </a:extLst>
        </xdr:cNvPr>
        <xdr:cNvSpPr txBox="1"/>
      </xdr:nvSpPr>
      <xdr:spPr>
        <a:xfrm>
          <a:off x="7509587" y="1810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78122</xdr:rowOff>
    </xdr:from>
    <xdr:ext cx="469744" cy="259045"/>
    <xdr:sp macro="" textlink="">
      <xdr:nvSpPr>
        <xdr:cNvPr id="489" name="n_3mainValue【市民会館】&#10;一人当たり面積">
          <a:extLst>
            <a:ext uri="{FF2B5EF4-FFF2-40B4-BE49-F238E27FC236}">
              <a16:creationId xmlns:a16="http://schemas.microsoft.com/office/drawing/2014/main" id="{B26E54BA-32D1-4AE1-B26C-6F07FD834F10}"/>
            </a:ext>
          </a:extLst>
        </xdr:cNvPr>
        <xdr:cNvSpPr txBox="1"/>
      </xdr:nvSpPr>
      <xdr:spPr>
        <a:xfrm>
          <a:off x="6712027" y="1818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80027</xdr:rowOff>
    </xdr:from>
    <xdr:ext cx="469744" cy="259045"/>
    <xdr:sp macro="" textlink="">
      <xdr:nvSpPr>
        <xdr:cNvPr id="490" name="n_4mainValue【市民会館】&#10;一人当たり面積">
          <a:extLst>
            <a:ext uri="{FF2B5EF4-FFF2-40B4-BE49-F238E27FC236}">
              <a16:creationId xmlns:a16="http://schemas.microsoft.com/office/drawing/2014/main" id="{B482E4E0-88B7-469D-969C-0F85BC03723D}"/>
            </a:ext>
          </a:extLst>
        </xdr:cNvPr>
        <xdr:cNvSpPr txBox="1"/>
      </xdr:nvSpPr>
      <xdr:spPr>
        <a:xfrm>
          <a:off x="59373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1E27081C-93C4-45BF-96EA-B810C903AB3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BBEEB10D-3FE0-4DBB-B085-774E3D1D191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D2314E41-E6FB-4A19-899B-8BB1A267B05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582DC58A-0FF4-4E15-BAB9-8A1700BF54E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B056AC6C-E090-4675-84EC-9BB3BD64739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A117E8E7-240B-46D4-9D10-1EB788E5228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80671320-9519-4023-92CB-36E92BE0C37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3D66618-35C0-4007-83D5-A80A05437D16}"/>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A4F43BAE-C62B-41DF-8F9B-992572BA066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96809BD0-D5A8-43ED-A470-4784192F6C8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5902214A-7FB4-48F9-8F21-923FF44989E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A8E4C842-4B84-4AEB-884A-72625B06EF6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9AE62E80-1C5A-464D-9AF6-8CFA227C7EB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3E4F727A-CA2F-4E61-9606-5301B7E3B7D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F0D3AC66-4F87-47A2-8EEC-A5746299714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544EA3DE-4C93-42BC-854F-2BD7DF9BF6EE}"/>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7FDA08D3-31E7-4F02-AB4F-853E60EDA1C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DF2F5B1B-13D3-438C-B01B-4909666486B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75FAF59B-5587-47B0-AAA9-48BF5E60E5A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710E59B2-58B5-456E-97B2-85B3318FD1B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D5B6507B-56BE-4B3D-94B7-A1CAF77C36B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A410179-41F6-410B-A04F-DE5FDFC7259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BA2A8D12-8C7A-40DD-853A-D855D73F28A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CD407601-B8CE-41AB-93FD-C44B4CD809C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5ACFC9A0-8081-4C0F-8556-3DB222C74C7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BD558EBD-E165-48EA-9D4F-792D0F29220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F92532F8-6730-4860-8132-11E944847C8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21A220B4-CD80-476B-8807-C8666EAE9C98}"/>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5312447C-3DB0-483D-B6E3-E661E6EA13A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9A059402-352A-450C-A198-425A575B49D9}"/>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FDC09C15-CD61-411F-83FD-3647AF4BAF9D}"/>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51472A4A-D6DC-4CB4-B51D-645E4E30F1D2}"/>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602D59DA-0145-4389-B246-48BD3919DF3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58C0FF2B-D319-447C-940D-D3EBD87E8FE6}"/>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7AE0331C-FE57-4AF0-9973-687C0B7BFF16}"/>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95AE5D06-B716-4F55-8DF1-797523A9A5BF}"/>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C6043E41-CFC7-4DCB-AA5C-46276790162C}"/>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A59A6756-201E-4AC6-92B9-49264566B0A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DE77D3CE-8CF0-4DA6-8665-FA7EF6BDCDE6}"/>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1720B7F7-D913-4B92-9874-824AD44ED2C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1" name="直線コネクタ 530">
          <a:extLst>
            <a:ext uri="{FF2B5EF4-FFF2-40B4-BE49-F238E27FC236}">
              <a16:creationId xmlns:a16="http://schemas.microsoft.com/office/drawing/2014/main" id="{46F3ABA2-4D8F-45AB-A723-70236C30E1F3}"/>
            </a:ext>
          </a:extLst>
        </xdr:cNvPr>
        <xdr:cNvCxnSpPr/>
      </xdr:nvCxnSpPr>
      <xdr:spPr>
        <a:xfrm flipV="1">
          <a:off x="14375764" y="933831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2" name="【保健センター・保健所】&#10;有形固定資産減価償却率最小値テキスト">
          <a:extLst>
            <a:ext uri="{FF2B5EF4-FFF2-40B4-BE49-F238E27FC236}">
              <a16:creationId xmlns:a16="http://schemas.microsoft.com/office/drawing/2014/main" id="{57CF32DC-91DF-4C51-994D-F84EF8878F3D}"/>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3" name="直線コネクタ 532">
          <a:extLst>
            <a:ext uri="{FF2B5EF4-FFF2-40B4-BE49-F238E27FC236}">
              <a16:creationId xmlns:a16="http://schemas.microsoft.com/office/drawing/2014/main" id="{27E5AA0A-0C55-403F-A0ED-640BAD7603EE}"/>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4" name="【保健センター・保健所】&#10;有形固定資産減価償却率最大値テキスト">
          <a:extLst>
            <a:ext uri="{FF2B5EF4-FFF2-40B4-BE49-F238E27FC236}">
              <a16:creationId xmlns:a16="http://schemas.microsoft.com/office/drawing/2014/main" id="{6B9B8920-FD7C-47E2-BD16-1D0A661948AF}"/>
            </a:ext>
          </a:extLst>
        </xdr:cNvPr>
        <xdr:cNvSpPr txBox="1"/>
      </xdr:nvSpPr>
      <xdr:spPr>
        <a:xfrm>
          <a:off x="14414500" y="911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5" name="直線コネクタ 534">
          <a:extLst>
            <a:ext uri="{FF2B5EF4-FFF2-40B4-BE49-F238E27FC236}">
              <a16:creationId xmlns:a16="http://schemas.microsoft.com/office/drawing/2014/main" id="{962A08B9-7553-4FFA-9853-3C4A71C06B1D}"/>
            </a:ext>
          </a:extLst>
        </xdr:cNvPr>
        <xdr:cNvCxnSpPr/>
      </xdr:nvCxnSpPr>
      <xdr:spPr>
        <a:xfrm>
          <a:off x="14287500" y="933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1589FF0E-E275-47F7-AD94-DD10FADDEEE1}"/>
            </a:ext>
          </a:extLst>
        </xdr:cNvPr>
        <xdr:cNvSpPr txBox="1"/>
      </xdr:nvSpPr>
      <xdr:spPr>
        <a:xfrm>
          <a:off x="144145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7" name="フローチャート: 判断 536">
          <a:extLst>
            <a:ext uri="{FF2B5EF4-FFF2-40B4-BE49-F238E27FC236}">
              <a16:creationId xmlns:a16="http://schemas.microsoft.com/office/drawing/2014/main" id="{7898EB4F-3F09-4820-900F-95A8028F8985}"/>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8" name="フローチャート: 判断 537">
          <a:extLst>
            <a:ext uri="{FF2B5EF4-FFF2-40B4-BE49-F238E27FC236}">
              <a16:creationId xmlns:a16="http://schemas.microsoft.com/office/drawing/2014/main" id="{228DB007-DE85-4BA7-9E3C-57B75AEA7391}"/>
            </a:ext>
          </a:extLst>
        </xdr:cNvPr>
        <xdr:cNvSpPr/>
      </xdr:nvSpPr>
      <xdr:spPr>
        <a:xfrm>
          <a:off x="1357884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39" name="フローチャート: 判断 538">
          <a:extLst>
            <a:ext uri="{FF2B5EF4-FFF2-40B4-BE49-F238E27FC236}">
              <a16:creationId xmlns:a16="http://schemas.microsoft.com/office/drawing/2014/main" id="{2B546537-C238-42A5-ADDD-9DA806E5B129}"/>
            </a:ext>
          </a:extLst>
        </xdr:cNvPr>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40" name="フローチャート: 判断 539">
          <a:extLst>
            <a:ext uri="{FF2B5EF4-FFF2-40B4-BE49-F238E27FC236}">
              <a16:creationId xmlns:a16="http://schemas.microsoft.com/office/drawing/2014/main" id="{02EFB71E-9357-4BD0-94F0-55DB206E2883}"/>
            </a:ext>
          </a:extLst>
        </xdr:cNvPr>
        <xdr:cNvSpPr/>
      </xdr:nvSpPr>
      <xdr:spPr>
        <a:xfrm>
          <a:off x="12029440" y="9838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1" name="フローチャート: 判断 540">
          <a:extLst>
            <a:ext uri="{FF2B5EF4-FFF2-40B4-BE49-F238E27FC236}">
              <a16:creationId xmlns:a16="http://schemas.microsoft.com/office/drawing/2014/main" id="{35D55BDC-8DC9-40E5-B143-66DE5E43E470}"/>
            </a:ext>
          </a:extLst>
        </xdr:cNvPr>
        <xdr:cNvSpPr/>
      </xdr:nvSpPr>
      <xdr:spPr>
        <a:xfrm>
          <a:off x="1123188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B3418E2-3356-4026-BB67-8748DB95E61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06FB2F0-A330-43FA-B235-DD23A7E075C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0345C13-51BE-4B16-BA72-80BCFA09B84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70666F1-A506-4C7B-BFA6-B78569DB3D4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19FA8D3-E427-4082-AA3E-AECF3C2C6E0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44450</xdr:rowOff>
    </xdr:from>
    <xdr:to>
      <xdr:col>85</xdr:col>
      <xdr:colOff>177800</xdr:colOff>
      <xdr:row>61</xdr:row>
      <xdr:rowOff>146050</xdr:rowOff>
    </xdr:to>
    <xdr:sp macro="" textlink="">
      <xdr:nvSpPr>
        <xdr:cNvPr id="547" name="楕円 546">
          <a:extLst>
            <a:ext uri="{FF2B5EF4-FFF2-40B4-BE49-F238E27FC236}">
              <a16:creationId xmlns:a16="http://schemas.microsoft.com/office/drawing/2014/main" id="{170EF5D4-0B7D-4A16-9E62-DC0B9386BDE8}"/>
            </a:ext>
          </a:extLst>
        </xdr:cNvPr>
        <xdr:cNvSpPr/>
      </xdr:nvSpPr>
      <xdr:spPr>
        <a:xfrm>
          <a:off x="14325600" y="102704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22877</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D6AC1626-EDA5-4E9C-8F0A-12E842BBE194}"/>
            </a:ext>
          </a:extLst>
        </xdr:cNvPr>
        <xdr:cNvSpPr txBox="1"/>
      </xdr:nvSpPr>
      <xdr:spPr>
        <a:xfrm>
          <a:off x="14414500"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549" name="楕円 548">
          <a:extLst>
            <a:ext uri="{FF2B5EF4-FFF2-40B4-BE49-F238E27FC236}">
              <a16:creationId xmlns:a16="http://schemas.microsoft.com/office/drawing/2014/main" id="{411DA14D-7337-49E2-87AE-FF672074FA33}"/>
            </a:ext>
          </a:extLst>
        </xdr:cNvPr>
        <xdr:cNvSpPr/>
      </xdr:nvSpPr>
      <xdr:spPr>
        <a:xfrm>
          <a:off x="1357884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95250</xdr:rowOff>
    </xdr:to>
    <xdr:cxnSp macro="">
      <xdr:nvCxnSpPr>
        <xdr:cNvPr id="550" name="直線コネクタ 549">
          <a:extLst>
            <a:ext uri="{FF2B5EF4-FFF2-40B4-BE49-F238E27FC236}">
              <a16:creationId xmlns:a16="http://schemas.microsoft.com/office/drawing/2014/main" id="{8996D4DF-F782-474A-9F9E-C7A70C1C2418}"/>
            </a:ext>
          </a:extLst>
        </xdr:cNvPr>
        <xdr:cNvCxnSpPr/>
      </xdr:nvCxnSpPr>
      <xdr:spPr>
        <a:xfrm>
          <a:off x="13629640" y="1028319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551" name="楕円 550">
          <a:extLst>
            <a:ext uri="{FF2B5EF4-FFF2-40B4-BE49-F238E27FC236}">
              <a16:creationId xmlns:a16="http://schemas.microsoft.com/office/drawing/2014/main" id="{AC88D15C-C816-4271-86CF-C7BBFF698004}"/>
            </a:ext>
          </a:extLst>
        </xdr:cNvPr>
        <xdr:cNvSpPr/>
      </xdr:nvSpPr>
      <xdr:spPr>
        <a:xfrm>
          <a:off x="1280414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57150</xdr:rowOff>
    </xdr:to>
    <xdr:cxnSp macro="">
      <xdr:nvCxnSpPr>
        <xdr:cNvPr id="552" name="直線コネクタ 551">
          <a:extLst>
            <a:ext uri="{FF2B5EF4-FFF2-40B4-BE49-F238E27FC236}">
              <a16:creationId xmlns:a16="http://schemas.microsoft.com/office/drawing/2014/main" id="{60CC6FF1-3CCC-4161-A6E0-D88EFEFD0DBA}"/>
            </a:ext>
          </a:extLst>
        </xdr:cNvPr>
        <xdr:cNvCxnSpPr/>
      </xdr:nvCxnSpPr>
      <xdr:spPr>
        <a:xfrm>
          <a:off x="12854940" y="1024509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553" name="楕円 552">
          <a:extLst>
            <a:ext uri="{FF2B5EF4-FFF2-40B4-BE49-F238E27FC236}">
              <a16:creationId xmlns:a16="http://schemas.microsoft.com/office/drawing/2014/main" id="{87EF7797-EE23-43DF-BF4F-7608D12DDD8D}"/>
            </a:ext>
          </a:extLst>
        </xdr:cNvPr>
        <xdr:cNvSpPr/>
      </xdr:nvSpPr>
      <xdr:spPr>
        <a:xfrm>
          <a:off x="12029440" y="10160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152400</xdr:rowOff>
    </xdr:from>
    <xdr:to>
      <xdr:col>76</xdr:col>
      <xdr:colOff>114300</xdr:colOff>
      <xdr:row>61</xdr:row>
      <xdr:rowOff>19050</xdr:rowOff>
    </xdr:to>
    <xdr:cxnSp macro="">
      <xdr:nvCxnSpPr>
        <xdr:cNvPr id="554" name="直線コネクタ 553">
          <a:extLst>
            <a:ext uri="{FF2B5EF4-FFF2-40B4-BE49-F238E27FC236}">
              <a16:creationId xmlns:a16="http://schemas.microsoft.com/office/drawing/2014/main" id="{BCB293F8-3179-47A8-BF94-810ED0B61701}"/>
            </a:ext>
          </a:extLst>
        </xdr:cNvPr>
        <xdr:cNvCxnSpPr/>
      </xdr:nvCxnSpPr>
      <xdr:spPr>
        <a:xfrm>
          <a:off x="12072620" y="1021080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555" name="楕円 554">
          <a:extLst>
            <a:ext uri="{FF2B5EF4-FFF2-40B4-BE49-F238E27FC236}">
              <a16:creationId xmlns:a16="http://schemas.microsoft.com/office/drawing/2014/main" id="{C9BB7C07-4FDA-4CCB-ACB8-C0E336C47EAC}"/>
            </a:ext>
          </a:extLst>
        </xdr:cNvPr>
        <xdr:cNvSpPr/>
      </xdr:nvSpPr>
      <xdr:spPr>
        <a:xfrm>
          <a:off x="1123188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152400</xdr:rowOff>
    </xdr:to>
    <xdr:cxnSp macro="">
      <xdr:nvCxnSpPr>
        <xdr:cNvPr id="556" name="直線コネクタ 555">
          <a:extLst>
            <a:ext uri="{FF2B5EF4-FFF2-40B4-BE49-F238E27FC236}">
              <a16:creationId xmlns:a16="http://schemas.microsoft.com/office/drawing/2014/main" id="{90149FF3-169C-41AB-A981-1C880D2BE7CB}"/>
            </a:ext>
          </a:extLst>
        </xdr:cNvPr>
        <xdr:cNvCxnSpPr/>
      </xdr:nvCxnSpPr>
      <xdr:spPr>
        <a:xfrm>
          <a:off x="11282680" y="1017270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301A1602-857F-4F98-AE96-A74183A8A682}"/>
            </a:ext>
          </a:extLst>
        </xdr:cNvPr>
        <xdr:cNvSpPr txBox="1"/>
      </xdr:nvSpPr>
      <xdr:spPr>
        <a:xfrm>
          <a:off x="134372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6C3D1574-8A0C-45A3-98BE-245E4D341568}"/>
            </a:ext>
          </a:extLst>
        </xdr:cNvPr>
        <xdr:cNvSpPr txBox="1"/>
      </xdr:nvSpPr>
      <xdr:spPr>
        <a:xfrm>
          <a:off x="12675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C7E8E396-E4DC-457C-874D-9D7A0373584A}"/>
            </a:ext>
          </a:extLst>
        </xdr:cNvPr>
        <xdr:cNvSpPr txBox="1"/>
      </xdr:nvSpPr>
      <xdr:spPr>
        <a:xfrm>
          <a:off x="119005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F00ED3D5-9BCB-49D0-8FF7-4F1C00806E33}"/>
            </a:ext>
          </a:extLst>
        </xdr:cNvPr>
        <xdr:cNvSpPr txBox="1"/>
      </xdr:nvSpPr>
      <xdr:spPr>
        <a:xfrm>
          <a:off x="1110298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BE0571EB-49D5-4BF0-AC36-D5AFF23E8C2A}"/>
            </a:ext>
          </a:extLst>
        </xdr:cNvPr>
        <xdr:cNvSpPr txBox="1"/>
      </xdr:nvSpPr>
      <xdr:spPr>
        <a:xfrm>
          <a:off x="134372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34638D71-9DB2-4A09-AD3D-CB2627AC9AAB}"/>
            </a:ext>
          </a:extLst>
        </xdr:cNvPr>
        <xdr:cNvSpPr txBox="1"/>
      </xdr:nvSpPr>
      <xdr:spPr>
        <a:xfrm>
          <a:off x="126752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CD0C1223-BA08-4F11-82A2-CB675482B2B3}"/>
            </a:ext>
          </a:extLst>
        </xdr:cNvPr>
        <xdr:cNvSpPr txBox="1"/>
      </xdr:nvSpPr>
      <xdr:spPr>
        <a:xfrm>
          <a:off x="119005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6C46496D-5CCF-4271-9368-CF1BEDD91DCD}"/>
            </a:ext>
          </a:extLst>
        </xdr:cNvPr>
        <xdr:cNvSpPr txBox="1"/>
      </xdr:nvSpPr>
      <xdr:spPr>
        <a:xfrm>
          <a:off x="1110298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776FF202-AD6B-4E83-8B1A-4F01834FB1F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B58837EA-8B87-48B8-B10B-0309BF7B493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A3AC921A-954A-4569-AC32-0E7ED2CF775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83B030A7-0448-4455-B20A-79129EEAD3E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F7C9FEAA-B93C-4F1D-84C1-280FB98D89A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7C1A65B2-A4E3-4B0A-83DB-A2C403CE474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6961459E-3E63-40E5-A003-47E6634DFC3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48DD81CA-83DA-4F1A-A16C-1A8F666B563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64B9BD20-E1F8-4373-A6E1-06B32153799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DD29169A-6A2E-4846-AF65-2BE8639B933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A96827E3-0824-444D-80CA-6D6DC1272E74}"/>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56A2FD27-07E1-4950-83B2-29E42B8025D1}"/>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E6DF3E01-B6A9-4DF4-BF55-4E58B370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D3547C72-070B-439E-8085-8B30F2CA062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6ACD7A9E-430C-4D71-93B3-B4380767DA1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9345114D-5968-460C-B2C7-2CCFDEB4120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F7A640F5-550E-4BA2-982C-FE16A770F47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FA8DEA0D-EE04-4CB1-9472-96B596D861C5}"/>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917AD893-C390-4308-8B5D-211AF3B807FB}"/>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FD6E8F9D-49B9-4C3B-9DAC-D04A87C070DE}"/>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33C21E31-D955-429F-A43C-BF7FA802038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CE192FE4-F49C-44FA-B8A2-0C16C46F89A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884C3593-C91F-4CC2-BF93-88F76536E5A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8" name="直線コネクタ 587">
          <a:extLst>
            <a:ext uri="{FF2B5EF4-FFF2-40B4-BE49-F238E27FC236}">
              <a16:creationId xmlns:a16="http://schemas.microsoft.com/office/drawing/2014/main" id="{F5081FFF-F6B7-4B58-9FB4-595CF31A165A}"/>
            </a:ext>
          </a:extLst>
        </xdr:cNvPr>
        <xdr:cNvCxnSpPr/>
      </xdr:nvCxnSpPr>
      <xdr:spPr>
        <a:xfrm flipV="1">
          <a:off x="19509104" y="92392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60E9C4BE-C75C-4FCA-9A78-53E4AC3004E9}"/>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0" name="直線コネクタ 589">
          <a:extLst>
            <a:ext uri="{FF2B5EF4-FFF2-40B4-BE49-F238E27FC236}">
              <a16:creationId xmlns:a16="http://schemas.microsoft.com/office/drawing/2014/main" id="{34137C06-CD30-4402-9752-BCFAF842B25A}"/>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1D8127C4-61CD-4C54-ABB6-504544842691}"/>
            </a:ext>
          </a:extLst>
        </xdr:cNvPr>
        <xdr:cNvSpPr txBox="1"/>
      </xdr:nvSpPr>
      <xdr:spPr>
        <a:xfrm>
          <a:off x="19547840" y="902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2" name="直線コネクタ 591">
          <a:extLst>
            <a:ext uri="{FF2B5EF4-FFF2-40B4-BE49-F238E27FC236}">
              <a16:creationId xmlns:a16="http://schemas.microsoft.com/office/drawing/2014/main" id="{F7AB2EC8-AE01-4AB2-8FD9-611674FF5484}"/>
            </a:ext>
          </a:extLst>
        </xdr:cNvPr>
        <xdr:cNvCxnSpPr/>
      </xdr:nvCxnSpPr>
      <xdr:spPr>
        <a:xfrm>
          <a:off x="194437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30C079CA-B0A7-414D-A8C0-A0780865F7F5}"/>
            </a:ext>
          </a:extLst>
        </xdr:cNvPr>
        <xdr:cNvSpPr txBox="1"/>
      </xdr:nvSpPr>
      <xdr:spPr>
        <a:xfrm>
          <a:off x="1954784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4" name="フローチャート: 判断 593">
          <a:extLst>
            <a:ext uri="{FF2B5EF4-FFF2-40B4-BE49-F238E27FC236}">
              <a16:creationId xmlns:a16="http://schemas.microsoft.com/office/drawing/2014/main" id="{D665A7F0-4699-461D-85EB-6756233016B8}"/>
            </a:ext>
          </a:extLst>
        </xdr:cNvPr>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5" name="フローチャート: 判断 594">
          <a:extLst>
            <a:ext uri="{FF2B5EF4-FFF2-40B4-BE49-F238E27FC236}">
              <a16:creationId xmlns:a16="http://schemas.microsoft.com/office/drawing/2014/main" id="{0AE5F8DA-50D0-427E-9CBE-729C981CFDAF}"/>
            </a:ext>
          </a:extLst>
        </xdr:cNvPr>
        <xdr:cNvSpPr/>
      </xdr:nvSpPr>
      <xdr:spPr>
        <a:xfrm>
          <a:off x="18735040" y="10464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6" name="フローチャート: 判断 595">
          <a:extLst>
            <a:ext uri="{FF2B5EF4-FFF2-40B4-BE49-F238E27FC236}">
              <a16:creationId xmlns:a16="http://schemas.microsoft.com/office/drawing/2014/main" id="{CAA3409B-875B-447B-97AF-59D19AB150B9}"/>
            </a:ext>
          </a:extLst>
        </xdr:cNvPr>
        <xdr:cNvSpPr/>
      </xdr:nvSpPr>
      <xdr:spPr>
        <a:xfrm>
          <a:off x="1793748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7" name="フローチャート: 判断 596">
          <a:extLst>
            <a:ext uri="{FF2B5EF4-FFF2-40B4-BE49-F238E27FC236}">
              <a16:creationId xmlns:a16="http://schemas.microsoft.com/office/drawing/2014/main" id="{64E5997B-CE3E-4524-9978-AF7401CE033F}"/>
            </a:ext>
          </a:extLst>
        </xdr:cNvPr>
        <xdr:cNvSpPr/>
      </xdr:nvSpPr>
      <xdr:spPr>
        <a:xfrm>
          <a:off x="171627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98" name="フローチャート: 判断 597">
          <a:extLst>
            <a:ext uri="{FF2B5EF4-FFF2-40B4-BE49-F238E27FC236}">
              <a16:creationId xmlns:a16="http://schemas.microsoft.com/office/drawing/2014/main" id="{E5AE2D8D-E167-432E-859D-5AC87A1A205E}"/>
            </a:ext>
          </a:extLst>
        </xdr:cNvPr>
        <xdr:cNvSpPr/>
      </xdr:nvSpPr>
      <xdr:spPr>
        <a:xfrm>
          <a:off x="16388080" y="10441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72240D5-03F6-4307-839D-041FA5A64EA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200386D5-5650-4ABF-B72E-F8FC76B7AB1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441B8FC-ED50-42F5-912E-2CF8A37AE81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875849A-7BA5-4B59-BA75-5D9772B7894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92123C7-F181-452C-8265-2DD05658FDC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105410</xdr:rowOff>
    </xdr:from>
    <xdr:to>
      <xdr:col>116</xdr:col>
      <xdr:colOff>114300</xdr:colOff>
      <xdr:row>64</xdr:row>
      <xdr:rowOff>35560</xdr:rowOff>
    </xdr:to>
    <xdr:sp macro="" textlink="">
      <xdr:nvSpPr>
        <xdr:cNvPr id="604" name="楕円 603">
          <a:extLst>
            <a:ext uri="{FF2B5EF4-FFF2-40B4-BE49-F238E27FC236}">
              <a16:creationId xmlns:a16="http://schemas.microsoft.com/office/drawing/2014/main" id="{936C93CC-5BBE-46A5-A793-2B0C86AC4EF2}"/>
            </a:ext>
          </a:extLst>
        </xdr:cNvPr>
        <xdr:cNvSpPr/>
      </xdr:nvSpPr>
      <xdr:spPr>
        <a:xfrm>
          <a:off x="19458940" y="1066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20337</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26B68345-8CD2-4632-A1A2-A1F39DC8AA35}"/>
            </a:ext>
          </a:extLst>
        </xdr:cNvPr>
        <xdr:cNvSpPr txBox="1"/>
      </xdr:nvSpPr>
      <xdr:spPr>
        <a:xfrm>
          <a:off x="19547840"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109220</xdr:rowOff>
    </xdr:from>
    <xdr:to>
      <xdr:col>112</xdr:col>
      <xdr:colOff>38100</xdr:colOff>
      <xdr:row>64</xdr:row>
      <xdr:rowOff>39370</xdr:rowOff>
    </xdr:to>
    <xdr:sp macro="" textlink="">
      <xdr:nvSpPr>
        <xdr:cNvPr id="606" name="楕円 605">
          <a:extLst>
            <a:ext uri="{FF2B5EF4-FFF2-40B4-BE49-F238E27FC236}">
              <a16:creationId xmlns:a16="http://schemas.microsoft.com/office/drawing/2014/main" id="{4F54D0D7-31C5-40CE-8A4A-6F7FBF67809C}"/>
            </a:ext>
          </a:extLst>
        </xdr:cNvPr>
        <xdr:cNvSpPr/>
      </xdr:nvSpPr>
      <xdr:spPr>
        <a:xfrm>
          <a:off x="18735040" y="10670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156210</xdr:rowOff>
    </xdr:from>
    <xdr:to>
      <xdr:col>116</xdr:col>
      <xdr:colOff>63500</xdr:colOff>
      <xdr:row>63</xdr:row>
      <xdr:rowOff>160020</xdr:rowOff>
    </xdr:to>
    <xdr:cxnSp macro="">
      <xdr:nvCxnSpPr>
        <xdr:cNvPr id="607" name="直線コネクタ 606">
          <a:extLst>
            <a:ext uri="{FF2B5EF4-FFF2-40B4-BE49-F238E27FC236}">
              <a16:creationId xmlns:a16="http://schemas.microsoft.com/office/drawing/2014/main" id="{CA38CBA2-0D04-4325-B93F-2AFDCEB9DAC1}"/>
            </a:ext>
          </a:extLst>
        </xdr:cNvPr>
        <xdr:cNvCxnSpPr/>
      </xdr:nvCxnSpPr>
      <xdr:spPr>
        <a:xfrm flipV="1">
          <a:off x="18778220" y="1071753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109220</xdr:rowOff>
    </xdr:from>
    <xdr:to>
      <xdr:col>107</xdr:col>
      <xdr:colOff>101600</xdr:colOff>
      <xdr:row>64</xdr:row>
      <xdr:rowOff>39370</xdr:rowOff>
    </xdr:to>
    <xdr:sp macro="" textlink="">
      <xdr:nvSpPr>
        <xdr:cNvPr id="608" name="楕円 607">
          <a:extLst>
            <a:ext uri="{FF2B5EF4-FFF2-40B4-BE49-F238E27FC236}">
              <a16:creationId xmlns:a16="http://schemas.microsoft.com/office/drawing/2014/main" id="{5AEC7B3A-06D8-4A63-A57A-4F1A939E4179}"/>
            </a:ext>
          </a:extLst>
        </xdr:cNvPr>
        <xdr:cNvSpPr/>
      </xdr:nvSpPr>
      <xdr:spPr>
        <a:xfrm>
          <a:off x="17937480" y="1067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160020</xdr:rowOff>
    </xdr:from>
    <xdr:to>
      <xdr:col>111</xdr:col>
      <xdr:colOff>177800</xdr:colOff>
      <xdr:row>63</xdr:row>
      <xdr:rowOff>160020</xdr:rowOff>
    </xdr:to>
    <xdr:cxnSp macro="">
      <xdr:nvCxnSpPr>
        <xdr:cNvPr id="609" name="直線コネクタ 608">
          <a:extLst>
            <a:ext uri="{FF2B5EF4-FFF2-40B4-BE49-F238E27FC236}">
              <a16:creationId xmlns:a16="http://schemas.microsoft.com/office/drawing/2014/main" id="{CB4E69F1-D047-4A30-8CB9-B779F5FB8C0F}"/>
            </a:ext>
          </a:extLst>
        </xdr:cNvPr>
        <xdr:cNvCxnSpPr/>
      </xdr:nvCxnSpPr>
      <xdr:spPr>
        <a:xfrm>
          <a:off x="17988280" y="1072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109220</xdr:rowOff>
    </xdr:from>
    <xdr:to>
      <xdr:col>102</xdr:col>
      <xdr:colOff>165100</xdr:colOff>
      <xdr:row>64</xdr:row>
      <xdr:rowOff>39370</xdr:rowOff>
    </xdr:to>
    <xdr:sp macro="" textlink="">
      <xdr:nvSpPr>
        <xdr:cNvPr id="610" name="楕円 609">
          <a:extLst>
            <a:ext uri="{FF2B5EF4-FFF2-40B4-BE49-F238E27FC236}">
              <a16:creationId xmlns:a16="http://schemas.microsoft.com/office/drawing/2014/main" id="{EC06530F-BBFA-4F72-B509-2324DD52B2DE}"/>
            </a:ext>
          </a:extLst>
        </xdr:cNvPr>
        <xdr:cNvSpPr/>
      </xdr:nvSpPr>
      <xdr:spPr>
        <a:xfrm>
          <a:off x="17162780" y="1067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160020</xdr:rowOff>
    </xdr:from>
    <xdr:to>
      <xdr:col>107</xdr:col>
      <xdr:colOff>50800</xdr:colOff>
      <xdr:row>63</xdr:row>
      <xdr:rowOff>160020</xdr:rowOff>
    </xdr:to>
    <xdr:cxnSp macro="">
      <xdr:nvCxnSpPr>
        <xdr:cNvPr id="611" name="直線コネクタ 610">
          <a:extLst>
            <a:ext uri="{FF2B5EF4-FFF2-40B4-BE49-F238E27FC236}">
              <a16:creationId xmlns:a16="http://schemas.microsoft.com/office/drawing/2014/main" id="{9AD10C68-D739-4E08-A9A5-361434FE9872}"/>
            </a:ext>
          </a:extLst>
        </xdr:cNvPr>
        <xdr:cNvCxnSpPr/>
      </xdr:nvCxnSpPr>
      <xdr:spPr>
        <a:xfrm>
          <a:off x="17213580" y="1072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113030</xdr:rowOff>
    </xdr:from>
    <xdr:to>
      <xdr:col>98</xdr:col>
      <xdr:colOff>38100</xdr:colOff>
      <xdr:row>64</xdr:row>
      <xdr:rowOff>43180</xdr:rowOff>
    </xdr:to>
    <xdr:sp macro="" textlink="">
      <xdr:nvSpPr>
        <xdr:cNvPr id="612" name="楕円 611">
          <a:extLst>
            <a:ext uri="{FF2B5EF4-FFF2-40B4-BE49-F238E27FC236}">
              <a16:creationId xmlns:a16="http://schemas.microsoft.com/office/drawing/2014/main" id="{F9E4F90E-AC89-4F40-94E3-AB96070C6E32}"/>
            </a:ext>
          </a:extLst>
        </xdr:cNvPr>
        <xdr:cNvSpPr/>
      </xdr:nvSpPr>
      <xdr:spPr>
        <a:xfrm>
          <a:off x="16388080" y="10674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160020</xdr:rowOff>
    </xdr:from>
    <xdr:to>
      <xdr:col>102</xdr:col>
      <xdr:colOff>114300</xdr:colOff>
      <xdr:row>63</xdr:row>
      <xdr:rowOff>163830</xdr:rowOff>
    </xdr:to>
    <xdr:cxnSp macro="">
      <xdr:nvCxnSpPr>
        <xdr:cNvPr id="613" name="直線コネクタ 612">
          <a:extLst>
            <a:ext uri="{FF2B5EF4-FFF2-40B4-BE49-F238E27FC236}">
              <a16:creationId xmlns:a16="http://schemas.microsoft.com/office/drawing/2014/main" id="{A122154F-7A9E-48E1-BB16-352C2BEFBCA3}"/>
            </a:ext>
          </a:extLst>
        </xdr:cNvPr>
        <xdr:cNvCxnSpPr/>
      </xdr:nvCxnSpPr>
      <xdr:spPr>
        <a:xfrm flipV="1">
          <a:off x="16431260" y="1072134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614" name="n_1aveValue【保健センター・保健所】&#10;一人当たり面積">
          <a:extLst>
            <a:ext uri="{FF2B5EF4-FFF2-40B4-BE49-F238E27FC236}">
              <a16:creationId xmlns:a16="http://schemas.microsoft.com/office/drawing/2014/main" id="{051F237C-ACE4-444D-886D-FB0CFFAFC0A6}"/>
            </a:ext>
          </a:extLst>
        </xdr:cNvPr>
        <xdr:cNvSpPr txBox="1"/>
      </xdr:nvSpPr>
      <xdr:spPr>
        <a:xfrm>
          <a:off x="185611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615" name="n_2aveValue【保健センター・保健所】&#10;一人当たり面積">
          <a:extLst>
            <a:ext uri="{FF2B5EF4-FFF2-40B4-BE49-F238E27FC236}">
              <a16:creationId xmlns:a16="http://schemas.microsoft.com/office/drawing/2014/main" id="{81BE0A52-B7C9-41FF-95C6-549E28D8A087}"/>
            </a:ext>
          </a:extLst>
        </xdr:cNvPr>
        <xdr:cNvSpPr txBox="1"/>
      </xdr:nvSpPr>
      <xdr:spPr>
        <a:xfrm>
          <a:off x="1777626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616" name="n_3aveValue【保健センター・保健所】&#10;一人当たり面積">
          <a:extLst>
            <a:ext uri="{FF2B5EF4-FFF2-40B4-BE49-F238E27FC236}">
              <a16:creationId xmlns:a16="http://schemas.microsoft.com/office/drawing/2014/main" id="{AFFD3291-C0F2-46A9-AB03-B05C1E725A79}"/>
            </a:ext>
          </a:extLst>
        </xdr:cNvPr>
        <xdr:cNvSpPr txBox="1"/>
      </xdr:nvSpPr>
      <xdr:spPr>
        <a:xfrm>
          <a:off x="1700156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617" name="n_4aveValue【保健センター・保健所】&#10;一人当たり面積">
          <a:extLst>
            <a:ext uri="{FF2B5EF4-FFF2-40B4-BE49-F238E27FC236}">
              <a16:creationId xmlns:a16="http://schemas.microsoft.com/office/drawing/2014/main" id="{7C8E9863-EF41-48F5-A6CB-57DA7B76D155}"/>
            </a:ext>
          </a:extLst>
        </xdr:cNvPr>
        <xdr:cNvSpPr txBox="1"/>
      </xdr:nvSpPr>
      <xdr:spPr>
        <a:xfrm>
          <a:off x="1622686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30497</xdr:rowOff>
    </xdr:from>
    <xdr:ext cx="469744" cy="259045"/>
    <xdr:sp macro="" textlink="">
      <xdr:nvSpPr>
        <xdr:cNvPr id="618" name="n_1mainValue【保健センター・保健所】&#10;一人当たり面積">
          <a:extLst>
            <a:ext uri="{FF2B5EF4-FFF2-40B4-BE49-F238E27FC236}">
              <a16:creationId xmlns:a16="http://schemas.microsoft.com/office/drawing/2014/main" id="{77CF0695-99C3-448D-8EAA-2B05E3F712AB}"/>
            </a:ext>
          </a:extLst>
        </xdr:cNvPr>
        <xdr:cNvSpPr txBox="1"/>
      </xdr:nvSpPr>
      <xdr:spPr>
        <a:xfrm>
          <a:off x="185611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30497</xdr:rowOff>
    </xdr:from>
    <xdr:ext cx="469744" cy="259045"/>
    <xdr:sp macro="" textlink="">
      <xdr:nvSpPr>
        <xdr:cNvPr id="619" name="n_2mainValue【保健センター・保健所】&#10;一人当たり面積">
          <a:extLst>
            <a:ext uri="{FF2B5EF4-FFF2-40B4-BE49-F238E27FC236}">
              <a16:creationId xmlns:a16="http://schemas.microsoft.com/office/drawing/2014/main" id="{D8C4F2AC-71F8-4EBB-8013-E5F2FF593D59}"/>
            </a:ext>
          </a:extLst>
        </xdr:cNvPr>
        <xdr:cNvSpPr txBox="1"/>
      </xdr:nvSpPr>
      <xdr:spPr>
        <a:xfrm>
          <a:off x="1777626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30497</xdr:rowOff>
    </xdr:from>
    <xdr:ext cx="469744" cy="259045"/>
    <xdr:sp macro="" textlink="">
      <xdr:nvSpPr>
        <xdr:cNvPr id="620" name="n_3mainValue【保健センター・保健所】&#10;一人当たり面積">
          <a:extLst>
            <a:ext uri="{FF2B5EF4-FFF2-40B4-BE49-F238E27FC236}">
              <a16:creationId xmlns:a16="http://schemas.microsoft.com/office/drawing/2014/main" id="{2012500B-1227-468A-BBB8-58844C78EBE1}"/>
            </a:ext>
          </a:extLst>
        </xdr:cNvPr>
        <xdr:cNvSpPr txBox="1"/>
      </xdr:nvSpPr>
      <xdr:spPr>
        <a:xfrm>
          <a:off x="1700156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34307</xdr:rowOff>
    </xdr:from>
    <xdr:ext cx="469744" cy="259045"/>
    <xdr:sp macro="" textlink="">
      <xdr:nvSpPr>
        <xdr:cNvPr id="621" name="n_4mainValue【保健センター・保健所】&#10;一人当たり面積">
          <a:extLst>
            <a:ext uri="{FF2B5EF4-FFF2-40B4-BE49-F238E27FC236}">
              <a16:creationId xmlns:a16="http://schemas.microsoft.com/office/drawing/2014/main" id="{A3A4BCE1-2872-4629-ABE1-D6C1FBD5AB39}"/>
            </a:ext>
          </a:extLst>
        </xdr:cNvPr>
        <xdr:cNvSpPr txBox="1"/>
      </xdr:nvSpPr>
      <xdr:spPr>
        <a:xfrm>
          <a:off x="1622686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8C52EE06-3891-464D-8552-33D77CDA705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4B4D9FD9-A37B-4388-B941-744C05EED29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53D969C0-7666-4DA3-97B0-7A3FF3F52E4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991AD66F-14D6-4258-996D-1F3FE270113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BF086721-269A-470A-8FA0-FD107B3364E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88868DCE-20A9-4A73-BC3F-BEA81389DF6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4EEEA3B6-2C75-4268-A6CB-8EAC1B78F1E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86D2600C-0890-433D-9677-8A1EBD171C5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5E7B941A-0D8C-4C01-8197-63E76013CB1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BCA9655A-7660-4FD1-AF5F-80168E9D117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C1644C82-26F5-4956-BF96-A7EA3B4E124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1E90FB44-A24C-47C2-8438-F7CE310FBA9C}"/>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D0469F10-E011-4AE2-9FC5-17452258B84D}"/>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003B27D2-F845-460D-8804-5B3BC1AACD19}"/>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4CE34B37-434E-43EF-8951-BAD755334E1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27E0DC02-69C7-496B-91B3-648F9B11CA4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2C72951F-533D-4873-A58F-F30CE081B68F}"/>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5A8F3A2C-2694-4382-B9DF-673EBC489B8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E5F1E570-C962-41E1-90FF-E38288A6142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A3E60218-0377-488D-9E58-C2310C94133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542E4E09-2B70-4B38-A4FB-9AE08028957B}"/>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914F715-67D9-4915-8B66-A8793591C54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C667BD57-A61B-439E-85A3-B9513F30085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02CCD153-CD59-4A35-B380-92871AA9DC7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62F6CA03-5BA3-4D4F-8627-B0BA11F4A1AF}"/>
            </a:ext>
          </a:extLst>
        </xdr:cNvPr>
        <xdr:cNvCxnSpPr/>
      </xdr:nvCxnSpPr>
      <xdr:spPr>
        <a:xfrm flipV="1">
          <a:off x="14375764" y="12954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2E7CEA6F-6ADB-49B1-88AA-A5B45BB93354}"/>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A96302E8-6762-4463-AE08-766463A24E81}"/>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72594505-D9CA-4ADF-BAB7-1BA83B731662}"/>
            </a:ext>
          </a:extLst>
        </xdr:cNvPr>
        <xdr:cNvSpPr txBox="1"/>
      </xdr:nvSpPr>
      <xdr:spPr>
        <a:xfrm>
          <a:off x="14414500" y="1273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0" name="直線コネクタ 649">
          <a:extLst>
            <a:ext uri="{FF2B5EF4-FFF2-40B4-BE49-F238E27FC236}">
              <a16:creationId xmlns:a16="http://schemas.microsoft.com/office/drawing/2014/main" id="{1D043EC6-4FE0-4892-8927-203883C2ADB0}"/>
            </a:ext>
          </a:extLst>
        </xdr:cNvPr>
        <xdr:cNvCxnSpPr/>
      </xdr:nvCxnSpPr>
      <xdr:spPr>
        <a:xfrm>
          <a:off x="14287500" y="1295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AD0F96A0-A4BD-4563-8014-CEBD67395E24}"/>
            </a:ext>
          </a:extLst>
        </xdr:cNvPr>
        <xdr:cNvSpPr txBox="1"/>
      </xdr:nvSpPr>
      <xdr:spPr>
        <a:xfrm>
          <a:off x="14414500" y="13640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2" name="フローチャート: 判断 651">
          <a:extLst>
            <a:ext uri="{FF2B5EF4-FFF2-40B4-BE49-F238E27FC236}">
              <a16:creationId xmlns:a16="http://schemas.microsoft.com/office/drawing/2014/main" id="{CDEAA9A9-1F43-4CB3-9058-C20AC7653E35}"/>
            </a:ext>
          </a:extLst>
        </xdr:cNvPr>
        <xdr:cNvSpPr/>
      </xdr:nvSpPr>
      <xdr:spPr>
        <a:xfrm>
          <a:off x="14325600" y="137852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3" name="フローチャート: 判断 652">
          <a:extLst>
            <a:ext uri="{FF2B5EF4-FFF2-40B4-BE49-F238E27FC236}">
              <a16:creationId xmlns:a16="http://schemas.microsoft.com/office/drawing/2014/main" id="{8B257A94-184C-472D-B438-B0D544D1455D}"/>
            </a:ext>
          </a:extLst>
        </xdr:cNvPr>
        <xdr:cNvSpPr/>
      </xdr:nvSpPr>
      <xdr:spPr>
        <a:xfrm>
          <a:off x="1357884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4" name="フローチャート: 判断 653">
          <a:extLst>
            <a:ext uri="{FF2B5EF4-FFF2-40B4-BE49-F238E27FC236}">
              <a16:creationId xmlns:a16="http://schemas.microsoft.com/office/drawing/2014/main" id="{4621A9FF-B09B-4FE8-B0B7-993B92476AFF}"/>
            </a:ext>
          </a:extLst>
        </xdr:cNvPr>
        <xdr:cNvSpPr/>
      </xdr:nvSpPr>
      <xdr:spPr>
        <a:xfrm>
          <a:off x="1280414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5" name="フローチャート: 判断 654">
          <a:extLst>
            <a:ext uri="{FF2B5EF4-FFF2-40B4-BE49-F238E27FC236}">
              <a16:creationId xmlns:a16="http://schemas.microsoft.com/office/drawing/2014/main" id="{1D411907-4037-4BF9-A712-1F798A231A17}"/>
            </a:ext>
          </a:extLst>
        </xdr:cNvPr>
        <xdr:cNvSpPr/>
      </xdr:nvSpPr>
      <xdr:spPr>
        <a:xfrm>
          <a:off x="12029440" y="137471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6" name="フローチャート: 判断 655">
          <a:extLst>
            <a:ext uri="{FF2B5EF4-FFF2-40B4-BE49-F238E27FC236}">
              <a16:creationId xmlns:a16="http://schemas.microsoft.com/office/drawing/2014/main" id="{66B13461-C76F-43CE-9FFB-3C9CC93FD96C}"/>
            </a:ext>
          </a:extLst>
        </xdr:cNvPr>
        <xdr:cNvSpPr/>
      </xdr:nvSpPr>
      <xdr:spPr>
        <a:xfrm>
          <a:off x="11231880" y="1376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D84ECB79-3866-491E-B710-9C3622DDDB2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EDF6D7A-F45A-4674-897B-8AA997BB14B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AA9CAAF7-7900-4F8B-B0ED-92794CFA597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F169D1D-56AE-4FA7-ACC9-02EE379FA18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6354872-A1F0-44E2-B8CB-9B0CC89796F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154939</xdr:rowOff>
    </xdr:from>
    <xdr:to>
      <xdr:col>85</xdr:col>
      <xdr:colOff>177800</xdr:colOff>
      <xdr:row>85</xdr:row>
      <xdr:rowOff>85089</xdr:rowOff>
    </xdr:to>
    <xdr:sp macro="" textlink="">
      <xdr:nvSpPr>
        <xdr:cNvPr id="662" name="楕円 661">
          <a:extLst>
            <a:ext uri="{FF2B5EF4-FFF2-40B4-BE49-F238E27FC236}">
              <a16:creationId xmlns:a16="http://schemas.microsoft.com/office/drawing/2014/main" id="{D84DC2A7-6F1F-4A05-881C-609D20D9B0D0}"/>
            </a:ext>
          </a:extLst>
        </xdr:cNvPr>
        <xdr:cNvSpPr/>
      </xdr:nvSpPr>
      <xdr:spPr>
        <a:xfrm>
          <a:off x="14325600" y="142366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133366</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7304CAA2-0630-4602-8CF2-930EA9BFAE0F}"/>
            </a:ext>
          </a:extLst>
        </xdr:cNvPr>
        <xdr:cNvSpPr txBox="1"/>
      </xdr:nvSpPr>
      <xdr:spPr>
        <a:xfrm>
          <a:off x="14414500" y="14215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130175</xdr:rowOff>
    </xdr:from>
    <xdr:to>
      <xdr:col>81</xdr:col>
      <xdr:colOff>101600</xdr:colOff>
      <xdr:row>85</xdr:row>
      <xdr:rowOff>60325</xdr:rowOff>
    </xdr:to>
    <xdr:sp macro="" textlink="">
      <xdr:nvSpPr>
        <xdr:cNvPr id="664" name="楕円 663">
          <a:extLst>
            <a:ext uri="{FF2B5EF4-FFF2-40B4-BE49-F238E27FC236}">
              <a16:creationId xmlns:a16="http://schemas.microsoft.com/office/drawing/2014/main" id="{9C3EE673-E5ED-4A3B-8199-6F43FFA10D74}"/>
            </a:ext>
          </a:extLst>
        </xdr:cNvPr>
        <xdr:cNvSpPr/>
      </xdr:nvSpPr>
      <xdr:spPr>
        <a:xfrm>
          <a:off x="13578840" y="1421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9525</xdr:rowOff>
    </xdr:from>
    <xdr:to>
      <xdr:col>85</xdr:col>
      <xdr:colOff>127000</xdr:colOff>
      <xdr:row>85</xdr:row>
      <xdr:rowOff>34289</xdr:rowOff>
    </xdr:to>
    <xdr:cxnSp macro="">
      <xdr:nvCxnSpPr>
        <xdr:cNvPr id="665" name="直線コネクタ 664">
          <a:extLst>
            <a:ext uri="{FF2B5EF4-FFF2-40B4-BE49-F238E27FC236}">
              <a16:creationId xmlns:a16="http://schemas.microsoft.com/office/drawing/2014/main" id="{8B36E6AB-C921-43F2-B852-CFDC0F0235A8}"/>
            </a:ext>
          </a:extLst>
        </xdr:cNvPr>
        <xdr:cNvCxnSpPr/>
      </xdr:nvCxnSpPr>
      <xdr:spPr>
        <a:xfrm>
          <a:off x="13629640" y="14258925"/>
          <a:ext cx="74676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111125</xdr:rowOff>
    </xdr:from>
    <xdr:to>
      <xdr:col>76</xdr:col>
      <xdr:colOff>165100</xdr:colOff>
      <xdr:row>85</xdr:row>
      <xdr:rowOff>41275</xdr:rowOff>
    </xdr:to>
    <xdr:sp macro="" textlink="">
      <xdr:nvSpPr>
        <xdr:cNvPr id="666" name="楕円 665">
          <a:extLst>
            <a:ext uri="{FF2B5EF4-FFF2-40B4-BE49-F238E27FC236}">
              <a16:creationId xmlns:a16="http://schemas.microsoft.com/office/drawing/2014/main" id="{1E88C1F9-C4CB-4DC4-A43F-542BD4219567}"/>
            </a:ext>
          </a:extLst>
        </xdr:cNvPr>
        <xdr:cNvSpPr/>
      </xdr:nvSpPr>
      <xdr:spPr>
        <a:xfrm>
          <a:off x="12804140" y="14192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161925</xdr:rowOff>
    </xdr:from>
    <xdr:to>
      <xdr:col>81</xdr:col>
      <xdr:colOff>50800</xdr:colOff>
      <xdr:row>85</xdr:row>
      <xdr:rowOff>9525</xdr:rowOff>
    </xdr:to>
    <xdr:cxnSp macro="">
      <xdr:nvCxnSpPr>
        <xdr:cNvPr id="667" name="直線コネクタ 666">
          <a:extLst>
            <a:ext uri="{FF2B5EF4-FFF2-40B4-BE49-F238E27FC236}">
              <a16:creationId xmlns:a16="http://schemas.microsoft.com/office/drawing/2014/main" id="{497FA8DA-FCC6-4035-8A3F-E3F380BA57E9}"/>
            </a:ext>
          </a:extLst>
        </xdr:cNvPr>
        <xdr:cNvCxnSpPr/>
      </xdr:nvCxnSpPr>
      <xdr:spPr>
        <a:xfrm>
          <a:off x="12854940" y="1424368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151130</xdr:rowOff>
    </xdr:from>
    <xdr:to>
      <xdr:col>72</xdr:col>
      <xdr:colOff>38100</xdr:colOff>
      <xdr:row>84</xdr:row>
      <xdr:rowOff>81280</xdr:rowOff>
    </xdr:to>
    <xdr:sp macro="" textlink="">
      <xdr:nvSpPr>
        <xdr:cNvPr id="668" name="楕円 667">
          <a:extLst>
            <a:ext uri="{FF2B5EF4-FFF2-40B4-BE49-F238E27FC236}">
              <a16:creationId xmlns:a16="http://schemas.microsoft.com/office/drawing/2014/main" id="{948727F5-3E1A-4E11-95E7-3422D7FF4BD7}"/>
            </a:ext>
          </a:extLst>
        </xdr:cNvPr>
        <xdr:cNvSpPr/>
      </xdr:nvSpPr>
      <xdr:spPr>
        <a:xfrm>
          <a:off x="12029440" y="14065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30480</xdr:rowOff>
    </xdr:from>
    <xdr:to>
      <xdr:col>76</xdr:col>
      <xdr:colOff>114300</xdr:colOff>
      <xdr:row>84</xdr:row>
      <xdr:rowOff>161925</xdr:rowOff>
    </xdr:to>
    <xdr:cxnSp macro="">
      <xdr:nvCxnSpPr>
        <xdr:cNvPr id="669" name="直線コネクタ 668">
          <a:extLst>
            <a:ext uri="{FF2B5EF4-FFF2-40B4-BE49-F238E27FC236}">
              <a16:creationId xmlns:a16="http://schemas.microsoft.com/office/drawing/2014/main" id="{78275AC1-7D5D-4013-80F8-18D12DE60AB2}"/>
            </a:ext>
          </a:extLst>
        </xdr:cNvPr>
        <xdr:cNvCxnSpPr/>
      </xdr:nvCxnSpPr>
      <xdr:spPr>
        <a:xfrm>
          <a:off x="12072620" y="14112240"/>
          <a:ext cx="78232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113030</xdr:rowOff>
    </xdr:from>
    <xdr:to>
      <xdr:col>67</xdr:col>
      <xdr:colOff>101600</xdr:colOff>
      <xdr:row>84</xdr:row>
      <xdr:rowOff>43180</xdr:rowOff>
    </xdr:to>
    <xdr:sp macro="" textlink="">
      <xdr:nvSpPr>
        <xdr:cNvPr id="670" name="楕円 669">
          <a:extLst>
            <a:ext uri="{FF2B5EF4-FFF2-40B4-BE49-F238E27FC236}">
              <a16:creationId xmlns:a16="http://schemas.microsoft.com/office/drawing/2014/main" id="{422DE895-1CED-42C6-BBF1-8F8E8997DD40}"/>
            </a:ext>
          </a:extLst>
        </xdr:cNvPr>
        <xdr:cNvSpPr/>
      </xdr:nvSpPr>
      <xdr:spPr>
        <a:xfrm>
          <a:off x="1123188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163830</xdr:rowOff>
    </xdr:from>
    <xdr:to>
      <xdr:col>71</xdr:col>
      <xdr:colOff>177800</xdr:colOff>
      <xdr:row>84</xdr:row>
      <xdr:rowOff>30480</xdr:rowOff>
    </xdr:to>
    <xdr:cxnSp macro="">
      <xdr:nvCxnSpPr>
        <xdr:cNvPr id="671" name="直線コネクタ 670">
          <a:extLst>
            <a:ext uri="{FF2B5EF4-FFF2-40B4-BE49-F238E27FC236}">
              <a16:creationId xmlns:a16="http://schemas.microsoft.com/office/drawing/2014/main" id="{65844E6B-9019-4DD5-BC9A-54AFEF705349}"/>
            </a:ext>
          </a:extLst>
        </xdr:cNvPr>
        <xdr:cNvCxnSpPr/>
      </xdr:nvCxnSpPr>
      <xdr:spPr>
        <a:xfrm>
          <a:off x="11282680" y="1407795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72" name="n_1aveValue【消防施設】&#10;有形固定資産減価償却率">
          <a:extLst>
            <a:ext uri="{FF2B5EF4-FFF2-40B4-BE49-F238E27FC236}">
              <a16:creationId xmlns:a16="http://schemas.microsoft.com/office/drawing/2014/main" id="{84C3FB23-A407-4885-84F9-C8D846EC9D2C}"/>
            </a:ext>
          </a:extLst>
        </xdr:cNvPr>
        <xdr:cNvSpPr txBox="1"/>
      </xdr:nvSpPr>
      <xdr:spPr>
        <a:xfrm>
          <a:off x="134372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673" name="n_2aveValue【消防施設】&#10;有形固定資産減価償却率">
          <a:extLst>
            <a:ext uri="{FF2B5EF4-FFF2-40B4-BE49-F238E27FC236}">
              <a16:creationId xmlns:a16="http://schemas.microsoft.com/office/drawing/2014/main" id="{C36CEFC9-24CA-41EC-9A27-4E2621BAA7F1}"/>
            </a:ext>
          </a:extLst>
        </xdr:cNvPr>
        <xdr:cNvSpPr txBox="1"/>
      </xdr:nvSpPr>
      <xdr:spPr>
        <a:xfrm>
          <a:off x="126752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674" name="n_3aveValue【消防施設】&#10;有形固定資産減価償却率">
          <a:extLst>
            <a:ext uri="{FF2B5EF4-FFF2-40B4-BE49-F238E27FC236}">
              <a16:creationId xmlns:a16="http://schemas.microsoft.com/office/drawing/2014/main" id="{903FEDFE-E37C-4379-B5DB-3AFAF58D1DBD}"/>
            </a:ext>
          </a:extLst>
        </xdr:cNvPr>
        <xdr:cNvSpPr txBox="1"/>
      </xdr:nvSpPr>
      <xdr:spPr>
        <a:xfrm>
          <a:off x="119005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675" name="n_4aveValue【消防施設】&#10;有形固定資産減価償却率">
          <a:extLst>
            <a:ext uri="{FF2B5EF4-FFF2-40B4-BE49-F238E27FC236}">
              <a16:creationId xmlns:a16="http://schemas.microsoft.com/office/drawing/2014/main" id="{FFB26A97-9721-43E8-A0DB-76B77A3481F6}"/>
            </a:ext>
          </a:extLst>
        </xdr:cNvPr>
        <xdr:cNvSpPr txBox="1"/>
      </xdr:nvSpPr>
      <xdr:spPr>
        <a:xfrm>
          <a:off x="1110298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51452</xdr:rowOff>
    </xdr:from>
    <xdr:ext cx="405111" cy="259045"/>
    <xdr:sp macro="" textlink="">
      <xdr:nvSpPr>
        <xdr:cNvPr id="676" name="n_1mainValue【消防施設】&#10;有形固定資産減価償却率">
          <a:extLst>
            <a:ext uri="{FF2B5EF4-FFF2-40B4-BE49-F238E27FC236}">
              <a16:creationId xmlns:a16="http://schemas.microsoft.com/office/drawing/2014/main" id="{BD6AF21A-037D-4B04-B5ED-AD7D44B9F9E1}"/>
            </a:ext>
          </a:extLst>
        </xdr:cNvPr>
        <xdr:cNvSpPr txBox="1"/>
      </xdr:nvSpPr>
      <xdr:spPr>
        <a:xfrm>
          <a:off x="134372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32402</xdr:rowOff>
    </xdr:from>
    <xdr:ext cx="405111" cy="259045"/>
    <xdr:sp macro="" textlink="">
      <xdr:nvSpPr>
        <xdr:cNvPr id="677" name="n_2mainValue【消防施設】&#10;有形固定資産減価償却率">
          <a:extLst>
            <a:ext uri="{FF2B5EF4-FFF2-40B4-BE49-F238E27FC236}">
              <a16:creationId xmlns:a16="http://schemas.microsoft.com/office/drawing/2014/main" id="{91620E18-C303-4D4E-8967-C5B9C7A9BD19}"/>
            </a:ext>
          </a:extLst>
        </xdr:cNvPr>
        <xdr:cNvSpPr txBox="1"/>
      </xdr:nvSpPr>
      <xdr:spPr>
        <a:xfrm>
          <a:off x="126752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72407</xdr:rowOff>
    </xdr:from>
    <xdr:ext cx="405111" cy="259045"/>
    <xdr:sp macro="" textlink="">
      <xdr:nvSpPr>
        <xdr:cNvPr id="678" name="n_3mainValue【消防施設】&#10;有形固定資産減価償却率">
          <a:extLst>
            <a:ext uri="{FF2B5EF4-FFF2-40B4-BE49-F238E27FC236}">
              <a16:creationId xmlns:a16="http://schemas.microsoft.com/office/drawing/2014/main" id="{36EC86F7-F66C-467A-BDCE-BED910D5CB8D}"/>
            </a:ext>
          </a:extLst>
        </xdr:cNvPr>
        <xdr:cNvSpPr txBox="1"/>
      </xdr:nvSpPr>
      <xdr:spPr>
        <a:xfrm>
          <a:off x="11900544"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34307</xdr:rowOff>
    </xdr:from>
    <xdr:ext cx="405111" cy="259045"/>
    <xdr:sp macro="" textlink="">
      <xdr:nvSpPr>
        <xdr:cNvPr id="679" name="n_4mainValue【消防施設】&#10;有形固定資産減価償却率">
          <a:extLst>
            <a:ext uri="{FF2B5EF4-FFF2-40B4-BE49-F238E27FC236}">
              <a16:creationId xmlns:a16="http://schemas.microsoft.com/office/drawing/2014/main" id="{8F4AAC4A-8043-4F83-B424-41922CBAB6F1}"/>
            </a:ext>
          </a:extLst>
        </xdr:cNvPr>
        <xdr:cNvSpPr txBox="1"/>
      </xdr:nvSpPr>
      <xdr:spPr>
        <a:xfrm>
          <a:off x="1110298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38D7D2F9-03E9-48B5-846D-822828BF495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2DDA45C7-5F9D-4BC9-B5E7-3245A0041C5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C01D3187-36BB-4D4C-B028-AD9C973E6B4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775E1CBD-E9CB-4D92-99AB-6E6A9911EBD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680BE779-8DBA-4088-8466-BEEA37C7B94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AA09CA84-4BC2-4D01-9428-9A001CFD14C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7027DD6D-BF8B-4087-908F-7D2E54417BF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ADD1B3A6-066F-4BDC-844C-3F4E8332BAA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14E5A9F1-D693-4C95-885D-926BE95D7832}"/>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821F002C-983C-4A9C-A3EF-01EDE823459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89919AD4-E551-4A37-8CC9-15E0606D691F}"/>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162F980E-E783-4859-BB92-3660C883F398}"/>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2C637379-C5A1-4DD2-9610-85FFF0425EA5}"/>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3CE32407-FF1B-48AB-81A0-56412DCF4827}"/>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476B4077-9EEF-412F-B0DF-6881530DE0BE}"/>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2BDFCE06-F4C6-41E9-9FA9-23D375557988}"/>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165B4DF1-037B-416C-96C9-CFBF8EE244BC}"/>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2C49323F-4B2F-46B7-91BE-5BF9BE3EEB51}"/>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9606ED45-46C8-4522-B053-C8CB1EBCC99A}"/>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79B86090-5642-4C76-9151-394C6F0D2BA6}"/>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CC85D19A-07A1-4792-948D-305D7EEF6D79}"/>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5B5C073F-2D8A-425C-BD3C-B87EF715EDA3}"/>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DA3FB1C-D7DA-4067-AF67-4102D3876CE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DE83CF66-99BA-49F4-8D2A-E4EB373C981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F8C356FE-AEB7-4AC5-934F-759F720FFE2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5" name="直線コネクタ 704">
          <a:extLst>
            <a:ext uri="{FF2B5EF4-FFF2-40B4-BE49-F238E27FC236}">
              <a16:creationId xmlns:a16="http://schemas.microsoft.com/office/drawing/2014/main" id="{C3D373E7-38A3-415E-A92B-DD5AC2FC31FF}"/>
            </a:ext>
          </a:extLst>
        </xdr:cNvPr>
        <xdr:cNvCxnSpPr/>
      </xdr:nvCxnSpPr>
      <xdr:spPr>
        <a:xfrm flipV="1">
          <a:off x="19509104" y="129986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6" name="【消防施設】&#10;一人当たり面積最小値テキスト">
          <a:extLst>
            <a:ext uri="{FF2B5EF4-FFF2-40B4-BE49-F238E27FC236}">
              <a16:creationId xmlns:a16="http://schemas.microsoft.com/office/drawing/2014/main" id="{47D8C8D3-2EE7-4FA6-9B20-83551F6ADC89}"/>
            </a:ext>
          </a:extLst>
        </xdr:cNvPr>
        <xdr:cNvSpPr txBox="1"/>
      </xdr:nvSpPr>
      <xdr:spPr>
        <a:xfrm>
          <a:off x="1954784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7" name="直線コネクタ 706">
          <a:extLst>
            <a:ext uri="{FF2B5EF4-FFF2-40B4-BE49-F238E27FC236}">
              <a16:creationId xmlns:a16="http://schemas.microsoft.com/office/drawing/2014/main" id="{15ACEAE0-5866-4DD8-A4CE-4FA8822C97EE}"/>
            </a:ext>
          </a:extLst>
        </xdr:cNvPr>
        <xdr:cNvCxnSpPr/>
      </xdr:nvCxnSpPr>
      <xdr:spPr>
        <a:xfrm>
          <a:off x="19443700" y="1454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8" name="【消防施設】&#10;一人当たり面積最大値テキスト">
          <a:extLst>
            <a:ext uri="{FF2B5EF4-FFF2-40B4-BE49-F238E27FC236}">
              <a16:creationId xmlns:a16="http://schemas.microsoft.com/office/drawing/2014/main" id="{70030D44-D9AF-48B3-8CA9-866BE4C8E8E4}"/>
            </a:ext>
          </a:extLst>
        </xdr:cNvPr>
        <xdr:cNvSpPr txBox="1"/>
      </xdr:nvSpPr>
      <xdr:spPr>
        <a:xfrm>
          <a:off x="19547840" y="1277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9" name="直線コネクタ 708">
          <a:extLst>
            <a:ext uri="{FF2B5EF4-FFF2-40B4-BE49-F238E27FC236}">
              <a16:creationId xmlns:a16="http://schemas.microsoft.com/office/drawing/2014/main" id="{32FBE50B-DC74-4383-90D3-30C7AEEBE14A}"/>
            </a:ext>
          </a:extLst>
        </xdr:cNvPr>
        <xdr:cNvCxnSpPr/>
      </xdr:nvCxnSpPr>
      <xdr:spPr>
        <a:xfrm>
          <a:off x="19443700" y="12998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10" name="【消防施設】&#10;一人当たり面積平均値テキスト">
          <a:extLst>
            <a:ext uri="{FF2B5EF4-FFF2-40B4-BE49-F238E27FC236}">
              <a16:creationId xmlns:a16="http://schemas.microsoft.com/office/drawing/2014/main" id="{D1828ED8-7106-4F9D-8F57-C361179B4E14}"/>
            </a:ext>
          </a:extLst>
        </xdr:cNvPr>
        <xdr:cNvSpPr txBox="1"/>
      </xdr:nvSpPr>
      <xdr:spPr>
        <a:xfrm>
          <a:off x="19547840" y="14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1" name="フローチャート: 判断 710">
          <a:extLst>
            <a:ext uri="{FF2B5EF4-FFF2-40B4-BE49-F238E27FC236}">
              <a16:creationId xmlns:a16="http://schemas.microsoft.com/office/drawing/2014/main" id="{F5DBF990-B049-422A-A40B-E5D92C9EFB0A}"/>
            </a:ext>
          </a:extLst>
        </xdr:cNvPr>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2" name="フローチャート: 判断 711">
          <a:extLst>
            <a:ext uri="{FF2B5EF4-FFF2-40B4-BE49-F238E27FC236}">
              <a16:creationId xmlns:a16="http://schemas.microsoft.com/office/drawing/2014/main" id="{FE67FB91-39F1-473E-97D9-4C3018F361F9}"/>
            </a:ext>
          </a:extLst>
        </xdr:cNvPr>
        <xdr:cNvSpPr/>
      </xdr:nvSpPr>
      <xdr:spPr>
        <a:xfrm>
          <a:off x="18735040" y="14279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3" name="フローチャート: 判断 712">
          <a:extLst>
            <a:ext uri="{FF2B5EF4-FFF2-40B4-BE49-F238E27FC236}">
              <a16:creationId xmlns:a16="http://schemas.microsoft.com/office/drawing/2014/main" id="{F14B103D-C221-4958-919E-B1C095630CDA}"/>
            </a:ext>
          </a:extLst>
        </xdr:cNvPr>
        <xdr:cNvSpPr/>
      </xdr:nvSpPr>
      <xdr:spPr>
        <a:xfrm>
          <a:off x="17937480" y="142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4" name="フローチャート: 判断 713">
          <a:extLst>
            <a:ext uri="{FF2B5EF4-FFF2-40B4-BE49-F238E27FC236}">
              <a16:creationId xmlns:a16="http://schemas.microsoft.com/office/drawing/2014/main" id="{FF2F1118-A176-41E1-976A-ADA9A1BD9AD3}"/>
            </a:ext>
          </a:extLst>
        </xdr:cNvPr>
        <xdr:cNvSpPr/>
      </xdr:nvSpPr>
      <xdr:spPr>
        <a:xfrm>
          <a:off x="1716278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5" name="フローチャート: 判断 714">
          <a:extLst>
            <a:ext uri="{FF2B5EF4-FFF2-40B4-BE49-F238E27FC236}">
              <a16:creationId xmlns:a16="http://schemas.microsoft.com/office/drawing/2014/main" id="{74F94EC0-BAE9-4ADA-9F83-7CE6E347E416}"/>
            </a:ext>
          </a:extLst>
        </xdr:cNvPr>
        <xdr:cNvSpPr/>
      </xdr:nvSpPr>
      <xdr:spPr>
        <a:xfrm>
          <a:off x="16388080" y="14316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F833564-4E07-4B74-A540-7CAF4189E2D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A8127E0-8270-4463-8104-6C934FFCC70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AC8E6ED-8B09-48C6-BFD5-804AB7931F4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6A0C0A3-FB4C-4B09-8A96-7F190B06D02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53DC236-1FCD-4E5C-8A5B-E86887D436C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103232</xdr:rowOff>
    </xdr:from>
    <xdr:to>
      <xdr:col>116</xdr:col>
      <xdr:colOff>114300</xdr:colOff>
      <xdr:row>86</xdr:row>
      <xdr:rowOff>33382</xdr:rowOff>
    </xdr:to>
    <xdr:sp macro="" textlink="">
      <xdr:nvSpPr>
        <xdr:cNvPr id="721" name="楕円 720">
          <a:extLst>
            <a:ext uri="{FF2B5EF4-FFF2-40B4-BE49-F238E27FC236}">
              <a16:creationId xmlns:a16="http://schemas.microsoft.com/office/drawing/2014/main" id="{4951E202-9CA4-41FD-9B6C-B913F59572C1}"/>
            </a:ext>
          </a:extLst>
        </xdr:cNvPr>
        <xdr:cNvSpPr/>
      </xdr:nvSpPr>
      <xdr:spPr>
        <a:xfrm>
          <a:off x="19458940" y="14352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81659</xdr:rowOff>
    </xdr:from>
    <xdr:ext cx="469744" cy="259045"/>
    <xdr:sp macro="" textlink="">
      <xdr:nvSpPr>
        <xdr:cNvPr id="722" name="【消防施設】&#10;一人当たり面積該当値テキスト">
          <a:extLst>
            <a:ext uri="{FF2B5EF4-FFF2-40B4-BE49-F238E27FC236}">
              <a16:creationId xmlns:a16="http://schemas.microsoft.com/office/drawing/2014/main" id="{63EF30BA-DFD5-46C1-B456-1C0877BD8654}"/>
            </a:ext>
          </a:extLst>
        </xdr:cNvPr>
        <xdr:cNvSpPr txBox="1"/>
      </xdr:nvSpPr>
      <xdr:spPr>
        <a:xfrm>
          <a:off x="19547840" y="143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104866</xdr:rowOff>
    </xdr:from>
    <xdr:to>
      <xdr:col>112</xdr:col>
      <xdr:colOff>38100</xdr:colOff>
      <xdr:row>86</xdr:row>
      <xdr:rowOff>35016</xdr:rowOff>
    </xdr:to>
    <xdr:sp macro="" textlink="">
      <xdr:nvSpPr>
        <xdr:cNvPr id="723" name="楕円 722">
          <a:extLst>
            <a:ext uri="{FF2B5EF4-FFF2-40B4-BE49-F238E27FC236}">
              <a16:creationId xmlns:a16="http://schemas.microsoft.com/office/drawing/2014/main" id="{15B0B077-9474-4905-9AB4-62A1F9C5967E}"/>
            </a:ext>
          </a:extLst>
        </xdr:cNvPr>
        <xdr:cNvSpPr/>
      </xdr:nvSpPr>
      <xdr:spPr>
        <a:xfrm>
          <a:off x="18735040" y="14354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154032</xdr:rowOff>
    </xdr:from>
    <xdr:to>
      <xdr:col>116</xdr:col>
      <xdr:colOff>63500</xdr:colOff>
      <xdr:row>85</xdr:row>
      <xdr:rowOff>155666</xdr:rowOff>
    </xdr:to>
    <xdr:cxnSp macro="">
      <xdr:nvCxnSpPr>
        <xdr:cNvPr id="724" name="直線コネクタ 723">
          <a:extLst>
            <a:ext uri="{FF2B5EF4-FFF2-40B4-BE49-F238E27FC236}">
              <a16:creationId xmlns:a16="http://schemas.microsoft.com/office/drawing/2014/main" id="{963F61AD-86A7-45CA-A2BD-B90D4B20092B}"/>
            </a:ext>
          </a:extLst>
        </xdr:cNvPr>
        <xdr:cNvCxnSpPr/>
      </xdr:nvCxnSpPr>
      <xdr:spPr>
        <a:xfrm flipV="1">
          <a:off x="18778220" y="14403432"/>
          <a:ext cx="7315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108131</xdr:rowOff>
    </xdr:from>
    <xdr:to>
      <xdr:col>107</xdr:col>
      <xdr:colOff>101600</xdr:colOff>
      <xdr:row>86</xdr:row>
      <xdr:rowOff>38281</xdr:rowOff>
    </xdr:to>
    <xdr:sp macro="" textlink="">
      <xdr:nvSpPr>
        <xdr:cNvPr id="725" name="楕円 724">
          <a:extLst>
            <a:ext uri="{FF2B5EF4-FFF2-40B4-BE49-F238E27FC236}">
              <a16:creationId xmlns:a16="http://schemas.microsoft.com/office/drawing/2014/main" id="{263423C5-2BA7-4AD7-8A95-B66DF9AC2EC9}"/>
            </a:ext>
          </a:extLst>
        </xdr:cNvPr>
        <xdr:cNvSpPr/>
      </xdr:nvSpPr>
      <xdr:spPr>
        <a:xfrm>
          <a:off x="17937480" y="14357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155666</xdr:rowOff>
    </xdr:from>
    <xdr:to>
      <xdr:col>111</xdr:col>
      <xdr:colOff>177800</xdr:colOff>
      <xdr:row>85</xdr:row>
      <xdr:rowOff>158931</xdr:rowOff>
    </xdr:to>
    <xdr:cxnSp macro="">
      <xdr:nvCxnSpPr>
        <xdr:cNvPr id="726" name="直線コネクタ 725">
          <a:extLst>
            <a:ext uri="{FF2B5EF4-FFF2-40B4-BE49-F238E27FC236}">
              <a16:creationId xmlns:a16="http://schemas.microsoft.com/office/drawing/2014/main" id="{025B07BA-1426-4D22-9901-4C1462B30165}"/>
            </a:ext>
          </a:extLst>
        </xdr:cNvPr>
        <xdr:cNvCxnSpPr/>
      </xdr:nvCxnSpPr>
      <xdr:spPr>
        <a:xfrm flipV="1">
          <a:off x="17988280" y="1440506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52614</xdr:rowOff>
    </xdr:from>
    <xdr:to>
      <xdr:col>102</xdr:col>
      <xdr:colOff>165100</xdr:colOff>
      <xdr:row>83</xdr:row>
      <xdr:rowOff>154214</xdr:rowOff>
    </xdr:to>
    <xdr:sp macro="" textlink="">
      <xdr:nvSpPr>
        <xdr:cNvPr id="727" name="楕円 726">
          <a:extLst>
            <a:ext uri="{FF2B5EF4-FFF2-40B4-BE49-F238E27FC236}">
              <a16:creationId xmlns:a16="http://schemas.microsoft.com/office/drawing/2014/main" id="{2AFFB878-3457-459C-8ADC-97D15F867AFE}"/>
            </a:ext>
          </a:extLst>
        </xdr:cNvPr>
        <xdr:cNvSpPr/>
      </xdr:nvSpPr>
      <xdr:spPr>
        <a:xfrm>
          <a:off x="17162780" y="139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103414</xdr:rowOff>
    </xdr:from>
    <xdr:to>
      <xdr:col>107</xdr:col>
      <xdr:colOff>50800</xdr:colOff>
      <xdr:row>85</xdr:row>
      <xdr:rowOff>158931</xdr:rowOff>
    </xdr:to>
    <xdr:cxnSp macro="">
      <xdr:nvCxnSpPr>
        <xdr:cNvPr id="728" name="直線コネクタ 727">
          <a:extLst>
            <a:ext uri="{FF2B5EF4-FFF2-40B4-BE49-F238E27FC236}">
              <a16:creationId xmlns:a16="http://schemas.microsoft.com/office/drawing/2014/main" id="{D06B5D57-4255-4A31-B3CB-A42B5A389833}"/>
            </a:ext>
          </a:extLst>
        </xdr:cNvPr>
        <xdr:cNvCxnSpPr/>
      </xdr:nvCxnSpPr>
      <xdr:spPr>
        <a:xfrm>
          <a:off x="17213580" y="14017534"/>
          <a:ext cx="774700" cy="39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65677</xdr:rowOff>
    </xdr:from>
    <xdr:to>
      <xdr:col>98</xdr:col>
      <xdr:colOff>38100</xdr:colOff>
      <xdr:row>83</xdr:row>
      <xdr:rowOff>167277</xdr:rowOff>
    </xdr:to>
    <xdr:sp macro="" textlink="">
      <xdr:nvSpPr>
        <xdr:cNvPr id="729" name="楕円 728">
          <a:extLst>
            <a:ext uri="{FF2B5EF4-FFF2-40B4-BE49-F238E27FC236}">
              <a16:creationId xmlns:a16="http://schemas.microsoft.com/office/drawing/2014/main" id="{15F51C1D-6168-4AB5-884D-FBC31AB5CCDD}"/>
            </a:ext>
          </a:extLst>
        </xdr:cNvPr>
        <xdr:cNvSpPr/>
      </xdr:nvSpPr>
      <xdr:spPr>
        <a:xfrm>
          <a:off x="16388080" y="139797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103414</xdr:rowOff>
    </xdr:from>
    <xdr:to>
      <xdr:col>102</xdr:col>
      <xdr:colOff>114300</xdr:colOff>
      <xdr:row>83</xdr:row>
      <xdr:rowOff>116477</xdr:rowOff>
    </xdr:to>
    <xdr:cxnSp macro="">
      <xdr:nvCxnSpPr>
        <xdr:cNvPr id="730" name="直線コネクタ 729">
          <a:extLst>
            <a:ext uri="{FF2B5EF4-FFF2-40B4-BE49-F238E27FC236}">
              <a16:creationId xmlns:a16="http://schemas.microsoft.com/office/drawing/2014/main" id="{BAAC7EAB-C50A-4DF8-9AA7-230D51305A0C}"/>
            </a:ext>
          </a:extLst>
        </xdr:cNvPr>
        <xdr:cNvCxnSpPr/>
      </xdr:nvCxnSpPr>
      <xdr:spPr>
        <a:xfrm flipV="1">
          <a:off x="16431260" y="14017534"/>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1" name="n_1aveValue【消防施設】&#10;一人当たり面積">
          <a:extLst>
            <a:ext uri="{FF2B5EF4-FFF2-40B4-BE49-F238E27FC236}">
              <a16:creationId xmlns:a16="http://schemas.microsoft.com/office/drawing/2014/main" id="{29A9B769-9AB9-4644-9C2B-EE15F13E95E9}"/>
            </a:ext>
          </a:extLst>
        </xdr:cNvPr>
        <xdr:cNvSpPr txBox="1"/>
      </xdr:nvSpPr>
      <xdr:spPr>
        <a:xfrm>
          <a:off x="1856112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2" name="n_2aveValue【消防施設】&#10;一人当たり面積">
          <a:extLst>
            <a:ext uri="{FF2B5EF4-FFF2-40B4-BE49-F238E27FC236}">
              <a16:creationId xmlns:a16="http://schemas.microsoft.com/office/drawing/2014/main" id="{B0131496-FEE5-41F2-A4A3-8416551E7174}"/>
            </a:ext>
          </a:extLst>
        </xdr:cNvPr>
        <xdr:cNvSpPr txBox="1"/>
      </xdr:nvSpPr>
      <xdr:spPr>
        <a:xfrm>
          <a:off x="1777626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3" name="n_3aveValue【消防施設】&#10;一人当たり面積">
          <a:extLst>
            <a:ext uri="{FF2B5EF4-FFF2-40B4-BE49-F238E27FC236}">
              <a16:creationId xmlns:a16="http://schemas.microsoft.com/office/drawing/2014/main" id="{8E4B24EF-C15A-47C7-8313-4EB2E160E821}"/>
            </a:ext>
          </a:extLst>
        </xdr:cNvPr>
        <xdr:cNvSpPr txBox="1"/>
      </xdr:nvSpPr>
      <xdr:spPr>
        <a:xfrm>
          <a:off x="1700156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4" name="n_4aveValue【消防施設】&#10;一人当たり面積">
          <a:extLst>
            <a:ext uri="{FF2B5EF4-FFF2-40B4-BE49-F238E27FC236}">
              <a16:creationId xmlns:a16="http://schemas.microsoft.com/office/drawing/2014/main" id="{EB74599F-CAA8-4438-ACA1-E0DCE499388E}"/>
            </a:ext>
          </a:extLst>
        </xdr:cNvPr>
        <xdr:cNvSpPr txBox="1"/>
      </xdr:nvSpPr>
      <xdr:spPr>
        <a:xfrm>
          <a:off x="162268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26143</xdr:rowOff>
    </xdr:from>
    <xdr:ext cx="469744" cy="259045"/>
    <xdr:sp macro="" textlink="">
      <xdr:nvSpPr>
        <xdr:cNvPr id="735" name="n_1mainValue【消防施設】&#10;一人当たり面積">
          <a:extLst>
            <a:ext uri="{FF2B5EF4-FFF2-40B4-BE49-F238E27FC236}">
              <a16:creationId xmlns:a16="http://schemas.microsoft.com/office/drawing/2014/main" id="{5C6FC4E9-52E5-4044-9379-ACF5AD9B1DA4}"/>
            </a:ext>
          </a:extLst>
        </xdr:cNvPr>
        <xdr:cNvSpPr txBox="1"/>
      </xdr:nvSpPr>
      <xdr:spPr>
        <a:xfrm>
          <a:off x="18561127" y="144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29408</xdr:rowOff>
    </xdr:from>
    <xdr:ext cx="469744" cy="259045"/>
    <xdr:sp macro="" textlink="">
      <xdr:nvSpPr>
        <xdr:cNvPr id="736" name="n_2mainValue【消防施設】&#10;一人当たり面積">
          <a:extLst>
            <a:ext uri="{FF2B5EF4-FFF2-40B4-BE49-F238E27FC236}">
              <a16:creationId xmlns:a16="http://schemas.microsoft.com/office/drawing/2014/main" id="{A70BA449-1581-487A-BA4E-C1D508A591C0}"/>
            </a:ext>
          </a:extLst>
        </xdr:cNvPr>
        <xdr:cNvSpPr txBox="1"/>
      </xdr:nvSpPr>
      <xdr:spPr>
        <a:xfrm>
          <a:off x="17776267" y="1444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170741</xdr:rowOff>
    </xdr:from>
    <xdr:ext cx="469744" cy="259045"/>
    <xdr:sp macro="" textlink="">
      <xdr:nvSpPr>
        <xdr:cNvPr id="737" name="n_3mainValue【消防施設】&#10;一人当たり面積">
          <a:extLst>
            <a:ext uri="{FF2B5EF4-FFF2-40B4-BE49-F238E27FC236}">
              <a16:creationId xmlns:a16="http://schemas.microsoft.com/office/drawing/2014/main" id="{1EFCEF6A-0F28-49D5-95AD-6222CFFA279F}"/>
            </a:ext>
          </a:extLst>
        </xdr:cNvPr>
        <xdr:cNvSpPr txBox="1"/>
      </xdr:nvSpPr>
      <xdr:spPr>
        <a:xfrm>
          <a:off x="17001567" y="1374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12354</xdr:rowOff>
    </xdr:from>
    <xdr:ext cx="469744" cy="259045"/>
    <xdr:sp macro="" textlink="">
      <xdr:nvSpPr>
        <xdr:cNvPr id="738" name="n_4mainValue【消防施設】&#10;一人当たり面積">
          <a:extLst>
            <a:ext uri="{FF2B5EF4-FFF2-40B4-BE49-F238E27FC236}">
              <a16:creationId xmlns:a16="http://schemas.microsoft.com/office/drawing/2014/main" id="{8B290395-98A8-4AA2-9869-7F44CAFBD215}"/>
            </a:ext>
          </a:extLst>
        </xdr:cNvPr>
        <xdr:cNvSpPr txBox="1"/>
      </xdr:nvSpPr>
      <xdr:spPr>
        <a:xfrm>
          <a:off x="16226867" y="1375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B8BDF6A2-6614-4631-83E4-CB390816EC9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1F7B415C-A500-4FAB-8110-6F86CE514FD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761187B8-C1F1-4328-80CD-A40193B8A20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3AF698C5-721A-42D4-A442-AED547D2CB2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96C58063-51BB-4BDE-8F8A-0BFB3D32EE4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18D3F227-9BE0-4C4D-8DA8-13D0A6F3F7F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8AA59ABF-7362-4D86-B21C-AFBB2CABF29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29E79B8F-C08A-45BC-B0F1-5B026D7F03B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BA30BAA-0FB6-4B91-9D61-66E0A17D83C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7209ECDA-F637-4EF0-B6B4-2F0449148F5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8C28094B-0384-4EDE-9F7D-5F82EDB7FEF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AB47EFF0-155E-4A91-910E-7E515ADAF361}"/>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7E885439-DE75-42E2-8034-F76E81E29D31}"/>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CEF137CD-DB07-4AF9-B742-50B44AD6A18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99B9C7DC-ACF9-475A-8BDC-6D6A8089AA4E}"/>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03EA5B4C-EAE6-47AD-AAF0-A25953502CD2}"/>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E9A2330A-6174-4E04-AFC9-D89A114707A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EE830239-279B-4940-8C3A-265BEBAC885F}"/>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4543D519-DFB7-47C2-9286-D680F124192B}"/>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064B6D87-4202-407B-BF94-5C16531CD6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id="{78E0C724-0A34-4950-82D1-B17D5D16E6DB}"/>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3131494B-E9D9-4A12-9E8D-44031D00AEC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68BD3330-DBAA-49F3-A9F3-D5E392DEC32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id="{936D34AB-AF40-408E-959C-F59C6C818B0F}"/>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id="{E19C394E-560E-4FA8-8813-D36853049124}"/>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id="{9A7DD3D0-4DA4-42F4-B84F-9C006E178122}"/>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id="{D806BDAA-CFA0-4F33-94EC-253D976528D3}"/>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id="{B650201C-90A0-4C8E-A50E-70B7BD9C8A8F}"/>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7" name="【庁舎】&#10;有形固定資産減価償却率平均値テキスト">
          <a:extLst>
            <a:ext uri="{FF2B5EF4-FFF2-40B4-BE49-F238E27FC236}">
              <a16:creationId xmlns:a16="http://schemas.microsoft.com/office/drawing/2014/main" id="{261EA854-CF6A-4BF4-A3BE-AB7134172E11}"/>
            </a:ext>
          </a:extLst>
        </xdr:cNvPr>
        <xdr:cNvSpPr txBox="1"/>
      </xdr:nvSpPr>
      <xdr:spPr>
        <a:xfrm>
          <a:off x="14414500" y="17178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8" name="フローチャート: 判断 767">
          <a:extLst>
            <a:ext uri="{FF2B5EF4-FFF2-40B4-BE49-F238E27FC236}">
              <a16:creationId xmlns:a16="http://schemas.microsoft.com/office/drawing/2014/main" id="{8C7E7513-216C-4DA8-97FF-27DC74C40801}"/>
            </a:ext>
          </a:extLst>
        </xdr:cNvPr>
        <xdr:cNvSpPr/>
      </xdr:nvSpPr>
      <xdr:spPr>
        <a:xfrm>
          <a:off x="14325600" y="17322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9" name="フローチャート: 判断 768">
          <a:extLst>
            <a:ext uri="{FF2B5EF4-FFF2-40B4-BE49-F238E27FC236}">
              <a16:creationId xmlns:a16="http://schemas.microsoft.com/office/drawing/2014/main" id="{A322FE4A-EF56-4CE4-907B-EA2C051A9B39}"/>
            </a:ext>
          </a:extLst>
        </xdr:cNvPr>
        <xdr:cNvSpPr/>
      </xdr:nvSpPr>
      <xdr:spPr>
        <a:xfrm>
          <a:off x="13578840" y="173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0" name="フローチャート: 判断 769">
          <a:extLst>
            <a:ext uri="{FF2B5EF4-FFF2-40B4-BE49-F238E27FC236}">
              <a16:creationId xmlns:a16="http://schemas.microsoft.com/office/drawing/2014/main" id="{094CF960-CB40-4466-98A3-66229DADCA3E}"/>
            </a:ext>
          </a:extLst>
        </xdr:cNvPr>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1" name="フローチャート: 判断 770">
          <a:extLst>
            <a:ext uri="{FF2B5EF4-FFF2-40B4-BE49-F238E27FC236}">
              <a16:creationId xmlns:a16="http://schemas.microsoft.com/office/drawing/2014/main" id="{95C724BA-4536-4F80-A368-7C13D7E83C00}"/>
            </a:ext>
          </a:extLst>
        </xdr:cNvPr>
        <xdr:cNvSpPr/>
      </xdr:nvSpPr>
      <xdr:spPr>
        <a:xfrm>
          <a:off x="12029440" y="17348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2" name="フローチャート: 判断 771">
          <a:extLst>
            <a:ext uri="{FF2B5EF4-FFF2-40B4-BE49-F238E27FC236}">
              <a16:creationId xmlns:a16="http://schemas.microsoft.com/office/drawing/2014/main" id="{4A6F01E9-85AB-4995-8495-0E438B2029C9}"/>
            </a:ext>
          </a:extLst>
        </xdr:cNvPr>
        <xdr:cNvSpPr/>
      </xdr:nvSpPr>
      <xdr:spPr>
        <a:xfrm>
          <a:off x="11231880" y="17354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76F5ADF1-D623-4048-AAC8-72692AC5352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B80F009D-D584-4B64-BC3C-3C30873FA58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E7AC8053-7B95-4E65-A08D-AA96BACFAA9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6728A94-A77C-41F9-B2F7-CEAEA91F536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1E138BC-D71E-44A1-A8F6-CF4143ACB59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95250</xdr:rowOff>
    </xdr:from>
    <xdr:to>
      <xdr:col>85</xdr:col>
      <xdr:colOff>177800</xdr:colOff>
      <xdr:row>104</xdr:row>
      <xdr:rowOff>25400</xdr:rowOff>
    </xdr:to>
    <xdr:sp macro="" textlink="">
      <xdr:nvSpPr>
        <xdr:cNvPr id="778" name="楕円 777">
          <a:extLst>
            <a:ext uri="{FF2B5EF4-FFF2-40B4-BE49-F238E27FC236}">
              <a16:creationId xmlns:a16="http://schemas.microsoft.com/office/drawing/2014/main" id="{90A724DB-D443-45C2-B58B-6401C30358C7}"/>
            </a:ext>
          </a:extLst>
        </xdr:cNvPr>
        <xdr:cNvSpPr/>
      </xdr:nvSpPr>
      <xdr:spPr>
        <a:xfrm>
          <a:off x="14325600" y="173621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73677</xdr:rowOff>
    </xdr:from>
    <xdr:ext cx="405111" cy="259045"/>
    <xdr:sp macro="" textlink="">
      <xdr:nvSpPr>
        <xdr:cNvPr id="779" name="【庁舎】&#10;有形固定資産減価償却率該当値テキスト">
          <a:extLst>
            <a:ext uri="{FF2B5EF4-FFF2-40B4-BE49-F238E27FC236}">
              <a16:creationId xmlns:a16="http://schemas.microsoft.com/office/drawing/2014/main" id="{59EC07E1-F6ED-4397-BAAC-06244E608236}"/>
            </a:ext>
          </a:extLst>
        </xdr:cNvPr>
        <xdr:cNvSpPr txBox="1"/>
      </xdr:nvSpPr>
      <xdr:spPr>
        <a:xfrm>
          <a:off x="14414500" y="1734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49530</xdr:rowOff>
    </xdr:from>
    <xdr:to>
      <xdr:col>81</xdr:col>
      <xdr:colOff>101600</xdr:colOff>
      <xdr:row>103</xdr:row>
      <xdr:rowOff>151130</xdr:rowOff>
    </xdr:to>
    <xdr:sp macro="" textlink="">
      <xdr:nvSpPr>
        <xdr:cNvPr id="780" name="楕円 779">
          <a:extLst>
            <a:ext uri="{FF2B5EF4-FFF2-40B4-BE49-F238E27FC236}">
              <a16:creationId xmlns:a16="http://schemas.microsoft.com/office/drawing/2014/main" id="{A9AD5D8A-E6FC-4773-A8E2-84A0086E1C40}"/>
            </a:ext>
          </a:extLst>
        </xdr:cNvPr>
        <xdr:cNvSpPr/>
      </xdr:nvSpPr>
      <xdr:spPr>
        <a:xfrm>
          <a:off x="13578840" y="1731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100330</xdr:rowOff>
    </xdr:from>
    <xdr:to>
      <xdr:col>85</xdr:col>
      <xdr:colOff>127000</xdr:colOff>
      <xdr:row>103</xdr:row>
      <xdr:rowOff>146050</xdr:rowOff>
    </xdr:to>
    <xdr:cxnSp macro="">
      <xdr:nvCxnSpPr>
        <xdr:cNvPr id="781" name="直線コネクタ 780">
          <a:extLst>
            <a:ext uri="{FF2B5EF4-FFF2-40B4-BE49-F238E27FC236}">
              <a16:creationId xmlns:a16="http://schemas.microsoft.com/office/drawing/2014/main" id="{FD372B72-7B81-462F-BE9E-CC9AA19D33C7}"/>
            </a:ext>
          </a:extLst>
        </xdr:cNvPr>
        <xdr:cNvCxnSpPr/>
      </xdr:nvCxnSpPr>
      <xdr:spPr>
        <a:xfrm>
          <a:off x="13629640" y="1736725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5080</xdr:rowOff>
    </xdr:from>
    <xdr:to>
      <xdr:col>76</xdr:col>
      <xdr:colOff>165100</xdr:colOff>
      <xdr:row>103</xdr:row>
      <xdr:rowOff>106680</xdr:rowOff>
    </xdr:to>
    <xdr:sp macro="" textlink="">
      <xdr:nvSpPr>
        <xdr:cNvPr id="782" name="楕円 781">
          <a:extLst>
            <a:ext uri="{FF2B5EF4-FFF2-40B4-BE49-F238E27FC236}">
              <a16:creationId xmlns:a16="http://schemas.microsoft.com/office/drawing/2014/main" id="{D633BD49-C537-4641-8EAD-A2BF66C3A7F3}"/>
            </a:ext>
          </a:extLst>
        </xdr:cNvPr>
        <xdr:cNvSpPr/>
      </xdr:nvSpPr>
      <xdr:spPr>
        <a:xfrm>
          <a:off x="12804140" y="1727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55880</xdr:rowOff>
    </xdr:from>
    <xdr:to>
      <xdr:col>81</xdr:col>
      <xdr:colOff>50800</xdr:colOff>
      <xdr:row>103</xdr:row>
      <xdr:rowOff>100330</xdr:rowOff>
    </xdr:to>
    <xdr:cxnSp macro="">
      <xdr:nvCxnSpPr>
        <xdr:cNvPr id="783" name="直線コネクタ 782">
          <a:extLst>
            <a:ext uri="{FF2B5EF4-FFF2-40B4-BE49-F238E27FC236}">
              <a16:creationId xmlns:a16="http://schemas.microsoft.com/office/drawing/2014/main" id="{F5EB849D-01BF-4DE7-9223-8C28C2CCDCFC}"/>
            </a:ext>
          </a:extLst>
        </xdr:cNvPr>
        <xdr:cNvCxnSpPr/>
      </xdr:nvCxnSpPr>
      <xdr:spPr>
        <a:xfrm>
          <a:off x="12854940" y="17322800"/>
          <a:ext cx="7747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148589</xdr:rowOff>
    </xdr:from>
    <xdr:to>
      <xdr:col>72</xdr:col>
      <xdr:colOff>38100</xdr:colOff>
      <xdr:row>103</xdr:row>
      <xdr:rowOff>78739</xdr:rowOff>
    </xdr:to>
    <xdr:sp macro="" textlink="">
      <xdr:nvSpPr>
        <xdr:cNvPr id="784" name="楕円 783">
          <a:extLst>
            <a:ext uri="{FF2B5EF4-FFF2-40B4-BE49-F238E27FC236}">
              <a16:creationId xmlns:a16="http://schemas.microsoft.com/office/drawing/2014/main" id="{D0581A73-0CF9-4845-BB78-963EEAF9C216}"/>
            </a:ext>
          </a:extLst>
        </xdr:cNvPr>
        <xdr:cNvSpPr/>
      </xdr:nvSpPr>
      <xdr:spPr>
        <a:xfrm>
          <a:off x="12029440" y="172478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27939</xdr:rowOff>
    </xdr:from>
    <xdr:to>
      <xdr:col>76</xdr:col>
      <xdr:colOff>114300</xdr:colOff>
      <xdr:row>103</xdr:row>
      <xdr:rowOff>55880</xdr:rowOff>
    </xdr:to>
    <xdr:cxnSp macro="">
      <xdr:nvCxnSpPr>
        <xdr:cNvPr id="785" name="直線コネクタ 784">
          <a:extLst>
            <a:ext uri="{FF2B5EF4-FFF2-40B4-BE49-F238E27FC236}">
              <a16:creationId xmlns:a16="http://schemas.microsoft.com/office/drawing/2014/main" id="{DA5C5155-EFBD-47E9-A4F0-B44634D696E8}"/>
            </a:ext>
          </a:extLst>
        </xdr:cNvPr>
        <xdr:cNvCxnSpPr/>
      </xdr:nvCxnSpPr>
      <xdr:spPr>
        <a:xfrm>
          <a:off x="12072620" y="17294859"/>
          <a:ext cx="78232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105411</xdr:rowOff>
    </xdr:from>
    <xdr:to>
      <xdr:col>67</xdr:col>
      <xdr:colOff>101600</xdr:colOff>
      <xdr:row>103</xdr:row>
      <xdr:rowOff>35561</xdr:rowOff>
    </xdr:to>
    <xdr:sp macro="" textlink="">
      <xdr:nvSpPr>
        <xdr:cNvPr id="786" name="楕円 785">
          <a:extLst>
            <a:ext uri="{FF2B5EF4-FFF2-40B4-BE49-F238E27FC236}">
              <a16:creationId xmlns:a16="http://schemas.microsoft.com/office/drawing/2014/main" id="{B5EA0323-D7F1-4284-8B90-C4851F5DCDB7}"/>
            </a:ext>
          </a:extLst>
        </xdr:cNvPr>
        <xdr:cNvSpPr/>
      </xdr:nvSpPr>
      <xdr:spPr>
        <a:xfrm>
          <a:off x="11231880" y="17204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156211</xdr:rowOff>
    </xdr:from>
    <xdr:to>
      <xdr:col>71</xdr:col>
      <xdr:colOff>177800</xdr:colOff>
      <xdr:row>103</xdr:row>
      <xdr:rowOff>27939</xdr:rowOff>
    </xdr:to>
    <xdr:cxnSp macro="">
      <xdr:nvCxnSpPr>
        <xdr:cNvPr id="787" name="直線コネクタ 786">
          <a:extLst>
            <a:ext uri="{FF2B5EF4-FFF2-40B4-BE49-F238E27FC236}">
              <a16:creationId xmlns:a16="http://schemas.microsoft.com/office/drawing/2014/main" id="{42E21AD6-5D24-4EC0-988B-B62EA62F476A}"/>
            </a:ext>
          </a:extLst>
        </xdr:cNvPr>
        <xdr:cNvCxnSpPr/>
      </xdr:nvCxnSpPr>
      <xdr:spPr>
        <a:xfrm>
          <a:off x="11282680" y="17255491"/>
          <a:ext cx="789940" cy="3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788" name="n_1aveValue【庁舎】&#10;有形固定資産減価償却率">
          <a:extLst>
            <a:ext uri="{FF2B5EF4-FFF2-40B4-BE49-F238E27FC236}">
              <a16:creationId xmlns:a16="http://schemas.microsoft.com/office/drawing/2014/main" id="{9E2266F5-5A04-4240-A435-9C6DD88FD6D1}"/>
            </a:ext>
          </a:extLst>
        </xdr:cNvPr>
        <xdr:cNvSpPr txBox="1"/>
      </xdr:nvSpPr>
      <xdr:spPr>
        <a:xfrm>
          <a:off x="13437244" y="17420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789" name="n_2aveValue【庁舎】&#10;有形固定資産減価償却率">
          <a:extLst>
            <a:ext uri="{FF2B5EF4-FFF2-40B4-BE49-F238E27FC236}">
              <a16:creationId xmlns:a16="http://schemas.microsoft.com/office/drawing/2014/main" id="{2D827786-4AB6-4FB5-AE93-FAB032BA77D6}"/>
            </a:ext>
          </a:extLst>
        </xdr:cNvPr>
        <xdr:cNvSpPr txBox="1"/>
      </xdr:nvSpPr>
      <xdr:spPr>
        <a:xfrm>
          <a:off x="12675244" y="174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790" name="n_3aveValue【庁舎】&#10;有形固定資産減価償却率">
          <a:extLst>
            <a:ext uri="{FF2B5EF4-FFF2-40B4-BE49-F238E27FC236}">
              <a16:creationId xmlns:a16="http://schemas.microsoft.com/office/drawing/2014/main" id="{C90434FA-31F4-4A79-B48C-BEAD21A81125}"/>
            </a:ext>
          </a:extLst>
        </xdr:cNvPr>
        <xdr:cNvSpPr txBox="1"/>
      </xdr:nvSpPr>
      <xdr:spPr>
        <a:xfrm>
          <a:off x="11900544"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791" name="n_4aveValue【庁舎】&#10;有形固定資産減価償却率">
          <a:extLst>
            <a:ext uri="{FF2B5EF4-FFF2-40B4-BE49-F238E27FC236}">
              <a16:creationId xmlns:a16="http://schemas.microsoft.com/office/drawing/2014/main" id="{0621571F-029A-45DD-B0E0-7AC7A7FBE033}"/>
            </a:ext>
          </a:extLst>
        </xdr:cNvPr>
        <xdr:cNvSpPr txBox="1"/>
      </xdr:nvSpPr>
      <xdr:spPr>
        <a:xfrm>
          <a:off x="11102984" y="1744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167657</xdr:rowOff>
    </xdr:from>
    <xdr:ext cx="405111" cy="259045"/>
    <xdr:sp macro="" textlink="">
      <xdr:nvSpPr>
        <xdr:cNvPr id="792" name="n_1mainValue【庁舎】&#10;有形固定資産減価償却率">
          <a:extLst>
            <a:ext uri="{FF2B5EF4-FFF2-40B4-BE49-F238E27FC236}">
              <a16:creationId xmlns:a16="http://schemas.microsoft.com/office/drawing/2014/main" id="{B468E840-8184-4AD3-BD88-62D212D3F99D}"/>
            </a:ext>
          </a:extLst>
        </xdr:cNvPr>
        <xdr:cNvSpPr txBox="1"/>
      </xdr:nvSpPr>
      <xdr:spPr>
        <a:xfrm>
          <a:off x="13437244" y="1709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123207</xdr:rowOff>
    </xdr:from>
    <xdr:ext cx="405111" cy="259045"/>
    <xdr:sp macro="" textlink="">
      <xdr:nvSpPr>
        <xdr:cNvPr id="793" name="n_2mainValue【庁舎】&#10;有形固定資産減価償却率">
          <a:extLst>
            <a:ext uri="{FF2B5EF4-FFF2-40B4-BE49-F238E27FC236}">
              <a16:creationId xmlns:a16="http://schemas.microsoft.com/office/drawing/2014/main" id="{F74DA5EA-F28F-4096-9013-E79169314C95}"/>
            </a:ext>
          </a:extLst>
        </xdr:cNvPr>
        <xdr:cNvSpPr txBox="1"/>
      </xdr:nvSpPr>
      <xdr:spPr>
        <a:xfrm>
          <a:off x="12675244" y="1705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95266</xdr:rowOff>
    </xdr:from>
    <xdr:ext cx="405111" cy="259045"/>
    <xdr:sp macro="" textlink="">
      <xdr:nvSpPr>
        <xdr:cNvPr id="794" name="n_3mainValue【庁舎】&#10;有形固定資産減価償却率">
          <a:extLst>
            <a:ext uri="{FF2B5EF4-FFF2-40B4-BE49-F238E27FC236}">
              <a16:creationId xmlns:a16="http://schemas.microsoft.com/office/drawing/2014/main" id="{96807791-F4C3-486E-97F3-05BEE6CB9844}"/>
            </a:ext>
          </a:extLst>
        </xdr:cNvPr>
        <xdr:cNvSpPr txBox="1"/>
      </xdr:nvSpPr>
      <xdr:spPr>
        <a:xfrm>
          <a:off x="11900544" y="17026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52088</xdr:rowOff>
    </xdr:from>
    <xdr:ext cx="405111" cy="259045"/>
    <xdr:sp macro="" textlink="">
      <xdr:nvSpPr>
        <xdr:cNvPr id="795" name="n_4mainValue【庁舎】&#10;有形固定資産減価償却率">
          <a:extLst>
            <a:ext uri="{FF2B5EF4-FFF2-40B4-BE49-F238E27FC236}">
              <a16:creationId xmlns:a16="http://schemas.microsoft.com/office/drawing/2014/main" id="{9AC28F58-0658-4817-8E87-315969279206}"/>
            </a:ext>
          </a:extLst>
        </xdr:cNvPr>
        <xdr:cNvSpPr txBox="1"/>
      </xdr:nvSpPr>
      <xdr:spPr>
        <a:xfrm>
          <a:off x="11102984" y="16983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F46F9FEB-E27A-4A48-B8BF-81A1AD61483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6EC743BC-66A1-413B-8A4C-176A812007A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54532D82-DB2F-4740-8B07-DCE29C8DAEC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FFBE998F-2343-4B2F-9217-90DD07CBBAF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2444B6EC-CD7D-43CA-9E4F-686FF0C2AC4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45BFA0D8-E4F7-4255-BC94-226B7B4957E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E891739F-1526-4C59-BC64-7BAE8EC27C0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498AB96F-8FAC-499A-961A-FD4AD595A9B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BBC89227-FBC1-4A5B-ADA0-B182F72FFE2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7EF55BC3-0493-4612-BC15-0AF9020C1FC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2BB53D02-A8F5-472F-B0AF-FA36569FD8D1}"/>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46F34077-2CDA-4148-8E24-1412211E284C}"/>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B3C35F3F-7D0D-4CDC-AF72-A214B8A0A74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DCC86FE3-A60F-47EC-B0D7-BC2F620DA34D}"/>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B010F81E-653F-4E63-84D0-75E06121CD83}"/>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C64DB838-3097-4D10-9A64-26CFFB05E98A}"/>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3A80D976-9A10-4D90-A61F-115A9535953F}"/>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FA63B4DE-D8F4-4124-B485-A78C38E10C63}"/>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FC127B56-A894-4912-9A87-D76FA18C82C8}"/>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67DDEB3A-6854-47EC-82B0-3552786D9B63}"/>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94802958-4E6A-4372-B9E7-36C2E7A72F1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2234F76D-32B0-4ED7-8602-9975A949366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4A3B3F3F-BC9C-427A-9B9A-5AB5DB5B4B9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9" name="直線コネクタ 818">
          <a:extLst>
            <a:ext uri="{FF2B5EF4-FFF2-40B4-BE49-F238E27FC236}">
              <a16:creationId xmlns:a16="http://schemas.microsoft.com/office/drawing/2014/main" id="{DAA1A370-663A-43EA-8507-143D86BDA5D0}"/>
            </a:ext>
          </a:extLst>
        </xdr:cNvPr>
        <xdr:cNvCxnSpPr/>
      </xdr:nvCxnSpPr>
      <xdr:spPr>
        <a:xfrm flipV="1">
          <a:off x="19509104" y="1682877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0" name="【庁舎】&#10;一人当たり面積最小値テキスト">
          <a:extLst>
            <a:ext uri="{FF2B5EF4-FFF2-40B4-BE49-F238E27FC236}">
              <a16:creationId xmlns:a16="http://schemas.microsoft.com/office/drawing/2014/main" id="{7FBE8C8A-C964-4875-B7F0-BB390BD14EE9}"/>
            </a:ext>
          </a:extLst>
        </xdr:cNvPr>
        <xdr:cNvSpPr txBox="1"/>
      </xdr:nvSpPr>
      <xdr:spPr>
        <a:xfrm>
          <a:off x="1954784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1" name="直線コネクタ 820">
          <a:extLst>
            <a:ext uri="{FF2B5EF4-FFF2-40B4-BE49-F238E27FC236}">
              <a16:creationId xmlns:a16="http://schemas.microsoft.com/office/drawing/2014/main" id="{E2B55A57-D101-41D7-BAAF-6B1B1AFE4A56}"/>
            </a:ext>
          </a:extLst>
        </xdr:cNvPr>
        <xdr:cNvCxnSpPr/>
      </xdr:nvCxnSpPr>
      <xdr:spPr>
        <a:xfrm>
          <a:off x="19443700" y="1809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2" name="【庁舎】&#10;一人当たり面積最大値テキスト">
          <a:extLst>
            <a:ext uri="{FF2B5EF4-FFF2-40B4-BE49-F238E27FC236}">
              <a16:creationId xmlns:a16="http://schemas.microsoft.com/office/drawing/2014/main" id="{49CAA755-6799-4EA3-B857-C6A15EBE5DA3}"/>
            </a:ext>
          </a:extLst>
        </xdr:cNvPr>
        <xdr:cNvSpPr txBox="1"/>
      </xdr:nvSpPr>
      <xdr:spPr>
        <a:xfrm>
          <a:off x="1954784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3" name="直線コネクタ 822">
          <a:extLst>
            <a:ext uri="{FF2B5EF4-FFF2-40B4-BE49-F238E27FC236}">
              <a16:creationId xmlns:a16="http://schemas.microsoft.com/office/drawing/2014/main" id="{1E4376A3-BA77-46F9-8AE8-821D66351506}"/>
            </a:ext>
          </a:extLst>
        </xdr:cNvPr>
        <xdr:cNvCxnSpPr/>
      </xdr:nvCxnSpPr>
      <xdr:spPr>
        <a:xfrm>
          <a:off x="1944370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24" name="【庁舎】&#10;一人当たり面積平均値テキスト">
          <a:extLst>
            <a:ext uri="{FF2B5EF4-FFF2-40B4-BE49-F238E27FC236}">
              <a16:creationId xmlns:a16="http://schemas.microsoft.com/office/drawing/2014/main" id="{EEB36B9C-3F49-41F2-9FCA-1A1BE0456204}"/>
            </a:ext>
          </a:extLst>
        </xdr:cNvPr>
        <xdr:cNvSpPr txBox="1"/>
      </xdr:nvSpPr>
      <xdr:spPr>
        <a:xfrm>
          <a:off x="19547840" y="1756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5" name="フローチャート: 判断 824">
          <a:extLst>
            <a:ext uri="{FF2B5EF4-FFF2-40B4-BE49-F238E27FC236}">
              <a16:creationId xmlns:a16="http://schemas.microsoft.com/office/drawing/2014/main" id="{10903220-49CE-4CA8-B4E8-9546B6739E61}"/>
            </a:ext>
          </a:extLst>
        </xdr:cNvPr>
        <xdr:cNvSpPr/>
      </xdr:nvSpPr>
      <xdr:spPr>
        <a:xfrm>
          <a:off x="19458940" y="17712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6" name="フローチャート: 判断 825">
          <a:extLst>
            <a:ext uri="{FF2B5EF4-FFF2-40B4-BE49-F238E27FC236}">
              <a16:creationId xmlns:a16="http://schemas.microsoft.com/office/drawing/2014/main" id="{A05B67AD-D2D0-4DC8-8126-3B9F3B5C306B}"/>
            </a:ext>
          </a:extLst>
        </xdr:cNvPr>
        <xdr:cNvSpPr/>
      </xdr:nvSpPr>
      <xdr:spPr>
        <a:xfrm>
          <a:off x="18735040" y="177203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7" name="フローチャート: 判断 826">
          <a:extLst>
            <a:ext uri="{FF2B5EF4-FFF2-40B4-BE49-F238E27FC236}">
              <a16:creationId xmlns:a16="http://schemas.microsoft.com/office/drawing/2014/main" id="{9AB25F9C-51DC-47F4-B366-1A901D88D15F}"/>
            </a:ext>
          </a:extLst>
        </xdr:cNvPr>
        <xdr:cNvSpPr/>
      </xdr:nvSpPr>
      <xdr:spPr>
        <a:xfrm>
          <a:off x="17937480" y="1773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8" name="フローチャート: 判断 827">
          <a:extLst>
            <a:ext uri="{FF2B5EF4-FFF2-40B4-BE49-F238E27FC236}">
              <a16:creationId xmlns:a16="http://schemas.microsoft.com/office/drawing/2014/main" id="{21D59A26-87AD-4118-8983-7832A0D0E5B8}"/>
            </a:ext>
          </a:extLst>
        </xdr:cNvPr>
        <xdr:cNvSpPr/>
      </xdr:nvSpPr>
      <xdr:spPr>
        <a:xfrm>
          <a:off x="17162780" y="17744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9" name="フローチャート: 判断 828">
          <a:extLst>
            <a:ext uri="{FF2B5EF4-FFF2-40B4-BE49-F238E27FC236}">
              <a16:creationId xmlns:a16="http://schemas.microsoft.com/office/drawing/2014/main" id="{7D9FABC4-1C11-4619-9407-F413BFB75486}"/>
            </a:ext>
          </a:extLst>
        </xdr:cNvPr>
        <xdr:cNvSpPr/>
      </xdr:nvSpPr>
      <xdr:spPr>
        <a:xfrm>
          <a:off x="16388080" y="17738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44C48A1-EF79-47B0-B901-B2CD1263540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83EB45D-AD6C-42FD-AD91-A16A74E1651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BD32D8C-3367-44B6-A778-0EC95293F03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5DEA138-86A2-4385-849E-35E74337100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136DB3B-823D-4F02-9B87-A189919AB38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835" name="楕円 834">
          <a:extLst>
            <a:ext uri="{FF2B5EF4-FFF2-40B4-BE49-F238E27FC236}">
              <a16:creationId xmlns:a16="http://schemas.microsoft.com/office/drawing/2014/main" id="{019B5D54-7040-48DD-B73B-51C6F54887C5}"/>
            </a:ext>
          </a:extLst>
        </xdr:cNvPr>
        <xdr:cNvSpPr/>
      </xdr:nvSpPr>
      <xdr:spPr>
        <a:xfrm>
          <a:off x="19458940" y="17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30497</xdr:rowOff>
    </xdr:from>
    <xdr:ext cx="469744" cy="259045"/>
    <xdr:sp macro="" textlink="">
      <xdr:nvSpPr>
        <xdr:cNvPr id="836" name="【庁舎】&#10;一人当たり面積該当値テキスト">
          <a:extLst>
            <a:ext uri="{FF2B5EF4-FFF2-40B4-BE49-F238E27FC236}">
              <a16:creationId xmlns:a16="http://schemas.microsoft.com/office/drawing/2014/main" id="{6A1EE40D-1996-4132-B532-B2168CD96C82}"/>
            </a:ext>
          </a:extLst>
        </xdr:cNvPr>
        <xdr:cNvSpPr txBox="1"/>
      </xdr:nvSpPr>
      <xdr:spPr>
        <a:xfrm>
          <a:off x="19547840" y="178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58420</xdr:rowOff>
    </xdr:from>
    <xdr:to>
      <xdr:col>112</xdr:col>
      <xdr:colOff>38100</xdr:colOff>
      <xdr:row>106</xdr:row>
      <xdr:rowOff>160020</xdr:rowOff>
    </xdr:to>
    <xdr:sp macro="" textlink="">
      <xdr:nvSpPr>
        <xdr:cNvPr id="837" name="楕円 836">
          <a:extLst>
            <a:ext uri="{FF2B5EF4-FFF2-40B4-BE49-F238E27FC236}">
              <a16:creationId xmlns:a16="http://schemas.microsoft.com/office/drawing/2014/main" id="{670963F8-44BE-4377-95EB-42E693AC3896}"/>
            </a:ext>
          </a:extLst>
        </xdr:cNvPr>
        <xdr:cNvSpPr/>
      </xdr:nvSpPr>
      <xdr:spPr>
        <a:xfrm>
          <a:off x="18735040" y="17828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102870</xdr:rowOff>
    </xdr:from>
    <xdr:to>
      <xdr:col>116</xdr:col>
      <xdr:colOff>63500</xdr:colOff>
      <xdr:row>106</xdr:row>
      <xdr:rowOff>109220</xdr:rowOff>
    </xdr:to>
    <xdr:cxnSp macro="">
      <xdr:nvCxnSpPr>
        <xdr:cNvPr id="838" name="直線コネクタ 837">
          <a:extLst>
            <a:ext uri="{FF2B5EF4-FFF2-40B4-BE49-F238E27FC236}">
              <a16:creationId xmlns:a16="http://schemas.microsoft.com/office/drawing/2014/main" id="{49C6AC0F-1FDA-4782-9E7F-CEDB1C517920}"/>
            </a:ext>
          </a:extLst>
        </xdr:cNvPr>
        <xdr:cNvCxnSpPr/>
      </xdr:nvCxnSpPr>
      <xdr:spPr>
        <a:xfrm flipV="1">
          <a:off x="18778220" y="17872710"/>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63500</xdr:rowOff>
    </xdr:from>
    <xdr:to>
      <xdr:col>107</xdr:col>
      <xdr:colOff>101600</xdr:colOff>
      <xdr:row>106</xdr:row>
      <xdr:rowOff>165100</xdr:rowOff>
    </xdr:to>
    <xdr:sp macro="" textlink="">
      <xdr:nvSpPr>
        <xdr:cNvPr id="839" name="楕円 838">
          <a:extLst>
            <a:ext uri="{FF2B5EF4-FFF2-40B4-BE49-F238E27FC236}">
              <a16:creationId xmlns:a16="http://schemas.microsoft.com/office/drawing/2014/main" id="{6AB56AF5-85F5-4F62-BF70-E63F308C2133}"/>
            </a:ext>
          </a:extLst>
        </xdr:cNvPr>
        <xdr:cNvSpPr/>
      </xdr:nvSpPr>
      <xdr:spPr>
        <a:xfrm>
          <a:off x="1793748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109220</xdr:rowOff>
    </xdr:from>
    <xdr:to>
      <xdr:col>111</xdr:col>
      <xdr:colOff>177800</xdr:colOff>
      <xdr:row>106</xdr:row>
      <xdr:rowOff>114300</xdr:rowOff>
    </xdr:to>
    <xdr:cxnSp macro="">
      <xdr:nvCxnSpPr>
        <xdr:cNvPr id="840" name="直線コネクタ 839">
          <a:extLst>
            <a:ext uri="{FF2B5EF4-FFF2-40B4-BE49-F238E27FC236}">
              <a16:creationId xmlns:a16="http://schemas.microsoft.com/office/drawing/2014/main" id="{AA371F99-DFBB-4806-9B8A-A0B13CA35420}"/>
            </a:ext>
          </a:extLst>
        </xdr:cNvPr>
        <xdr:cNvCxnSpPr/>
      </xdr:nvCxnSpPr>
      <xdr:spPr>
        <a:xfrm flipV="1">
          <a:off x="17988280" y="17879060"/>
          <a:ext cx="78994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60961</xdr:rowOff>
    </xdr:from>
    <xdr:to>
      <xdr:col>102</xdr:col>
      <xdr:colOff>165100</xdr:colOff>
      <xdr:row>106</xdr:row>
      <xdr:rowOff>162561</xdr:rowOff>
    </xdr:to>
    <xdr:sp macro="" textlink="">
      <xdr:nvSpPr>
        <xdr:cNvPr id="841" name="楕円 840">
          <a:extLst>
            <a:ext uri="{FF2B5EF4-FFF2-40B4-BE49-F238E27FC236}">
              <a16:creationId xmlns:a16="http://schemas.microsoft.com/office/drawing/2014/main" id="{806A3932-23BC-4D6C-AAAB-597176DECB91}"/>
            </a:ext>
          </a:extLst>
        </xdr:cNvPr>
        <xdr:cNvSpPr/>
      </xdr:nvSpPr>
      <xdr:spPr>
        <a:xfrm>
          <a:off x="17162780" y="1783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111761</xdr:rowOff>
    </xdr:from>
    <xdr:to>
      <xdr:col>107</xdr:col>
      <xdr:colOff>50800</xdr:colOff>
      <xdr:row>106</xdr:row>
      <xdr:rowOff>114300</xdr:rowOff>
    </xdr:to>
    <xdr:cxnSp macro="">
      <xdr:nvCxnSpPr>
        <xdr:cNvPr id="842" name="直線コネクタ 841">
          <a:extLst>
            <a:ext uri="{FF2B5EF4-FFF2-40B4-BE49-F238E27FC236}">
              <a16:creationId xmlns:a16="http://schemas.microsoft.com/office/drawing/2014/main" id="{90B2C02F-691F-4C1E-81C4-72F39F123DBF}"/>
            </a:ext>
          </a:extLst>
        </xdr:cNvPr>
        <xdr:cNvCxnSpPr/>
      </xdr:nvCxnSpPr>
      <xdr:spPr>
        <a:xfrm>
          <a:off x="17213580" y="17881601"/>
          <a:ext cx="7747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68580</xdr:rowOff>
    </xdr:from>
    <xdr:to>
      <xdr:col>98</xdr:col>
      <xdr:colOff>38100</xdr:colOff>
      <xdr:row>106</xdr:row>
      <xdr:rowOff>170180</xdr:rowOff>
    </xdr:to>
    <xdr:sp macro="" textlink="">
      <xdr:nvSpPr>
        <xdr:cNvPr id="843" name="楕円 842">
          <a:extLst>
            <a:ext uri="{FF2B5EF4-FFF2-40B4-BE49-F238E27FC236}">
              <a16:creationId xmlns:a16="http://schemas.microsoft.com/office/drawing/2014/main" id="{7DEA8717-2D20-422C-949F-13B37B54AAF1}"/>
            </a:ext>
          </a:extLst>
        </xdr:cNvPr>
        <xdr:cNvSpPr/>
      </xdr:nvSpPr>
      <xdr:spPr>
        <a:xfrm>
          <a:off x="16388080" y="17838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111761</xdr:rowOff>
    </xdr:from>
    <xdr:to>
      <xdr:col>102</xdr:col>
      <xdr:colOff>114300</xdr:colOff>
      <xdr:row>106</xdr:row>
      <xdr:rowOff>119380</xdr:rowOff>
    </xdr:to>
    <xdr:cxnSp macro="">
      <xdr:nvCxnSpPr>
        <xdr:cNvPr id="844" name="直線コネクタ 843">
          <a:extLst>
            <a:ext uri="{FF2B5EF4-FFF2-40B4-BE49-F238E27FC236}">
              <a16:creationId xmlns:a16="http://schemas.microsoft.com/office/drawing/2014/main" id="{144C3BEE-F96C-46DE-9D70-19ADCAF1BFB0}"/>
            </a:ext>
          </a:extLst>
        </xdr:cNvPr>
        <xdr:cNvCxnSpPr/>
      </xdr:nvCxnSpPr>
      <xdr:spPr>
        <a:xfrm flipV="1">
          <a:off x="16431260" y="17881601"/>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5" name="n_1aveValue【庁舎】&#10;一人当たり面積">
          <a:extLst>
            <a:ext uri="{FF2B5EF4-FFF2-40B4-BE49-F238E27FC236}">
              <a16:creationId xmlns:a16="http://schemas.microsoft.com/office/drawing/2014/main" id="{0C934444-D303-409A-8AF1-D1767E64F4DB}"/>
            </a:ext>
          </a:extLst>
        </xdr:cNvPr>
        <xdr:cNvSpPr txBox="1"/>
      </xdr:nvSpPr>
      <xdr:spPr>
        <a:xfrm>
          <a:off x="18561127" y="1749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6" name="n_2aveValue【庁舎】&#10;一人当たり面積">
          <a:extLst>
            <a:ext uri="{FF2B5EF4-FFF2-40B4-BE49-F238E27FC236}">
              <a16:creationId xmlns:a16="http://schemas.microsoft.com/office/drawing/2014/main" id="{09506806-D658-48CD-8045-3D30B206AF6F}"/>
            </a:ext>
          </a:extLst>
        </xdr:cNvPr>
        <xdr:cNvSpPr txBox="1"/>
      </xdr:nvSpPr>
      <xdr:spPr>
        <a:xfrm>
          <a:off x="17776267" y="1751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47" name="n_3aveValue【庁舎】&#10;一人当たり面積">
          <a:extLst>
            <a:ext uri="{FF2B5EF4-FFF2-40B4-BE49-F238E27FC236}">
              <a16:creationId xmlns:a16="http://schemas.microsoft.com/office/drawing/2014/main" id="{AB4DF291-BCB4-4D6B-9C71-571F60CB333F}"/>
            </a:ext>
          </a:extLst>
        </xdr:cNvPr>
        <xdr:cNvSpPr txBox="1"/>
      </xdr:nvSpPr>
      <xdr:spPr>
        <a:xfrm>
          <a:off x="17001567" y="175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48" name="n_4aveValue【庁舎】&#10;一人当たり面積">
          <a:extLst>
            <a:ext uri="{FF2B5EF4-FFF2-40B4-BE49-F238E27FC236}">
              <a16:creationId xmlns:a16="http://schemas.microsoft.com/office/drawing/2014/main" id="{3FA0B832-38B2-4037-A8CE-EB781D5BBA5C}"/>
            </a:ext>
          </a:extLst>
        </xdr:cNvPr>
        <xdr:cNvSpPr txBox="1"/>
      </xdr:nvSpPr>
      <xdr:spPr>
        <a:xfrm>
          <a:off x="16226867"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151147</xdr:rowOff>
    </xdr:from>
    <xdr:ext cx="469744" cy="259045"/>
    <xdr:sp macro="" textlink="">
      <xdr:nvSpPr>
        <xdr:cNvPr id="849" name="n_1mainValue【庁舎】&#10;一人当たり面積">
          <a:extLst>
            <a:ext uri="{FF2B5EF4-FFF2-40B4-BE49-F238E27FC236}">
              <a16:creationId xmlns:a16="http://schemas.microsoft.com/office/drawing/2014/main" id="{7704621D-3CEE-499B-BABC-0C3638EB100E}"/>
            </a:ext>
          </a:extLst>
        </xdr:cNvPr>
        <xdr:cNvSpPr txBox="1"/>
      </xdr:nvSpPr>
      <xdr:spPr>
        <a:xfrm>
          <a:off x="18561127" y="1792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156227</xdr:rowOff>
    </xdr:from>
    <xdr:ext cx="469744" cy="259045"/>
    <xdr:sp macro="" textlink="">
      <xdr:nvSpPr>
        <xdr:cNvPr id="850" name="n_2mainValue【庁舎】&#10;一人当たり面積">
          <a:extLst>
            <a:ext uri="{FF2B5EF4-FFF2-40B4-BE49-F238E27FC236}">
              <a16:creationId xmlns:a16="http://schemas.microsoft.com/office/drawing/2014/main" id="{80901622-8627-4880-8C25-329FDA1ABE22}"/>
            </a:ext>
          </a:extLst>
        </xdr:cNvPr>
        <xdr:cNvSpPr txBox="1"/>
      </xdr:nvSpPr>
      <xdr:spPr>
        <a:xfrm>
          <a:off x="17776267" y="179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153688</xdr:rowOff>
    </xdr:from>
    <xdr:ext cx="469744" cy="259045"/>
    <xdr:sp macro="" textlink="">
      <xdr:nvSpPr>
        <xdr:cNvPr id="851" name="n_3mainValue【庁舎】&#10;一人当たり面積">
          <a:extLst>
            <a:ext uri="{FF2B5EF4-FFF2-40B4-BE49-F238E27FC236}">
              <a16:creationId xmlns:a16="http://schemas.microsoft.com/office/drawing/2014/main" id="{29850949-2603-42D4-B6DF-2B6579BB5010}"/>
            </a:ext>
          </a:extLst>
        </xdr:cNvPr>
        <xdr:cNvSpPr txBox="1"/>
      </xdr:nvSpPr>
      <xdr:spPr>
        <a:xfrm>
          <a:off x="17001567" y="1792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161307</xdr:rowOff>
    </xdr:from>
    <xdr:ext cx="469744" cy="259045"/>
    <xdr:sp macro="" textlink="">
      <xdr:nvSpPr>
        <xdr:cNvPr id="852" name="n_4mainValue【庁舎】&#10;一人当たり面積">
          <a:extLst>
            <a:ext uri="{FF2B5EF4-FFF2-40B4-BE49-F238E27FC236}">
              <a16:creationId xmlns:a16="http://schemas.microsoft.com/office/drawing/2014/main" id="{53BCEF5B-796E-4A5E-ADF5-271082E7AE27}"/>
            </a:ext>
          </a:extLst>
        </xdr:cNvPr>
        <xdr:cNvSpPr txBox="1"/>
      </xdr:nvSpPr>
      <xdr:spPr>
        <a:xfrm>
          <a:off x="16226867" y="1793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A97DA36F-D9C0-4CC3-A74A-8EB1B37CCFF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1E021BA9-9830-4BA0-A16E-10F797FCC38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C3E354DC-E3DB-463A-977D-6A292669DB7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減価償却率が特に高い施設は「体育館・プール」、「市民会館」、</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「保健センター・保健所」、</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「消防施設」であり、それぞれの減価償却率は</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91.3%</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88.8%</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74.0%</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86.8%</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に達している。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「体育館・プール」については、平田町内の地区体育館を廃止する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とともに、</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平田体育館を長寿命化更新し</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集約化を図る。「市民会館」に該当す</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文化会館</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については、築</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年を超えており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市民ニーズ</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等を踏まえ、</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周辺の施設との集約化</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等の今後の方針</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を検討していく。</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「消防施設」のうち、防災施設・消防施設についてはその必要性から存続を</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図るが、老朽化が進んでおり、今後の方針（長寿命化、更新）を検討する必要がある。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その他の施設についても公共施設等総合管理計画に基づき、施設の老朽度、地域性、市民のニーズ、利用状況、必要性などを総合的に考慮し、周辺施設との集約化・多機能化や機能転換を検討していく。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岐阜県海津市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32,084
30,936
112.03
18,717,924
17,949,601
711,109
10,544,303
16,702,291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年度と比較して</a:t>
          </a:r>
          <a:r>
            <a:rPr kumimoji="1" lang="en-US" altLang="ja-JP" sz="900">
              <a:solidFill>
                <a:schemeClr val="dk1"/>
              </a:solidFill>
              <a:effectLst/>
              <a:latin typeface="+mn-lt"/>
              <a:ea typeface="+mn-ea"/>
              <a:cs typeface="+mn-cs"/>
            </a:rPr>
            <a:t>0.02</a:t>
          </a:r>
          <a:r>
            <a:rPr kumimoji="1" lang="ja-JP" altLang="en-US" sz="900">
              <a:solidFill>
                <a:schemeClr val="dk1"/>
              </a:solidFill>
              <a:effectLst/>
              <a:latin typeface="+mn-lt"/>
              <a:ea typeface="+mn-ea"/>
              <a:cs typeface="+mn-cs"/>
            </a:rPr>
            <a:t>ポイント</a:t>
          </a:r>
          <a:r>
            <a:rPr kumimoji="1" lang="ja-JP" altLang="ja-JP" sz="900">
              <a:solidFill>
                <a:schemeClr val="dk1"/>
              </a:solidFill>
              <a:effectLst/>
              <a:latin typeface="+mn-lt"/>
              <a:ea typeface="+mn-ea"/>
              <a:cs typeface="+mn-cs"/>
            </a:rPr>
            <a:t>の減となり、いまだ全国・県平均を下回っている状況である。</a:t>
          </a:r>
          <a:endParaRPr lang="ja-JP" altLang="ja-JP" sz="900">
            <a:effectLst/>
          </a:endParaRPr>
        </a:p>
        <a:p>
          <a:r>
            <a:rPr kumimoji="1" lang="ja-JP" altLang="ja-JP" sz="900">
              <a:solidFill>
                <a:schemeClr val="dk1"/>
              </a:solidFill>
              <a:effectLst/>
              <a:latin typeface="+mn-lt"/>
              <a:ea typeface="+mn-ea"/>
              <a:cs typeface="+mn-cs"/>
            </a:rPr>
            <a:t>　普通交付税の合併算定替は令和元年度で終了し、令和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年度からは一本算定となり、額算定の特例を受けることができなくなった中で、「</a:t>
          </a:r>
          <a:r>
            <a:rPr kumimoji="1" lang="ja-JP" altLang="en-US" sz="900">
              <a:solidFill>
                <a:schemeClr val="dk1"/>
              </a:solidFill>
              <a:effectLst/>
              <a:latin typeface="+mn-lt"/>
              <a:ea typeface="+mn-ea"/>
              <a:cs typeface="+mn-cs"/>
            </a:rPr>
            <a:t>社会福祉費</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や</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清掃費</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、「地域振興費（人口）」</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などにより基準財政需要額は</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した</a:t>
          </a:r>
          <a:r>
            <a:rPr kumimoji="1" lang="ja-JP" altLang="en-US" sz="900">
              <a:solidFill>
                <a:schemeClr val="dk1"/>
              </a:solidFill>
              <a:effectLst/>
              <a:latin typeface="+mn-lt"/>
              <a:ea typeface="+mn-ea"/>
              <a:cs typeface="+mn-cs"/>
            </a:rPr>
            <a:t>。一方、</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地方消費税交付金</a:t>
          </a:r>
          <a:r>
            <a:rPr kumimoji="1" lang="ja-JP" altLang="ja-JP" sz="900">
              <a:solidFill>
                <a:schemeClr val="dk1"/>
              </a:solidFill>
              <a:effectLst/>
              <a:latin typeface="+mn-lt"/>
              <a:ea typeface="+mn-ea"/>
              <a:cs typeface="+mn-cs"/>
            </a:rPr>
            <a:t>」や「</a:t>
          </a:r>
          <a:r>
            <a:rPr kumimoji="1" lang="ja-JP" altLang="en-US" sz="900">
              <a:solidFill>
                <a:schemeClr val="dk1"/>
              </a:solidFill>
              <a:effectLst/>
              <a:latin typeface="+mn-lt"/>
              <a:ea typeface="+mn-ea"/>
              <a:cs typeface="+mn-cs"/>
            </a:rPr>
            <a:t>市町村たばこ税</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、「配当割交付金」</a:t>
          </a:r>
          <a:r>
            <a:rPr kumimoji="1" lang="ja-JP" altLang="ja-JP" sz="900">
              <a:solidFill>
                <a:schemeClr val="dk1"/>
              </a:solidFill>
              <a:effectLst/>
              <a:latin typeface="+mn-lt"/>
              <a:ea typeface="+mn-ea"/>
              <a:cs typeface="+mn-cs"/>
            </a:rPr>
            <a:t>の増</a:t>
          </a:r>
          <a:r>
            <a:rPr kumimoji="1" lang="ja-JP" altLang="en-US" sz="900">
              <a:solidFill>
                <a:schemeClr val="dk1"/>
              </a:solidFill>
              <a:effectLst/>
              <a:latin typeface="+mn-lt"/>
              <a:ea typeface="+mn-ea"/>
              <a:cs typeface="+mn-cs"/>
            </a:rPr>
            <a:t>などにより</a:t>
          </a:r>
          <a:r>
            <a:rPr kumimoji="1" lang="ja-JP" altLang="ja-JP" sz="900">
              <a:solidFill>
                <a:schemeClr val="dk1"/>
              </a:solidFill>
              <a:effectLst/>
              <a:latin typeface="+mn-lt"/>
              <a:ea typeface="+mn-ea"/>
              <a:cs typeface="+mn-cs"/>
            </a:rPr>
            <a:t>基準財政収入額</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増加した。</a:t>
          </a:r>
          <a:br>
            <a:rPr kumimoji="1" lang="en-US" altLang="ja-JP" sz="900">
              <a:solidFill>
                <a:schemeClr val="dk1"/>
              </a:solidFill>
              <a:effectLst/>
              <a:latin typeface="+mn-lt"/>
              <a:ea typeface="+mn-ea"/>
              <a:cs typeface="+mn-cs"/>
            </a:rPr>
          </a:br>
          <a:r>
            <a:rPr kumimoji="1" lang="ja-JP" altLang="ja-JP" sz="900">
              <a:solidFill>
                <a:schemeClr val="dk1"/>
              </a:solidFill>
              <a:effectLst/>
              <a:latin typeface="+mn-lt"/>
              <a:ea typeface="+mn-ea"/>
              <a:cs typeface="+mn-cs"/>
            </a:rPr>
            <a:t>　結果として、財政力指数は減となったが、単年度及び</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か年平均と同水準を維持して</a:t>
          </a:r>
          <a:r>
            <a:rPr kumimoji="1" lang="ja-JP" altLang="en-US" sz="900">
              <a:solidFill>
                <a:schemeClr val="dk1"/>
              </a:solidFill>
              <a:effectLst/>
              <a:latin typeface="+mn-lt"/>
              <a:ea typeface="+mn-ea"/>
              <a:cs typeface="+mn-cs"/>
            </a:rPr>
            <a:t>いる。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引き続き、</a:t>
          </a:r>
          <a:r>
            <a:rPr kumimoji="1" lang="ja-JP" altLang="en-US" sz="900">
              <a:solidFill>
                <a:schemeClr val="dk1"/>
              </a:solidFill>
              <a:effectLst/>
              <a:latin typeface="+mn-lt"/>
              <a:ea typeface="+mn-ea"/>
              <a:cs typeface="+mn-cs"/>
            </a:rPr>
            <a:t>行財政改革の取組みによる</a:t>
          </a:r>
          <a:r>
            <a:rPr kumimoji="1" lang="ja-JP" altLang="ja-JP" sz="900">
              <a:solidFill>
                <a:schemeClr val="dk1"/>
              </a:solidFill>
              <a:effectLst/>
              <a:latin typeface="+mn-lt"/>
              <a:ea typeface="+mn-ea"/>
              <a:cs typeface="+mn-cs"/>
            </a:rPr>
            <a:t>歳入確保</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歳出抑制を図りながら、財政基盤の強化に努める。</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27940</xdr:rowOff>
    </xdr:from>
    <xdr:to>
      <xdr:col>23</xdr:col>
      <xdr:colOff>133350</xdr:colOff>
      <xdr:row>41</xdr:row>
      <xdr:rowOff>76200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573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27940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151130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151130</xdr:rowOff>
    </xdr:from>
    <xdr:to>
      <xdr:col>11</xdr:col>
      <xdr:colOff>31750</xdr:colOff>
      <xdr:row>40</xdr:row>
      <xdr:rowOff>151130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0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148590</xdr:rowOff>
    </xdr:from>
    <xdr:to>
      <xdr:col>19</xdr:col>
      <xdr:colOff>184150</xdr:colOff>
      <xdr:row>41</xdr:row>
      <xdr:rowOff>78740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100330</xdr:rowOff>
    </xdr:from>
    <xdr:to>
      <xdr:col>11</xdr:col>
      <xdr:colOff>82550</xdr:colOff>
      <xdr:row>41</xdr:row>
      <xdr:rowOff>30480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40657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100330</xdr:rowOff>
    </xdr:from>
    <xdr:to>
      <xdr:col>7</xdr:col>
      <xdr:colOff>31750</xdr:colOff>
      <xdr:row>41</xdr:row>
      <xdr:rowOff>30480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40657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800">
              <a:solidFill>
                <a:schemeClr val="dk1"/>
              </a:solidFill>
              <a:effectLst/>
              <a:latin typeface="+mn-lt"/>
              <a:ea typeface="+mn-ea"/>
              <a:cs typeface="+mn-cs"/>
            </a:rPr>
            <a:t>令和</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年度の経常収支比率は</a:t>
          </a:r>
          <a:r>
            <a:rPr kumimoji="1" lang="en-US" altLang="ja-JP" sz="800">
              <a:solidFill>
                <a:schemeClr val="dk1"/>
              </a:solidFill>
              <a:effectLst/>
              <a:latin typeface="+mn-lt"/>
              <a:ea typeface="+mn-ea"/>
              <a:cs typeface="+mn-cs"/>
            </a:rPr>
            <a:t>88.8%</a:t>
          </a:r>
          <a:r>
            <a:rPr kumimoji="1" lang="ja-JP" altLang="ja-JP" sz="800">
              <a:solidFill>
                <a:schemeClr val="dk1"/>
              </a:solidFill>
              <a:effectLst/>
              <a:latin typeface="+mn-lt"/>
              <a:ea typeface="+mn-ea"/>
              <a:cs typeface="+mn-cs"/>
            </a:rPr>
            <a:t>となり、前年度から</a:t>
          </a:r>
          <a:r>
            <a:rPr kumimoji="1" lang="en-US" altLang="ja-JP" sz="800">
              <a:solidFill>
                <a:schemeClr val="dk1"/>
              </a:solidFill>
              <a:effectLst/>
              <a:latin typeface="+mn-lt"/>
              <a:ea typeface="+mn-ea"/>
              <a:cs typeface="+mn-cs"/>
            </a:rPr>
            <a:t>0.3</a:t>
          </a:r>
          <a:r>
            <a:rPr kumimoji="1" lang="ja-JP" altLang="ja-JP" sz="800">
              <a:solidFill>
                <a:schemeClr val="dk1"/>
              </a:solidFill>
              <a:effectLst/>
              <a:latin typeface="+mn-lt"/>
              <a:ea typeface="+mn-ea"/>
              <a:cs typeface="+mn-cs"/>
            </a:rPr>
            <a:t>ポイントの</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となった。</a:t>
          </a:r>
          <a:endParaRPr lang="ja-JP" altLang="ja-JP" sz="800">
            <a:effectLst/>
          </a:endParaRPr>
        </a:p>
        <a:p>
          <a:r>
            <a:rPr kumimoji="1" lang="ja-JP" altLang="ja-JP" sz="800">
              <a:solidFill>
                <a:schemeClr val="dk1"/>
              </a:solidFill>
              <a:effectLst/>
              <a:latin typeface="+mn-lt"/>
              <a:ea typeface="+mn-ea"/>
              <a:cs typeface="+mn-cs"/>
            </a:rPr>
            <a:t>　比率の分母となる「経常一般財源総額＋減税補填債＋臨時財政対策債」は</a:t>
          </a:r>
          <a:r>
            <a:rPr kumimoji="1" lang="ja-JP" altLang="en-US" sz="800">
              <a:solidFill>
                <a:schemeClr val="dk1"/>
              </a:solidFill>
              <a:effectLst/>
              <a:latin typeface="+mn-lt"/>
              <a:ea typeface="+mn-ea"/>
              <a:cs typeface="+mn-cs"/>
            </a:rPr>
            <a:t>地方譲与税</a:t>
          </a:r>
          <a:r>
            <a:rPr kumimoji="1" lang="ja-JP" altLang="ja-JP" sz="800">
              <a:solidFill>
                <a:schemeClr val="dk1"/>
              </a:solidFill>
              <a:effectLst/>
              <a:latin typeface="+mn-lt"/>
              <a:ea typeface="+mn-ea"/>
              <a:cs typeface="+mn-cs"/>
            </a:rPr>
            <a:t>や地方交付税等が増となったものの、</a:t>
          </a:r>
          <a:r>
            <a:rPr kumimoji="1" lang="ja-JP" altLang="en-US" sz="800">
              <a:solidFill>
                <a:schemeClr val="dk1"/>
              </a:solidFill>
              <a:effectLst/>
              <a:latin typeface="+mn-lt"/>
              <a:ea typeface="+mn-ea"/>
              <a:cs typeface="+mn-cs"/>
            </a:rPr>
            <a:t>地方税</a:t>
          </a:r>
          <a:r>
            <a:rPr kumimoji="1" lang="ja-JP" altLang="ja-JP" sz="800">
              <a:solidFill>
                <a:schemeClr val="dk1"/>
              </a:solidFill>
              <a:effectLst/>
              <a:latin typeface="+mn-lt"/>
              <a:ea typeface="+mn-ea"/>
              <a:cs typeface="+mn-cs"/>
            </a:rPr>
            <a:t>や臨時財政対策債等の減により、前年度と比べ</a:t>
          </a:r>
          <a:r>
            <a:rPr kumimoji="1" lang="en-US" altLang="ja-JP" sz="800">
              <a:solidFill>
                <a:schemeClr val="dk1"/>
              </a:solidFill>
              <a:effectLst/>
              <a:latin typeface="+mn-lt"/>
              <a:ea typeface="+mn-ea"/>
              <a:cs typeface="+mn-cs"/>
            </a:rPr>
            <a:t>85,393</a:t>
          </a:r>
          <a:r>
            <a:rPr kumimoji="1" lang="ja-JP" altLang="ja-JP" sz="800">
              <a:solidFill>
                <a:schemeClr val="dk1"/>
              </a:solidFill>
              <a:effectLst/>
              <a:latin typeface="+mn-lt"/>
              <a:ea typeface="+mn-ea"/>
              <a:cs typeface="+mn-cs"/>
            </a:rPr>
            <a:t>千円の減となった。　</a:t>
          </a:r>
          <a:endParaRPr lang="ja-JP" altLang="ja-JP" sz="800">
            <a:effectLst/>
          </a:endParaRPr>
        </a:p>
        <a:p>
          <a:r>
            <a:rPr kumimoji="1" lang="ja-JP" altLang="ja-JP" sz="800">
              <a:solidFill>
                <a:schemeClr val="dk1"/>
              </a:solidFill>
              <a:effectLst/>
              <a:latin typeface="+mn-lt"/>
              <a:ea typeface="+mn-ea"/>
              <a:cs typeface="+mn-cs"/>
            </a:rPr>
            <a:t>　一方</a:t>
          </a:r>
          <a:r>
            <a:rPr kumimoji="1" lang="ja-JP" altLang="en-US" sz="800">
              <a:solidFill>
                <a:schemeClr val="dk1"/>
              </a:solidFill>
              <a:effectLst/>
              <a:latin typeface="+mn-lt"/>
              <a:ea typeface="+mn-ea"/>
              <a:cs typeface="+mn-cs"/>
            </a:rPr>
            <a:t>で</a:t>
          </a:r>
          <a:r>
            <a:rPr kumimoji="1" lang="ja-JP" altLang="ja-JP" sz="800">
              <a:solidFill>
                <a:schemeClr val="dk1"/>
              </a:solidFill>
              <a:effectLst/>
              <a:latin typeface="+mn-lt"/>
              <a:ea typeface="+mn-ea"/>
              <a:cs typeface="+mn-cs"/>
            </a:rPr>
            <a:t>、比率の分子となる「経常的経費充当一般財源」</a:t>
          </a:r>
          <a:r>
            <a:rPr kumimoji="1" lang="ja-JP" altLang="en-US" sz="800">
              <a:solidFill>
                <a:schemeClr val="dk1"/>
              </a:solidFill>
              <a:effectLst/>
              <a:latin typeface="+mn-lt"/>
              <a:ea typeface="+mn-ea"/>
              <a:cs typeface="+mn-cs"/>
            </a:rPr>
            <a:t>も</a:t>
          </a:r>
          <a:r>
            <a:rPr kumimoji="1" lang="ja-JP" altLang="ja-JP" sz="800">
              <a:solidFill>
                <a:schemeClr val="dk1"/>
              </a:solidFill>
              <a:effectLst/>
              <a:latin typeface="+mn-lt"/>
              <a:ea typeface="+mn-ea"/>
              <a:cs typeface="+mn-cs"/>
            </a:rPr>
            <a:t>前年度と比べ</a:t>
          </a:r>
          <a:r>
            <a:rPr kumimoji="1" lang="en-US" altLang="ja-JP" sz="800">
              <a:solidFill>
                <a:schemeClr val="dk1"/>
              </a:solidFill>
              <a:effectLst/>
              <a:latin typeface="+mn-lt"/>
              <a:ea typeface="+mn-ea"/>
              <a:cs typeface="+mn-cs"/>
            </a:rPr>
            <a:t>102,328</a:t>
          </a:r>
          <a:r>
            <a:rPr kumimoji="1" lang="ja-JP" altLang="ja-JP" sz="800">
              <a:solidFill>
                <a:schemeClr val="dk1"/>
              </a:solidFill>
              <a:effectLst/>
              <a:latin typeface="+mn-lt"/>
              <a:ea typeface="+mn-ea"/>
              <a:cs typeface="+mn-cs"/>
            </a:rPr>
            <a:t>千円の</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となった。主な要因として、人件費</a:t>
          </a:r>
          <a:r>
            <a:rPr kumimoji="1" lang="ja-JP" altLang="en-US" sz="800">
              <a:solidFill>
                <a:schemeClr val="dk1"/>
              </a:solidFill>
              <a:effectLst/>
              <a:latin typeface="+mn-lt"/>
              <a:ea typeface="+mn-ea"/>
              <a:cs typeface="+mn-cs"/>
            </a:rPr>
            <a:t>が</a:t>
          </a:r>
          <a:r>
            <a:rPr kumimoji="1" lang="ja-JP" altLang="ja-JP" sz="800">
              <a:solidFill>
                <a:schemeClr val="dk1"/>
              </a:solidFill>
              <a:effectLst/>
              <a:latin typeface="+mn-lt"/>
              <a:ea typeface="+mn-ea"/>
              <a:cs typeface="+mn-cs"/>
            </a:rPr>
            <a:t>前年度と比べ</a:t>
          </a:r>
          <a:r>
            <a:rPr kumimoji="1" lang="ja-JP" altLang="en-US" sz="800">
              <a:solidFill>
                <a:schemeClr val="dk1"/>
              </a:solidFill>
              <a:effectLst/>
              <a:latin typeface="+mn-lt"/>
              <a:ea typeface="+mn-ea"/>
              <a:cs typeface="+mn-cs"/>
            </a:rPr>
            <a:t>て</a:t>
          </a:r>
          <a:r>
            <a:rPr kumimoji="1" lang="en-US" altLang="ja-JP" sz="800">
              <a:solidFill>
                <a:schemeClr val="dk1"/>
              </a:solidFill>
              <a:effectLst/>
              <a:latin typeface="+mn-lt"/>
              <a:ea typeface="+mn-ea"/>
              <a:cs typeface="+mn-cs"/>
            </a:rPr>
            <a:t>67,862</a:t>
          </a:r>
          <a:r>
            <a:rPr kumimoji="1" lang="ja-JP" altLang="ja-JP" sz="800">
              <a:solidFill>
                <a:schemeClr val="dk1"/>
              </a:solidFill>
              <a:effectLst/>
              <a:latin typeface="+mn-lt"/>
              <a:ea typeface="+mn-ea"/>
              <a:cs typeface="+mn-cs"/>
            </a:rPr>
            <a:t>千円</a:t>
          </a:r>
          <a:r>
            <a:rPr kumimoji="1" lang="ja-JP" altLang="en-US" sz="800">
              <a:solidFill>
                <a:schemeClr val="dk1"/>
              </a:solidFill>
              <a:effectLst/>
              <a:latin typeface="+mn-lt"/>
              <a:ea typeface="+mn-ea"/>
              <a:cs typeface="+mn-cs"/>
            </a:rPr>
            <a:t>の増、公債費が前年度と比べて</a:t>
          </a:r>
          <a:r>
            <a:rPr kumimoji="1" lang="en-US" altLang="ja-JP" sz="800">
              <a:solidFill>
                <a:schemeClr val="dk1"/>
              </a:solidFill>
              <a:effectLst/>
              <a:latin typeface="+mn-lt"/>
              <a:ea typeface="+mn-ea"/>
              <a:cs typeface="+mn-cs"/>
            </a:rPr>
            <a:t>38,825</a:t>
          </a:r>
          <a:r>
            <a:rPr kumimoji="1" lang="ja-JP" altLang="en-US" sz="800">
              <a:solidFill>
                <a:schemeClr val="dk1"/>
              </a:solidFill>
              <a:effectLst/>
              <a:latin typeface="+mn-lt"/>
              <a:ea typeface="+mn-ea"/>
              <a:cs typeface="+mn-cs"/>
            </a:rPr>
            <a:t>千円の増</a:t>
          </a:r>
          <a:r>
            <a:rPr kumimoji="1" lang="ja-JP" altLang="ja-JP" sz="800">
              <a:solidFill>
                <a:schemeClr val="dk1"/>
              </a:solidFill>
              <a:effectLst/>
              <a:latin typeface="+mn-lt"/>
              <a:ea typeface="+mn-ea"/>
              <a:cs typeface="+mn-cs"/>
            </a:rPr>
            <a:t>となったものの、物件費</a:t>
          </a:r>
          <a:r>
            <a:rPr kumimoji="1" lang="ja-JP" altLang="en-US" sz="800">
              <a:solidFill>
                <a:schemeClr val="dk1"/>
              </a:solidFill>
              <a:effectLst/>
              <a:latin typeface="+mn-lt"/>
              <a:ea typeface="+mn-ea"/>
              <a:cs typeface="+mn-cs"/>
            </a:rPr>
            <a:t>が前年度と比べて</a:t>
          </a:r>
          <a:r>
            <a:rPr kumimoji="1" lang="en-US" altLang="ja-JP" sz="800">
              <a:solidFill>
                <a:schemeClr val="dk1"/>
              </a:solidFill>
              <a:effectLst/>
              <a:latin typeface="+mn-lt"/>
              <a:ea typeface="+mn-ea"/>
              <a:cs typeface="+mn-cs"/>
            </a:rPr>
            <a:t>51,602</a:t>
          </a:r>
          <a:r>
            <a:rPr kumimoji="1" lang="ja-JP" altLang="en-US" sz="800">
              <a:solidFill>
                <a:schemeClr val="dk1"/>
              </a:solidFill>
              <a:effectLst/>
              <a:latin typeface="+mn-lt"/>
              <a:ea typeface="+mn-ea"/>
              <a:cs typeface="+mn-cs"/>
            </a:rPr>
            <a:t>千円の減、補助費等が前年度と比べて</a:t>
          </a:r>
          <a:r>
            <a:rPr kumimoji="1" lang="en-US" altLang="ja-JP" sz="800">
              <a:solidFill>
                <a:schemeClr val="dk1"/>
              </a:solidFill>
              <a:effectLst/>
              <a:latin typeface="+mn-lt"/>
              <a:ea typeface="+mn-ea"/>
              <a:cs typeface="+mn-cs"/>
            </a:rPr>
            <a:t>180,326</a:t>
          </a:r>
          <a:r>
            <a:rPr kumimoji="1" lang="ja-JP" altLang="en-US" sz="800">
              <a:solidFill>
                <a:schemeClr val="dk1"/>
              </a:solidFill>
              <a:effectLst/>
              <a:latin typeface="+mn-lt"/>
              <a:ea typeface="+mn-ea"/>
              <a:cs typeface="+mn-cs"/>
            </a:rPr>
            <a:t>千円の減となるなど全体で</a:t>
          </a:r>
          <a:r>
            <a:rPr kumimoji="1" lang="en-US" altLang="ja-JP" sz="800">
              <a:solidFill>
                <a:schemeClr val="dk1"/>
              </a:solidFill>
              <a:effectLst/>
              <a:latin typeface="+mn-lt"/>
              <a:ea typeface="+mn-ea"/>
              <a:cs typeface="+mn-cs"/>
            </a:rPr>
            <a:t>102,328</a:t>
          </a:r>
          <a:r>
            <a:rPr kumimoji="1" lang="ja-JP" altLang="en-US" sz="800">
              <a:solidFill>
                <a:schemeClr val="dk1"/>
              </a:solidFill>
              <a:effectLst/>
              <a:latin typeface="+mn-lt"/>
              <a:ea typeface="+mn-ea"/>
              <a:cs typeface="+mn-cs"/>
            </a:rPr>
            <a:t>千円の減となった。</a:t>
          </a:r>
          <a:endParaRPr kumimoji="1" lang="en-US" altLang="ja-JP" sz="800">
            <a:solidFill>
              <a:schemeClr val="dk1"/>
            </a:solidFill>
            <a:effectLst/>
            <a:latin typeface="+mn-lt"/>
            <a:ea typeface="+mn-ea"/>
            <a:cs typeface="+mn-cs"/>
          </a:endParaRPr>
        </a:p>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結果、比率の分母</a:t>
          </a:r>
          <a:r>
            <a:rPr kumimoji="1" lang="ja-JP" altLang="en-US" sz="800">
              <a:solidFill>
                <a:schemeClr val="dk1"/>
              </a:solidFill>
              <a:effectLst/>
              <a:latin typeface="+mn-lt"/>
              <a:ea typeface="+mn-ea"/>
              <a:cs typeface="+mn-cs"/>
            </a:rPr>
            <a:t>・分子ともに</a:t>
          </a:r>
          <a:r>
            <a:rPr kumimoji="1" lang="ja-JP" altLang="ja-JP" sz="800">
              <a:solidFill>
                <a:schemeClr val="dk1"/>
              </a:solidFill>
              <a:effectLst/>
              <a:latin typeface="+mn-lt"/>
              <a:ea typeface="+mn-ea"/>
              <a:cs typeface="+mn-cs"/>
            </a:rPr>
            <a:t>減小し、</a:t>
          </a:r>
          <a:r>
            <a:rPr kumimoji="1" lang="ja-JP" altLang="en-US" sz="800">
              <a:solidFill>
                <a:schemeClr val="dk1"/>
              </a:solidFill>
              <a:effectLst/>
              <a:latin typeface="+mn-lt"/>
              <a:ea typeface="+mn-ea"/>
              <a:cs typeface="+mn-cs"/>
            </a:rPr>
            <a:t>減少率が分母より</a:t>
          </a:r>
          <a:r>
            <a:rPr kumimoji="1" lang="ja-JP" altLang="ja-JP" sz="800">
              <a:solidFill>
                <a:schemeClr val="dk1"/>
              </a:solidFill>
              <a:effectLst/>
              <a:latin typeface="+mn-lt"/>
              <a:ea typeface="+mn-ea"/>
              <a:cs typeface="+mn-cs"/>
            </a:rPr>
            <a:t>分子が</a:t>
          </a:r>
          <a:r>
            <a:rPr kumimoji="1" lang="ja-JP" altLang="en-US" sz="800">
              <a:solidFill>
                <a:schemeClr val="dk1"/>
              </a:solidFill>
              <a:effectLst/>
              <a:latin typeface="+mn-lt"/>
              <a:ea typeface="+mn-ea"/>
              <a:cs typeface="+mn-cs"/>
            </a:rPr>
            <a:t>上回ったことに</a:t>
          </a:r>
          <a:r>
            <a:rPr kumimoji="1" lang="ja-JP" altLang="ja-JP" sz="800">
              <a:solidFill>
                <a:schemeClr val="dk1"/>
              </a:solidFill>
              <a:effectLst/>
              <a:latin typeface="+mn-lt"/>
              <a:ea typeface="+mn-ea"/>
              <a:cs typeface="+mn-cs"/>
            </a:rPr>
            <a:t>より、経常収支比率が</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となった。</a:t>
          </a:r>
          <a:endParaRPr lang="ja-JP" altLang="ja-JP" sz="8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121013</xdr:rowOff>
    </xdr:from>
    <xdr:to>
      <xdr:col>23</xdr:col>
      <xdr:colOff>133350</xdr:colOff>
      <xdr:row>59</xdr:row>
      <xdr:rowOff>131354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3656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113212</xdr:rowOff>
    </xdr:from>
    <xdr:to>
      <xdr:col>19</xdr:col>
      <xdr:colOff>133350</xdr:colOff>
      <xdr:row>59</xdr:row>
      <xdr:rowOff>131354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57312"/>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113212</xdr:rowOff>
    </xdr:from>
    <xdr:to>
      <xdr:col>15</xdr:col>
      <xdr:colOff>82550</xdr:colOff>
      <xdr:row>59</xdr:row>
      <xdr:rowOff>117566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57312"/>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117566</xdr:rowOff>
    </xdr:from>
    <xdr:to>
      <xdr:col>11</xdr:col>
      <xdr:colOff>31750</xdr:colOff>
      <xdr:row>60</xdr:row>
      <xdr:rowOff>101237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3311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70213</xdr:rowOff>
    </xdr:from>
    <xdr:to>
      <xdr:col>23</xdr:col>
      <xdr:colOff>184150</xdr:colOff>
      <xdr:row>60</xdr:row>
      <xdr:rowOff>363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86740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80554</xdr:rowOff>
    </xdr:from>
    <xdr:to>
      <xdr:col>19</xdr:col>
      <xdr:colOff>184150</xdr:colOff>
      <xdr:row>60</xdr:row>
      <xdr:rowOff>10704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20881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6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62412</xdr:rowOff>
    </xdr:from>
    <xdr:to>
      <xdr:col>15</xdr:col>
      <xdr:colOff>133350</xdr:colOff>
      <xdr:row>58</xdr:row>
      <xdr:rowOff>164012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2739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7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66766</xdr:rowOff>
    </xdr:from>
    <xdr:to>
      <xdr:col>11</xdr:col>
      <xdr:colOff>82550</xdr:colOff>
      <xdr:row>59</xdr:row>
      <xdr:rowOff>168366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7093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50437</xdr:rowOff>
    </xdr:from>
    <xdr:to>
      <xdr:col>7</xdr:col>
      <xdr:colOff>31750</xdr:colOff>
      <xdr:row>60</xdr:row>
      <xdr:rowOff>152037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162214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ysClr val="windowText" lastClr="000000"/>
              </a:solidFill>
              <a:effectLst/>
              <a:latin typeface="+mn-lt"/>
              <a:ea typeface="+mn-ea"/>
              <a:cs typeface="+mn-cs"/>
            </a:rPr>
            <a:t>類似団体の平均より低い水準にあるが、全国平均、岐阜県平均と比較すると高い水準となっている。</a:t>
          </a:r>
          <a:endParaRPr lang="ja-JP" altLang="ja-JP" sz="900">
            <a:solidFill>
              <a:sysClr val="windowText" lastClr="000000"/>
            </a:solidFill>
            <a:effectLst/>
          </a:endParaRPr>
        </a:p>
        <a:p>
          <a:r>
            <a:rPr lang="ja-JP" altLang="ja-JP" sz="90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令和</a:t>
          </a:r>
          <a:r>
            <a:rPr kumimoji="1" lang="en-US" altLang="ja-JP" sz="900">
              <a:solidFill>
                <a:sysClr val="windowText" lastClr="000000"/>
              </a:solidFill>
              <a:effectLst/>
              <a:latin typeface="+mn-lt"/>
              <a:ea typeface="+mn-ea"/>
              <a:cs typeface="+mn-cs"/>
            </a:rPr>
            <a:t>5</a:t>
          </a:r>
          <a:r>
            <a:rPr kumimoji="1" lang="ja-JP" altLang="ja-JP" sz="900">
              <a:solidFill>
                <a:sysClr val="windowText" lastClr="000000"/>
              </a:solidFill>
              <a:effectLst/>
              <a:latin typeface="+mn-lt"/>
              <a:ea typeface="+mn-ea"/>
              <a:cs typeface="+mn-cs"/>
            </a:rPr>
            <a:t>年度の人件費は、令和</a:t>
          </a:r>
          <a:r>
            <a:rPr kumimoji="1" lang="en-US" altLang="ja-JP" sz="900">
              <a:solidFill>
                <a:sysClr val="windowText" lastClr="000000"/>
              </a:solidFill>
              <a:effectLst/>
              <a:latin typeface="+mn-lt"/>
              <a:ea typeface="+mn-ea"/>
              <a:cs typeface="+mn-cs"/>
            </a:rPr>
            <a:t>4</a:t>
          </a:r>
          <a:r>
            <a:rPr kumimoji="1" lang="ja-JP" altLang="ja-JP" sz="900">
              <a:solidFill>
                <a:sysClr val="windowText" lastClr="000000"/>
              </a:solidFill>
              <a:effectLst/>
              <a:latin typeface="+mn-lt"/>
              <a:ea typeface="+mn-ea"/>
              <a:cs typeface="+mn-cs"/>
            </a:rPr>
            <a:t>年度と比較して</a:t>
          </a:r>
          <a:r>
            <a:rPr kumimoji="1" lang="en-US" altLang="ja-JP" sz="900">
              <a:solidFill>
                <a:sysClr val="windowText" lastClr="000000"/>
              </a:solidFill>
              <a:effectLst/>
              <a:latin typeface="+mn-lt"/>
              <a:ea typeface="+mn-ea"/>
              <a:cs typeface="+mn-cs"/>
            </a:rPr>
            <a:t>45</a:t>
          </a:r>
          <a:r>
            <a:rPr kumimoji="1" lang="ja-JP" altLang="ja-JP" sz="900">
              <a:solidFill>
                <a:sysClr val="windowText" lastClr="000000"/>
              </a:solidFill>
              <a:effectLst/>
              <a:latin typeface="+mn-lt"/>
              <a:ea typeface="+mn-ea"/>
              <a:cs typeface="+mn-cs"/>
            </a:rPr>
            <a:t>百万円（</a:t>
          </a:r>
          <a:r>
            <a:rPr kumimoji="1" lang="en-US" altLang="ja-JP" sz="900">
              <a:solidFill>
                <a:sysClr val="windowText" lastClr="000000"/>
              </a:solidFill>
              <a:effectLst/>
              <a:latin typeface="+mn-lt"/>
              <a:ea typeface="+mn-ea"/>
              <a:cs typeface="+mn-cs"/>
            </a:rPr>
            <a:t>+1.7</a:t>
          </a:r>
          <a:r>
            <a:rPr kumimoji="1" lang="ja-JP" altLang="ja-JP" sz="900">
              <a:solidFill>
                <a:sysClr val="windowText" lastClr="000000"/>
              </a:solidFill>
              <a:effectLst/>
              <a:latin typeface="+mn-lt"/>
              <a:ea typeface="+mn-ea"/>
              <a:cs typeface="+mn-cs"/>
            </a:rPr>
            <a:t>％）の</a:t>
          </a:r>
          <a:r>
            <a:rPr kumimoji="1" lang="ja-JP" altLang="en-US" sz="900">
              <a:solidFill>
                <a:sysClr val="windowText" lastClr="000000"/>
              </a:solidFill>
              <a:effectLst/>
              <a:latin typeface="+mn-lt"/>
              <a:ea typeface="+mn-ea"/>
              <a:cs typeface="+mn-cs"/>
            </a:rPr>
            <a:t>増</a:t>
          </a:r>
          <a:r>
            <a:rPr kumimoji="1" lang="ja-JP" altLang="ja-JP" sz="900">
              <a:solidFill>
                <a:sysClr val="windowText" lastClr="000000"/>
              </a:solidFill>
              <a:effectLst/>
              <a:latin typeface="+mn-lt"/>
              <a:ea typeface="+mn-ea"/>
              <a:cs typeface="+mn-cs"/>
            </a:rPr>
            <a:t>に加え、物件費も</a:t>
          </a:r>
          <a:r>
            <a:rPr kumimoji="1" lang="en-US" altLang="ja-JP" sz="900">
              <a:solidFill>
                <a:sysClr val="windowText" lastClr="000000"/>
              </a:solidFill>
              <a:effectLst/>
              <a:latin typeface="+mn-lt"/>
              <a:ea typeface="+mn-ea"/>
              <a:cs typeface="+mn-cs"/>
            </a:rPr>
            <a:t>15</a:t>
          </a:r>
          <a:r>
            <a:rPr kumimoji="1" lang="ja-JP" altLang="ja-JP" sz="900">
              <a:solidFill>
                <a:sysClr val="windowText" lastClr="000000"/>
              </a:solidFill>
              <a:effectLst/>
              <a:latin typeface="+mn-lt"/>
              <a:ea typeface="+mn-ea"/>
              <a:cs typeface="+mn-cs"/>
            </a:rPr>
            <a:t>百万円（</a:t>
          </a:r>
          <a:r>
            <a:rPr kumimoji="1" lang="en-US" altLang="ja-JP" sz="900">
              <a:solidFill>
                <a:sysClr val="windowText" lastClr="000000"/>
              </a:solidFill>
              <a:effectLst/>
              <a:latin typeface="+mn-lt"/>
              <a:ea typeface="+mn-ea"/>
              <a:cs typeface="+mn-cs"/>
            </a:rPr>
            <a:t>+0.6</a:t>
          </a:r>
          <a:r>
            <a:rPr kumimoji="1" lang="ja-JP" altLang="ja-JP" sz="900">
              <a:solidFill>
                <a:sysClr val="windowText" lastClr="000000"/>
              </a:solidFill>
              <a:effectLst/>
              <a:latin typeface="+mn-lt"/>
              <a:ea typeface="+mn-ea"/>
              <a:cs typeface="+mn-cs"/>
            </a:rPr>
            <a:t>％）増加したことから、前年度より</a:t>
          </a:r>
          <a:r>
            <a:rPr kumimoji="1" lang="en-US" altLang="ja-JP" sz="900">
              <a:solidFill>
                <a:sysClr val="windowText" lastClr="000000"/>
              </a:solidFill>
              <a:effectLst/>
              <a:latin typeface="+mn-lt"/>
              <a:ea typeface="+mn-ea"/>
              <a:cs typeface="+mn-cs"/>
            </a:rPr>
            <a:t>5,205</a:t>
          </a:r>
          <a:r>
            <a:rPr kumimoji="1" lang="ja-JP" altLang="ja-JP" sz="900">
              <a:solidFill>
                <a:sysClr val="windowText" lastClr="000000"/>
              </a:solidFill>
              <a:effectLst/>
              <a:latin typeface="+mn-lt"/>
              <a:ea typeface="+mn-ea"/>
              <a:cs typeface="+mn-cs"/>
            </a:rPr>
            <a:t>円の増となった。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当市は公共施設が多く、その施設に係る人件費、維持管理費に費用を要することから、公共施設等総合管理計画に基づいて適正な施設管理に努めていく。</a:t>
          </a:r>
          <a:endParaRPr lang="ja-JP" altLang="ja-JP" sz="9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139872</xdr:rowOff>
    </xdr:from>
    <xdr:to>
      <xdr:col>23</xdr:col>
      <xdr:colOff>133350</xdr:colOff>
      <xdr:row>81</xdr:row>
      <xdr:rowOff>148844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27322"/>
          <a:ext cx="8382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126226</xdr:rowOff>
    </xdr:from>
    <xdr:to>
      <xdr:col>19</xdr:col>
      <xdr:colOff>133350</xdr:colOff>
      <xdr:row>81</xdr:row>
      <xdr:rowOff>139872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13676"/>
          <a:ext cx="889000" cy="1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115012</xdr:rowOff>
    </xdr:from>
    <xdr:to>
      <xdr:col>15</xdr:col>
      <xdr:colOff>82550</xdr:colOff>
      <xdr:row>81</xdr:row>
      <xdr:rowOff>126226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02462"/>
          <a:ext cx="889000" cy="1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111851</xdr:rowOff>
    </xdr:from>
    <xdr:to>
      <xdr:col>11</xdr:col>
      <xdr:colOff>31750</xdr:colOff>
      <xdr:row>81</xdr:row>
      <xdr:rowOff>115012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99301"/>
          <a:ext cx="8890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98044</xdr:rowOff>
    </xdr:from>
    <xdr:to>
      <xdr:col>23</xdr:col>
      <xdr:colOff>184150</xdr:colOff>
      <xdr:row>82</xdr:row>
      <xdr:rowOff>28194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8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19321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0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89072</xdr:rowOff>
    </xdr:from>
    <xdr:to>
      <xdr:col>19</xdr:col>
      <xdr:colOff>184150</xdr:colOff>
      <xdr:row>82</xdr:row>
      <xdr:rowOff>19222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7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29399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4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75426</xdr:rowOff>
    </xdr:from>
    <xdr:to>
      <xdr:col>15</xdr:col>
      <xdr:colOff>133350</xdr:colOff>
      <xdr:row>82</xdr:row>
      <xdr:rowOff>5576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15753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64212</xdr:rowOff>
    </xdr:from>
    <xdr:to>
      <xdr:col>11</xdr:col>
      <xdr:colOff>82550</xdr:colOff>
      <xdr:row>81</xdr:row>
      <xdr:rowOff>165812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5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4539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2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61051</xdr:rowOff>
    </xdr:from>
    <xdr:to>
      <xdr:col>7</xdr:col>
      <xdr:colOff>31750</xdr:colOff>
      <xdr:row>81</xdr:row>
      <xdr:rowOff>162651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4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1378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1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年度は、昨年度と比較</a:t>
          </a:r>
          <a:r>
            <a:rPr kumimoji="1" lang="ja-JP" altLang="en-US" sz="900">
              <a:solidFill>
                <a:schemeClr val="dk1"/>
              </a:solidFill>
              <a:effectLst/>
              <a:latin typeface="+mn-lt"/>
              <a:ea typeface="+mn-ea"/>
              <a:cs typeface="+mn-cs"/>
            </a:rPr>
            <a:t>すると</a:t>
          </a:r>
          <a:r>
            <a:rPr kumimoji="1" lang="en-US" altLang="ja-JP" sz="900">
              <a:solidFill>
                <a:schemeClr val="dk1"/>
              </a:solidFill>
              <a:effectLst/>
              <a:latin typeface="+mn-lt"/>
              <a:ea typeface="+mn-ea"/>
              <a:cs typeface="+mn-cs"/>
            </a:rPr>
            <a:t>1.1</a:t>
          </a:r>
          <a:r>
            <a:rPr kumimoji="1" lang="ja-JP" altLang="en-US" sz="900">
              <a:solidFill>
                <a:schemeClr val="dk1"/>
              </a:solidFill>
              <a:effectLst/>
              <a:latin typeface="+mn-lt"/>
              <a:ea typeface="+mn-ea"/>
              <a:cs typeface="+mn-cs"/>
            </a:rPr>
            <a:t>ポイント高い結果となったが、</a:t>
          </a:r>
          <a:r>
            <a:rPr kumimoji="1" lang="ja-JP" altLang="ja-JP" sz="900">
              <a:solidFill>
                <a:schemeClr val="dk1"/>
              </a:solidFill>
              <a:effectLst/>
              <a:latin typeface="+mn-lt"/>
              <a:ea typeface="+mn-ea"/>
              <a:cs typeface="+mn-cs"/>
            </a:rPr>
            <a:t>依然として類似団体平均</a:t>
          </a:r>
          <a:r>
            <a:rPr kumimoji="1" lang="ja-JP" altLang="en-US" sz="900">
              <a:solidFill>
                <a:schemeClr val="dk1"/>
              </a:solidFill>
              <a:effectLst/>
              <a:latin typeface="+mn-lt"/>
              <a:ea typeface="+mn-ea"/>
              <a:cs typeface="+mn-cs"/>
            </a:rPr>
            <a:t>や</a:t>
          </a:r>
          <a:r>
            <a:rPr kumimoji="1" lang="ja-JP" altLang="ja-JP" sz="900">
              <a:solidFill>
                <a:schemeClr val="dk1"/>
              </a:solidFill>
              <a:effectLst/>
              <a:latin typeface="+mn-lt"/>
              <a:ea typeface="+mn-ea"/>
              <a:cs typeface="+mn-cs"/>
            </a:rPr>
            <a:t>全国市平均と比較すると、</a:t>
          </a:r>
          <a:r>
            <a:rPr kumimoji="1" lang="ja-JP" altLang="en-US" sz="900">
              <a:solidFill>
                <a:schemeClr val="dk1"/>
              </a:solidFill>
              <a:effectLst/>
              <a:latin typeface="+mn-lt"/>
              <a:ea typeface="+mn-ea"/>
              <a:cs typeface="+mn-cs"/>
            </a:rPr>
            <a:t>まだまだ</a:t>
          </a:r>
          <a:r>
            <a:rPr kumimoji="1" lang="ja-JP" altLang="ja-JP" sz="900">
              <a:solidFill>
                <a:schemeClr val="dk1"/>
              </a:solidFill>
              <a:effectLst/>
              <a:latin typeface="+mn-lt"/>
              <a:ea typeface="+mn-ea"/>
              <a:cs typeface="+mn-cs"/>
            </a:rPr>
            <a:t>低い水準となっている。</a:t>
          </a:r>
          <a:endParaRPr lang="ja-JP" altLang="ja-JP" sz="900">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これまで、他市町と比べると</a:t>
          </a:r>
          <a:r>
            <a:rPr kumimoji="1" lang="ja-JP" altLang="ja-JP" sz="900">
              <a:solidFill>
                <a:schemeClr val="dk1"/>
              </a:solidFill>
              <a:effectLst/>
              <a:latin typeface="+mn-lt"/>
              <a:ea typeface="+mn-ea"/>
              <a:cs typeface="+mn-cs"/>
            </a:rPr>
            <a:t>年齢別の給料月額が低</a:t>
          </a:r>
          <a:r>
            <a:rPr kumimoji="1" lang="ja-JP" altLang="en-US" sz="900">
              <a:solidFill>
                <a:schemeClr val="dk1"/>
              </a:solidFill>
              <a:effectLst/>
              <a:latin typeface="+mn-lt"/>
              <a:ea typeface="+mn-ea"/>
              <a:cs typeface="+mn-cs"/>
            </a:rPr>
            <a:t>かったため、</a:t>
          </a:r>
          <a:r>
            <a:rPr kumimoji="1" lang="ja-JP" altLang="ja-JP" sz="900">
              <a:solidFill>
                <a:schemeClr val="dk1"/>
              </a:solidFill>
              <a:effectLst/>
              <a:latin typeface="+mn-lt"/>
              <a:ea typeface="+mn-ea"/>
              <a:cs typeface="+mn-cs"/>
            </a:rPr>
            <a:t>級別基準職務表の見直し</a:t>
          </a:r>
          <a:r>
            <a:rPr kumimoji="1" lang="ja-JP" altLang="en-US" sz="900">
              <a:solidFill>
                <a:schemeClr val="dk1"/>
              </a:solidFill>
              <a:effectLst/>
              <a:latin typeface="+mn-lt"/>
              <a:ea typeface="+mn-ea"/>
              <a:cs typeface="+mn-cs"/>
            </a:rPr>
            <a:t>を図ったが、今後も人事評価による昇給・昇格制度の見直し</a:t>
          </a:r>
          <a:r>
            <a:rPr kumimoji="1" lang="ja-JP" altLang="ja-JP" sz="900">
              <a:solidFill>
                <a:schemeClr val="dk1"/>
              </a:solidFill>
              <a:effectLst/>
              <a:latin typeface="+mn-lt"/>
              <a:ea typeface="+mn-ea"/>
              <a:cs typeface="+mn-cs"/>
            </a:rPr>
            <a:t>を図るなど、職員給与の適正化に努めていく。</a:t>
          </a:r>
          <a:endParaRPr lang="ja-JP" altLang="ja-JP" sz="9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76905</xdr:rowOff>
    </xdr:from>
    <xdr:to>
      <xdr:col>81</xdr:col>
      <xdr:colOff>44450</xdr:colOff>
      <xdr:row>83</xdr:row>
      <xdr:rowOff>52916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135805"/>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50095</xdr:rowOff>
    </xdr:from>
    <xdr:to>
      <xdr:col>77</xdr:col>
      <xdr:colOff>44450</xdr:colOff>
      <xdr:row>82</xdr:row>
      <xdr:rowOff>76905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1089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50095</xdr:rowOff>
    </xdr:from>
    <xdr:to>
      <xdr:col>72</xdr:col>
      <xdr:colOff>203200</xdr:colOff>
      <xdr:row>82</xdr:row>
      <xdr:rowOff>76905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1089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127705</xdr:rowOff>
    </xdr:from>
    <xdr:to>
      <xdr:col>68</xdr:col>
      <xdr:colOff>152400</xdr:colOff>
      <xdr:row>82</xdr:row>
      <xdr:rowOff>76905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0151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18643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26105</xdr:rowOff>
    </xdr:from>
    <xdr:to>
      <xdr:col>77</xdr:col>
      <xdr:colOff>95250</xdr:colOff>
      <xdr:row>82</xdr:row>
      <xdr:rowOff>127705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137882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85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170745</xdr:rowOff>
    </xdr:from>
    <xdr:to>
      <xdr:col>73</xdr:col>
      <xdr:colOff>44450</xdr:colOff>
      <xdr:row>82</xdr:row>
      <xdr:rowOff>100895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111072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26105</xdr:rowOff>
    </xdr:from>
    <xdr:to>
      <xdr:col>68</xdr:col>
      <xdr:colOff>203200</xdr:colOff>
      <xdr:row>82</xdr:row>
      <xdr:rowOff>127705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137882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76905</xdr:rowOff>
    </xdr:from>
    <xdr:to>
      <xdr:col>64</xdr:col>
      <xdr:colOff>152400</xdr:colOff>
      <xdr:row>82</xdr:row>
      <xdr:rowOff>7055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17232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7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、類似団体平均を下回っているものの、全国</a:t>
          </a:r>
          <a:r>
            <a:rPr kumimoji="1" lang="ja-JP" altLang="en-US" sz="900">
              <a:solidFill>
                <a:schemeClr val="dk1"/>
              </a:solidFill>
              <a:effectLst/>
              <a:latin typeface="+mn-lt"/>
              <a:ea typeface="+mn-ea"/>
              <a:cs typeface="+mn-cs"/>
            </a:rPr>
            <a:t>平均、</a:t>
          </a:r>
          <a:r>
            <a:rPr kumimoji="1" lang="ja-JP" altLang="ja-JP" sz="900">
              <a:solidFill>
                <a:schemeClr val="dk1"/>
              </a:solidFill>
              <a:effectLst/>
              <a:latin typeface="+mn-lt"/>
              <a:ea typeface="+mn-ea"/>
              <a:cs typeface="+mn-cs"/>
            </a:rPr>
            <a:t>岐阜県平均より高い水準となっている。</a:t>
          </a:r>
          <a:endParaRPr lang="ja-JP" altLang="ja-JP" sz="900">
            <a:effectLst/>
          </a:endParaRPr>
        </a:p>
        <a:p>
          <a:r>
            <a:rPr kumimoji="1" lang="ja-JP" altLang="ja-JP" sz="900">
              <a:solidFill>
                <a:schemeClr val="dk1"/>
              </a:solidFill>
              <a:effectLst/>
              <a:latin typeface="+mn-lt"/>
              <a:ea typeface="+mn-ea"/>
              <a:cs typeface="+mn-cs"/>
            </a:rPr>
            <a:t>　これまでも</a:t>
          </a:r>
          <a:r>
            <a:rPr lang="ja-JP" altLang="ja-JP" sz="900" b="0" i="0" baseline="0">
              <a:solidFill>
                <a:schemeClr val="dk1"/>
              </a:solidFill>
              <a:effectLst/>
              <a:latin typeface="+mn-lt"/>
              <a:ea typeface="+mn-ea"/>
              <a:cs typeface="+mn-cs"/>
            </a:rPr>
            <a:t>、</a:t>
          </a:r>
          <a:r>
            <a:rPr lang="ja-JP" altLang="en-US" sz="900" b="0" i="0" baseline="0">
              <a:solidFill>
                <a:schemeClr val="dk1"/>
              </a:solidFill>
              <a:effectLst/>
              <a:latin typeface="+mn-lt"/>
              <a:ea typeface="+mn-ea"/>
              <a:cs typeface="+mn-cs"/>
            </a:rPr>
            <a:t>行財政改革の取組みによる</a:t>
          </a:r>
          <a:r>
            <a:rPr lang="ja-JP" altLang="ja-JP" sz="900" b="0" i="0" baseline="0">
              <a:solidFill>
                <a:schemeClr val="dk1"/>
              </a:solidFill>
              <a:effectLst/>
              <a:latin typeface="+mn-lt"/>
              <a:ea typeface="+mn-ea"/>
              <a:cs typeface="+mn-cs"/>
            </a:rPr>
            <a:t>事務事業の見直しや指定管理者制度、早期退職制度等の活用により職員数の削減に努めてきましたが、</a:t>
          </a:r>
          <a:r>
            <a:rPr kumimoji="1" lang="ja-JP" altLang="ja-JP" sz="900">
              <a:solidFill>
                <a:schemeClr val="dk1"/>
              </a:solidFill>
              <a:effectLst/>
              <a:latin typeface="+mn-lt"/>
              <a:ea typeface="+mn-ea"/>
              <a:cs typeface="+mn-cs"/>
            </a:rPr>
            <a:t>人口減少も多いことから前年度とほぼ同じ水準となっている。　</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今後も</a:t>
          </a:r>
          <a:r>
            <a:rPr kumimoji="1" lang="ja-JP" altLang="ja-JP" sz="900">
              <a:solidFill>
                <a:schemeClr val="dk1"/>
              </a:solidFill>
              <a:effectLst/>
              <a:latin typeface="+mn-lt"/>
              <a:ea typeface="+mn-ea"/>
              <a:cs typeface="+mn-cs"/>
            </a:rPr>
            <a:t>自己都合退職者も増加しているなか、定員適正化計画に基づき、計画的な職員採用を実施していく。また、事務事業の見直し</a:t>
          </a:r>
          <a:r>
            <a:rPr kumimoji="1" lang="ja-JP" altLang="en-US" sz="900">
              <a:solidFill>
                <a:schemeClr val="dk1"/>
              </a:solidFill>
              <a:effectLst/>
              <a:latin typeface="+mn-lt"/>
              <a:ea typeface="+mn-ea"/>
              <a:cs typeface="+mn-cs"/>
            </a:rPr>
            <a:t>等により</a:t>
          </a:r>
          <a:r>
            <a:rPr kumimoji="1" lang="ja-JP" altLang="ja-JP" sz="900">
              <a:solidFill>
                <a:schemeClr val="dk1"/>
              </a:solidFill>
              <a:effectLst/>
              <a:latin typeface="+mn-lt"/>
              <a:ea typeface="+mn-ea"/>
              <a:cs typeface="+mn-cs"/>
            </a:rPr>
            <a:t>効率的な組織運営が行えるよう、適正な定員管理に努めていく。</a:t>
          </a:r>
          <a:endParaRPr lang="ja-JP" altLang="ja-JP" sz="9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40682</xdr:rowOff>
    </xdr:from>
    <xdr:to>
      <xdr:col>81</xdr:col>
      <xdr:colOff>44450</xdr:colOff>
      <xdr:row>60</xdr:row>
      <xdr:rowOff>49530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327682"/>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33444</xdr:rowOff>
    </xdr:from>
    <xdr:to>
      <xdr:col>77</xdr:col>
      <xdr:colOff>44450</xdr:colOff>
      <xdr:row>60</xdr:row>
      <xdr:rowOff>49530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204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19769</xdr:rowOff>
    </xdr:from>
    <xdr:to>
      <xdr:col>72</xdr:col>
      <xdr:colOff>203200</xdr:colOff>
      <xdr:row>60</xdr:row>
      <xdr:rowOff>33444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06769"/>
          <a:ext cx="889000" cy="1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19769</xdr:rowOff>
    </xdr:from>
    <xdr:to>
      <xdr:col>68</xdr:col>
      <xdr:colOff>152400</xdr:colOff>
      <xdr:row>60</xdr:row>
      <xdr:rowOff>39074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306769"/>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161332</xdr:rowOff>
    </xdr:from>
    <xdr:to>
      <xdr:col>81</xdr:col>
      <xdr:colOff>95250</xdr:colOff>
      <xdr:row>60</xdr:row>
      <xdr:rowOff>91482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6409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2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154094</xdr:rowOff>
    </xdr:from>
    <xdr:to>
      <xdr:col>73</xdr:col>
      <xdr:colOff>44450</xdr:colOff>
      <xdr:row>60</xdr:row>
      <xdr:rowOff>84244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94421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140419</xdr:rowOff>
    </xdr:from>
    <xdr:to>
      <xdr:col>68</xdr:col>
      <xdr:colOff>203200</xdr:colOff>
      <xdr:row>60</xdr:row>
      <xdr:rowOff>70569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80746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2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159724</xdr:rowOff>
    </xdr:from>
    <xdr:to>
      <xdr:col>64</xdr:col>
      <xdr:colOff>152400</xdr:colOff>
      <xdr:row>60</xdr:row>
      <xdr:rowOff>89874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100051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4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年度は、類似団体と比較すると</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ポイント低い結果となったが、全国</a:t>
          </a:r>
          <a:r>
            <a:rPr kumimoji="1" lang="ja-JP" altLang="en-US" sz="900">
              <a:solidFill>
                <a:schemeClr val="dk1"/>
              </a:solidFill>
              <a:effectLst/>
              <a:latin typeface="+mn-lt"/>
              <a:ea typeface="+mn-ea"/>
              <a:cs typeface="+mn-cs"/>
            </a:rPr>
            <a:t>平均、</a:t>
          </a:r>
          <a:r>
            <a:rPr kumimoji="1" lang="ja-JP" altLang="ja-JP" sz="900">
              <a:solidFill>
                <a:schemeClr val="dk1"/>
              </a:solidFill>
              <a:effectLst/>
              <a:latin typeface="+mn-lt"/>
              <a:ea typeface="+mn-ea"/>
              <a:cs typeface="+mn-cs"/>
            </a:rPr>
            <a:t>岐阜県平均より比率が高い水準で推移している。</a:t>
          </a:r>
          <a:endParaRPr lang="ja-JP" altLang="ja-JP" sz="900">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5</a:t>
          </a:r>
          <a:r>
            <a:rPr kumimoji="1" lang="ja-JP" altLang="en-US" sz="900">
              <a:solidFill>
                <a:schemeClr val="dk1"/>
              </a:solidFill>
              <a:effectLst/>
              <a:latin typeface="+mn-lt"/>
              <a:ea typeface="+mn-ea"/>
              <a:cs typeface="+mn-cs"/>
            </a:rPr>
            <a:t>年度の実質公債費比率は</a:t>
          </a:r>
          <a:r>
            <a:rPr kumimoji="1" lang="en-US" altLang="ja-JP" sz="900">
              <a:solidFill>
                <a:schemeClr val="dk1"/>
              </a:solidFill>
              <a:effectLst/>
              <a:latin typeface="+mn-lt"/>
              <a:ea typeface="+mn-ea"/>
              <a:cs typeface="+mn-cs"/>
            </a:rPr>
            <a:t>7.7</a:t>
          </a:r>
          <a:r>
            <a:rPr kumimoji="1" lang="ja-JP" altLang="en-US" sz="900">
              <a:solidFill>
                <a:schemeClr val="dk1"/>
              </a:solidFill>
              <a:effectLst/>
              <a:latin typeface="+mn-lt"/>
              <a:ea typeface="+mn-ea"/>
              <a:cs typeface="+mn-cs"/>
            </a:rPr>
            <a:t>％で、昨年度決算に基づく比率（令和</a:t>
          </a:r>
          <a:r>
            <a:rPr kumimoji="1" lang="en-US" altLang="ja-JP" sz="900">
              <a:solidFill>
                <a:schemeClr val="dk1"/>
              </a:solidFill>
              <a:effectLst/>
              <a:latin typeface="+mn-lt"/>
              <a:ea typeface="+mn-ea"/>
              <a:cs typeface="+mn-cs"/>
            </a:rPr>
            <a:t>2</a:t>
          </a:r>
          <a:r>
            <a:rPr kumimoji="1" lang="ja-JP" altLang="en-US" sz="900">
              <a:solidFill>
                <a:schemeClr val="dk1"/>
              </a:solidFill>
              <a:effectLst/>
              <a:latin typeface="+mn-lt"/>
              <a:ea typeface="+mn-ea"/>
              <a:cs typeface="+mn-cs"/>
            </a:rPr>
            <a:t>年度から令和</a:t>
          </a:r>
          <a:r>
            <a:rPr kumimoji="1" lang="en-US" altLang="ja-JP" sz="900">
              <a:solidFill>
                <a:schemeClr val="dk1"/>
              </a:solidFill>
              <a:effectLst/>
              <a:latin typeface="+mn-lt"/>
              <a:ea typeface="+mn-ea"/>
              <a:cs typeface="+mn-cs"/>
            </a:rPr>
            <a:t>4</a:t>
          </a:r>
          <a:r>
            <a:rPr kumimoji="1" lang="ja-JP" altLang="en-US" sz="900">
              <a:solidFill>
                <a:schemeClr val="dk1"/>
              </a:solidFill>
              <a:effectLst/>
              <a:latin typeface="+mn-lt"/>
              <a:ea typeface="+mn-ea"/>
              <a:cs typeface="+mn-cs"/>
            </a:rPr>
            <a:t>年度までの</a:t>
          </a:r>
          <a:r>
            <a:rPr kumimoji="1" lang="en-US" altLang="ja-JP" sz="900">
              <a:solidFill>
                <a:schemeClr val="dk1"/>
              </a:solidFill>
              <a:effectLst/>
              <a:latin typeface="+mn-lt"/>
              <a:ea typeface="+mn-ea"/>
              <a:cs typeface="+mn-cs"/>
            </a:rPr>
            <a:t>3</a:t>
          </a:r>
          <a:r>
            <a:rPr kumimoji="1" lang="ja-JP" altLang="en-US" sz="900">
              <a:solidFill>
                <a:schemeClr val="dk1"/>
              </a:solidFill>
              <a:effectLst/>
              <a:latin typeface="+mn-lt"/>
              <a:ea typeface="+mn-ea"/>
              <a:cs typeface="+mn-cs"/>
            </a:rPr>
            <a:t>か年平均値）</a:t>
          </a:r>
          <a:r>
            <a:rPr kumimoji="1" lang="en-US" altLang="ja-JP" sz="900">
              <a:solidFill>
                <a:schemeClr val="dk1"/>
              </a:solidFill>
              <a:effectLst/>
              <a:latin typeface="+mn-lt"/>
              <a:ea typeface="+mn-ea"/>
              <a:cs typeface="+mn-cs"/>
            </a:rPr>
            <a:t>8.3</a:t>
          </a:r>
          <a:r>
            <a:rPr kumimoji="1" lang="ja-JP" altLang="en-US" sz="900">
              <a:solidFill>
                <a:schemeClr val="dk1"/>
              </a:solidFill>
              <a:effectLst/>
              <a:latin typeface="+mn-lt"/>
              <a:ea typeface="+mn-ea"/>
              <a:cs typeface="+mn-cs"/>
            </a:rPr>
            <a:t>％から</a:t>
          </a:r>
          <a:r>
            <a:rPr kumimoji="1" lang="en-US" altLang="ja-JP" sz="900">
              <a:solidFill>
                <a:schemeClr val="dk1"/>
              </a:solidFill>
              <a:effectLst/>
              <a:latin typeface="+mn-lt"/>
              <a:ea typeface="+mn-ea"/>
              <a:cs typeface="+mn-cs"/>
            </a:rPr>
            <a:t>0.6</a:t>
          </a:r>
          <a:r>
            <a:rPr kumimoji="1" lang="ja-JP" altLang="en-US" sz="900">
              <a:solidFill>
                <a:schemeClr val="dk1"/>
              </a:solidFill>
              <a:effectLst/>
              <a:latin typeface="+mn-lt"/>
              <a:ea typeface="+mn-ea"/>
              <a:cs typeface="+mn-cs"/>
            </a:rPr>
            <a:t>ポイント減少（改善）した。</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主な要因は、振興事業基金造成事業（</a:t>
          </a:r>
          <a:r>
            <a:rPr kumimoji="1" lang="en-US" altLang="ja-JP" sz="900">
              <a:solidFill>
                <a:schemeClr val="dk1"/>
              </a:solidFill>
              <a:effectLst/>
              <a:latin typeface="+mn-lt"/>
              <a:ea typeface="+mn-ea"/>
              <a:cs typeface="+mn-cs"/>
            </a:rPr>
            <a:t>8</a:t>
          </a:r>
          <a:r>
            <a:rPr kumimoji="1" lang="ja-JP" altLang="en-US" sz="900">
              <a:solidFill>
                <a:schemeClr val="dk1"/>
              </a:solidFill>
              <a:effectLst/>
              <a:latin typeface="+mn-lt"/>
              <a:ea typeface="+mn-ea"/>
              <a:cs typeface="+mn-cs"/>
            </a:rPr>
            <a:t>億円の借入）や化学消防車両購入事業（約</a:t>
          </a:r>
          <a:r>
            <a:rPr kumimoji="1" lang="en-US" altLang="ja-JP" sz="900">
              <a:solidFill>
                <a:schemeClr val="dk1"/>
              </a:solidFill>
              <a:effectLst/>
              <a:latin typeface="+mn-lt"/>
              <a:ea typeface="+mn-ea"/>
              <a:cs typeface="+mn-cs"/>
            </a:rPr>
            <a:t>41</a:t>
          </a:r>
          <a:r>
            <a:rPr kumimoji="1" lang="ja-JP" altLang="en-US" sz="900">
              <a:solidFill>
                <a:schemeClr val="dk1"/>
              </a:solidFill>
              <a:effectLst/>
              <a:latin typeface="+mn-lt"/>
              <a:ea typeface="+mn-ea"/>
              <a:cs typeface="+mn-cs"/>
            </a:rPr>
            <a:t>百万円の借入）等の大型事業に係る合併特例事業債の借入について、令和</a:t>
          </a:r>
          <a:r>
            <a:rPr kumimoji="1" lang="en-US" altLang="ja-JP" sz="900">
              <a:solidFill>
                <a:schemeClr val="dk1"/>
              </a:solidFill>
              <a:effectLst/>
              <a:latin typeface="+mn-lt"/>
              <a:ea typeface="+mn-ea"/>
              <a:cs typeface="+mn-cs"/>
            </a:rPr>
            <a:t>5</a:t>
          </a:r>
          <a:r>
            <a:rPr kumimoji="1" lang="ja-JP" altLang="en-US" sz="900">
              <a:solidFill>
                <a:schemeClr val="dk1"/>
              </a:solidFill>
              <a:effectLst/>
              <a:latin typeface="+mn-lt"/>
              <a:ea typeface="+mn-ea"/>
              <a:cs typeface="+mn-cs"/>
            </a:rPr>
            <a:t>年度より償還が本格化したことにより元利償還金が増加したものの、水道事業会計（公営企業）に要する経費の財源とする地方債の償還の財源に充てたと認められる繰入金の減などにより減少した。</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37</xdr:row>
      <xdr:rowOff>3916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3550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3916</xdr:rowOff>
    </xdr:from>
    <xdr:to>
      <xdr:col>77</xdr:col>
      <xdr:colOff>44450</xdr:colOff>
      <xdr:row>37</xdr:row>
      <xdr:rowOff>13970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4756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22013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576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36089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6566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112501</xdr:rowOff>
    </xdr:from>
    <xdr:to>
      <xdr:col>81</xdr:col>
      <xdr:colOff>95250</xdr:colOff>
      <xdr:row>37</xdr:row>
      <xdr:rowOff>42651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129028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2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124566</xdr:rowOff>
    </xdr:from>
    <xdr:to>
      <xdr:col>77</xdr:col>
      <xdr:colOff>95250</xdr:colOff>
      <xdr:row>37</xdr:row>
      <xdr:rowOff>54716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64893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6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142663</xdr:rowOff>
    </xdr:from>
    <xdr:to>
      <xdr:col>68</xdr:col>
      <xdr:colOff>203200</xdr:colOff>
      <xdr:row>37</xdr:row>
      <xdr:rowOff>72813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156739</xdr:rowOff>
    </xdr:from>
    <xdr:to>
      <xdr:col>64</xdr:col>
      <xdr:colOff>152400</xdr:colOff>
      <xdr:row>37</xdr:row>
      <xdr:rowOff>86889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71666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類似団体平均、全国</a:t>
          </a:r>
          <a:r>
            <a:rPr kumimoji="1" lang="ja-JP" altLang="en-US" sz="900">
              <a:solidFill>
                <a:schemeClr val="dk1"/>
              </a:solidFill>
              <a:effectLst/>
              <a:latin typeface="+mn-lt"/>
              <a:ea typeface="+mn-ea"/>
              <a:cs typeface="+mn-cs"/>
            </a:rPr>
            <a:t>平均、岐阜</a:t>
          </a:r>
          <a:r>
            <a:rPr kumimoji="1" lang="ja-JP" altLang="ja-JP" sz="900">
              <a:solidFill>
                <a:schemeClr val="dk1"/>
              </a:solidFill>
              <a:effectLst/>
              <a:latin typeface="+mn-lt"/>
              <a:ea typeface="+mn-ea"/>
              <a:cs typeface="+mn-cs"/>
            </a:rPr>
            <a:t>県平均より比率が高い水準で推移している。</a:t>
          </a:r>
          <a:endParaRPr lang="ja-JP" altLang="ja-JP" sz="900">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5</a:t>
          </a:r>
          <a:r>
            <a:rPr kumimoji="1" lang="ja-JP" altLang="en-US" sz="900">
              <a:solidFill>
                <a:schemeClr val="dk1"/>
              </a:solidFill>
              <a:effectLst/>
              <a:latin typeface="+mn-lt"/>
              <a:ea typeface="+mn-ea"/>
              <a:cs typeface="+mn-cs"/>
            </a:rPr>
            <a:t>年度の将来負担比率は</a:t>
          </a:r>
          <a:r>
            <a:rPr kumimoji="1" lang="en-US" altLang="ja-JP" sz="900">
              <a:solidFill>
                <a:schemeClr val="dk1"/>
              </a:solidFill>
              <a:effectLst/>
              <a:latin typeface="+mn-lt"/>
              <a:ea typeface="+mn-ea"/>
              <a:cs typeface="+mn-cs"/>
            </a:rPr>
            <a:t>29.3</a:t>
          </a:r>
          <a:r>
            <a:rPr kumimoji="1" lang="ja-JP" altLang="en-US" sz="900">
              <a:solidFill>
                <a:schemeClr val="dk1"/>
              </a:solidFill>
              <a:effectLst/>
              <a:latin typeface="+mn-lt"/>
              <a:ea typeface="+mn-ea"/>
              <a:cs typeface="+mn-cs"/>
            </a:rPr>
            <a:t>％となり、昨年度の</a:t>
          </a:r>
          <a:r>
            <a:rPr kumimoji="1" lang="en-US" altLang="ja-JP" sz="900">
              <a:solidFill>
                <a:schemeClr val="dk1"/>
              </a:solidFill>
              <a:effectLst/>
              <a:latin typeface="+mn-lt"/>
              <a:ea typeface="+mn-ea"/>
              <a:cs typeface="+mn-cs"/>
            </a:rPr>
            <a:t>32.7</a:t>
          </a:r>
          <a:r>
            <a:rPr kumimoji="1" lang="ja-JP" altLang="en-US" sz="900">
              <a:solidFill>
                <a:schemeClr val="dk1"/>
              </a:solidFill>
              <a:effectLst/>
              <a:latin typeface="+mn-lt"/>
              <a:ea typeface="+mn-ea"/>
              <a:cs typeface="+mn-cs"/>
            </a:rPr>
            <a:t>％から</a:t>
          </a:r>
          <a:r>
            <a:rPr kumimoji="1" lang="en-US" altLang="ja-JP" sz="900">
              <a:solidFill>
                <a:schemeClr val="dk1"/>
              </a:solidFill>
              <a:effectLst/>
              <a:latin typeface="+mn-lt"/>
              <a:ea typeface="+mn-ea"/>
              <a:cs typeface="+mn-cs"/>
            </a:rPr>
            <a:t>3.4</a:t>
          </a:r>
          <a:r>
            <a:rPr kumimoji="1" lang="ja-JP" altLang="en-US" sz="900">
              <a:solidFill>
                <a:schemeClr val="dk1"/>
              </a:solidFill>
              <a:effectLst/>
              <a:latin typeface="+mn-lt"/>
              <a:ea typeface="+mn-ea"/>
              <a:cs typeface="+mn-cs"/>
            </a:rPr>
            <a:t>ポイント減少（改善）した。</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主な要因は</a:t>
          </a:r>
          <a:r>
            <a:rPr kumimoji="1" lang="ja-JP" altLang="ja-JP" sz="900">
              <a:solidFill>
                <a:schemeClr val="dk1"/>
              </a:solidFill>
              <a:effectLst/>
              <a:latin typeface="+mn-lt"/>
              <a:ea typeface="+mn-ea"/>
              <a:cs typeface="+mn-cs"/>
            </a:rPr>
            <a:t>分子</a:t>
          </a:r>
          <a:r>
            <a:rPr kumimoji="1" lang="ja-JP" altLang="en-US" sz="900">
              <a:solidFill>
                <a:schemeClr val="dk1"/>
              </a:solidFill>
              <a:effectLst/>
              <a:latin typeface="+mn-lt"/>
              <a:ea typeface="+mn-ea"/>
              <a:cs typeface="+mn-cs"/>
            </a:rPr>
            <a:t>を構成する数値が昨年度と比較して約</a:t>
          </a:r>
          <a:r>
            <a:rPr kumimoji="1" lang="en-US" altLang="ja-JP" sz="900">
              <a:solidFill>
                <a:schemeClr val="dk1"/>
              </a:solidFill>
              <a:effectLst/>
              <a:latin typeface="+mn-lt"/>
              <a:ea typeface="+mn-ea"/>
              <a:cs typeface="+mn-cs"/>
            </a:rPr>
            <a:t>2</a:t>
          </a:r>
          <a:r>
            <a:rPr kumimoji="1" lang="ja-JP" altLang="en-US"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9,700</a:t>
          </a:r>
          <a:r>
            <a:rPr kumimoji="1" lang="ja-JP" altLang="en-US" sz="900">
              <a:solidFill>
                <a:schemeClr val="dk1"/>
              </a:solidFill>
              <a:effectLst/>
              <a:latin typeface="+mn-lt"/>
              <a:ea typeface="+mn-ea"/>
              <a:cs typeface="+mn-cs"/>
            </a:rPr>
            <a:t>万円減少しているためで、債務負担行為に基づく支出予定額の皆増や退職手当負担見込額の増、公営企業の地方債残高の減少に伴う繰入見込額の減などにより減少した。</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34586</xdr:rowOff>
    </xdr:from>
    <xdr:to>
      <xdr:col>81</xdr:col>
      <xdr:colOff>44450</xdr:colOff>
      <xdr:row>15</xdr:row>
      <xdr:rowOff>61934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06336"/>
          <a:ext cx="8382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60325</xdr:rowOff>
    </xdr:from>
    <xdr:to>
      <xdr:col>77</xdr:col>
      <xdr:colOff>44450</xdr:colOff>
      <xdr:row>15</xdr:row>
      <xdr:rowOff>61934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632075"/>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60325</xdr:rowOff>
    </xdr:from>
    <xdr:to>
      <xdr:col>72</xdr:col>
      <xdr:colOff>203200</xdr:colOff>
      <xdr:row>16</xdr:row>
      <xdr:rowOff>23199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32075"/>
          <a:ext cx="889000" cy="13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23199</xdr:rowOff>
    </xdr:from>
    <xdr:to>
      <xdr:col>68</xdr:col>
      <xdr:colOff>152400</xdr:colOff>
      <xdr:row>16</xdr:row>
      <xdr:rowOff>24807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66399"/>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155236</xdr:rowOff>
    </xdr:from>
    <xdr:to>
      <xdr:col>81</xdr:col>
      <xdr:colOff>95250</xdr:colOff>
      <xdr:row>15</xdr:row>
      <xdr:rowOff>85386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5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127313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2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11134</xdr:rowOff>
    </xdr:from>
    <xdr:to>
      <xdr:col>77</xdr:col>
      <xdr:colOff>95250</xdr:colOff>
      <xdr:row>15</xdr:row>
      <xdr:rowOff>112734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97511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6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9525</xdr:rowOff>
    </xdr:from>
    <xdr:to>
      <xdr:col>73</xdr:col>
      <xdr:colOff>44450</xdr:colOff>
      <xdr:row>15</xdr:row>
      <xdr:rowOff>111125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95902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143849</xdr:rowOff>
    </xdr:from>
    <xdr:to>
      <xdr:col>68</xdr:col>
      <xdr:colOff>203200</xdr:colOff>
      <xdr:row>16</xdr:row>
      <xdr:rowOff>73999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1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58776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0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145457</xdr:rowOff>
    </xdr:from>
    <xdr:to>
      <xdr:col>64</xdr:col>
      <xdr:colOff>152400</xdr:colOff>
      <xdr:row>16</xdr:row>
      <xdr:rowOff>75607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60384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0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岐阜県海津市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32,084
30,936
112.03
18,717,924
17,949,601
711,109
10,544,303
16,702,291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年度は、前年度と比較すると</a:t>
          </a:r>
          <a:r>
            <a:rPr kumimoji="1" lang="en-US" altLang="ja-JP" sz="900">
              <a:solidFill>
                <a:schemeClr val="dk1"/>
              </a:solidFill>
              <a:effectLst/>
              <a:latin typeface="+mn-lt"/>
              <a:ea typeface="+mn-ea"/>
              <a:cs typeface="+mn-cs"/>
            </a:rPr>
            <a:t>0.8</a:t>
          </a:r>
          <a:r>
            <a:rPr kumimoji="1" lang="ja-JP" altLang="ja-JP" sz="900">
              <a:solidFill>
                <a:schemeClr val="dk1"/>
              </a:solidFill>
              <a:effectLst/>
              <a:latin typeface="+mn-lt"/>
              <a:ea typeface="+mn-ea"/>
              <a:cs typeface="+mn-cs"/>
            </a:rPr>
            <a:t>ポイントの増、</a:t>
          </a:r>
          <a:r>
            <a:rPr kumimoji="1" lang="ja-JP" altLang="en-US" sz="900">
              <a:solidFill>
                <a:schemeClr val="dk1"/>
              </a:solidFill>
              <a:effectLst/>
              <a:latin typeface="+mn-lt"/>
              <a:ea typeface="+mn-ea"/>
              <a:cs typeface="+mn-cs"/>
            </a:rPr>
            <a:t>岐阜県平均は上回ったものの、</a:t>
          </a:r>
          <a:r>
            <a:rPr kumimoji="1" lang="ja-JP" altLang="ja-JP" sz="900">
              <a:solidFill>
                <a:schemeClr val="dk1"/>
              </a:solidFill>
              <a:effectLst/>
              <a:latin typeface="+mn-lt"/>
              <a:ea typeface="+mn-ea"/>
              <a:cs typeface="+mn-cs"/>
            </a:rPr>
            <a:t>類似団体平均</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全国平均を下回</a:t>
          </a:r>
          <a:r>
            <a:rPr kumimoji="1" lang="ja-JP" altLang="en-US" sz="900">
              <a:solidFill>
                <a:schemeClr val="dk1"/>
              </a:solidFill>
              <a:effectLst/>
              <a:latin typeface="+mn-lt"/>
              <a:ea typeface="+mn-ea"/>
              <a:cs typeface="+mn-cs"/>
            </a:rPr>
            <a:t>った。</a:t>
          </a:r>
          <a:endParaRPr lang="ja-JP" altLang="ja-JP" sz="900">
            <a:effectLst/>
          </a:endParaRPr>
        </a:p>
        <a:p>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年度の経常収支比率は、</a:t>
          </a:r>
          <a:r>
            <a:rPr kumimoji="1" lang="en-US" altLang="ja-JP" sz="900">
              <a:solidFill>
                <a:schemeClr val="dk1"/>
              </a:solidFill>
              <a:effectLst/>
              <a:latin typeface="+mn-lt"/>
              <a:ea typeface="+mn-ea"/>
              <a:cs typeface="+mn-cs"/>
            </a:rPr>
            <a:t>24.6</a:t>
          </a:r>
          <a:r>
            <a:rPr kumimoji="1" lang="ja-JP" altLang="ja-JP" sz="900">
              <a:solidFill>
                <a:schemeClr val="dk1"/>
              </a:solidFill>
              <a:effectLst/>
              <a:latin typeface="+mn-lt"/>
              <a:ea typeface="+mn-ea"/>
              <a:cs typeface="+mn-cs"/>
            </a:rPr>
            <a:t>ポイント（前年度対比</a:t>
          </a:r>
          <a:r>
            <a:rPr kumimoji="1" lang="en-US" altLang="ja-JP" sz="900">
              <a:solidFill>
                <a:schemeClr val="dk1"/>
              </a:solidFill>
              <a:effectLst/>
              <a:latin typeface="+mn-lt"/>
              <a:ea typeface="+mn-ea"/>
              <a:cs typeface="+mn-cs"/>
            </a:rPr>
            <a:t>+0.8</a:t>
          </a:r>
          <a:r>
            <a:rPr kumimoji="1" lang="ja-JP" altLang="ja-JP" sz="900">
              <a:solidFill>
                <a:schemeClr val="dk1"/>
              </a:solidFill>
              <a:effectLst/>
              <a:latin typeface="+mn-lt"/>
              <a:ea typeface="+mn-ea"/>
              <a:cs typeface="+mn-cs"/>
            </a:rPr>
            <a:t>ポイント）で前年度とほぼ同水準となった。今後も定員適正化計画に基づき、職員数の適正な管理、</a:t>
          </a:r>
          <a:r>
            <a:rPr kumimoji="1" lang="ja-JP" altLang="en-US" sz="900">
              <a:solidFill>
                <a:schemeClr val="dk1"/>
              </a:solidFill>
              <a:effectLst/>
              <a:latin typeface="+mn-lt"/>
              <a:ea typeface="+mn-ea"/>
              <a:cs typeface="+mn-cs"/>
            </a:rPr>
            <a:t>行財政改革の取組みによる</a:t>
          </a:r>
          <a:r>
            <a:rPr kumimoji="1" lang="ja-JP" altLang="ja-JP" sz="900">
              <a:solidFill>
                <a:schemeClr val="dk1"/>
              </a:solidFill>
              <a:effectLst/>
              <a:latin typeface="+mn-lt"/>
              <a:ea typeface="+mn-ea"/>
              <a:cs typeface="+mn-cs"/>
            </a:rPr>
            <a:t>事務事業の見直しを行いながら人件費の削減に努めていく。</a:t>
          </a:r>
          <a:endParaRPr lang="ja-JP" altLang="ja-JP" sz="9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20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4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144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13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令和</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年度は、</a:t>
          </a:r>
          <a:r>
            <a:rPr kumimoji="1" lang="ja-JP" altLang="en-US" sz="900" b="0" i="0" baseline="0">
              <a:solidFill>
                <a:schemeClr val="dk1"/>
              </a:solidFill>
              <a:effectLst/>
              <a:latin typeface="+mn-lt"/>
              <a:ea typeface="+mn-ea"/>
              <a:cs typeface="+mn-cs"/>
            </a:rPr>
            <a:t>全国平均、岐阜県平均は下回ったものの、</a:t>
          </a:r>
          <a:r>
            <a:rPr kumimoji="1" lang="ja-JP" altLang="ja-JP" sz="900" b="0" i="0" baseline="0">
              <a:solidFill>
                <a:schemeClr val="dk1"/>
              </a:solidFill>
              <a:effectLst/>
              <a:latin typeface="+mn-lt"/>
              <a:ea typeface="+mn-ea"/>
              <a:cs typeface="+mn-cs"/>
            </a:rPr>
            <a:t>類似団体平均を上回り、前年度と比較すると</a:t>
          </a:r>
          <a:r>
            <a:rPr kumimoji="1" lang="en-US" altLang="ja-JP" sz="900" b="0" i="0" baseline="0">
              <a:solidFill>
                <a:schemeClr val="dk1"/>
              </a:solidFill>
              <a:effectLst/>
              <a:latin typeface="+mn-lt"/>
              <a:ea typeface="+mn-ea"/>
              <a:cs typeface="+mn-cs"/>
            </a:rPr>
            <a:t>0.4</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減少</a:t>
          </a:r>
          <a:r>
            <a:rPr kumimoji="1" lang="ja-JP" altLang="ja-JP" sz="900" b="0" i="0" baseline="0">
              <a:solidFill>
                <a:schemeClr val="dk1"/>
              </a:solidFill>
              <a:effectLst/>
              <a:latin typeface="+mn-lt"/>
              <a:ea typeface="+mn-ea"/>
              <a:cs typeface="+mn-cs"/>
            </a:rPr>
            <a:t>した。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前年度と比較すると、</a:t>
          </a:r>
          <a:r>
            <a:rPr kumimoji="1" lang="ja-JP" altLang="en-US" sz="900" b="0" i="0" baseline="0">
              <a:solidFill>
                <a:schemeClr val="dk1"/>
              </a:solidFill>
              <a:effectLst/>
              <a:latin typeface="+mn-lt"/>
              <a:ea typeface="+mn-ea"/>
              <a:cs typeface="+mn-cs"/>
            </a:rPr>
            <a:t>公共施設解体工事費等が増となったものの、コロナワクチン接種会場運営委託料の皆減、電気料金等が減となった。</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今後</a:t>
          </a:r>
          <a:r>
            <a:rPr kumimoji="1" lang="ja-JP" altLang="en-US" sz="900" b="0" i="0" baseline="0">
              <a:solidFill>
                <a:schemeClr val="dk1"/>
              </a:solidFill>
              <a:effectLst/>
              <a:latin typeface="+mn-lt"/>
              <a:ea typeface="+mn-ea"/>
              <a:cs typeface="+mn-cs"/>
            </a:rPr>
            <a:t>も</a:t>
          </a:r>
          <a:r>
            <a:rPr kumimoji="1" lang="ja-JP" altLang="ja-JP" sz="900" b="0" i="0" baseline="0">
              <a:solidFill>
                <a:schemeClr val="dk1"/>
              </a:solidFill>
              <a:effectLst/>
              <a:latin typeface="+mn-lt"/>
              <a:ea typeface="+mn-ea"/>
              <a:cs typeface="+mn-cs"/>
            </a:rPr>
            <a:t>事務事業の見直しを行うとともに、固定経費の適正管理に努めていく。</a:t>
          </a:r>
          <a:endParaRPr lang="ja-JP" altLang="ja-JP" sz="9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76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17</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244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86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17</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863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年度は、前年度と</a:t>
          </a:r>
          <a:r>
            <a:rPr kumimoji="1" lang="ja-JP" altLang="en-US" sz="900">
              <a:solidFill>
                <a:schemeClr val="dk1"/>
              </a:solidFill>
              <a:effectLst/>
              <a:latin typeface="+mn-lt"/>
              <a:ea typeface="+mn-ea"/>
              <a:cs typeface="+mn-cs"/>
            </a:rPr>
            <a:t>同じ</a:t>
          </a:r>
          <a:r>
            <a:rPr kumimoji="1" lang="en-US" altLang="ja-JP" sz="900">
              <a:solidFill>
                <a:schemeClr val="dk1"/>
              </a:solidFill>
              <a:effectLst/>
              <a:latin typeface="+mn-lt"/>
              <a:ea typeface="+mn-ea"/>
              <a:cs typeface="+mn-cs"/>
            </a:rPr>
            <a:t>7.8</a:t>
          </a:r>
          <a:r>
            <a:rPr kumimoji="1" lang="ja-JP" altLang="en-US" sz="900">
              <a:solidFill>
                <a:schemeClr val="dk1"/>
              </a:solidFill>
              <a:effectLst/>
              <a:latin typeface="+mn-lt"/>
              <a:ea typeface="+mn-ea"/>
              <a:cs typeface="+mn-cs"/>
            </a:rPr>
            <a:t>ポイント</a:t>
          </a:r>
          <a:r>
            <a:rPr kumimoji="1" lang="ja-JP" altLang="ja-JP" sz="900">
              <a:solidFill>
                <a:schemeClr val="dk1"/>
              </a:solidFill>
              <a:effectLst/>
              <a:latin typeface="+mn-lt"/>
              <a:ea typeface="+mn-ea"/>
              <a:cs typeface="+mn-cs"/>
            </a:rPr>
            <a:t>となり、類似団体平均、全国平均、</a:t>
          </a:r>
          <a:r>
            <a:rPr kumimoji="1" lang="ja-JP" altLang="en-US" sz="900">
              <a:solidFill>
                <a:schemeClr val="dk1"/>
              </a:solidFill>
              <a:effectLst/>
              <a:latin typeface="+mn-lt"/>
              <a:ea typeface="+mn-ea"/>
              <a:cs typeface="+mn-cs"/>
            </a:rPr>
            <a:t>岐阜</a:t>
          </a:r>
          <a:r>
            <a:rPr kumimoji="1" lang="ja-JP" altLang="ja-JP" sz="900">
              <a:solidFill>
                <a:schemeClr val="dk1"/>
              </a:solidFill>
              <a:effectLst/>
              <a:latin typeface="+mn-lt"/>
              <a:ea typeface="+mn-ea"/>
              <a:cs typeface="+mn-cs"/>
            </a:rPr>
            <a:t>県平均を下回った。</a:t>
          </a:r>
          <a:endParaRPr lang="ja-JP" altLang="ja-JP" sz="900">
            <a:effectLst/>
          </a:endParaRPr>
        </a:p>
        <a:p>
          <a:r>
            <a:rPr kumimoji="1" lang="ja-JP" altLang="ja-JP" sz="900">
              <a:solidFill>
                <a:schemeClr val="dk1"/>
              </a:solidFill>
              <a:effectLst/>
              <a:latin typeface="+mn-lt"/>
              <a:ea typeface="+mn-ea"/>
              <a:cs typeface="+mn-cs"/>
            </a:rPr>
            <a:t>　前年度と比較すると、乳幼児等医療費助成（</a:t>
          </a:r>
          <a:r>
            <a:rPr kumimoji="1" lang="en-US" altLang="ja-JP" sz="900">
              <a:solidFill>
                <a:schemeClr val="dk1"/>
              </a:solidFill>
              <a:effectLst/>
              <a:latin typeface="+mn-lt"/>
              <a:ea typeface="+mn-ea"/>
              <a:cs typeface="+mn-cs"/>
            </a:rPr>
            <a:t>+16</a:t>
          </a:r>
          <a:r>
            <a:rPr kumimoji="1" lang="ja-JP" altLang="ja-JP" sz="900">
              <a:solidFill>
                <a:schemeClr val="dk1"/>
              </a:solidFill>
              <a:effectLst/>
              <a:latin typeface="+mn-lt"/>
              <a:ea typeface="+mn-ea"/>
              <a:cs typeface="+mn-cs"/>
            </a:rPr>
            <a:t>百万円）、障害福祉サービス費（</a:t>
          </a:r>
          <a:r>
            <a:rPr kumimoji="1" lang="en-US" altLang="ja-JP" sz="900">
              <a:solidFill>
                <a:schemeClr val="dk1"/>
              </a:solidFill>
              <a:effectLst/>
              <a:latin typeface="+mn-lt"/>
              <a:ea typeface="+mn-ea"/>
              <a:cs typeface="+mn-cs"/>
            </a:rPr>
            <a:t>+43</a:t>
          </a:r>
          <a:r>
            <a:rPr kumimoji="1" lang="ja-JP" altLang="ja-JP" sz="900">
              <a:solidFill>
                <a:schemeClr val="dk1"/>
              </a:solidFill>
              <a:effectLst/>
              <a:latin typeface="+mn-lt"/>
              <a:ea typeface="+mn-ea"/>
              <a:cs typeface="+mn-cs"/>
            </a:rPr>
            <a:t>百万円）が増と</a:t>
          </a:r>
          <a:r>
            <a:rPr kumimoji="1" lang="ja-JP" altLang="en-US" sz="900">
              <a:solidFill>
                <a:schemeClr val="dk1"/>
              </a:solidFill>
              <a:effectLst/>
              <a:latin typeface="+mn-lt"/>
              <a:ea typeface="+mn-ea"/>
              <a:cs typeface="+mn-cs"/>
            </a:rPr>
            <a:t>なった一方で、措置児童費用（▲</a:t>
          </a:r>
          <a:r>
            <a:rPr kumimoji="1" lang="en-US" altLang="ja-JP" sz="900">
              <a:solidFill>
                <a:schemeClr val="dk1"/>
              </a:solidFill>
              <a:effectLst/>
              <a:latin typeface="+mn-lt"/>
              <a:ea typeface="+mn-ea"/>
              <a:cs typeface="+mn-cs"/>
            </a:rPr>
            <a:t>5</a:t>
          </a:r>
          <a:r>
            <a:rPr kumimoji="1" lang="ja-JP" altLang="en-US" sz="900">
              <a:solidFill>
                <a:schemeClr val="dk1"/>
              </a:solidFill>
              <a:effectLst/>
              <a:latin typeface="+mn-lt"/>
              <a:ea typeface="+mn-ea"/>
              <a:cs typeface="+mn-cs"/>
            </a:rPr>
            <a:t>百万円）、児童手当（▲</a:t>
          </a:r>
          <a:r>
            <a:rPr kumimoji="1" lang="en-US" altLang="ja-JP" sz="900">
              <a:solidFill>
                <a:schemeClr val="dk1"/>
              </a:solidFill>
              <a:effectLst/>
              <a:latin typeface="+mn-lt"/>
              <a:ea typeface="+mn-ea"/>
              <a:cs typeface="+mn-cs"/>
            </a:rPr>
            <a:t>21</a:t>
          </a:r>
          <a:r>
            <a:rPr kumimoji="1" lang="ja-JP" altLang="en-US" sz="900">
              <a:solidFill>
                <a:schemeClr val="dk1"/>
              </a:solidFill>
              <a:effectLst/>
              <a:latin typeface="+mn-lt"/>
              <a:ea typeface="+mn-ea"/>
              <a:cs typeface="+mn-cs"/>
            </a:rPr>
            <a:t>百万円）が減となった。</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9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1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57</xdr:row>
      <xdr:rowOff>82550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012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60977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近年は、類似団体平均、全国平均、県平均より低い水準となっている。令和</a:t>
          </a:r>
          <a:r>
            <a:rPr kumimoji="1" lang="en-US" altLang="ja-JP" sz="900" b="0" i="0" baseline="0">
              <a:solidFill>
                <a:schemeClr val="dk1"/>
              </a:solidFill>
              <a:effectLst/>
              <a:latin typeface="+mn-lt"/>
              <a:ea typeface="+mn-ea"/>
              <a:cs typeface="+mn-cs"/>
            </a:rPr>
            <a:t>4</a:t>
          </a:r>
        </a:p>
        <a:p>
          <a:pPr eaLnBrk="1" fontAlgn="auto" latinLnBrk="0" hangingPunct="1"/>
          <a:r>
            <a:rPr kumimoji="1" lang="ja-JP" altLang="en-US" sz="900" b="0" i="0" baseline="0">
              <a:solidFill>
                <a:schemeClr val="dk1"/>
              </a:solidFill>
              <a:effectLst/>
              <a:latin typeface="+mn-lt"/>
              <a:ea typeface="+mn-ea"/>
              <a:cs typeface="+mn-cs"/>
            </a:rPr>
            <a:t>　令和</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年度は、前年度と比較して</a:t>
          </a:r>
          <a:r>
            <a:rPr kumimoji="1" lang="en-US" altLang="ja-JP" sz="900" b="0" i="0" baseline="0">
              <a:solidFill>
                <a:schemeClr val="dk1"/>
              </a:solidFill>
              <a:effectLst/>
              <a:latin typeface="+mn-lt"/>
              <a:ea typeface="+mn-ea"/>
              <a:cs typeface="+mn-cs"/>
            </a:rPr>
            <a:t>0.4</a:t>
          </a:r>
          <a:r>
            <a:rPr kumimoji="1" lang="ja-JP" altLang="ja-JP" sz="900" b="0" i="0" baseline="0">
              <a:solidFill>
                <a:schemeClr val="dk1"/>
              </a:solidFill>
              <a:effectLst/>
              <a:latin typeface="+mn-lt"/>
              <a:ea typeface="+mn-ea"/>
              <a:cs typeface="+mn-cs"/>
            </a:rPr>
            <a:t>ポイントの増ではあるが、近年とほぼ同水準となった。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今後も、国民健康保険、介護保険、後期高齢者医療保険それぞれの特別会計についても繰出金の軽減を図るため、保険料等の見直しや経費削減等により、一般会計からの負担軽減に努めていく。</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75293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61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55</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50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55</xdr:row>
      <xdr:rowOff>53522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60</xdr:row>
      <xdr:rowOff>132443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3272"/>
          <a:ext cx="889000" cy="93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41020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141515</xdr:rowOff>
    </xdr:from>
    <xdr:to>
      <xdr:col>74</xdr:col>
      <xdr:colOff>31750</xdr:colOff>
      <xdr:row>55</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81842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81643</xdr:rowOff>
    </xdr:from>
    <xdr:to>
      <xdr:col>65</xdr:col>
      <xdr:colOff>53975</xdr:colOff>
      <xdr:row>61</xdr:row>
      <xdr:rowOff>11793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168020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5</a:t>
          </a:r>
          <a:r>
            <a:rPr kumimoji="1" lang="ja-JP" altLang="en-US" sz="900">
              <a:solidFill>
                <a:schemeClr val="dk1"/>
              </a:solidFill>
              <a:effectLst/>
              <a:latin typeface="+mn-lt"/>
              <a:ea typeface="+mn-ea"/>
              <a:cs typeface="+mn-cs"/>
            </a:rPr>
            <a:t>年度は、</a:t>
          </a:r>
          <a:r>
            <a:rPr kumimoji="1" lang="ja-JP" altLang="ja-JP" sz="900">
              <a:solidFill>
                <a:schemeClr val="dk1"/>
              </a:solidFill>
              <a:effectLst/>
              <a:latin typeface="+mn-lt"/>
              <a:ea typeface="+mn-ea"/>
              <a:cs typeface="+mn-cs"/>
            </a:rPr>
            <a:t>前年度と比較するとして</a:t>
          </a:r>
          <a:r>
            <a:rPr kumimoji="1" lang="en-US" altLang="ja-JP" sz="900">
              <a:solidFill>
                <a:schemeClr val="dk1"/>
              </a:solidFill>
              <a:effectLst/>
              <a:latin typeface="+mn-lt"/>
              <a:ea typeface="+mn-ea"/>
              <a:cs typeface="+mn-cs"/>
            </a:rPr>
            <a:t>1.6</a:t>
          </a:r>
          <a:r>
            <a:rPr kumimoji="1" lang="ja-JP" altLang="ja-JP" sz="900">
              <a:solidFill>
                <a:schemeClr val="dk1"/>
              </a:solidFill>
              <a:effectLst/>
              <a:latin typeface="+mn-lt"/>
              <a:ea typeface="+mn-ea"/>
              <a:cs typeface="+mn-cs"/>
            </a:rPr>
            <a:t>ポイントの減と</a:t>
          </a:r>
          <a:r>
            <a:rPr kumimoji="1" lang="ja-JP" altLang="en-US" sz="900">
              <a:solidFill>
                <a:schemeClr val="dk1"/>
              </a:solidFill>
              <a:effectLst/>
              <a:latin typeface="+mn-lt"/>
              <a:ea typeface="+mn-ea"/>
              <a:cs typeface="+mn-cs"/>
            </a:rPr>
            <a:t>なったものの</a:t>
          </a:r>
          <a:r>
            <a:rPr kumimoji="1" lang="ja-JP" altLang="ja-JP" sz="900">
              <a:solidFill>
                <a:schemeClr val="dk1"/>
              </a:solidFill>
              <a:effectLst/>
              <a:latin typeface="+mn-lt"/>
              <a:ea typeface="+mn-ea"/>
              <a:cs typeface="+mn-cs"/>
            </a:rPr>
            <a:t>、類似団体平均、全国平均、</a:t>
          </a:r>
          <a:r>
            <a:rPr kumimoji="1" lang="ja-JP" altLang="en-US" sz="900">
              <a:solidFill>
                <a:schemeClr val="dk1"/>
              </a:solidFill>
              <a:effectLst/>
              <a:latin typeface="+mn-lt"/>
              <a:ea typeface="+mn-ea"/>
              <a:cs typeface="+mn-cs"/>
            </a:rPr>
            <a:t>岐阜</a:t>
          </a:r>
          <a:r>
            <a:rPr kumimoji="1" lang="ja-JP" altLang="ja-JP" sz="900">
              <a:solidFill>
                <a:schemeClr val="dk1"/>
              </a:solidFill>
              <a:effectLst/>
              <a:latin typeface="+mn-lt"/>
              <a:ea typeface="+mn-ea"/>
              <a:cs typeface="+mn-cs"/>
            </a:rPr>
            <a:t>県平均を大幅に上</a:t>
          </a:r>
          <a:r>
            <a:rPr kumimoji="1" lang="ja-JP" altLang="en-US" sz="900">
              <a:solidFill>
                <a:schemeClr val="dk1"/>
              </a:solidFill>
              <a:effectLst/>
              <a:latin typeface="+mn-lt"/>
              <a:ea typeface="+mn-ea"/>
              <a:cs typeface="+mn-cs"/>
            </a:rPr>
            <a:t>回っており</a:t>
          </a:r>
          <a:r>
            <a:rPr kumimoji="1" lang="ja-JP" altLang="ja-JP" sz="900">
              <a:solidFill>
                <a:schemeClr val="dk1"/>
              </a:solidFill>
              <a:effectLst/>
              <a:latin typeface="+mn-lt"/>
              <a:ea typeface="+mn-ea"/>
              <a:cs typeface="+mn-cs"/>
            </a:rPr>
            <a:t>、高い比率となっている</a:t>
          </a:r>
          <a:r>
            <a:rPr kumimoji="1" lang="ja-JP" altLang="en-US" sz="900">
              <a:solidFill>
                <a:schemeClr val="dk1"/>
              </a:solidFill>
              <a:effectLst/>
              <a:latin typeface="+mn-lt"/>
              <a:ea typeface="+mn-ea"/>
              <a:cs typeface="+mn-cs"/>
            </a:rPr>
            <a:t>。</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4</a:t>
          </a:r>
          <a:r>
            <a:rPr kumimoji="1" lang="ja-JP" altLang="en-US" sz="900">
              <a:solidFill>
                <a:schemeClr val="dk1"/>
              </a:solidFill>
              <a:effectLst/>
              <a:latin typeface="+mn-lt"/>
              <a:ea typeface="+mn-ea"/>
              <a:cs typeface="+mn-cs"/>
            </a:rPr>
            <a:t>年度における介護保険施設の民営化に伴う企業債の繰上償還に係る負担金の皆減（▲</a:t>
          </a:r>
          <a:r>
            <a:rPr kumimoji="1" lang="en-US" altLang="ja-JP" sz="900">
              <a:solidFill>
                <a:schemeClr val="dk1"/>
              </a:solidFill>
              <a:effectLst/>
              <a:latin typeface="+mn-lt"/>
              <a:ea typeface="+mn-ea"/>
              <a:cs typeface="+mn-cs"/>
            </a:rPr>
            <a:t>442</a:t>
          </a:r>
          <a:r>
            <a:rPr kumimoji="1" lang="ja-JP" altLang="en-US" sz="900">
              <a:solidFill>
                <a:schemeClr val="dk1"/>
              </a:solidFill>
              <a:effectLst/>
              <a:latin typeface="+mn-lt"/>
              <a:ea typeface="+mn-ea"/>
              <a:cs typeface="+mn-cs"/>
            </a:rPr>
            <a:t>百万円）、子育て世帯生活応援給付金の減（▲</a:t>
          </a:r>
          <a:r>
            <a:rPr kumimoji="1" lang="en-US" altLang="ja-JP" sz="900">
              <a:solidFill>
                <a:schemeClr val="dk1"/>
              </a:solidFill>
              <a:effectLst/>
              <a:latin typeface="+mn-lt"/>
              <a:ea typeface="+mn-ea"/>
              <a:cs typeface="+mn-cs"/>
            </a:rPr>
            <a:t>140</a:t>
          </a:r>
          <a:r>
            <a:rPr kumimoji="1" lang="ja-JP" altLang="en-US" sz="900">
              <a:solidFill>
                <a:schemeClr val="dk1"/>
              </a:solidFill>
              <a:effectLst/>
              <a:latin typeface="+mn-lt"/>
              <a:ea typeface="+mn-ea"/>
              <a:cs typeface="+mn-cs"/>
            </a:rPr>
            <a:t>百万円）などが主な要因である。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今</a:t>
          </a:r>
          <a:r>
            <a:rPr kumimoji="1" lang="ja-JP" altLang="ja-JP" sz="900">
              <a:solidFill>
                <a:schemeClr val="dk1"/>
              </a:solidFill>
              <a:effectLst/>
              <a:latin typeface="+mn-lt"/>
              <a:ea typeface="+mn-ea"/>
              <a:cs typeface="+mn-cs"/>
            </a:rPr>
            <a:t>後</a:t>
          </a:r>
          <a:r>
            <a:rPr kumimoji="1" lang="ja-JP" altLang="en-US" sz="900">
              <a:solidFill>
                <a:schemeClr val="dk1"/>
              </a:solidFill>
              <a:effectLst/>
              <a:latin typeface="+mn-lt"/>
              <a:ea typeface="+mn-ea"/>
              <a:cs typeface="+mn-cs"/>
            </a:rPr>
            <a:t>においても、</a:t>
          </a:r>
          <a:r>
            <a:rPr kumimoji="1" lang="ja-JP" altLang="ja-JP" sz="900">
              <a:solidFill>
                <a:schemeClr val="dk1"/>
              </a:solidFill>
              <a:effectLst/>
              <a:latin typeface="+mn-lt"/>
              <a:ea typeface="+mn-ea"/>
              <a:cs typeface="+mn-cs"/>
            </a:rPr>
            <a:t>補助費等が上昇に転じないよう、事業の精査を行うなど適正化に努めていく。</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124714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9521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124714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906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165862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9064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37</xdr:row>
      <xdr:rowOff>165862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43752"/>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年度は、類似団体平均より低い値となっているものの、前年度と比較すると</a:t>
          </a:r>
          <a:r>
            <a:rPr kumimoji="1" lang="en-US" altLang="ja-JP" sz="900">
              <a:solidFill>
                <a:schemeClr val="dk1"/>
              </a:solidFill>
              <a:effectLst/>
              <a:latin typeface="+mn-lt"/>
              <a:ea typeface="+mn-ea"/>
              <a:cs typeface="+mn-cs"/>
            </a:rPr>
            <a:t>0.5</a:t>
          </a:r>
          <a:r>
            <a:rPr kumimoji="1" lang="ja-JP" altLang="ja-JP" sz="900">
              <a:solidFill>
                <a:schemeClr val="dk1"/>
              </a:solidFill>
              <a:effectLst/>
              <a:latin typeface="+mn-lt"/>
              <a:ea typeface="+mn-ea"/>
              <a:cs typeface="+mn-cs"/>
            </a:rPr>
            <a:t>ポイントの増となった。</a:t>
          </a:r>
          <a:endParaRPr lang="ja-JP" altLang="ja-JP" sz="900">
            <a:effectLst/>
          </a:endParaRPr>
        </a:p>
        <a:p>
          <a:r>
            <a:rPr kumimoji="1" lang="ja-JP" altLang="ja-JP" sz="900">
              <a:solidFill>
                <a:schemeClr val="dk1"/>
              </a:solidFill>
              <a:effectLst/>
              <a:latin typeface="+mn-lt"/>
              <a:ea typeface="+mn-ea"/>
              <a:cs typeface="+mn-cs"/>
            </a:rPr>
            <a:t>　当市は、令和</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年度に公債費のピークを迎えることを想定している。</a:t>
          </a:r>
          <a:r>
            <a:rPr lang="ja-JP" altLang="ja-JP" sz="900" b="0" i="0" baseline="0">
              <a:solidFill>
                <a:schemeClr val="dk1"/>
              </a:solidFill>
              <a:effectLst/>
              <a:latin typeface="+mn-lt"/>
              <a:ea typeface="+mn-ea"/>
              <a:cs typeface="+mn-cs"/>
            </a:rPr>
            <a:t>合併特例事業債は、令和</a:t>
          </a:r>
          <a:r>
            <a:rPr lang="en-US" altLang="ja-JP" sz="900" b="0" i="0" baseline="0">
              <a:solidFill>
                <a:schemeClr val="dk1"/>
              </a:solidFill>
              <a:effectLst/>
              <a:latin typeface="+mn-lt"/>
              <a:ea typeface="+mn-ea"/>
              <a:cs typeface="+mn-cs"/>
            </a:rPr>
            <a:t>6</a:t>
          </a:r>
          <a:r>
            <a:rPr lang="ja-JP" altLang="ja-JP" sz="900" b="0" i="0" baseline="0">
              <a:solidFill>
                <a:schemeClr val="dk1"/>
              </a:solidFill>
              <a:effectLst/>
              <a:latin typeface="+mn-lt"/>
              <a:ea typeface="+mn-ea"/>
              <a:cs typeface="+mn-cs"/>
            </a:rPr>
            <a:t>年度が最終発行期限となることも視野に入れながら</a:t>
          </a:r>
          <a:r>
            <a:rPr kumimoji="1" lang="ja-JP" altLang="ja-JP" sz="900">
              <a:solidFill>
                <a:schemeClr val="dk1"/>
              </a:solidFill>
              <a:effectLst/>
              <a:latin typeface="+mn-lt"/>
              <a:ea typeface="+mn-ea"/>
              <a:cs typeface="+mn-cs"/>
            </a:rPr>
            <a:t>計画的に事業を実施するとともに、今後も地方債の発行を抑制し、公債費の削減に努めていく。</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136525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143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117475</xdr:rowOff>
    </xdr:from>
    <xdr:to>
      <xdr:col>19</xdr:col>
      <xdr:colOff>187325</xdr:colOff>
      <xdr:row>74</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047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117475</xdr:rowOff>
    </xdr:from>
    <xdr:to>
      <xdr:col>15</xdr:col>
      <xdr:colOff>98425</xdr:colOff>
      <xdr:row>74</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047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119380</xdr:rowOff>
    </xdr:from>
    <xdr:to>
      <xdr:col>11</xdr:col>
      <xdr:colOff>9525</xdr:colOff>
      <xdr:row>74</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06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85725</xdr:rowOff>
    </xdr:from>
    <xdr:to>
      <xdr:col>24</xdr:col>
      <xdr:colOff>76200</xdr:colOff>
      <xdr:row>75</xdr:row>
      <xdr:rowOff>15875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165752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8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66675</xdr:rowOff>
    </xdr:from>
    <xdr:to>
      <xdr:col>15</xdr:col>
      <xdr:colOff>149225</xdr:colOff>
      <xdr:row>74</xdr:row>
      <xdr:rowOff>168275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7002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68580</xdr:rowOff>
    </xdr:from>
    <xdr:to>
      <xdr:col>6</xdr:col>
      <xdr:colOff>171450</xdr:colOff>
      <xdr:row>74</xdr:row>
      <xdr:rowOff>170180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8907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令和</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年度は前年度と比較すると</a:t>
          </a:r>
          <a:r>
            <a:rPr kumimoji="1" lang="en-US" altLang="ja-JP" sz="900" b="0" i="0" baseline="0">
              <a:solidFill>
                <a:schemeClr val="dk1"/>
              </a:solidFill>
              <a:effectLst/>
              <a:latin typeface="+mn-lt"/>
              <a:ea typeface="+mn-ea"/>
              <a:cs typeface="+mn-cs"/>
            </a:rPr>
            <a:t>0.8</a:t>
          </a:r>
          <a:r>
            <a:rPr kumimoji="1" lang="ja-JP" altLang="ja-JP" sz="900" b="0" i="0" baseline="0">
              <a:solidFill>
                <a:schemeClr val="dk1"/>
              </a:solidFill>
              <a:effectLst/>
              <a:latin typeface="+mn-lt"/>
              <a:ea typeface="+mn-ea"/>
              <a:cs typeface="+mn-cs"/>
            </a:rPr>
            <a:t>ポイントの</a:t>
          </a:r>
          <a:r>
            <a:rPr kumimoji="1" lang="ja-JP" altLang="en-US" sz="900" b="0" i="0" baseline="0">
              <a:solidFill>
                <a:schemeClr val="dk1"/>
              </a:solidFill>
              <a:effectLst/>
              <a:latin typeface="+mn-lt"/>
              <a:ea typeface="+mn-ea"/>
              <a:cs typeface="+mn-cs"/>
            </a:rPr>
            <a:t>減</a:t>
          </a:r>
          <a:r>
            <a:rPr kumimoji="1" lang="ja-JP" altLang="ja-JP" sz="900" b="0" i="0" baseline="0">
              <a:solidFill>
                <a:schemeClr val="dk1"/>
              </a:solidFill>
              <a:effectLst/>
              <a:latin typeface="+mn-lt"/>
              <a:ea typeface="+mn-ea"/>
              <a:cs typeface="+mn-cs"/>
            </a:rPr>
            <a:t>となり、類似団体平均</a:t>
          </a:r>
          <a:r>
            <a:rPr kumimoji="1" lang="ja-JP" altLang="en-US" sz="900" b="0" i="0" baseline="0">
              <a:solidFill>
                <a:schemeClr val="dk1"/>
              </a:solidFill>
              <a:effectLst/>
              <a:latin typeface="+mn-lt"/>
              <a:ea typeface="+mn-ea"/>
              <a:cs typeface="+mn-cs"/>
            </a:rPr>
            <a:t>、全国平均、岐阜県平均ともに下回った。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令和</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年度の経常収支比率は</a:t>
          </a:r>
          <a:r>
            <a:rPr kumimoji="1" lang="en-US" altLang="ja-JP" sz="900" b="0" i="0" baseline="0">
              <a:solidFill>
                <a:schemeClr val="dk1"/>
              </a:solidFill>
              <a:effectLst/>
              <a:latin typeface="+mn-lt"/>
              <a:ea typeface="+mn-ea"/>
              <a:cs typeface="+mn-cs"/>
            </a:rPr>
            <a:t>88.8</a:t>
          </a:r>
          <a:r>
            <a:rPr kumimoji="1" lang="ja-JP" altLang="en-US" sz="900" b="0" i="0" baseline="0">
              <a:solidFill>
                <a:schemeClr val="dk1"/>
              </a:solidFill>
              <a:effectLst/>
              <a:latin typeface="+mn-lt"/>
              <a:ea typeface="+mn-ea"/>
              <a:cs typeface="+mn-cs"/>
            </a:rPr>
            <a:t>％で前年度より</a:t>
          </a:r>
          <a:r>
            <a:rPr kumimoji="1" lang="en-US" altLang="ja-JP" sz="900" b="0" i="0" baseline="0">
              <a:solidFill>
                <a:schemeClr val="dk1"/>
              </a:solidFill>
              <a:effectLst/>
              <a:latin typeface="+mn-lt"/>
              <a:ea typeface="+mn-ea"/>
              <a:cs typeface="+mn-cs"/>
            </a:rPr>
            <a:t>0.3</a:t>
          </a:r>
          <a:r>
            <a:rPr kumimoji="1" lang="ja-JP" altLang="en-US" sz="900" b="0" i="0" baseline="0">
              <a:solidFill>
                <a:schemeClr val="dk1"/>
              </a:solidFill>
              <a:effectLst/>
              <a:latin typeface="+mn-lt"/>
              <a:ea typeface="+mn-ea"/>
              <a:cs typeface="+mn-cs"/>
            </a:rPr>
            <a:t>ポイント下回った。</a:t>
          </a:r>
          <a:r>
            <a:rPr kumimoji="1" lang="ja-JP" altLang="ja-JP" sz="900" b="0" i="0" baseline="0">
              <a:solidFill>
                <a:schemeClr val="dk1"/>
              </a:solidFill>
              <a:effectLst/>
              <a:latin typeface="+mn-lt"/>
              <a:ea typeface="+mn-ea"/>
              <a:cs typeface="+mn-cs"/>
            </a:rPr>
            <a:t>主に物件費及び補助費等の</a:t>
          </a:r>
          <a:r>
            <a:rPr kumimoji="1" lang="ja-JP" altLang="en-US" sz="900" b="0" i="0" baseline="0">
              <a:solidFill>
                <a:schemeClr val="dk1"/>
              </a:solidFill>
              <a:effectLst/>
              <a:latin typeface="+mn-lt"/>
              <a:ea typeface="+mn-ea"/>
              <a:cs typeface="+mn-cs"/>
            </a:rPr>
            <a:t>減</a:t>
          </a:r>
          <a:r>
            <a:rPr kumimoji="1" lang="ja-JP" altLang="ja-JP" sz="900" b="0" i="0" baseline="0">
              <a:solidFill>
                <a:schemeClr val="dk1"/>
              </a:solidFill>
              <a:effectLst/>
              <a:latin typeface="+mn-lt"/>
              <a:ea typeface="+mn-ea"/>
              <a:cs typeface="+mn-cs"/>
            </a:rPr>
            <a:t>が要因</a:t>
          </a:r>
          <a:r>
            <a:rPr kumimoji="1" lang="ja-JP" altLang="en-US" sz="900" b="0" i="0" baseline="0">
              <a:solidFill>
                <a:schemeClr val="dk1"/>
              </a:solidFill>
              <a:effectLst/>
              <a:latin typeface="+mn-lt"/>
              <a:ea typeface="+mn-ea"/>
              <a:cs typeface="+mn-cs"/>
            </a:rPr>
            <a:t>で</a:t>
          </a:r>
          <a:r>
            <a:rPr kumimoji="1" lang="ja-JP" altLang="ja-JP" sz="900" b="0" i="0" baseline="0">
              <a:solidFill>
                <a:schemeClr val="dk1"/>
              </a:solidFill>
              <a:effectLst/>
              <a:latin typeface="+mn-lt"/>
              <a:ea typeface="+mn-ea"/>
              <a:cs typeface="+mn-cs"/>
            </a:rPr>
            <a:t>今後</a:t>
          </a:r>
          <a:r>
            <a:rPr kumimoji="1" lang="ja-JP" altLang="en-US" sz="900" b="0" i="0" baseline="0">
              <a:solidFill>
                <a:schemeClr val="dk1"/>
              </a:solidFill>
              <a:effectLst/>
              <a:latin typeface="+mn-lt"/>
              <a:ea typeface="+mn-ea"/>
              <a:cs typeface="+mn-cs"/>
            </a:rPr>
            <a:t>も</a:t>
          </a:r>
          <a:r>
            <a:rPr kumimoji="1" lang="ja-JP" altLang="ja-JP" sz="900" b="0" i="0" baseline="0">
              <a:solidFill>
                <a:schemeClr val="dk1"/>
              </a:solidFill>
              <a:effectLst/>
              <a:latin typeface="+mn-lt"/>
              <a:ea typeface="+mn-ea"/>
              <a:cs typeface="+mn-cs"/>
            </a:rPr>
            <a:t>既存事業の改廃、歳出抑制を行っていくとともに、歳入においては</a:t>
          </a:r>
          <a:r>
            <a:rPr kumimoji="1" lang="ja-JP" altLang="en-US" sz="900" b="0" i="0" baseline="0">
              <a:solidFill>
                <a:schemeClr val="dk1"/>
              </a:solidFill>
              <a:effectLst/>
              <a:latin typeface="+mn-lt"/>
              <a:ea typeface="+mn-ea"/>
              <a:cs typeface="+mn-cs"/>
            </a:rPr>
            <a:t>ネーミングライツ収入や広告収入、ふるさと応援寄附金や企業版ふるさと納税など自主財源の拡充</a:t>
          </a:r>
          <a:r>
            <a:rPr kumimoji="1" lang="ja-JP" altLang="ja-JP" sz="900" b="0" i="0" baseline="0">
              <a:solidFill>
                <a:schemeClr val="dk1"/>
              </a:solidFill>
              <a:effectLst/>
              <a:latin typeface="+mn-lt"/>
              <a:ea typeface="+mn-ea"/>
              <a:cs typeface="+mn-cs"/>
            </a:rPr>
            <a:t>など、自主財源の確保に全力で取り組み、財政基盤の強化を図っていく。</a:t>
          </a:r>
          <a:endParaRPr lang="ja-JP" altLang="ja-JP" sz="9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117856</xdr:rowOff>
    </xdr:from>
    <xdr:to>
      <xdr:col>82</xdr:col>
      <xdr:colOff>107950</xdr:colOff>
      <xdr:row>76</xdr:row>
      <xdr:rowOff>154432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480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76</xdr:row>
      <xdr:rowOff>154432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5603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136144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5603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78</xdr:row>
      <xdr:rowOff>17272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6634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83583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18559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岐阜県海津市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157469</xdr:rowOff>
    </xdr:from>
    <xdr:to>
      <xdr:col>29</xdr:col>
      <xdr:colOff>127000</xdr:colOff>
      <xdr:row>19</xdr:row>
      <xdr:rowOff>25774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91194"/>
          <a:ext cx="647700" cy="39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25774</xdr:rowOff>
    </xdr:from>
    <xdr:to>
      <xdr:col>26</xdr:col>
      <xdr:colOff>50800</xdr:colOff>
      <xdr:row>19</xdr:row>
      <xdr:rowOff>41504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30949"/>
          <a:ext cx="698500" cy="15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41504</xdr:rowOff>
    </xdr:from>
    <xdr:to>
      <xdr:col>22</xdr:col>
      <xdr:colOff>114300</xdr:colOff>
      <xdr:row>19</xdr:row>
      <xdr:rowOff>50996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46679"/>
          <a:ext cx="698500" cy="9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50996</xdr:rowOff>
    </xdr:from>
    <xdr:to>
      <xdr:col>18</xdr:col>
      <xdr:colOff>177800</xdr:colOff>
      <xdr:row>19</xdr:row>
      <xdr:rowOff>58104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56171"/>
          <a:ext cx="698500" cy="7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106669</xdr:rowOff>
    </xdr:from>
    <xdr:to>
      <xdr:col>29</xdr:col>
      <xdr:colOff>177800</xdr:colOff>
      <xdr:row>19</xdr:row>
      <xdr:rowOff>36819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40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78746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1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146424</xdr:rowOff>
    </xdr:from>
    <xdr:to>
      <xdr:col>26</xdr:col>
      <xdr:colOff>101600</xdr:colOff>
      <xdr:row>19</xdr:row>
      <xdr:rowOff>76574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0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61351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66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162154</xdr:rowOff>
    </xdr:from>
    <xdr:to>
      <xdr:col>22</xdr:col>
      <xdr:colOff>165100</xdr:colOff>
      <xdr:row>19</xdr:row>
      <xdr:rowOff>92304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95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77081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8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196</xdr:rowOff>
    </xdr:from>
    <xdr:to>
      <xdr:col>19</xdr:col>
      <xdr:colOff>38100</xdr:colOff>
      <xdr:row>19</xdr:row>
      <xdr:rowOff>101796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05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86573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9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7304</xdr:rowOff>
    </xdr:from>
    <xdr:to>
      <xdr:col>15</xdr:col>
      <xdr:colOff>101600</xdr:colOff>
      <xdr:row>19</xdr:row>
      <xdr:rowOff>108904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12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93681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9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71512</xdr:rowOff>
    </xdr:from>
    <xdr:to>
      <xdr:col>29</xdr:col>
      <xdr:colOff>127000</xdr:colOff>
      <xdr:row>38</xdr:row>
      <xdr:rowOff>83755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39112"/>
          <a:ext cx="647700" cy="12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70689</xdr:rowOff>
    </xdr:from>
    <xdr:to>
      <xdr:col>26</xdr:col>
      <xdr:colOff>50800</xdr:colOff>
      <xdr:row>38</xdr:row>
      <xdr:rowOff>71512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38289"/>
          <a:ext cx="698500" cy="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70689</xdr:rowOff>
    </xdr:from>
    <xdr:to>
      <xdr:col>22</xdr:col>
      <xdr:colOff>114300</xdr:colOff>
      <xdr:row>38</xdr:row>
      <xdr:rowOff>72730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38289"/>
          <a:ext cx="698500" cy="2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69661</xdr:rowOff>
    </xdr:from>
    <xdr:to>
      <xdr:col>18</xdr:col>
      <xdr:colOff>177800</xdr:colOff>
      <xdr:row>38</xdr:row>
      <xdr:rowOff>72730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37261"/>
          <a:ext cx="698500" cy="3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32955</xdr:rowOff>
    </xdr:from>
    <xdr:to>
      <xdr:col>29</xdr:col>
      <xdr:colOff>177800</xdr:colOff>
      <xdr:row>38</xdr:row>
      <xdr:rowOff>134555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50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5032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20712</xdr:rowOff>
    </xdr:from>
    <xdr:to>
      <xdr:col>26</xdr:col>
      <xdr:colOff>101600</xdr:colOff>
      <xdr:row>38</xdr:row>
      <xdr:rowOff>122312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88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107089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7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19889</xdr:rowOff>
    </xdr:from>
    <xdr:to>
      <xdr:col>22</xdr:col>
      <xdr:colOff>165100</xdr:colOff>
      <xdr:row>38</xdr:row>
      <xdr:rowOff>121489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8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106266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7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21930</xdr:rowOff>
    </xdr:from>
    <xdr:to>
      <xdr:col>19</xdr:col>
      <xdr:colOff>38100</xdr:colOff>
      <xdr:row>38</xdr:row>
      <xdr:rowOff>123530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89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108307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7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18861</xdr:rowOff>
    </xdr:from>
    <xdr:to>
      <xdr:col>15</xdr:col>
      <xdr:colOff>101600</xdr:colOff>
      <xdr:row>38</xdr:row>
      <xdr:rowOff>120461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86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105238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岐阜県海津市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32,084
30,936
112.03
18,717,924
17,949,601
711,109
10,544,303
16,702,291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114347</xdr:rowOff>
    </xdr:from>
    <xdr:to>
      <xdr:col>24</xdr:col>
      <xdr:colOff>63500</xdr:colOff>
      <xdr:row>37</xdr:row>
      <xdr:rowOff>137577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57997"/>
          <a:ext cx="838200" cy="2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114347</xdr:rowOff>
    </xdr:from>
    <xdr:to>
      <xdr:col>19</xdr:col>
      <xdr:colOff>177800</xdr:colOff>
      <xdr:row>37</xdr:row>
      <xdr:rowOff>169614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7997"/>
          <a:ext cx="889000" cy="5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169614</xdr:rowOff>
    </xdr:from>
    <xdr:to>
      <xdr:col>15</xdr:col>
      <xdr:colOff>50800</xdr:colOff>
      <xdr:row>37</xdr:row>
      <xdr:rowOff>171269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3264"/>
          <a:ext cx="8890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171269</xdr:rowOff>
    </xdr:from>
    <xdr:to>
      <xdr:col>10</xdr:col>
      <xdr:colOff>114300</xdr:colOff>
      <xdr:row>38</xdr:row>
      <xdr:rowOff>76323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14919"/>
          <a:ext cx="889000" cy="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86777</xdr:rowOff>
    </xdr:from>
    <xdr:to>
      <xdr:col>24</xdr:col>
      <xdr:colOff>114300</xdr:colOff>
      <xdr:row>38</xdr:row>
      <xdr:rowOff>16928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304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65204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0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63547</xdr:rowOff>
    </xdr:from>
    <xdr:to>
      <xdr:col>20</xdr:col>
      <xdr:colOff>38100</xdr:colOff>
      <xdr:row>37</xdr:row>
      <xdr:rowOff>165147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156274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118814</xdr:rowOff>
    </xdr:from>
    <xdr:to>
      <xdr:col>15</xdr:col>
      <xdr:colOff>101600</xdr:colOff>
      <xdr:row>38</xdr:row>
      <xdr:rowOff>48964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40091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120469</xdr:rowOff>
    </xdr:from>
    <xdr:to>
      <xdr:col>10</xdr:col>
      <xdr:colOff>165100</xdr:colOff>
      <xdr:row>38</xdr:row>
      <xdr:rowOff>50619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6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41746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25523</xdr:rowOff>
    </xdr:from>
    <xdr:to>
      <xdr:col>6</xdr:col>
      <xdr:colOff>38100</xdr:colOff>
      <xdr:row>38</xdr:row>
      <xdr:rowOff>127123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118250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56448</xdr:rowOff>
    </xdr:from>
    <xdr:to>
      <xdr:col>24</xdr:col>
      <xdr:colOff>63500</xdr:colOff>
      <xdr:row>58</xdr:row>
      <xdr:rowOff>59762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00548"/>
          <a:ext cx="8382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59762</xdr:rowOff>
    </xdr:from>
    <xdr:to>
      <xdr:col>19</xdr:col>
      <xdr:colOff>177800</xdr:colOff>
      <xdr:row>58</xdr:row>
      <xdr:rowOff>72067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03862"/>
          <a:ext cx="889000" cy="1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72067</xdr:rowOff>
    </xdr:from>
    <xdr:to>
      <xdr:col>15</xdr:col>
      <xdr:colOff>50800</xdr:colOff>
      <xdr:row>58</xdr:row>
      <xdr:rowOff>85526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16167"/>
          <a:ext cx="889000" cy="1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74098</xdr:rowOff>
    </xdr:from>
    <xdr:to>
      <xdr:col>10</xdr:col>
      <xdr:colOff>114300</xdr:colOff>
      <xdr:row>58</xdr:row>
      <xdr:rowOff>85526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18198"/>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5648</xdr:rowOff>
    </xdr:from>
    <xdr:to>
      <xdr:col>24</xdr:col>
      <xdr:colOff>114300</xdr:colOff>
      <xdr:row>58</xdr:row>
      <xdr:rowOff>107248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8962</xdr:rowOff>
    </xdr:from>
    <xdr:to>
      <xdr:col>20</xdr:col>
      <xdr:colOff>38100</xdr:colOff>
      <xdr:row>58</xdr:row>
      <xdr:rowOff>110562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101689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21267</xdr:rowOff>
    </xdr:from>
    <xdr:to>
      <xdr:col>15</xdr:col>
      <xdr:colOff>101600</xdr:colOff>
      <xdr:row>58</xdr:row>
      <xdr:rowOff>122867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113994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34726</xdr:rowOff>
    </xdr:from>
    <xdr:to>
      <xdr:col>10</xdr:col>
      <xdr:colOff>165100</xdr:colOff>
      <xdr:row>58</xdr:row>
      <xdr:rowOff>136326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127453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7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23298</xdr:rowOff>
    </xdr:from>
    <xdr:to>
      <xdr:col>6</xdr:col>
      <xdr:colOff>38100</xdr:colOff>
      <xdr:row>58</xdr:row>
      <xdr:rowOff>124898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116025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14903</xdr:rowOff>
    </xdr:from>
    <xdr:to>
      <xdr:col>24</xdr:col>
      <xdr:colOff>63500</xdr:colOff>
      <xdr:row>79</xdr:row>
      <xdr:rowOff>15018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59453"/>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15018</xdr:rowOff>
    </xdr:from>
    <xdr:to>
      <xdr:col>19</xdr:col>
      <xdr:colOff>177800</xdr:colOff>
      <xdr:row>79</xdr:row>
      <xdr:rowOff>15666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59568"/>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7969</xdr:rowOff>
    </xdr:from>
    <xdr:to>
      <xdr:col>15</xdr:col>
      <xdr:colOff>50800</xdr:colOff>
      <xdr:row>79</xdr:row>
      <xdr:rowOff>15666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52519"/>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7969</xdr:rowOff>
    </xdr:from>
    <xdr:to>
      <xdr:col>10</xdr:col>
      <xdr:colOff>114300</xdr:colOff>
      <xdr:row>79</xdr:row>
      <xdr:rowOff>11131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2519"/>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135553</xdr:rowOff>
    </xdr:from>
    <xdr:to>
      <xdr:col>24</xdr:col>
      <xdr:colOff>114300</xdr:colOff>
      <xdr:row>79</xdr:row>
      <xdr:rowOff>65703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50480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135668</xdr:rowOff>
    </xdr:from>
    <xdr:to>
      <xdr:col>20</xdr:col>
      <xdr:colOff>38100</xdr:colOff>
      <xdr:row>79</xdr:row>
      <xdr:rowOff>65818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56945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136316</xdr:rowOff>
    </xdr:from>
    <xdr:to>
      <xdr:col>15</xdr:col>
      <xdr:colOff>101600</xdr:colOff>
      <xdr:row>79</xdr:row>
      <xdr:rowOff>66466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57593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128619</xdr:rowOff>
    </xdr:from>
    <xdr:to>
      <xdr:col>10</xdr:col>
      <xdr:colOff>165100</xdr:colOff>
      <xdr:row>79</xdr:row>
      <xdr:rowOff>58769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49896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131781</xdr:rowOff>
    </xdr:from>
    <xdr:to>
      <xdr:col>6</xdr:col>
      <xdr:colOff>38100</xdr:colOff>
      <xdr:row>79</xdr:row>
      <xdr:rowOff>61931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53058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74823</xdr:rowOff>
    </xdr:from>
    <xdr:to>
      <xdr:col>24</xdr:col>
      <xdr:colOff>63500</xdr:colOff>
      <xdr:row>97</xdr:row>
      <xdr:rowOff>100716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05473"/>
          <a:ext cx="838200" cy="2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28022</xdr:rowOff>
    </xdr:from>
    <xdr:to>
      <xdr:col>19</xdr:col>
      <xdr:colOff>177800</xdr:colOff>
      <xdr:row>97</xdr:row>
      <xdr:rowOff>100716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58672"/>
          <a:ext cx="889000" cy="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28022</xdr:rowOff>
    </xdr:from>
    <xdr:to>
      <xdr:col>15</xdr:col>
      <xdr:colOff>50800</xdr:colOff>
      <xdr:row>97</xdr:row>
      <xdr:rowOff>169760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58672"/>
          <a:ext cx="889000" cy="14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169676</xdr:rowOff>
    </xdr:from>
    <xdr:to>
      <xdr:col>10</xdr:col>
      <xdr:colOff>114300</xdr:colOff>
      <xdr:row>97</xdr:row>
      <xdr:rowOff>169760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800326"/>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24023</xdr:rowOff>
    </xdr:from>
    <xdr:to>
      <xdr:col>24</xdr:col>
      <xdr:colOff>114300</xdr:colOff>
      <xdr:row>97</xdr:row>
      <xdr:rowOff>125623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2450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49916</xdr:rowOff>
    </xdr:from>
    <xdr:to>
      <xdr:col>20</xdr:col>
      <xdr:colOff>38100</xdr:colOff>
      <xdr:row>97</xdr:row>
      <xdr:rowOff>151516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8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142643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7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148672</xdr:rowOff>
    </xdr:from>
    <xdr:to>
      <xdr:col>15</xdr:col>
      <xdr:colOff>101600</xdr:colOff>
      <xdr:row>97</xdr:row>
      <xdr:rowOff>78822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69949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0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118960</xdr:rowOff>
    </xdr:from>
    <xdr:to>
      <xdr:col>10</xdr:col>
      <xdr:colOff>165100</xdr:colOff>
      <xdr:row>98</xdr:row>
      <xdr:rowOff>49110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40237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118876</xdr:rowOff>
    </xdr:from>
    <xdr:to>
      <xdr:col>6</xdr:col>
      <xdr:colOff>38100</xdr:colOff>
      <xdr:row>98</xdr:row>
      <xdr:rowOff>49026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40153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153580</xdr:rowOff>
    </xdr:from>
    <xdr:to>
      <xdr:col>55</xdr:col>
      <xdr:colOff>0</xdr:colOff>
      <xdr:row>37</xdr:row>
      <xdr:rowOff>86832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25780"/>
          <a:ext cx="838200" cy="10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153580</xdr:rowOff>
    </xdr:from>
    <xdr:to>
      <xdr:col>50</xdr:col>
      <xdr:colOff>114300</xdr:colOff>
      <xdr:row>37</xdr:row>
      <xdr:rowOff>78832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5780"/>
          <a:ext cx="889000" cy="9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39657</xdr:rowOff>
    </xdr:from>
    <xdr:to>
      <xdr:col>45</xdr:col>
      <xdr:colOff>177800</xdr:colOff>
      <xdr:row>37</xdr:row>
      <xdr:rowOff>78832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40407"/>
          <a:ext cx="889000" cy="38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39657</xdr:rowOff>
    </xdr:from>
    <xdr:to>
      <xdr:col>41</xdr:col>
      <xdr:colOff>50800</xdr:colOff>
      <xdr:row>38</xdr:row>
      <xdr:rowOff>28250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40407"/>
          <a:ext cx="889000" cy="50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36032</xdr:rowOff>
    </xdr:from>
    <xdr:to>
      <xdr:col>55</xdr:col>
      <xdr:colOff>50800</xdr:colOff>
      <xdr:row>37</xdr:row>
      <xdr:rowOff>137632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14459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5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102780</xdr:rowOff>
    </xdr:from>
    <xdr:to>
      <xdr:col>50</xdr:col>
      <xdr:colOff>165100</xdr:colOff>
      <xdr:row>37</xdr:row>
      <xdr:rowOff>32930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49457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5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28032</xdr:rowOff>
    </xdr:from>
    <xdr:to>
      <xdr:col>46</xdr:col>
      <xdr:colOff>38100</xdr:colOff>
      <xdr:row>37</xdr:row>
      <xdr:rowOff>129632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120759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6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160307</xdr:rowOff>
    </xdr:from>
    <xdr:to>
      <xdr:col>41</xdr:col>
      <xdr:colOff>101600</xdr:colOff>
      <xdr:row>35</xdr:row>
      <xdr:rowOff>90457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8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81584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8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148900</xdr:rowOff>
    </xdr:from>
    <xdr:to>
      <xdr:col>36</xdr:col>
      <xdr:colOff>165100</xdr:colOff>
      <xdr:row>38</xdr:row>
      <xdr:rowOff>79049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925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70177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111327</xdr:rowOff>
    </xdr:from>
    <xdr:to>
      <xdr:col>55</xdr:col>
      <xdr:colOff>0</xdr:colOff>
      <xdr:row>58</xdr:row>
      <xdr:rowOff>25564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83977"/>
          <a:ext cx="838200" cy="8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25564</xdr:rowOff>
    </xdr:from>
    <xdr:to>
      <xdr:col>50</xdr:col>
      <xdr:colOff>114300</xdr:colOff>
      <xdr:row>58</xdr:row>
      <xdr:rowOff>85245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69664"/>
          <a:ext cx="889000" cy="5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21655</xdr:rowOff>
    </xdr:from>
    <xdr:to>
      <xdr:col>45</xdr:col>
      <xdr:colOff>177800</xdr:colOff>
      <xdr:row>58</xdr:row>
      <xdr:rowOff>85245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65755"/>
          <a:ext cx="889000" cy="6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21655</xdr:rowOff>
    </xdr:from>
    <xdr:to>
      <xdr:col>41</xdr:col>
      <xdr:colOff>50800</xdr:colOff>
      <xdr:row>58</xdr:row>
      <xdr:rowOff>58833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65755"/>
          <a:ext cx="889000" cy="3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60527</xdr:rowOff>
    </xdr:from>
    <xdr:to>
      <xdr:col>55</xdr:col>
      <xdr:colOff>50800</xdr:colOff>
      <xdr:row>57</xdr:row>
      <xdr:rowOff>162127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38954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146214</xdr:rowOff>
    </xdr:from>
    <xdr:to>
      <xdr:col>50</xdr:col>
      <xdr:colOff>165100</xdr:colOff>
      <xdr:row>58</xdr:row>
      <xdr:rowOff>76364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1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67491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34445</xdr:rowOff>
    </xdr:from>
    <xdr:to>
      <xdr:col>46</xdr:col>
      <xdr:colOff>38100</xdr:colOff>
      <xdr:row>58</xdr:row>
      <xdr:rowOff>136045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7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127172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7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142305</xdr:rowOff>
    </xdr:from>
    <xdr:to>
      <xdr:col>41</xdr:col>
      <xdr:colOff>101600</xdr:colOff>
      <xdr:row>58</xdr:row>
      <xdr:rowOff>72455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63582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0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8033</xdr:rowOff>
    </xdr:from>
    <xdr:to>
      <xdr:col>36</xdr:col>
      <xdr:colOff>165100</xdr:colOff>
      <xdr:row>58</xdr:row>
      <xdr:rowOff>109633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100760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4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170523</xdr:rowOff>
    </xdr:from>
    <xdr:to>
      <xdr:col>55</xdr:col>
      <xdr:colOff>0</xdr:colOff>
      <xdr:row>79</xdr:row>
      <xdr:rowOff>381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43623"/>
          <a:ext cx="8382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381</xdr:rowOff>
    </xdr:from>
    <xdr:to>
      <xdr:col>50</xdr:col>
      <xdr:colOff>114300</xdr:colOff>
      <xdr:row>79</xdr:row>
      <xdr:rowOff>34468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44931"/>
          <a:ext cx="8890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25451</xdr:rowOff>
    </xdr:from>
    <xdr:to>
      <xdr:col>45</xdr:col>
      <xdr:colOff>177800</xdr:colOff>
      <xdr:row>79</xdr:row>
      <xdr:rowOff>34468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70001"/>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164058</xdr:rowOff>
    </xdr:from>
    <xdr:to>
      <xdr:col>41</xdr:col>
      <xdr:colOff>50800</xdr:colOff>
      <xdr:row>79</xdr:row>
      <xdr:rowOff>25451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37158"/>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119723</xdr:rowOff>
    </xdr:from>
    <xdr:to>
      <xdr:col>55</xdr:col>
      <xdr:colOff>50800</xdr:colOff>
      <xdr:row>79</xdr:row>
      <xdr:rowOff>49873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34650</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121031</xdr:rowOff>
    </xdr:from>
    <xdr:to>
      <xdr:col>50</xdr:col>
      <xdr:colOff>165100</xdr:colOff>
      <xdr:row>79</xdr:row>
      <xdr:rowOff>51181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42308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8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155118</xdr:rowOff>
    </xdr:from>
    <xdr:to>
      <xdr:col>46</xdr:col>
      <xdr:colOff>38100</xdr:colOff>
      <xdr:row>79</xdr:row>
      <xdr:rowOff>85268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76395</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20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146101</xdr:rowOff>
    </xdr:from>
    <xdr:to>
      <xdr:col>41</xdr:col>
      <xdr:colOff>101600</xdr:colOff>
      <xdr:row>79</xdr:row>
      <xdr:rowOff>76251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67378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1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113258</xdr:rowOff>
    </xdr:from>
    <xdr:to>
      <xdr:col>36</xdr:col>
      <xdr:colOff>165100</xdr:colOff>
      <xdr:row>79</xdr:row>
      <xdr:rowOff>43408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34535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151457</xdr:rowOff>
    </xdr:from>
    <xdr:to>
      <xdr:col>55</xdr:col>
      <xdr:colOff>0</xdr:colOff>
      <xdr:row>98</xdr:row>
      <xdr:rowOff>55626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82107"/>
          <a:ext cx="838200" cy="7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55626</xdr:rowOff>
    </xdr:from>
    <xdr:to>
      <xdr:col>50</xdr:col>
      <xdr:colOff>114300</xdr:colOff>
      <xdr:row>98</xdr:row>
      <xdr:rowOff>102113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57726"/>
          <a:ext cx="889000" cy="4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35370</xdr:rowOff>
    </xdr:from>
    <xdr:to>
      <xdr:col>45</xdr:col>
      <xdr:colOff>177800</xdr:colOff>
      <xdr:row>98</xdr:row>
      <xdr:rowOff>102113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37470"/>
          <a:ext cx="889000" cy="6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35370</xdr:rowOff>
    </xdr:from>
    <xdr:to>
      <xdr:col>41</xdr:col>
      <xdr:colOff>50800</xdr:colOff>
      <xdr:row>98</xdr:row>
      <xdr:rowOff>80629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37470"/>
          <a:ext cx="889000" cy="4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100657</xdr:rowOff>
    </xdr:from>
    <xdr:to>
      <xdr:col>55</xdr:col>
      <xdr:colOff>50800</xdr:colOff>
      <xdr:row>98</xdr:row>
      <xdr:rowOff>30807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123534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4826</xdr:rowOff>
    </xdr:from>
    <xdr:to>
      <xdr:col>50</xdr:col>
      <xdr:colOff>165100</xdr:colOff>
      <xdr:row>98</xdr:row>
      <xdr:rowOff>106426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97553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9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51313</xdr:rowOff>
    </xdr:from>
    <xdr:to>
      <xdr:col>46</xdr:col>
      <xdr:colOff>38100</xdr:colOff>
      <xdr:row>98</xdr:row>
      <xdr:rowOff>152913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144040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156020</xdr:rowOff>
    </xdr:from>
    <xdr:to>
      <xdr:col>41</xdr:col>
      <xdr:colOff>101600</xdr:colOff>
      <xdr:row>98</xdr:row>
      <xdr:rowOff>86170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77297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7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29829</xdr:rowOff>
    </xdr:from>
    <xdr:to>
      <xdr:col>36</xdr:col>
      <xdr:colOff>165100</xdr:colOff>
      <xdr:row>98</xdr:row>
      <xdr:rowOff>131429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122556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12934</xdr:rowOff>
    </xdr:from>
    <xdr:to>
      <xdr:col>85</xdr:col>
      <xdr:colOff>127000</xdr:colOff>
      <xdr:row>78</xdr:row>
      <xdr:rowOff>17596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86034"/>
          <a:ext cx="838200" cy="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17596</xdr:rowOff>
    </xdr:from>
    <xdr:to>
      <xdr:col>81</xdr:col>
      <xdr:colOff>50800</xdr:colOff>
      <xdr:row>78</xdr:row>
      <xdr:rowOff>19214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90696"/>
          <a:ext cx="8890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19214</xdr:rowOff>
    </xdr:from>
    <xdr:to>
      <xdr:col>76</xdr:col>
      <xdr:colOff>114300</xdr:colOff>
      <xdr:row>78</xdr:row>
      <xdr:rowOff>27211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92314"/>
          <a:ext cx="8890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27211</xdr:rowOff>
    </xdr:from>
    <xdr:to>
      <xdr:col>71</xdr:col>
      <xdr:colOff>177800</xdr:colOff>
      <xdr:row>78</xdr:row>
      <xdr:rowOff>31552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00311"/>
          <a:ext cx="889000" cy="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133584</xdr:rowOff>
    </xdr:from>
    <xdr:to>
      <xdr:col>85</xdr:col>
      <xdr:colOff>177800</xdr:colOff>
      <xdr:row>78</xdr:row>
      <xdr:rowOff>63734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3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62009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138246</xdr:rowOff>
    </xdr:from>
    <xdr:to>
      <xdr:col>81</xdr:col>
      <xdr:colOff>101600</xdr:colOff>
      <xdr:row>78</xdr:row>
      <xdr:rowOff>68396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59523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3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139864</xdr:rowOff>
    </xdr:from>
    <xdr:to>
      <xdr:col>76</xdr:col>
      <xdr:colOff>165100</xdr:colOff>
      <xdr:row>78</xdr:row>
      <xdr:rowOff>70014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61141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3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147861</xdr:rowOff>
    </xdr:from>
    <xdr:to>
      <xdr:col>72</xdr:col>
      <xdr:colOff>38100</xdr:colOff>
      <xdr:row>78</xdr:row>
      <xdr:rowOff>78011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4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69138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4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152202</xdr:rowOff>
    </xdr:from>
    <xdr:to>
      <xdr:col>67</xdr:col>
      <xdr:colOff>101600</xdr:colOff>
      <xdr:row>78</xdr:row>
      <xdr:rowOff>82352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73479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4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33559</xdr:rowOff>
    </xdr:from>
    <xdr:to>
      <xdr:col>85</xdr:col>
      <xdr:colOff>127000</xdr:colOff>
      <xdr:row>98</xdr:row>
      <xdr:rowOff>76862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35659"/>
          <a:ext cx="838200" cy="4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33559</xdr:rowOff>
    </xdr:from>
    <xdr:to>
      <xdr:col>81</xdr:col>
      <xdr:colOff>50800</xdr:colOff>
      <xdr:row>98</xdr:row>
      <xdr:rowOff>55552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35659"/>
          <a:ext cx="889000" cy="2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55552</xdr:rowOff>
    </xdr:from>
    <xdr:to>
      <xdr:col>76</xdr:col>
      <xdr:colOff>114300</xdr:colOff>
      <xdr:row>98</xdr:row>
      <xdr:rowOff>125509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57652"/>
          <a:ext cx="889000" cy="6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125509</xdr:rowOff>
    </xdr:from>
    <xdr:to>
      <xdr:col>71</xdr:col>
      <xdr:colOff>177800</xdr:colOff>
      <xdr:row>98</xdr:row>
      <xdr:rowOff>137993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27609"/>
          <a:ext cx="889000" cy="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26062</xdr:rowOff>
    </xdr:from>
    <xdr:to>
      <xdr:col>85</xdr:col>
      <xdr:colOff>177800</xdr:colOff>
      <xdr:row>98</xdr:row>
      <xdr:rowOff>127662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154209</xdr:rowOff>
    </xdr:from>
    <xdr:to>
      <xdr:col>81</xdr:col>
      <xdr:colOff>101600</xdr:colOff>
      <xdr:row>98</xdr:row>
      <xdr:rowOff>84359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8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100886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6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4752</xdr:rowOff>
    </xdr:from>
    <xdr:to>
      <xdr:col>76</xdr:col>
      <xdr:colOff>165100</xdr:colOff>
      <xdr:row>98</xdr:row>
      <xdr:rowOff>106352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97479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9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74709</xdr:rowOff>
    </xdr:from>
    <xdr:to>
      <xdr:col>72</xdr:col>
      <xdr:colOff>38100</xdr:colOff>
      <xdr:row>99</xdr:row>
      <xdr:rowOff>4859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167436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6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87193</xdr:rowOff>
    </xdr:from>
    <xdr:to>
      <xdr:col>67</xdr:col>
      <xdr:colOff>101600</xdr:colOff>
      <xdr:row>99</xdr:row>
      <xdr:rowOff>17343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8470</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5017" y="16982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133909</xdr:rowOff>
    </xdr:from>
    <xdr:to>
      <xdr:col>116</xdr:col>
      <xdr:colOff>63500</xdr:colOff>
      <xdr:row>39</xdr:row>
      <xdr:rowOff>13551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49009"/>
          <a:ext cx="8382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13551</xdr:rowOff>
    </xdr:from>
    <xdr:to>
      <xdr:col>111</xdr:col>
      <xdr:colOff>177800</xdr:colOff>
      <xdr:row>39</xdr:row>
      <xdr:rowOff>17628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700101"/>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102610</xdr:rowOff>
    </xdr:from>
    <xdr:to>
      <xdr:col>107</xdr:col>
      <xdr:colOff>50800</xdr:colOff>
      <xdr:row>39</xdr:row>
      <xdr:rowOff>17628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274810"/>
          <a:ext cx="889000" cy="42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102610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274810"/>
          <a:ext cx="889000" cy="45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83109</xdr:rowOff>
    </xdr:from>
    <xdr:to>
      <xdr:col>116</xdr:col>
      <xdr:colOff>114300</xdr:colOff>
      <xdr:row>39</xdr:row>
      <xdr:rowOff>13259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57421</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134201</xdr:rowOff>
    </xdr:from>
    <xdr:to>
      <xdr:col>112</xdr:col>
      <xdr:colOff>38100</xdr:colOff>
      <xdr:row>39</xdr:row>
      <xdr:rowOff>64351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4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55478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4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138278</xdr:rowOff>
    </xdr:from>
    <xdr:to>
      <xdr:col>107</xdr:col>
      <xdr:colOff>101600</xdr:colOff>
      <xdr:row>39</xdr:row>
      <xdr:rowOff>68428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5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59555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4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51810</xdr:rowOff>
    </xdr:from>
    <xdr:to>
      <xdr:col>102</xdr:col>
      <xdr:colOff>165100</xdr:colOff>
      <xdr:row>36</xdr:row>
      <xdr:rowOff>153410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2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169937</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59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138992</xdr:rowOff>
    </xdr:from>
    <xdr:to>
      <xdr:col>116</xdr:col>
      <xdr:colOff>63500</xdr:colOff>
      <xdr:row>58</xdr:row>
      <xdr:rowOff>138992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0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138992</xdr:rowOff>
    </xdr:from>
    <xdr:to>
      <xdr:col>111</xdr:col>
      <xdr:colOff>177800</xdr:colOff>
      <xdr:row>58</xdr:row>
      <xdr:rowOff>139014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83092"/>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138329</xdr:rowOff>
    </xdr:from>
    <xdr:to>
      <xdr:col>107</xdr:col>
      <xdr:colOff>50800</xdr:colOff>
      <xdr:row>58</xdr:row>
      <xdr:rowOff>139014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242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138329</xdr:rowOff>
    </xdr:from>
    <xdr:to>
      <xdr:col>102</xdr:col>
      <xdr:colOff>114300</xdr:colOff>
      <xdr:row>58</xdr:row>
      <xdr:rowOff>138374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82429"/>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88192</xdr:rowOff>
    </xdr:from>
    <xdr:to>
      <xdr:col>116</xdr:col>
      <xdr:colOff>114300</xdr:colOff>
      <xdr:row>59</xdr:row>
      <xdr:rowOff>18342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3119</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88192</xdr:rowOff>
    </xdr:from>
    <xdr:to>
      <xdr:col>112</xdr:col>
      <xdr:colOff>38100</xdr:colOff>
      <xdr:row>59</xdr:row>
      <xdr:rowOff>18342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9469</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125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88214</xdr:rowOff>
    </xdr:from>
    <xdr:to>
      <xdr:col>107</xdr:col>
      <xdr:colOff>101600</xdr:colOff>
      <xdr:row>59</xdr:row>
      <xdr:rowOff>18364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9491</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77333" y="10125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87529</xdr:rowOff>
    </xdr:from>
    <xdr:to>
      <xdr:col>102</xdr:col>
      <xdr:colOff>165100</xdr:colOff>
      <xdr:row>59</xdr:row>
      <xdr:rowOff>17679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8806</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88333" y="10124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87574</xdr:rowOff>
    </xdr:from>
    <xdr:to>
      <xdr:col>98</xdr:col>
      <xdr:colOff>38100</xdr:colOff>
      <xdr:row>59</xdr:row>
      <xdr:rowOff>17724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8851</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99333" y="10124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67563</xdr:rowOff>
    </xdr:from>
    <xdr:to>
      <xdr:col>116</xdr:col>
      <xdr:colOff>63500</xdr:colOff>
      <xdr:row>78</xdr:row>
      <xdr:rowOff>90436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440663"/>
          <a:ext cx="838200" cy="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90436</xdr:rowOff>
    </xdr:from>
    <xdr:to>
      <xdr:col>111</xdr:col>
      <xdr:colOff>177800</xdr:colOff>
      <xdr:row>78</xdr:row>
      <xdr:rowOff>111849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463536"/>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111849</xdr:rowOff>
    </xdr:from>
    <xdr:to>
      <xdr:col>107</xdr:col>
      <xdr:colOff>50800</xdr:colOff>
      <xdr:row>78</xdr:row>
      <xdr:rowOff>131445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484949"/>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104839</xdr:rowOff>
    </xdr:from>
    <xdr:to>
      <xdr:col>102</xdr:col>
      <xdr:colOff>114300</xdr:colOff>
      <xdr:row>78</xdr:row>
      <xdr:rowOff>131445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35039"/>
          <a:ext cx="889000" cy="36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16763</xdr:rowOff>
    </xdr:from>
    <xdr:to>
      <xdr:col>116</xdr:col>
      <xdr:colOff>114300</xdr:colOff>
      <xdr:row>78</xdr:row>
      <xdr:rowOff>118363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166640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36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39636</xdr:rowOff>
    </xdr:from>
    <xdr:to>
      <xdr:col>112</xdr:col>
      <xdr:colOff>38100</xdr:colOff>
      <xdr:row>78</xdr:row>
      <xdr:rowOff>141236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132363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50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61049</xdr:rowOff>
    </xdr:from>
    <xdr:to>
      <xdr:col>107</xdr:col>
      <xdr:colOff>101600</xdr:colOff>
      <xdr:row>78</xdr:row>
      <xdr:rowOff>162649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4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153776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52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80645</xdr:rowOff>
    </xdr:from>
    <xdr:to>
      <xdr:col>102</xdr:col>
      <xdr:colOff>165100</xdr:colOff>
      <xdr:row>79</xdr:row>
      <xdr:rowOff>10795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1922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54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54039</xdr:rowOff>
    </xdr:from>
    <xdr:to>
      <xdr:col>98</xdr:col>
      <xdr:colOff>38100</xdr:colOff>
      <xdr:row>76</xdr:row>
      <xdr:rowOff>155639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歳出決算総額における住民一人当たりのコストは</a:t>
          </a:r>
          <a:r>
            <a:rPr kumimoji="1" lang="en-US" altLang="ja-JP" sz="900" b="0" i="0" baseline="0">
              <a:solidFill>
                <a:schemeClr val="dk1"/>
              </a:solidFill>
              <a:effectLst/>
              <a:latin typeface="+mn-lt"/>
              <a:ea typeface="+mn-ea"/>
              <a:cs typeface="+mn-cs"/>
            </a:rPr>
            <a:t>559,456</a:t>
          </a:r>
          <a:r>
            <a:rPr kumimoji="1" lang="ja-JP" altLang="ja-JP" sz="900" b="0" i="0" baseline="0">
              <a:solidFill>
                <a:schemeClr val="dk1"/>
              </a:solidFill>
              <a:effectLst/>
              <a:latin typeface="+mn-lt"/>
              <a:ea typeface="+mn-ea"/>
              <a:cs typeface="+mn-cs"/>
            </a:rPr>
            <a:t>円で、前年度より</a:t>
          </a:r>
          <a:r>
            <a:rPr kumimoji="1" lang="en-US" altLang="ja-JP" sz="900" b="0" i="0" baseline="0">
              <a:solidFill>
                <a:schemeClr val="dk1"/>
              </a:solidFill>
              <a:effectLst/>
              <a:latin typeface="+mn-lt"/>
              <a:ea typeface="+mn-ea"/>
              <a:cs typeface="+mn-cs"/>
            </a:rPr>
            <a:t>0.1</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増加</a:t>
          </a:r>
          <a:r>
            <a:rPr kumimoji="1" lang="ja-JP" altLang="en-US" sz="900" b="0" i="0" baseline="0">
              <a:solidFill>
                <a:schemeClr val="dk1"/>
              </a:solidFill>
              <a:effectLst/>
              <a:latin typeface="+mn-lt"/>
              <a:ea typeface="+mn-ea"/>
              <a:cs typeface="+mn-cs"/>
            </a:rPr>
            <a:t>となった。</a:t>
          </a:r>
          <a:r>
            <a:rPr kumimoji="1" lang="ja-JP" altLang="ja-JP" sz="900" b="0" i="0" baseline="0">
              <a:solidFill>
                <a:schemeClr val="dk1"/>
              </a:solidFill>
              <a:effectLst/>
              <a:latin typeface="+mn-lt"/>
              <a:ea typeface="+mn-ea"/>
              <a:cs typeface="+mn-cs"/>
            </a:rPr>
            <a:t>人件費は、</a:t>
          </a:r>
          <a:r>
            <a:rPr kumimoji="1" lang="ja-JP" altLang="en-US" sz="900" b="0" i="0" baseline="0">
              <a:solidFill>
                <a:schemeClr val="dk1"/>
              </a:solidFill>
              <a:effectLst/>
              <a:latin typeface="+mn-lt"/>
              <a:ea typeface="+mn-ea"/>
              <a:cs typeface="+mn-cs"/>
            </a:rPr>
            <a:t>令和</a:t>
          </a:r>
          <a:r>
            <a:rPr kumimoji="1" lang="en-US" altLang="ja-JP" sz="900" b="0" i="0" baseline="0">
              <a:solidFill>
                <a:schemeClr val="dk1"/>
              </a:solidFill>
              <a:effectLst/>
              <a:latin typeface="+mn-lt"/>
              <a:ea typeface="+mn-ea"/>
              <a:cs typeface="+mn-cs"/>
            </a:rPr>
            <a:t>4</a:t>
          </a:r>
          <a:r>
            <a:rPr kumimoji="1" lang="ja-JP" altLang="en-US" sz="900" b="0" i="0" baseline="0">
              <a:solidFill>
                <a:schemeClr val="dk1"/>
              </a:solidFill>
              <a:effectLst/>
              <a:latin typeface="+mn-lt"/>
              <a:ea typeface="+mn-ea"/>
              <a:cs typeface="+mn-cs"/>
            </a:rPr>
            <a:t>年度の</a:t>
          </a:r>
          <a:r>
            <a:rPr kumimoji="1" lang="ja-JP" altLang="ja-JP" sz="900" b="0" i="0" baseline="0">
              <a:solidFill>
                <a:schemeClr val="dk1"/>
              </a:solidFill>
              <a:effectLst/>
              <a:latin typeface="+mn-lt"/>
              <a:ea typeface="+mn-ea"/>
              <a:cs typeface="+mn-cs"/>
            </a:rPr>
            <a:t>介護保険施設の民営化に伴う整理退職による退職金</a:t>
          </a:r>
          <a:r>
            <a:rPr kumimoji="1" lang="ja-JP" altLang="en-US" sz="900" b="0" i="0" baseline="0">
              <a:solidFill>
                <a:schemeClr val="dk1"/>
              </a:solidFill>
              <a:effectLst/>
              <a:latin typeface="+mn-lt"/>
              <a:ea typeface="+mn-ea"/>
              <a:cs typeface="+mn-cs"/>
            </a:rPr>
            <a:t>の皆減等により</a:t>
          </a:r>
          <a:r>
            <a:rPr kumimoji="1" lang="en-US" altLang="ja-JP" sz="900" b="0" i="0" baseline="0">
              <a:solidFill>
                <a:schemeClr val="dk1"/>
              </a:solidFill>
              <a:effectLst/>
              <a:latin typeface="+mn-lt"/>
              <a:ea typeface="+mn-ea"/>
              <a:cs typeface="+mn-cs"/>
            </a:rPr>
            <a:t>113</a:t>
          </a:r>
          <a:r>
            <a:rPr kumimoji="1" lang="ja-JP" altLang="en-US" sz="900" b="0" i="0" baseline="0">
              <a:solidFill>
                <a:schemeClr val="dk1"/>
              </a:solidFill>
              <a:effectLst/>
              <a:latin typeface="+mn-lt"/>
              <a:ea typeface="+mn-ea"/>
              <a:cs typeface="+mn-cs"/>
            </a:rPr>
            <a:t>百万円の減（増減率▲</a:t>
          </a:r>
          <a:r>
            <a:rPr kumimoji="1" lang="en-US" altLang="ja-JP" sz="900" b="0" i="0" baseline="0">
              <a:solidFill>
                <a:schemeClr val="dk1"/>
              </a:solidFill>
              <a:effectLst/>
              <a:latin typeface="+mn-lt"/>
              <a:ea typeface="+mn-ea"/>
              <a:cs typeface="+mn-cs"/>
            </a:rPr>
            <a:t>3.9</a:t>
          </a:r>
          <a:r>
            <a:rPr kumimoji="1" lang="ja-JP" altLang="en-US" sz="900" b="0" i="0" baseline="0">
              <a:solidFill>
                <a:schemeClr val="dk1"/>
              </a:solidFill>
              <a:effectLst/>
              <a:latin typeface="+mn-lt"/>
              <a:ea typeface="+mn-ea"/>
              <a:cs typeface="+mn-cs"/>
            </a:rPr>
            <a:t>％）となっている。</a:t>
          </a:r>
          <a:r>
            <a:rPr kumimoji="1" lang="ja-JP" altLang="ja-JP" sz="900" b="0" i="0" baseline="0">
              <a:solidFill>
                <a:schemeClr val="dk1"/>
              </a:solidFill>
              <a:effectLst/>
              <a:latin typeface="+mn-lt"/>
              <a:ea typeface="+mn-ea"/>
              <a:cs typeface="+mn-cs"/>
            </a:rPr>
            <a:t>補助費等は、</a:t>
          </a:r>
          <a:r>
            <a:rPr kumimoji="1" lang="en-US" altLang="ja-JP" sz="900" b="0" i="0" baseline="0">
              <a:solidFill>
                <a:schemeClr val="dk1"/>
              </a:solidFill>
              <a:effectLst/>
              <a:latin typeface="+mn-lt"/>
              <a:ea typeface="+mn-ea"/>
              <a:cs typeface="+mn-cs"/>
            </a:rPr>
            <a:t>935</a:t>
          </a:r>
          <a:r>
            <a:rPr kumimoji="1" lang="ja-JP" altLang="ja-JP" sz="900" b="0" i="0" baseline="0">
              <a:solidFill>
                <a:schemeClr val="dk1"/>
              </a:solidFill>
              <a:effectLst/>
              <a:latin typeface="+mn-lt"/>
              <a:ea typeface="+mn-ea"/>
              <a:cs typeface="+mn-cs"/>
            </a:rPr>
            <a:t>百万円の</a:t>
          </a:r>
          <a:r>
            <a:rPr kumimoji="1" lang="ja-JP" altLang="en-US" sz="900" b="0" i="0" baseline="0">
              <a:solidFill>
                <a:schemeClr val="dk1"/>
              </a:solidFill>
              <a:effectLst/>
              <a:latin typeface="+mn-lt"/>
              <a:ea typeface="+mn-ea"/>
              <a:cs typeface="+mn-cs"/>
            </a:rPr>
            <a:t>減（増減率▲</a:t>
          </a:r>
          <a:r>
            <a:rPr kumimoji="1" lang="en-US" altLang="ja-JP" sz="900" b="0" i="0" baseline="0">
              <a:solidFill>
                <a:schemeClr val="dk1"/>
              </a:solidFill>
              <a:effectLst/>
              <a:latin typeface="+mn-lt"/>
              <a:ea typeface="+mn-ea"/>
              <a:cs typeface="+mn-cs"/>
            </a:rPr>
            <a:t>27.0</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となっており、</a:t>
          </a:r>
          <a:r>
            <a:rPr kumimoji="1" lang="ja-JP" altLang="en-US" sz="900" b="0" i="0" baseline="0">
              <a:solidFill>
                <a:schemeClr val="dk1"/>
              </a:solidFill>
              <a:effectLst/>
              <a:latin typeface="+mn-lt"/>
              <a:ea typeface="+mn-ea"/>
              <a:cs typeface="+mn-cs"/>
            </a:rPr>
            <a:t>介護保険施設の民営化に伴う負担金（▲</a:t>
          </a:r>
          <a:r>
            <a:rPr kumimoji="1" lang="en-US" altLang="ja-JP" sz="900" b="0" i="0" baseline="0">
              <a:solidFill>
                <a:schemeClr val="dk1"/>
              </a:solidFill>
              <a:effectLst/>
              <a:latin typeface="+mn-lt"/>
              <a:ea typeface="+mn-ea"/>
              <a:cs typeface="+mn-cs"/>
            </a:rPr>
            <a:t>442</a:t>
          </a:r>
          <a:r>
            <a:rPr kumimoji="1" lang="ja-JP" altLang="en-US" sz="900" b="0" i="0" baseline="0">
              <a:solidFill>
                <a:schemeClr val="dk1"/>
              </a:solidFill>
              <a:effectLst/>
              <a:latin typeface="+mn-lt"/>
              <a:ea typeface="+mn-ea"/>
              <a:cs typeface="+mn-cs"/>
            </a:rPr>
            <a:t>百万円）の減、子育て世帯生活応援給付金（▲</a:t>
          </a:r>
          <a:r>
            <a:rPr kumimoji="1" lang="en-US" altLang="ja-JP" sz="900" b="0" i="0" baseline="0">
              <a:solidFill>
                <a:schemeClr val="dk1"/>
              </a:solidFill>
              <a:effectLst/>
              <a:latin typeface="+mn-lt"/>
              <a:ea typeface="+mn-ea"/>
              <a:cs typeface="+mn-cs"/>
            </a:rPr>
            <a:t>140</a:t>
          </a:r>
          <a:r>
            <a:rPr kumimoji="1" lang="ja-JP" altLang="en-US" sz="900" b="0" i="0" baseline="0">
              <a:solidFill>
                <a:schemeClr val="dk1"/>
              </a:solidFill>
              <a:effectLst/>
              <a:latin typeface="+mn-lt"/>
              <a:ea typeface="+mn-ea"/>
              <a:cs typeface="+mn-cs"/>
            </a:rPr>
            <a:t>百万円）の減、新型コロナワクチン接種に係る医療従事者への報償、金（▲</a:t>
          </a:r>
          <a:r>
            <a:rPr kumimoji="1" lang="en-US" altLang="ja-JP" sz="900" b="0" i="0" baseline="0">
              <a:solidFill>
                <a:schemeClr val="dk1"/>
              </a:solidFill>
              <a:effectLst/>
              <a:latin typeface="+mn-lt"/>
              <a:ea typeface="+mn-ea"/>
              <a:cs typeface="+mn-cs"/>
            </a:rPr>
            <a:t>63</a:t>
          </a:r>
          <a:r>
            <a:rPr kumimoji="1" lang="ja-JP" altLang="en-US" sz="900" b="0" i="0" baseline="0">
              <a:solidFill>
                <a:schemeClr val="dk1"/>
              </a:solidFill>
              <a:effectLst/>
              <a:latin typeface="+mn-lt"/>
              <a:ea typeface="+mn-ea"/>
              <a:cs typeface="+mn-cs"/>
            </a:rPr>
            <a:t>百万円）の減、下水道事業会計への負担金及び補助金（▲</a:t>
          </a:r>
          <a:r>
            <a:rPr kumimoji="1" lang="en-US" altLang="ja-JP" sz="900" b="0" i="0" baseline="0">
              <a:solidFill>
                <a:schemeClr val="dk1"/>
              </a:solidFill>
              <a:effectLst/>
              <a:latin typeface="+mn-lt"/>
              <a:ea typeface="+mn-ea"/>
              <a:cs typeface="+mn-cs"/>
            </a:rPr>
            <a:t>91</a:t>
          </a:r>
          <a:r>
            <a:rPr kumimoji="1" lang="ja-JP" altLang="en-US" sz="900" b="0" i="0" baseline="0">
              <a:solidFill>
                <a:schemeClr val="dk1"/>
              </a:solidFill>
              <a:effectLst/>
              <a:latin typeface="+mn-lt"/>
              <a:ea typeface="+mn-ea"/>
              <a:cs typeface="+mn-cs"/>
            </a:rPr>
            <a:t>百万円）の減などが主な内容となっている。</a:t>
          </a:r>
          <a:r>
            <a:rPr kumimoji="1" lang="ja-JP" altLang="ja-JP" sz="900" b="0" i="0" baseline="0">
              <a:solidFill>
                <a:schemeClr val="dk1"/>
              </a:solidFill>
              <a:effectLst/>
              <a:latin typeface="+mn-lt"/>
              <a:ea typeface="+mn-ea"/>
              <a:cs typeface="+mn-cs"/>
            </a:rPr>
            <a:t>積立金は、</a:t>
          </a:r>
          <a:r>
            <a:rPr kumimoji="1" lang="ja-JP" altLang="en-US" sz="900" b="0" i="0" baseline="0">
              <a:solidFill>
                <a:schemeClr val="dk1"/>
              </a:solidFill>
              <a:effectLst/>
              <a:latin typeface="+mn-lt"/>
              <a:ea typeface="+mn-ea"/>
              <a:cs typeface="+mn-cs"/>
            </a:rPr>
            <a:t>企業誘致を推進するための新たな基金の設置、将来の公共施設の更新需要に備えるための公共施設整備基金への積立てが増となったものの、令和</a:t>
          </a:r>
          <a:r>
            <a:rPr kumimoji="1" lang="en-US" altLang="ja-JP" sz="900" b="0" i="0" baseline="0">
              <a:solidFill>
                <a:schemeClr val="dk1"/>
              </a:solidFill>
              <a:effectLst/>
              <a:latin typeface="+mn-lt"/>
              <a:ea typeface="+mn-ea"/>
              <a:cs typeface="+mn-cs"/>
            </a:rPr>
            <a:t>4</a:t>
          </a:r>
          <a:r>
            <a:rPr kumimoji="1" lang="ja-JP" altLang="en-US" sz="900" b="0" i="0" baseline="0">
              <a:solidFill>
                <a:schemeClr val="dk1"/>
              </a:solidFill>
              <a:effectLst/>
              <a:latin typeface="+mn-lt"/>
              <a:ea typeface="+mn-ea"/>
              <a:cs typeface="+mn-cs"/>
            </a:rPr>
            <a:t>年度に積み立てた合併特例事業債を財源とした振興事業基金への積立ての減、ふるさと納税の減によるふるさと応援基金への積立ての減、財政調整基金への積立ての減などにより、全体として</a:t>
          </a:r>
          <a:r>
            <a:rPr kumimoji="1" lang="en-US" altLang="ja-JP" sz="900" b="0" i="0" baseline="0">
              <a:solidFill>
                <a:schemeClr val="dk1"/>
              </a:solidFill>
              <a:effectLst/>
              <a:latin typeface="+mn-lt"/>
              <a:ea typeface="+mn-ea"/>
              <a:cs typeface="+mn-cs"/>
            </a:rPr>
            <a:t>631</a:t>
          </a:r>
          <a:r>
            <a:rPr kumimoji="1" lang="ja-JP" altLang="en-US" sz="900" b="0" i="0" baseline="0">
              <a:solidFill>
                <a:schemeClr val="dk1"/>
              </a:solidFill>
              <a:effectLst/>
              <a:latin typeface="+mn-lt"/>
              <a:ea typeface="+mn-ea"/>
              <a:cs typeface="+mn-cs"/>
            </a:rPr>
            <a:t>百万円の減となった。</a:t>
          </a:r>
          <a:endParaRPr kumimoji="0" lang="en-US" altLang="ja-JP" sz="900" b="0" i="0" baseline="0">
            <a:solidFill>
              <a:schemeClr val="dk1"/>
            </a:solidFill>
            <a:effectLst/>
            <a:latin typeface="+mn-lt"/>
            <a:ea typeface="+mn-ea"/>
            <a:cs typeface="+mn-cs"/>
          </a:endParaRPr>
        </a:p>
        <a:p>
          <a:pPr eaLnBrk="1" fontAlgn="auto" latinLnBrk="0" hangingPunct="1"/>
          <a:r>
            <a:rPr kumimoji="0"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また、普通建設事業費については、海津町地区の小学校統合整備工事（</a:t>
          </a:r>
          <a:r>
            <a:rPr kumimoji="1" lang="en-US" altLang="ja-JP" sz="900" b="0" i="0" baseline="0">
              <a:solidFill>
                <a:schemeClr val="dk1"/>
              </a:solidFill>
              <a:effectLst/>
              <a:latin typeface="+mn-lt"/>
              <a:ea typeface="+mn-ea"/>
              <a:cs typeface="+mn-cs"/>
            </a:rPr>
            <a:t>135</a:t>
          </a:r>
          <a:r>
            <a:rPr kumimoji="1" lang="ja-JP" altLang="ja-JP" sz="900" b="0" i="0" baseline="0">
              <a:solidFill>
                <a:schemeClr val="dk1"/>
              </a:solidFill>
              <a:effectLst/>
              <a:latin typeface="+mn-lt"/>
              <a:ea typeface="+mn-ea"/>
              <a:cs typeface="+mn-cs"/>
            </a:rPr>
            <a:t>百万円）</a:t>
          </a:r>
          <a:r>
            <a:rPr kumimoji="1" lang="ja-JP" altLang="en-US" sz="900" b="0" i="0" baseline="0">
              <a:solidFill>
                <a:schemeClr val="dk1"/>
              </a:solidFill>
              <a:effectLst/>
              <a:latin typeface="+mn-lt"/>
              <a:ea typeface="+mn-ea"/>
              <a:cs typeface="+mn-cs"/>
            </a:rPr>
            <a:t>の増</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子育て支援拠点施設「こども未来館」整備に係る事業費（</a:t>
          </a:r>
          <a:r>
            <a:rPr kumimoji="1" lang="en-US" altLang="ja-JP" sz="900" b="0" i="0" baseline="0">
              <a:solidFill>
                <a:schemeClr val="dk1"/>
              </a:solidFill>
              <a:effectLst/>
              <a:latin typeface="+mn-lt"/>
              <a:ea typeface="+mn-ea"/>
              <a:cs typeface="+mn-cs"/>
            </a:rPr>
            <a:t>263</a:t>
          </a:r>
          <a:r>
            <a:rPr kumimoji="1" lang="ja-JP" altLang="en-US" sz="900" b="0" i="0" baseline="0">
              <a:solidFill>
                <a:schemeClr val="dk1"/>
              </a:solidFill>
              <a:effectLst/>
              <a:latin typeface="+mn-lt"/>
              <a:ea typeface="+mn-ea"/>
              <a:cs typeface="+mn-cs"/>
            </a:rPr>
            <a:t>百万円）の皆増、道の駅「月見の里南濃」に係る土地購入費（</a:t>
          </a:r>
          <a:r>
            <a:rPr kumimoji="1" lang="en-US" altLang="ja-JP" sz="900" b="0" i="0" baseline="0">
              <a:solidFill>
                <a:schemeClr val="dk1"/>
              </a:solidFill>
              <a:effectLst/>
              <a:latin typeface="+mn-lt"/>
              <a:ea typeface="+mn-ea"/>
              <a:cs typeface="+mn-cs"/>
            </a:rPr>
            <a:t>335</a:t>
          </a:r>
          <a:r>
            <a:rPr kumimoji="1" lang="ja-JP" altLang="en-US" sz="900" b="0" i="0" baseline="0">
              <a:solidFill>
                <a:schemeClr val="dk1"/>
              </a:solidFill>
              <a:effectLst/>
              <a:latin typeface="+mn-lt"/>
              <a:ea typeface="+mn-ea"/>
              <a:cs typeface="+mn-cs"/>
            </a:rPr>
            <a:t>百万円）の皆増、介護保険施設の民営化に伴う施設改修費（</a:t>
          </a:r>
          <a:r>
            <a:rPr kumimoji="1" lang="en-US" altLang="ja-JP" sz="900" b="0" i="0" baseline="0">
              <a:solidFill>
                <a:schemeClr val="dk1"/>
              </a:solidFill>
              <a:effectLst/>
              <a:latin typeface="+mn-lt"/>
              <a:ea typeface="+mn-ea"/>
              <a:cs typeface="+mn-cs"/>
            </a:rPr>
            <a:t>121</a:t>
          </a:r>
          <a:r>
            <a:rPr kumimoji="1" lang="ja-JP" altLang="en-US" sz="900" b="0" i="0" baseline="0">
              <a:solidFill>
                <a:schemeClr val="dk1"/>
              </a:solidFill>
              <a:effectLst/>
              <a:latin typeface="+mn-lt"/>
              <a:ea typeface="+mn-ea"/>
              <a:cs typeface="+mn-cs"/>
            </a:rPr>
            <a:t>百万円）の皆増など、</a:t>
          </a:r>
          <a:r>
            <a:rPr kumimoji="1" lang="en-US" altLang="ja-JP" sz="900" b="0" i="0" baseline="0">
              <a:solidFill>
                <a:schemeClr val="dk1"/>
              </a:solidFill>
              <a:effectLst/>
              <a:latin typeface="+mn-lt"/>
              <a:ea typeface="+mn-ea"/>
              <a:cs typeface="+mn-cs"/>
            </a:rPr>
            <a:t>1,178</a:t>
          </a:r>
          <a:r>
            <a:rPr kumimoji="1" lang="ja-JP" altLang="ja-JP" sz="900" b="0" i="0" baseline="0">
              <a:solidFill>
                <a:schemeClr val="dk1"/>
              </a:solidFill>
              <a:effectLst/>
              <a:latin typeface="+mn-lt"/>
              <a:ea typeface="+mn-ea"/>
              <a:cs typeface="+mn-cs"/>
            </a:rPr>
            <a:t>百万円の増</a:t>
          </a:r>
          <a:r>
            <a:rPr kumimoji="1" lang="ja-JP" altLang="en-US" sz="900" b="0" i="0" baseline="0">
              <a:solidFill>
                <a:schemeClr val="dk1"/>
              </a:solidFill>
              <a:effectLst/>
              <a:latin typeface="+mn-lt"/>
              <a:ea typeface="+mn-ea"/>
              <a:cs typeface="+mn-cs"/>
            </a:rPr>
            <a:t>（増減率</a:t>
          </a:r>
          <a:r>
            <a:rPr kumimoji="1" lang="en-US" altLang="ja-JP" sz="900" b="0" i="0" baseline="0">
              <a:solidFill>
                <a:schemeClr val="dk1"/>
              </a:solidFill>
              <a:effectLst/>
              <a:latin typeface="+mn-lt"/>
              <a:ea typeface="+mn-ea"/>
              <a:cs typeface="+mn-cs"/>
            </a:rPr>
            <a:t>72.4</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となった。</a:t>
          </a:r>
          <a:endParaRPr lang="ja-JP" altLang="ja-JP" sz="9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岐阜県海津市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32,084
30,936
112.03
18,717,924
17,949,601
711,109
10,544,303
16,702,291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9398</xdr:rowOff>
    </xdr:from>
    <xdr:to>
      <xdr:col>24</xdr:col>
      <xdr:colOff>63500</xdr:colOff>
      <xdr:row>37</xdr:row>
      <xdr:rowOff>38926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53048"/>
          <a:ext cx="8382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9398</xdr:rowOff>
    </xdr:from>
    <xdr:to>
      <xdr:col>19</xdr:col>
      <xdr:colOff>177800</xdr:colOff>
      <xdr:row>37</xdr:row>
      <xdr:rowOff>130747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3048"/>
          <a:ext cx="889000" cy="12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90170</xdr:rowOff>
    </xdr:from>
    <xdr:to>
      <xdr:col>15</xdr:col>
      <xdr:colOff>50800</xdr:colOff>
      <xdr:row>37</xdr:row>
      <xdr:rowOff>130747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33820"/>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63119</xdr:rowOff>
    </xdr:from>
    <xdr:to>
      <xdr:col>10</xdr:col>
      <xdr:colOff>114300</xdr:colOff>
      <xdr:row>37</xdr:row>
      <xdr:rowOff>90170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06769"/>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159576</xdr:rowOff>
    </xdr:from>
    <xdr:to>
      <xdr:col>24</xdr:col>
      <xdr:colOff>114300</xdr:colOff>
      <xdr:row>37</xdr:row>
      <xdr:rowOff>89726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74503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130048</xdr:rowOff>
    </xdr:from>
    <xdr:to>
      <xdr:col>20</xdr:col>
      <xdr:colOff>38100</xdr:colOff>
      <xdr:row>37</xdr:row>
      <xdr:rowOff>60198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51325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79947</xdr:rowOff>
    </xdr:from>
    <xdr:to>
      <xdr:col>15</xdr:col>
      <xdr:colOff>101600</xdr:colOff>
      <xdr:row>38</xdr:row>
      <xdr:rowOff>10097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2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1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39370</xdr:rowOff>
    </xdr:from>
    <xdr:to>
      <xdr:col>10</xdr:col>
      <xdr:colOff>165100</xdr:colOff>
      <xdr:row>37</xdr:row>
      <xdr:rowOff>140970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132097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12319</xdr:rowOff>
    </xdr:from>
    <xdr:to>
      <xdr:col>6</xdr:col>
      <xdr:colOff>38100</xdr:colOff>
      <xdr:row>37</xdr:row>
      <xdr:rowOff>113919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105046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82630</xdr:rowOff>
    </xdr:from>
    <xdr:to>
      <xdr:col>24</xdr:col>
      <xdr:colOff>63500</xdr:colOff>
      <xdr:row>58</xdr:row>
      <xdr:rowOff>132865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26730"/>
          <a:ext cx="838200" cy="5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82630</xdr:rowOff>
    </xdr:from>
    <xdr:to>
      <xdr:col>19</xdr:col>
      <xdr:colOff>177800</xdr:colOff>
      <xdr:row>58</xdr:row>
      <xdr:rowOff>107224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6730"/>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25099</xdr:rowOff>
    </xdr:from>
    <xdr:to>
      <xdr:col>15</xdr:col>
      <xdr:colOff>50800</xdr:colOff>
      <xdr:row>58</xdr:row>
      <xdr:rowOff>107224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9199"/>
          <a:ext cx="889000" cy="8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25099</xdr:rowOff>
    </xdr:from>
    <xdr:to>
      <xdr:col>10</xdr:col>
      <xdr:colOff>114300</xdr:colOff>
      <xdr:row>58</xdr:row>
      <xdr:rowOff>154083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69199"/>
          <a:ext cx="889000" cy="12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82065</xdr:rowOff>
    </xdr:from>
    <xdr:to>
      <xdr:col>24</xdr:col>
      <xdr:colOff>114300</xdr:colOff>
      <xdr:row>59</xdr:row>
      <xdr:rowOff>12215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2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168442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31830</xdr:rowOff>
    </xdr:from>
    <xdr:to>
      <xdr:col>20</xdr:col>
      <xdr:colOff>38100</xdr:colOff>
      <xdr:row>58</xdr:row>
      <xdr:rowOff>133430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124557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56424</xdr:rowOff>
    </xdr:from>
    <xdr:to>
      <xdr:col>15</xdr:col>
      <xdr:colOff>101600</xdr:colOff>
      <xdr:row>58</xdr:row>
      <xdr:rowOff>158024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149151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145749</xdr:rowOff>
    </xdr:from>
    <xdr:to>
      <xdr:col>10</xdr:col>
      <xdr:colOff>165100</xdr:colOff>
      <xdr:row>58</xdr:row>
      <xdr:rowOff>75899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67026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1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103283</xdr:rowOff>
    </xdr:from>
    <xdr:to>
      <xdr:col>6</xdr:col>
      <xdr:colOff>38100</xdr:colOff>
      <xdr:row>59</xdr:row>
      <xdr:rowOff>33433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24560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4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144030</xdr:rowOff>
    </xdr:from>
    <xdr:to>
      <xdr:col>24</xdr:col>
      <xdr:colOff>63500</xdr:colOff>
      <xdr:row>77</xdr:row>
      <xdr:rowOff>10930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174230"/>
          <a:ext cx="838200" cy="3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144030</xdr:rowOff>
    </xdr:from>
    <xdr:to>
      <xdr:col>19</xdr:col>
      <xdr:colOff>177800</xdr:colOff>
      <xdr:row>77</xdr:row>
      <xdr:rowOff>65940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74230"/>
          <a:ext cx="889000" cy="9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65940</xdr:rowOff>
    </xdr:from>
    <xdr:to>
      <xdr:col>15</xdr:col>
      <xdr:colOff>50800</xdr:colOff>
      <xdr:row>77</xdr:row>
      <xdr:rowOff>137057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67590"/>
          <a:ext cx="889000" cy="7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137057</xdr:rowOff>
    </xdr:from>
    <xdr:to>
      <xdr:col>10</xdr:col>
      <xdr:colOff>114300</xdr:colOff>
      <xdr:row>77</xdr:row>
      <xdr:rowOff>144875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38707"/>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131580</xdr:rowOff>
    </xdr:from>
    <xdr:to>
      <xdr:col>24</xdr:col>
      <xdr:colOff>114300</xdr:colOff>
      <xdr:row>77</xdr:row>
      <xdr:rowOff>61730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6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46507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7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93230</xdr:rowOff>
    </xdr:from>
    <xdr:to>
      <xdr:col>20</xdr:col>
      <xdr:colOff>38100</xdr:colOff>
      <xdr:row>77</xdr:row>
      <xdr:rowOff>23380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14507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1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15140</xdr:rowOff>
    </xdr:from>
    <xdr:to>
      <xdr:col>15</xdr:col>
      <xdr:colOff>101600</xdr:colOff>
      <xdr:row>77</xdr:row>
      <xdr:rowOff>116740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107867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0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86257</xdr:rowOff>
    </xdr:from>
    <xdr:to>
      <xdr:col>10</xdr:col>
      <xdr:colOff>165100</xdr:colOff>
      <xdr:row>78</xdr:row>
      <xdr:rowOff>16407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8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7534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94075</xdr:rowOff>
    </xdr:from>
    <xdr:to>
      <xdr:col>6</xdr:col>
      <xdr:colOff>38100</xdr:colOff>
      <xdr:row>78</xdr:row>
      <xdr:rowOff>24225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15352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8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92238</xdr:rowOff>
    </xdr:from>
    <xdr:to>
      <xdr:col>24</xdr:col>
      <xdr:colOff>63500</xdr:colOff>
      <xdr:row>97</xdr:row>
      <xdr:rowOff>130287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22888"/>
          <a:ext cx="838200" cy="3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92238</xdr:rowOff>
    </xdr:from>
    <xdr:to>
      <xdr:col>19</xdr:col>
      <xdr:colOff>177800</xdr:colOff>
      <xdr:row>97</xdr:row>
      <xdr:rowOff>103696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22888"/>
          <a:ext cx="889000" cy="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103696</xdr:rowOff>
    </xdr:from>
    <xdr:to>
      <xdr:col>15</xdr:col>
      <xdr:colOff>50800</xdr:colOff>
      <xdr:row>97</xdr:row>
      <xdr:rowOff>147321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34346"/>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147321</xdr:rowOff>
    </xdr:from>
    <xdr:to>
      <xdr:col>10</xdr:col>
      <xdr:colOff>114300</xdr:colOff>
      <xdr:row>97</xdr:row>
      <xdr:rowOff>153786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77971"/>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79487</xdr:rowOff>
    </xdr:from>
    <xdr:to>
      <xdr:col>24</xdr:col>
      <xdr:colOff>114300</xdr:colOff>
      <xdr:row>98</xdr:row>
      <xdr:rowOff>9637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1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165864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2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41438</xdr:rowOff>
    </xdr:from>
    <xdr:to>
      <xdr:col>20</xdr:col>
      <xdr:colOff>38100</xdr:colOff>
      <xdr:row>97</xdr:row>
      <xdr:rowOff>143038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134165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6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52896</xdr:rowOff>
    </xdr:from>
    <xdr:to>
      <xdr:col>15</xdr:col>
      <xdr:colOff>101600</xdr:colOff>
      <xdr:row>97</xdr:row>
      <xdr:rowOff>154496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145623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7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96521</xdr:rowOff>
    </xdr:from>
    <xdr:to>
      <xdr:col>10</xdr:col>
      <xdr:colOff>165100</xdr:colOff>
      <xdr:row>98</xdr:row>
      <xdr:rowOff>26671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17798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1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102986</xdr:rowOff>
    </xdr:from>
    <xdr:to>
      <xdr:col>6</xdr:col>
      <xdr:colOff>38100</xdr:colOff>
      <xdr:row>98</xdr:row>
      <xdr:rowOff>33136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3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24263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33891</xdr:rowOff>
    </xdr:from>
    <xdr:to>
      <xdr:col>55</xdr:col>
      <xdr:colOff>0</xdr:colOff>
      <xdr:row>38</xdr:row>
      <xdr:rowOff>45974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48991"/>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45974</xdr:rowOff>
    </xdr:from>
    <xdr:to>
      <xdr:col>50</xdr:col>
      <xdr:colOff>114300</xdr:colOff>
      <xdr:row>38</xdr:row>
      <xdr:rowOff>81244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61074"/>
          <a:ext cx="8890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81244</xdr:rowOff>
    </xdr:from>
    <xdr:to>
      <xdr:col>45</xdr:col>
      <xdr:colOff>177800</xdr:colOff>
      <xdr:row>38</xdr:row>
      <xdr:rowOff>92673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96344"/>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63936</xdr:rowOff>
    </xdr:from>
    <xdr:to>
      <xdr:col>41</xdr:col>
      <xdr:colOff>50800</xdr:colOff>
      <xdr:row>38</xdr:row>
      <xdr:rowOff>92673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79036"/>
          <a:ext cx="889000" cy="2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9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132968</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76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166624</xdr:rowOff>
    </xdr:from>
    <xdr:to>
      <xdr:col>50</xdr:col>
      <xdr:colOff>165100</xdr:colOff>
      <xdr:row>38</xdr:row>
      <xdr:rowOff>96774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87901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30444</xdr:rowOff>
    </xdr:from>
    <xdr:to>
      <xdr:col>46</xdr:col>
      <xdr:colOff>38100</xdr:colOff>
      <xdr:row>38</xdr:row>
      <xdr:rowOff>132044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123171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38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41873</xdr:rowOff>
    </xdr:from>
    <xdr:to>
      <xdr:col>41</xdr:col>
      <xdr:colOff>101600</xdr:colOff>
      <xdr:row>38</xdr:row>
      <xdr:rowOff>143473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134600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4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13136</xdr:rowOff>
    </xdr:from>
    <xdr:to>
      <xdr:col>36</xdr:col>
      <xdr:colOff>165100</xdr:colOff>
      <xdr:row>38</xdr:row>
      <xdr:rowOff>114736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105863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20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144966</xdr:rowOff>
    </xdr:from>
    <xdr:to>
      <xdr:col>55</xdr:col>
      <xdr:colOff>0</xdr:colOff>
      <xdr:row>58</xdr:row>
      <xdr:rowOff>38941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17616"/>
          <a:ext cx="838200" cy="6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38941</xdr:rowOff>
    </xdr:from>
    <xdr:to>
      <xdr:col>50</xdr:col>
      <xdr:colOff>114300</xdr:colOff>
      <xdr:row>58</xdr:row>
      <xdr:rowOff>52763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83041"/>
          <a:ext cx="889000" cy="1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52763</xdr:rowOff>
    </xdr:from>
    <xdr:to>
      <xdr:col>45</xdr:col>
      <xdr:colOff>177800</xdr:colOff>
      <xdr:row>58</xdr:row>
      <xdr:rowOff>58920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96863"/>
          <a:ext cx="88900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28113</xdr:rowOff>
    </xdr:from>
    <xdr:to>
      <xdr:col>41</xdr:col>
      <xdr:colOff>50800</xdr:colOff>
      <xdr:row>58</xdr:row>
      <xdr:rowOff>58920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72213"/>
          <a:ext cx="889000" cy="3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94166</xdr:rowOff>
    </xdr:from>
    <xdr:to>
      <xdr:col>55</xdr:col>
      <xdr:colOff>50800</xdr:colOff>
      <xdr:row>58</xdr:row>
      <xdr:rowOff>24316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6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72593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4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159591</xdr:rowOff>
    </xdr:from>
    <xdr:to>
      <xdr:col>50</xdr:col>
      <xdr:colOff>165100</xdr:colOff>
      <xdr:row>58</xdr:row>
      <xdr:rowOff>89741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3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80868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2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1963</xdr:rowOff>
    </xdr:from>
    <xdr:to>
      <xdr:col>46</xdr:col>
      <xdr:colOff>38100</xdr:colOff>
      <xdr:row>58</xdr:row>
      <xdr:rowOff>103563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94690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3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8120</xdr:rowOff>
    </xdr:from>
    <xdr:to>
      <xdr:col>41</xdr:col>
      <xdr:colOff>101600</xdr:colOff>
      <xdr:row>58</xdr:row>
      <xdr:rowOff>109720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100847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4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148763</xdr:rowOff>
    </xdr:from>
    <xdr:to>
      <xdr:col>36</xdr:col>
      <xdr:colOff>165100</xdr:colOff>
      <xdr:row>58</xdr:row>
      <xdr:rowOff>78913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2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70040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1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28125</xdr:rowOff>
    </xdr:from>
    <xdr:to>
      <xdr:col>55</xdr:col>
      <xdr:colOff>0</xdr:colOff>
      <xdr:row>78</xdr:row>
      <xdr:rowOff>101191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01225"/>
          <a:ext cx="838200" cy="7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101191</xdr:rowOff>
    </xdr:from>
    <xdr:to>
      <xdr:col>50</xdr:col>
      <xdr:colOff>114300</xdr:colOff>
      <xdr:row>78</xdr:row>
      <xdr:rowOff>102183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74291"/>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71568</xdr:rowOff>
    </xdr:from>
    <xdr:to>
      <xdr:col>45</xdr:col>
      <xdr:colOff>177800</xdr:colOff>
      <xdr:row>78</xdr:row>
      <xdr:rowOff>102183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44668"/>
          <a:ext cx="889000" cy="3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71568</xdr:rowOff>
    </xdr:from>
    <xdr:to>
      <xdr:col>41</xdr:col>
      <xdr:colOff>50800</xdr:colOff>
      <xdr:row>78</xdr:row>
      <xdr:rowOff>100961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44668"/>
          <a:ext cx="889000" cy="2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148775</xdr:rowOff>
    </xdr:from>
    <xdr:to>
      <xdr:col>55</xdr:col>
      <xdr:colOff>50800</xdr:colOff>
      <xdr:row>78</xdr:row>
      <xdr:rowOff>78925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50391</xdr:rowOff>
    </xdr:from>
    <xdr:to>
      <xdr:col>50</xdr:col>
      <xdr:colOff>165100</xdr:colOff>
      <xdr:row>78</xdr:row>
      <xdr:rowOff>151991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143118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51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51383</xdr:rowOff>
    </xdr:from>
    <xdr:to>
      <xdr:col>46</xdr:col>
      <xdr:colOff>38100</xdr:colOff>
      <xdr:row>78</xdr:row>
      <xdr:rowOff>152983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144110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51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20768</xdr:rowOff>
    </xdr:from>
    <xdr:to>
      <xdr:col>41</xdr:col>
      <xdr:colOff>101600</xdr:colOff>
      <xdr:row>78</xdr:row>
      <xdr:rowOff>122368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9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113495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8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50161</xdr:rowOff>
    </xdr:from>
    <xdr:to>
      <xdr:col>36</xdr:col>
      <xdr:colOff>165100</xdr:colOff>
      <xdr:row>78</xdr:row>
      <xdr:rowOff>151761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142888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1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117160</xdr:rowOff>
    </xdr:from>
    <xdr:to>
      <xdr:col>55</xdr:col>
      <xdr:colOff>0</xdr:colOff>
      <xdr:row>96</xdr:row>
      <xdr:rowOff>159947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76360"/>
          <a:ext cx="8382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159947</xdr:rowOff>
    </xdr:from>
    <xdr:to>
      <xdr:col>50</xdr:col>
      <xdr:colOff>114300</xdr:colOff>
      <xdr:row>97</xdr:row>
      <xdr:rowOff>30314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19147"/>
          <a:ext cx="889000" cy="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1039</xdr:rowOff>
    </xdr:from>
    <xdr:to>
      <xdr:col>45</xdr:col>
      <xdr:colOff>177800</xdr:colOff>
      <xdr:row>97</xdr:row>
      <xdr:rowOff>30314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60239"/>
          <a:ext cx="889000" cy="20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1039</xdr:rowOff>
    </xdr:from>
    <xdr:to>
      <xdr:col>41</xdr:col>
      <xdr:colOff>50800</xdr:colOff>
      <xdr:row>96</xdr:row>
      <xdr:rowOff>149095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60239"/>
          <a:ext cx="889000" cy="1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66360</xdr:rowOff>
    </xdr:from>
    <xdr:to>
      <xdr:col>55</xdr:col>
      <xdr:colOff>50800</xdr:colOff>
      <xdr:row>96</xdr:row>
      <xdr:rowOff>167960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2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44787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0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109147</xdr:rowOff>
    </xdr:from>
    <xdr:to>
      <xdr:col>50</xdr:col>
      <xdr:colOff>165100</xdr:colOff>
      <xdr:row>97</xdr:row>
      <xdr:rowOff>39297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6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30424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6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150964</xdr:rowOff>
    </xdr:from>
    <xdr:to>
      <xdr:col>46</xdr:col>
      <xdr:colOff>38100</xdr:colOff>
      <xdr:row>97</xdr:row>
      <xdr:rowOff>81114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1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72241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121689</xdr:rowOff>
    </xdr:from>
    <xdr:to>
      <xdr:col>41</xdr:col>
      <xdr:colOff>101600</xdr:colOff>
      <xdr:row>96</xdr:row>
      <xdr:rowOff>51839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68366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18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98295</xdr:rowOff>
    </xdr:from>
    <xdr:to>
      <xdr:col>36</xdr:col>
      <xdr:colOff>165100</xdr:colOff>
      <xdr:row>97</xdr:row>
      <xdr:rowOff>28445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5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19572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5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157691</xdr:rowOff>
    </xdr:from>
    <xdr:to>
      <xdr:col>85</xdr:col>
      <xdr:colOff>127000</xdr:colOff>
      <xdr:row>36</xdr:row>
      <xdr:rowOff>32715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58441"/>
          <a:ext cx="838200" cy="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160182</xdr:rowOff>
    </xdr:from>
    <xdr:to>
      <xdr:col>81</xdr:col>
      <xdr:colOff>50800</xdr:colOff>
      <xdr:row>36</xdr:row>
      <xdr:rowOff>32715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160932"/>
          <a:ext cx="889000" cy="4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160182</xdr:rowOff>
    </xdr:from>
    <xdr:to>
      <xdr:col>76</xdr:col>
      <xdr:colOff>114300</xdr:colOff>
      <xdr:row>36</xdr:row>
      <xdr:rowOff>69131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160932"/>
          <a:ext cx="889000" cy="8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61862</xdr:rowOff>
    </xdr:from>
    <xdr:to>
      <xdr:col>71</xdr:col>
      <xdr:colOff>177800</xdr:colOff>
      <xdr:row>36</xdr:row>
      <xdr:rowOff>69131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234062"/>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106891</xdr:rowOff>
    </xdr:from>
    <xdr:to>
      <xdr:col>85</xdr:col>
      <xdr:colOff>177800</xdr:colOff>
      <xdr:row>36</xdr:row>
      <xdr:rowOff>37041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0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85318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8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153365</xdr:rowOff>
    </xdr:from>
    <xdr:to>
      <xdr:col>81</xdr:col>
      <xdr:colOff>101600</xdr:colOff>
      <xdr:row>36</xdr:row>
      <xdr:rowOff>83515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74642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4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109382</xdr:rowOff>
    </xdr:from>
    <xdr:to>
      <xdr:col>76</xdr:col>
      <xdr:colOff>165100</xdr:colOff>
      <xdr:row>36</xdr:row>
      <xdr:rowOff>39532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1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30659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0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18331</xdr:rowOff>
    </xdr:from>
    <xdr:to>
      <xdr:col>72</xdr:col>
      <xdr:colOff>38100</xdr:colOff>
      <xdr:row>36</xdr:row>
      <xdr:rowOff>119931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111058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8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11062</xdr:rowOff>
    </xdr:from>
    <xdr:to>
      <xdr:col>67</xdr:col>
      <xdr:colOff>101600</xdr:colOff>
      <xdr:row>36</xdr:row>
      <xdr:rowOff>112662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8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103789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57596</xdr:rowOff>
    </xdr:from>
    <xdr:to>
      <xdr:col>85</xdr:col>
      <xdr:colOff>127000</xdr:colOff>
      <xdr:row>56</xdr:row>
      <xdr:rowOff>161468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58796"/>
          <a:ext cx="838200" cy="10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161468</xdr:rowOff>
    </xdr:from>
    <xdr:to>
      <xdr:col>81</xdr:col>
      <xdr:colOff>50800</xdr:colOff>
      <xdr:row>57</xdr:row>
      <xdr:rowOff>65035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62668"/>
          <a:ext cx="889000" cy="7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123799</xdr:rowOff>
    </xdr:from>
    <xdr:to>
      <xdr:col>76</xdr:col>
      <xdr:colOff>114300</xdr:colOff>
      <xdr:row>57</xdr:row>
      <xdr:rowOff>65035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24999"/>
          <a:ext cx="889000" cy="1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123799</xdr:rowOff>
    </xdr:from>
    <xdr:to>
      <xdr:col>71</xdr:col>
      <xdr:colOff>177800</xdr:colOff>
      <xdr:row>57</xdr:row>
      <xdr:rowOff>61213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24999"/>
          <a:ext cx="889000" cy="1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6796</xdr:rowOff>
    </xdr:from>
    <xdr:to>
      <xdr:col>85</xdr:col>
      <xdr:colOff>177800</xdr:colOff>
      <xdr:row>56</xdr:row>
      <xdr:rowOff>108396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29673</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5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110668</xdr:rowOff>
    </xdr:from>
    <xdr:to>
      <xdr:col>81</xdr:col>
      <xdr:colOff>101600</xdr:colOff>
      <xdr:row>57</xdr:row>
      <xdr:rowOff>40818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57345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8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14235</xdr:rowOff>
    </xdr:from>
    <xdr:to>
      <xdr:col>76</xdr:col>
      <xdr:colOff>165100</xdr:colOff>
      <xdr:row>57</xdr:row>
      <xdr:rowOff>115835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8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106962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7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72999</xdr:rowOff>
    </xdr:from>
    <xdr:to>
      <xdr:col>72</xdr:col>
      <xdr:colOff>38100</xdr:colOff>
      <xdr:row>57</xdr:row>
      <xdr:rowOff>3149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7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19676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4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10413</xdr:rowOff>
    </xdr:from>
    <xdr:to>
      <xdr:col>67</xdr:col>
      <xdr:colOff>101600</xdr:colOff>
      <xdr:row>57</xdr:row>
      <xdr:rowOff>112013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8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103140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12934</xdr:rowOff>
    </xdr:from>
    <xdr:to>
      <xdr:col>85</xdr:col>
      <xdr:colOff>127000</xdr:colOff>
      <xdr:row>98</xdr:row>
      <xdr:rowOff>17596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815034"/>
          <a:ext cx="838200" cy="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17596</xdr:rowOff>
    </xdr:from>
    <xdr:to>
      <xdr:col>81</xdr:col>
      <xdr:colOff>50800</xdr:colOff>
      <xdr:row>98</xdr:row>
      <xdr:rowOff>19214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19696"/>
          <a:ext cx="8890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19214</xdr:rowOff>
    </xdr:from>
    <xdr:to>
      <xdr:col>76</xdr:col>
      <xdr:colOff>114300</xdr:colOff>
      <xdr:row>98</xdr:row>
      <xdr:rowOff>27211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21314"/>
          <a:ext cx="8890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27211</xdr:rowOff>
    </xdr:from>
    <xdr:to>
      <xdr:col>71</xdr:col>
      <xdr:colOff>177800</xdr:colOff>
      <xdr:row>98</xdr:row>
      <xdr:rowOff>31552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29311"/>
          <a:ext cx="889000" cy="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133584</xdr:rowOff>
    </xdr:from>
    <xdr:to>
      <xdr:col>85</xdr:col>
      <xdr:colOff>177800</xdr:colOff>
      <xdr:row>98</xdr:row>
      <xdr:rowOff>63734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138246</xdr:rowOff>
    </xdr:from>
    <xdr:to>
      <xdr:col>81</xdr:col>
      <xdr:colOff>101600</xdr:colOff>
      <xdr:row>98</xdr:row>
      <xdr:rowOff>68396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59523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6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139864</xdr:rowOff>
    </xdr:from>
    <xdr:to>
      <xdr:col>76</xdr:col>
      <xdr:colOff>165100</xdr:colOff>
      <xdr:row>98</xdr:row>
      <xdr:rowOff>70014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7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61141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6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147861</xdr:rowOff>
    </xdr:from>
    <xdr:to>
      <xdr:col>72</xdr:col>
      <xdr:colOff>38100</xdr:colOff>
      <xdr:row>98</xdr:row>
      <xdr:rowOff>78011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69138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152202</xdr:rowOff>
    </xdr:from>
    <xdr:to>
      <xdr:col>67</xdr:col>
      <xdr:colOff>101600</xdr:colOff>
      <xdr:row>98</xdr:row>
      <xdr:rowOff>82352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8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73479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7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総務費は、ふるさと納税の減による返礼品や委託料、手数料等ふるさと納税関連経費（▲</a:t>
          </a:r>
          <a:r>
            <a:rPr kumimoji="1" lang="en-US" altLang="ja-JP" sz="900" b="0" i="0" baseline="0">
              <a:solidFill>
                <a:schemeClr val="dk1"/>
              </a:solidFill>
              <a:effectLst/>
              <a:latin typeface="+mn-lt"/>
              <a:ea typeface="+mn-ea"/>
              <a:cs typeface="+mn-cs"/>
            </a:rPr>
            <a:t>34</a:t>
          </a:r>
          <a:r>
            <a:rPr kumimoji="1" lang="ja-JP" altLang="en-US" sz="900" b="0" i="0" baseline="0">
              <a:solidFill>
                <a:schemeClr val="dk1"/>
              </a:solidFill>
              <a:effectLst/>
              <a:latin typeface="+mn-lt"/>
              <a:ea typeface="+mn-ea"/>
              <a:cs typeface="+mn-cs"/>
            </a:rPr>
            <a:t>百万円）の減、令和</a:t>
          </a:r>
          <a:r>
            <a:rPr kumimoji="1" lang="en-US" altLang="ja-JP" sz="900" b="0" i="0" baseline="0">
              <a:solidFill>
                <a:schemeClr val="dk1"/>
              </a:solidFill>
              <a:effectLst/>
              <a:latin typeface="+mn-lt"/>
              <a:ea typeface="+mn-ea"/>
              <a:cs typeface="+mn-cs"/>
            </a:rPr>
            <a:t>4</a:t>
          </a:r>
          <a:r>
            <a:rPr kumimoji="1" lang="ja-JP" altLang="en-US" sz="900" b="0" i="0" baseline="0">
              <a:solidFill>
                <a:schemeClr val="dk1"/>
              </a:solidFill>
              <a:effectLst/>
              <a:latin typeface="+mn-lt"/>
              <a:ea typeface="+mn-ea"/>
              <a:cs typeface="+mn-cs"/>
            </a:rPr>
            <a:t>年度に実施した合併特例債を原資の一部とした振興事業基金への積立金（▲</a:t>
          </a:r>
          <a:r>
            <a:rPr kumimoji="1" lang="en-US" altLang="ja-JP" sz="900" b="0" i="0" baseline="0">
              <a:solidFill>
                <a:schemeClr val="dk1"/>
              </a:solidFill>
              <a:effectLst/>
              <a:latin typeface="+mn-lt"/>
              <a:ea typeface="+mn-ea"/>
              <a:cs typeface="+mn-cs"/>
            </a:rPr>
            <a:t>849</a:t>
          </a:r>
          <a:r>
            <a:rPr kumimoji="1" lang="ja-JP" altLang="en-US" sz="900" b="0" i="0" baseline="0">
              <a:solidFill>
                <a:schemeClr val="dk1"/>
              </a:solidFill>
              <a:effectLst/>
              <a:latin typeface="+mn-lt"/>
              <a:ea typeface="+mn-ea"/>
              <a:cs typeface="+mn-cs"/>
            </a:rPr>
            <a:t>百万円）の減、ふるさと納税の減に伴うふるさと応援基金への積立て（▲</a:t>
          </a:r>
          <a:r>
            <a:rPr kumimoji="1" lang="en-US" altLang="ja-JP" sz="900" b="0" i="0" baseline="0">
              <a:solidFill>
                <a:schemeClr val="dk1"/>
              </a:solidFill>
              <a:effectLst/>
              <a:latin typeface="+mn-lt"/>
              <a:ea typeface="+mn-ea"/>
              <a:cs typeface="+mn-cs"/>
            </a:rPr>
            <a:t>30</a:t>
          </a:r>
          <a:r>
            <a:rPr kumimoji="1" lang="ja-JP" altLang="en-US" sz="900" b="0" i="0" baseline="0">
              <a:solidFill>
                <a:schemeClr val="dk1"/>
              </a:solidFill>
              <a:effectLst/>
              <a:latin typeface="+mn-lt"/>
              <a:ea typeface="+mn-ea"/>
              <a:cs typeface="+mn-cs"/>
            </a:rPr>
            <a:t>百万円）の減、財政調整基金への積立て（▲</a:t>
          </a:r>
          <a:r>
            <a:rPr kumimoji="1" lang="en-US" altLang="ja-JP" sz="900" b="0" i="0" baseline="0">
              <a:solidFill>
                <a:schemeClr val="dk1"/>
              </a:solidFill>
              <a:effectLst/>
              <a:latin typeface="+mn-lt"/>
              <a:ea typeface="+mn-ea"/>
              <a:cs typeface="+mn-cs"/>
            </a:rPr>
            <a:t>304</a:t>
          </a:r>
          <a:r>
            <a:rPr kumimoji="1" lang="ja-JP" altLang="en-US" sz="900" b="0" i="0" baseline="0">
              <a:solidFill>
                <a:schemeClr val="dk1"/>
              </a:solidFill>
              <a:effectLst/>
              <a:latin typeface="+mn-lt"/>
              <a:ea typeface="+mn-ea"/>
              <a:cs typeface="+mn-cs"/>
            </a:rPr>
            <a:t>百万円）の減などにより、全体として</a:t>
          </a:r>
          <a:r>
            <a:rPr kumimoji="1" lang="en-US" altLang="ja-JP" sz="900" b="0" i="0" baseline="0">
              <a:solidFill>
                <a:schemeClr val="dk1"/>
              </a:solidFill>
              <a:effectLst/>
              <a:latin typeface="+mn-lt"/>
              <a:ea typeface="+mn-ea"/>
              <a:cs typeface="+mn-cs"/>
            </a:rPr>
            <a:t>1,321</a:t>
          </a:r>
          <a:r>
            <a:rPr kumimoji="1" lang="ja-JP" altLang="en-US" sz="900" b="0" i="0" baseline="0">
              <a:solidFill>
                <a:schemeClr val="dk1"/>
              </a:solidFill>
              <a:effectLst/>
              <a:latin typeface="+mn-lt"/>
              <a:ea typeface="+mn-ea"/>
              <a:cs typeface="+mn-cs"/>
            </a:rPr>
            <a:t>百万円の減（増減率▲</a:t>
          </a:r>
          <a:r>
            <a:rPr kumimoji="1" lang="en-US" altLang="ja-JP" sz="900" b="0" i="0" baseline="0">
              <a:solidFill>
                <a:schemeClr val="dk1"/>
              </a:solidFill>
              <a:effectLst/>
              <a:latin typeface="+mn-lt"/>
              <a:ea typeface="+mn-ea"/>
              <a:cs typeface="+mn-cs"/>
            </a:rPr>
            <a:t>38.6</a:t>
          </a:r>
          <a:r>
            <a:rPr kumimoji="1" lang="ja-JP" altLang="en-US" sz="900" b="0" i="0" baseline="0">
              <a:solidFill>
                <a:schemeClr val="dk1"/>
              </a:solidFill>
              <a:effectLst/>
              <a:latin typeface="+mn-lt"/>
              <a:ea typeface="+mn-ea"/>
              <a:cs typeface="+mn-cs"/>
            </a:rPr>
            <a:t>％）となった。衛生費は、新型コロナの</a:t>
          </a:r>
          <a:r>
            <a:rPr kumimoji="1" lang="en-US" altLang="ja-JP" sz="900" b="0" i="0" baseline="0">
              <a:solidFill>
                <a:schemeClr val="dk1"/>
              </a:solidFill>
              <a:effectLst/>
              <a:latin typeface="+mn-lt"/>
              <a:ea typeface="+mn-ea"/>
              <a:cs typeface="+mn-cs"/>
            </a:rPr>
            <a:t>5</a:t>
          </a:r>
          <a:r>
            <a:rPr kumimoji="1" lang="ja-JP" altLang="en-US" sz="900" b="0" i="0" baseline="0">
              <a:solidFill>
                <a:schemeClr val="dk1"/>
              </a:solidFill>
              <a:effectLst/>
              <a:latin typeface="+mn-lt"/>
              <a:ea typeface="+mn-ea"/>
              <a:cs typeface="+mn-cs"/>
            </a:rPr>
            <a:t>類感染症移行に伴うワクチン接種会場終了による委託料等の関連経費（▲</a:t>
          </a:r>
          <a:r>
            <a:rPr kumimoji="1" lang="en-US" altLang="ja-JP" sz="900" b="0" i="0" baseline="0">
              <a:solidFill>
                <a:schemeClr val="dk1"/>
              </a:solidFill>
              <a:effectLst/>
              <a:latin typeface="+mn-lt"/>
              <a:ea typeface="+mn-ea"/>
              <a:cs typeface="+mn-cs"/>
            </a:rPr>
            <a:t>106</a:t>
          </a:r>
          <a:r>
            <a:rPr kumimoji="1" lang="ja-JP" altLang="en-US" sz="900" b="0" i="0" baseline="0">
              <a:solidFill>
                <a:schemeClr val="dk1"/>
              </a:solidFill>
              <a:effectLst/>
              <a:latin typeface="+mn-lt"/>
              <a:ea typeface="+mn-ea"/>
              <a:cs typeface="+mn-cs"/>
            </a:rPr>
            <a:t>百万円）の減、</a:t>
          </a:r>
          <a:r>
            <a:rPr kumimoji="1" lang="ja-JP" altLang="ja-JP" sz="900" b="0" i="0" baseline="0">
              <a:solidFill>
                <a:schemeClr val="dk1"/>
              </a:solidFill>
              <a:effectLst/>
              <a:latin typeface="+mn-lt"/>
              <a:ea typeface="+mn-ea"/>
              <a:cs typeface="+mn-cs"/>
            </a:rPr>
            <a:t>新型コロナの</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類感染症移行に伴うワクチン接種会場終了による</a:t>
          </a:r>
          <a:r>
            <a:rPr kumimoji="1" lang="ja-JP" altLang="en-US" sz="900" b="0" i="0" baseline="0">
              <a:solidFill>
                <a:schemeClr val="dk1"/>
              </a:solidFill>
              <a:effectLst/>
              <a:latin typeface="+mn-lt"/>
              <a:ea typeface="+mn-ea"/>
              <a:cs typeface="+mn-cs"/>
            </a:rPr>
            <a:t>医療従事者への報償金（▲</a:t>
          </a:r>
          <a:r>
            <a:rPr kumimoji="1" lang="en-US" altLang="ja-JP" sz="900" b="0" i="0" baseline="0">
              <a:solidFill>
                <a:schemeClr val="dk1"/>
              </a:solidFill>
              <a:effectLst/>
              <a:latin typeface="+mn-lt"/>
              <a:ea typeface="+mn-ea"/>
              <a:cs typeface="+mn-cs"/>
            </a:rPr>
            <a:t>63</a:t>
          </a:r>
          <a:r>
            <a:rPr kumimoji="1" lang="ja-JP" altLang="en-US" sz="900" b="0" i="0" baseline="0">
              <a:solidFill>
                <a:schemeClr val="dk1"/>
              </a:solidFill>
              <a:effectLst/>
              <a:latin typeface="+mn-lt"/>
              <a:ea typeface="+mn-ea"/>
              <a:cs typeface="+mn-cs"/>
            </a:rPr>
            <a:t>百万円）の減、新型コロナワクチン接種等に係る国県補助金過年度返還金（▲</a:t>
          </a:r>
          <a:r>
            <a:rPr kumimoji="1" lang="en-US" altLang="ja-JP" sz="900" b="0" i="0" baseline="0">
              <a:solidFill>
                <a:schemeClr val="dk1"/>
              </a:solidFill>
              <a:effectLst/>
              <a:latin typeface="+mn-lt"/>
              <a:ea typeface="+mn-ea"/>
              <a:cs typeface="+mn-cs"/>
            </a:rPr>
            <a:t>96</a:t>
          </a:r>
          <a:r>
            <a:rPr kumimoji="1" lang="ja-JP" altLang="en-US" sz="900" b="0" i="0" baseline="0">
              <a:solidFill>
                <a:schemeClr val="dk1"/>
              </a:solidFill>
              <a:effectLst/>
              <a:latin typeface="+mn-lt"/>
              <a:ea typeface="+mn-ea"/>
              <a:cs typeface="+mn-cs"/>
            </a:rPr>
            <a:t>百万円）の減、南濃衛生施設利用組合負担金（▲</a:t>
          </a:r>
          <a:r>
            <a:rPr kumimoji="1" lang="en-US" altLang="ja-JP" sz="900" b="0" i="0" baseline="0">
              <a:solidFill>
                <a:schemeClr val="dk1"/>
              </a:solidFill>
              <a:effectLst/>
              <a:latin typeface="+mn-lt"/>
              <a:ea typeface="+mn-ea"/>
              <a:cs typeface="+mn-cs"/>
            </a:rPr>
            <a:t>45</a:t>
          </a:r>
          <a:r>
            <a:rPr kumimoji="1" lang="ja-JP" altLang="en-US" sz="900" b="0" i="0" baseline="0">
              <a:solidFill>
                <a:schemeClr val="dk1"/>
              </a:solidFill>
              <a:effectLst/>
              <a:latin typeface="+mn-lt"/>
              <a:ea typeface="+mn-ea"/>
              <a:cs typeface="+mn-cs"/>
            </a:rPr>
            <a:t>百万円）の減などにより、全体として</a:t>
          </a:r>
          <a:r>
            <a:rPr kumimoji="1" lang="en-US" altLang="ja-JP" sz="900" b="0" i="0" baseline="0">
              <a:solidFill>
                <a:schemeClr val="dk1"/>
              </a:solidFill>
              <a:effectLst/>
              <a:latin typeface="+mn-lt"/>
              <a:ea typeface="+mn-ea"/>
              <a:cs typeface="+mn-cs"/>
            </a:rPr>
            <a:t>291</a:t>
          </a:r>
          <a:r>
            <a:rPr kumimoji="1" lang="ja-JP" altLang="en-US" sz="900" b="0" i="0" baseline="0">
              <a:solidFill>
                <a:schemeClr val="dk1"/>
              </a:solidFill>
              <a:effectLst/>
              <a:latin typeface="+mn-lt"/>
              <a:ea typeface="+mn-ea"/>
              <a:cs typeface="+mn-cs"/>
            </a:rPr>
            <a:t>百万円の減（増減率▲</a:t>
          </a:r>
          <a:r>
            <a:rPr kumimoji="1" lang="en-US" altLang="ja-JP" sz="900" b="0" i="0" baseline="0">
              <a:solidFill>
                <a:schemeClr val="dk1"/>
              </a:solidFill>
              <a:effectLst/>
              <a:latin typeface="+mn-lt"/>
              <a:ea typeface="+mn-ea"/>
              <a:cs typeface="+mn-cs"/>
            </a:rPr>
            <a:t>18.6</a:t>
          </a:r>
          <a:r>
            <a:rPr kumimoji="1" lang="ja-JP" altLang="en-US" sz="900" b="0" i="0" baseline="0">
              <a:solidFill>
                <a:schemeClr val="dk1"/>
              </a:solidFill>
              <a:effectLst/>
              <a:latin typeface="+mn-lt"/>
              <a:ea typeface="+mn-ea"/>
              <a:cs typeface="+mn-cs"/>
            </a:rPr>
            <a:t>％）となった。</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一方、農林水産業費は、道の駅「月見の里南濃」に係る土地購入費（</a:t>
          </a:r>
          <a:r>
            <a:rPr kumimoji="1" lang="en-US" altLang="ja-JP" sz="900" b="0" i="0" baseline="0">
              <a:solidFill>
                <a:schemeClr val="dk1"/>
              </a:solidFill>
              <a:effectLst/>
              <a:latin typeface="+mn-lt"/>
              <a:ea typeface="+mn-ea"/>
              <a:cs typeface="+mn-cs"/>
            </a:rPr>
            <a:t>301</a:t>
          </a:r>
          <a:r>
            <a:rPr kumimoji="1" lang="ja-JP" altLang="en-US" sz="900" b="0" i="0" baseline="0">
              <a:solidFill>
                <a:schemeClr val="dk1"/>
              </a:solidFill>
              <a:effectLst/>
              <a:latin typeface="+mn-lt"/>
              <a:ea typeface="+mn-ea"/>
              <a:cs typeface="+mn-cs"/>
            </a:rPr>
            <a:t>百万円）の皆増などにより、全体として</a:t>
          </a:r>
          <a:r>
            <a:rPr kumimoji="1" lang="en-US" altLang="ja-JP" sz="900" b="0" i="0" baseline="0">
              <a:solidFill>
                <a:schemeClr val="dk1"/>
              </a:solidFill>
              <a:effectLst/>
              <a:latin typeface="+mn-lt"/>
              <a:ea typeface="+mn-ea"/>
              <a:cs typeface="+mn-cs"/>
            </a:rPr>
            <a:t>264</a:t>
          </a:r>
          <a:r>
            <a:rPr kumimoji="1" lang="ja-JP" altLang="en-US" sz="900" b="0" i="0" baseline="0">
              <a:solidFill>
                <a:schemeClr val="dk1"/>
              </a:solidFill>
              <a:effectLst/>
              <a:latin typeface="+mn-lt"/>
              <a:ea typeface="+mn-ea"/>
              <a:cs typeface="+mn-cs"/>
            </a:rPr>
            <a:t>百万円の増（増減率</a:t>
          </a:r>
          <a:r>
            <a:rPr kumimoji="1" lang="en-US" altLang="ja-JP" sz="900" b="0" i="0" baseline="0">
              <a:solidFill>
                <a:schemeClr val="dk1"/>
              </a:solidFill>
              <a:effectLst/>
              <a:latin typeface="+mn-lt"/>
              <a:ea typeface="+mn-ea"/>
              <a:cs typeface="+mn-cs"/>
            </a:rPr>
            <a:t>34.9</a:t>
          </a:r>
          <a:r>
            <a:rPr kumimoji="1" lang="ja-JP" altLang="en-US" sz="900" b="0" i="0" baseline="0">
              <a:solidFill>
                <a:schemeClr val="dk1"/>
              </a:solidFill>
              <a:effectLst/>
              <a:latin typeface="+mn-lt"/>
              <a:ea typeface="+mn-ea"/>
              <a:cs typeface="+mn-cs"/>
            </a:rPr>
            <a:t>％）、商工費は企業誘致を推進するための新たな基金の設置・積立により</a:t>
          </a:r>
          <a:r>
            <a:rPr kumimoji="1" lang="en-US" altLang="ja-JP" sz="900" b="0" i="0" baseline="0">
              <a:solidFill>
                <a:schemeClr val="dk1"/>
              </a:solidFill>
              <a:effectLst/>
              <a:latin typeface="+mn-lt"/>
              <a:ea typeface="+mn-ea"/>
              <a:cs typeface="+mn-cs"/>
            </a:rPr>
            <a:t>300</a:t>
          </a:r>
          <a:r>
            <a:rPr kumimoji="1" lang="ja-JP" altLang="en-US" sz="900" b="0" i="0" baseline="0">
              <a:solidFill>
                <a:schemeClr val="dk1"/>
              </a:solidFill>
              <a:effectLst/>
              <a:latin typeface="+mn-lt"/>
              <a:ea typeface="+mn-ea"/>
              <a:cs typeface="+mn-cs"/>
            </a:rPr>
            <a:t>百万円の増、宙舟の湯を福祉施設から観光施設へ目的変更したことによる関連経費（</a:t>
          </a:r>
          <a:r>
            <a:rPr kumimoji="1" lang="en-US" altLang="ja-JP" sz="900" b="0" i="0" baseline="0">
              <a:solidFill>
                <a:schemeClr val="dk1"/>
              </a:solidFill>
              <a:effectLst/>
              <a:latin typeface="+mn-lt"/>
              <a:ea typeface="+mn-ea"/>
              <a:cs typeface="+mn-cs"/>
            </a:rPr>
            <a:t>165</a:t>
          </a:r>
          <a:r>
            <a:rPr kumimoji="1" lang="ja-JP" altLang="en-US" sz="900" b="0" i="0" baseline="0">
              <a:solidFill>
                <a:schemeClr val="dk1"/>
              </a:solidFill>
              <a:effectLst/>
              <a:latin typeface="+mn-lt"/>
              <a:ea typeface="+mn-ea"/>
              <a:cs typeface="+mn-cs"/>
            </a:rPr>
            <a:t>百万円）の皆増などにより、全体として</a:t>
          </a:r>
          <a:r>
            <a:rPr kumimoji="1" lang="en-US" altLang="ja-JP" sz="900" b="0" i="0" baseline="0">
              <a:solidFill>
                <a:schemeClr val="dk1"/>
              </a:solidFill>
              <a:effectLst/>
              <a:latin typeface="+mn-lt"/>
              <a:ea typeface="+mn-ea"/>
              <a:cs typeface="+mn-cs"/>
            </a:rPr>
            <a:t>509</a:t>
          </a:r>
          <a:r>
            <a:rPr kumimoji="1" lang="ja-JP" altLang="en-US" sz="900" b="0" i="0" baseline="0">
              <a:solidFill>
                <a:schemeClr val="dk1"/>
              </a:solidFill>
              <a:effectLst/>
              <a:latin typeface="+mn-lt"/>
              <a:ea typeface="+mn-ea"/>
              <a:cs typeface="+mn-cs"/>
            </a:rPr>
            <a:t>百万円の増（増減率</a:t>
          </a:r>
          <a:r>
            <a:rPr kumimoji="1" lang="en-US" altLang="ja-JP" sz="900" b="0" i="0" baseline="0">
              <a:solidFill>
                <a:schemeClr val="dk1"/>
              </a:solidFill>
              <a:effectLst/>
              <a:latin typeface="+mn-lt"/>
              <a:ea typeface="+mn-ea"/>
              <a:cs typeface="+mn-cs"/>
            </a:rPr>
            <a:t>185.3</a:t>
          </a:r>
          <a:r>
            <a:rPr kumimoji="1" lang="ja-JP" altLang="en-US" sz="900" b="0" i="0" baseline="0">
              <a:solidFill>
                <a:schemeClr val="dk1"/>
              </a:solidFill>
              <a:effectLst/>
              <a:latin typeface="+mn-lt"/>
              <a:ea typeface="+mn-ea"/>
              <a:cs typeface="+mn-cs"/>
            </a:rPr>
            <a:t>％）となった。また、教育費では、福祉センター解体工事・工事監理委託料（</a:t>
          </a:r>
          <a:r>
            <a:rPr kumimoji="1" lang="en-US" altLang="ja-JP" sz="900" b="0" i="0" baseline="0">
              <a:solidFill>
                <a:schemeClr val="dk1"/>
              </a:solidFill>
              <a:effectLst/>
              <a:latin typeface="+mn-lt"/>
              <a:ea typeface="+mn-ea"/>
              <a:cs typeface="+mn-cs"/>
            </a:rPr>
            <a:t>85</a:t>
          </a:r>
          <a:r>
            <a:rPr kumimoji="1" lang="ja-JP" altLang="en-US" sz="900" b="0" i="0" baseline="0">
              <a:solidFill>
                <a:schemeClr val="dk1"/>
              </a:solidFill>
              <a:effectLst/>
              <a:latin typeface="+mn-lt"/>
              <a:ea typeface="+mn-ea"/>
              <a:cs typeface="+mn-cs"/>
            </a:rPr>
            <a:t>百万円）の皆増、平田地区体育館解体工事・工事監理委託料等（</a:t>
          </a:r>
          <a:r>
            <a:rPr kumimoji="1" lang="en-US" altLang="ja-JP" sz="900" b="0" i="0" baseline="0">
              <a:solidFill>
                <a:schemeClr val="dk1"/>
              </a:solidFill>
              <a:effectLst/>
              <a:latin typeface="+mn-lt"/>
              <a:ea typeface="+mn-ea"/>
              <a:cs typeface="+mn-cs"/>
            </a:rPr>
            <a:t>157</a:t>
          </a:r>
          <a:r>
            <a:rPr kumimoji="1" lang="ja-JP" altLang="en-US" sz="900" b="0" i="0" baseline="0">
              <a:solidFill>
                <a:schemeClr val="dk1"/>
              </a:solidFill>
              <a:effectLst/>
              <a:latin typeface="+mn-lt"/>
              <a:ea typeface="+mn-ea"/>
              <a:cs typeface="+mn-cs"/>
            </a:rPr>
            <a:t>百万円）の増、海津町地区の小学校統合整備工事費等（</a:t>
          </a:r>
          <a:r>
            <a:rPr kumimoji="1" lang="en-US" altLang="ja-JP" sz="900" b="0" i="0" baseline="0">
              <a:solidFill>
                <a:schemeClr val="dk1"/>
              </a:solidFill>
              <a:effectLst/>
              <a:latin typeface="+mn-lt"/>
              <a:ea typeface="+mn-ea"/>
              <a:cs typeface="+mn-cs"/>
            </a:rPr>
            <a:t>474</a:t>
          </a:r>
          <a:r>
            <a:rPr kumimoji="1" lang="ja-JP" altLang="en-US" sz="900" b="0" i="0" baseline="0">
              <a:solidFill>
                <a:schemeClr val="dk1"/>
              </a:solidFill>
              <a:effectLst/>
              <a:latin typeface="+mn-lt"/>
              <a:ea typeface="+mn-ea"/>
              <a:cs typeface="+mn-cs"/>
            </a:rPr>
            <a:t>百万円）の増、歴史民俗資料館リニューアル工事費等（</a:t>
          </a:r>
          <a:r>
            <a:rPr kumimoji="1" lang="en-US" altLang="ja-JP" sz="900" b="0" i="0" baseline="0">
              <a:solidFill>
                <a:schemeClr val="dk1"/>
              </a:solidFill>
              <a:effectLst/>
              <a:latin typeface="+mn-lt"/>
              <a:ea typeface="+mn-ea"/>
              <a:cs typeface="+mn-cs"/>
            </a:rPr>
            <a:t>76</a:t>
          </a:r>
          <a:r>
            <a:rPr kumimoji="1" lang="ja-JP" altLang="en-US" sz="900" b="0" i="0" baseline="0">
              <a:solidFill>
                <a:schemeClr val="dk1"/>
              </a:solidFill>
              <a:effectLst/>
              <a:latin typeface="+mn-lt"/>
              <a:ea typeface="+mn-ea"/>
              <a:cs typeface="+mn-cs"/>
            </a:rPr>
            <a:t>百万円）の増、学校給食センターのトレー洗浄機等更新工事費の皆減等（▲</a:t>
          </a:r>
          <a:r>
            <a:rPr kumimoji="1" lang="en-US" altLang="ja-JP" sz="900" b="0" i="0" baseline="0">
              <a:solidFill>
                <a:schemeClr val="dk1"/>
              </a:solidFill>
              <a:effectLst/>
              <a:latin typeface="+mn-lt"/>
              <a:ea typeface="+mn-ea"/>
              <a:cs typeface="+mn-cs"/>
            </a:rPr>
            <a:t>103</a:t>
          </a:r>
          <a:r>
            <a:rPr kumimoji="1" lang="ja-JP" altLang="en-US" sz="900" b="0" i="0" baseline="0">
              <a:solidFill>
                <a:schemeClr val="dk1"/>
              </a:solidFill>
              <a:effectLst/>
              <a:latin typeface="+mn-lt"/>
              <a:ea typeface="+mn-ea"/>
              <a:cs typeface="+mn-cs"/>
            </a:rPr>
            <a:t>百万円）により、全体として</a:t>
          </a:r>
          <a:r>
            <a:rPr kumimoji="1" lang="en-US" altLang="ja-JP" sz="900" b="0" i="0" baseline="0">
              <a:solidFill>
                <a:schemeClr val="dk1"/>
              </a:solidFill>
              <a:effectLst/>
              <a:latin typeface="+mn-lt"/>
              <a:ea typeface="+mn-ea"/>
              <a:cs typeface="+mn-cs"/>
            </a:rPr>
            <a:t>694</a:t>
          </a:r>
          <a:r>
            <a:rPr kumimoji="1" lang="ja-JP" altLang="en-US" sz="900" b="0" i="0" baseline="0">
              <a:solidFill>
                <a:schemeClr val="dk1"/>
              </a:solidFill>
              <a:effectLst/>
              <a:latin typeface="+mn-lt"/>
              <a:ea typeface="+mn-ea"/>
              <a:cs typeface="+mn-cs"/>
            </a:rPr>
            <a:t>百万円の増（増減率</a:t>
          </a:r>
          <a:r>
            <a:rPr kumimoji="1" lang="en-US" altLang="ja-JP" sz="900" b="0" i="0" baseline="0">
              <a:solidFill>
                <a:schemeClr val="dk1"/>
              </a:solidFill>
              <a:effectLst/>
              <a:latin typeface="+mn-lt"/>
              <a:ea typeface="+mn-ea"/>
              <a:cs typeface="+mn-cs"/>
            </a:rPr>
            <a:t>30.3</a:t>
          </a:r>
          <a:r>
            <a:rPr kumimoji="1" lang="ja-JP" altLang="en-US" sz="900" b="0" i="0" baseline="0">
              <a:solidFill>
                <a:schemeClr val="dk1"/>
              </a:solidFill>
              <a:effectLst/>
              <a:latin typeface="+mn-lt"/>
              <a:ea typeface="+mn-ea"/>
              <a:cs typeface="+mn-cs"/>
            </a:rPr>
            <a:t>％）となった。</a:t>
          </a:r>
          <a:endParaRPr lang="ja-JP" altLang="ja-JP" sz="9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岐阜県海津市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dk1"/>
              </a:solidFill>
              <a:effectLst/>
              <a:latin typeface="+mn-lt"/>
              <a:ea typeface="+mn-ea"/>
              <a:cs typeface="+mn-cs"/>
            </a:rPr>
            <a:t>　</a:t>
          </a:r>
          <a:r>
            <a:rPr kumimoji="1" lang="ja-JP" altLang="ja-JP" sz="600">
              <a:solidFill>
                <a:schemeClr val="dk1"/>
              </a:solidFill>
              <a:effectLst/>
              <a:latin typeface="+mn-lt"/>
              <a:ea typeface="+mn-ea"/>
              <a:cs typeface="+mn-cs"/>
            </a:rPr>
            <a:t>令和</a:t>
          </a:r>
          <a:r>
            <a:rPr kumimoji="1" lang="en-US" altLang="ja-JP" sz="600">
              <a:solidFill>
                <a:schemeClr val="dk1"/>
              </a:solidFill>
              <a:effectLst/>
              <a:latin typeface="+mn-lt"/>
              <a:ea typeface="+mn-ea"/>
              <a:cs typeface="+mn-cs"/>
            </a:rPr>
            <a:t>5</a:t>
          </a:r>
          <a:r>
            <a:rPr kumimoji="1" lang="ja-JP" altLang="ja-JP" sz="600">
              <a:solidFill>
                <a:schemeClr val="dk1"/>
              </a:solidFill>
              <a:effectLst/>
              <a:latin typeface="+mn-lt"/>
              <a:ea typeface="+mn-ea"/>
              <a:cs typeface="+mn-cs"/>
            </a:rPr>
            <a:t>年度の歳入決算額は前年度と比べ</a:t>
          </a:r>
          <a:r>
            <a:rPr kumimoji="1" lang="en-US" altLang="ja-JP" sz="600">
              <a:solidFill>
                <a:schemeClr val="dk1"/>
              </a:solidFill>
              <a:effectLst/>
              <a:latin typeface="+mn-lt"/>
              <a:ea typeface="+mn-ea"/>
              <a:cs typeface="+mn-cs"/>
            </a:rPr>
            <a:t>331</a:t>
          </a:r>
          <a:r>
            <a:rPr kumimoji="1" lang="ja-JP" altLang="ja-JP" sz="600">
              <a:solidFill>
                <a:schemeClr val="dk1"/>
              </a:solidFill>
              <a:effectLst/>
              <a:latin typeface="+mn-lt"/>
              <a:ea typeface="+mn-ea"/>
              <a:cs typeface="+mn-cs"/>
            </a:rPr>
            <a:t>百万円の</a:t>
          </a:r>
          <a:r>
            <a:rPr kumimoji="1" lang="ja-JP" altLang="en-US" sz="600">
              <a:solidFill>
                <a:schemeClr val="dk1"/>
              </a:solidFill>
              <a:effectLst/>
              <a:latin typeface="+mn-lt"/>
              <a:ea typeface="+mn-ea"/>
              <a:cs typeface="+mn-cs"/>
            </a:rPr>
            <a:t>減</a:t>
          </a:r>
          <a:r>
            <a:rPr kumimoji="1" lang="ja-JP" altLang="ja-JP" sz="600">
              <a:solidFill>
                <a:schemeClr val="dk1"/>
              </a:solidFill>
              <a:effectLst/>
              <a:latin typeface="+mn-lt"/>
              <a:ea typeface="+mn-ea"/>
              <a:cs typeface="+mn-cs"/>
            </a:rPr>
            <a:t>となった。</a:t>
          </a:r>
          <a:r>
            <a:rPr kumimoji="1" lang="ja-JP" altLang="en-US" sz="600">
              <a:solidFill>
                <a:schemeClr val="dk1"/>
              </a:solidFill>
              <a:effectLst/>
              <a:latin typeface="+mn-lt"/>
              <a:ea typeface="+mn-ea"/>
              <a:cs typeface="+mn-cs"/>
            </a:rPr>
            <a:t>国庫支出金（</a:t>
          </a:r>
          <a:r>
            <a:rPr kumimoji="1" lang="en-US" altLang="ja-JP" sz="600">
              <a:solidFill>
                <a:schemeClr val="dk1"/>
              </a:solidFill>
              <a:effectLst/>
              <a:latin typeface="+mn-lt"/>
              <a:ea typeface="+mn-ea"/>
              <a:cs typeface="+mn-cs"/>
            </a:rPr>
            <a:t>▲471</a:t>
          </a:r>
          <a:r>
            <a:rPr kumimoji="1" lang="ja-JP" altLang="en-US" sz="600">
              <a:solidFill>
                <a:schemeClr val="dk1"/>
              </a:solidFill>
              <a:effectLst/>
              <a:latin typeface="+mn-lt"/>
              <a:ea typeface="+mn-ea"/>
              <a:cs typeface="+mn-cs"/>
            </a:rPr>
            <a:t>百万円）の減、繰入金（</a:t>
          </a:r>
          <a:r>
            <a:rPr kumimoji="1" lang="en-US" altLang="ja-JP" sz="600">
              <a:solidFill>
                <a:schemeClr val="dk1"/>
              </a:solidFill>
              <a:effectLst/>
              <a:latin typeface="+mn-lt"/>
              <a:ea typeface="+mn-ea"/>
              <a:cs typeface="+mn-cs"/>
            </a:rPr>
            <a:t>▲330</a:t>
          </a:r>
          <a:r>
            <a:rPr kumimoji="1" lang="ja-JP" altLang="en-US" sz="600">
              <a:solidFill>
                <a:schemeClr val="dk1"/>
              </a:solidFill>
              <a:effectLst/>
              <a:latin typeface="+mn-lt"/>
              <a:ea typeface="+mn-ea"/>
              <a:cs typeface="+mn-cs"/>
            </a:rPr>
            <a:t>百万円）の減、繰越金（</a:t>
          </a:r>
          <a:r>
            <a:rPr kumimoji="1" lang="en-US" altLang="ja-JP" sz="600">
              <a:solidFill>
                <a:schemeClr val="dk1"/>
              </a:solidFill>
              <a:effectLst/>
              <a:latin typeface="+mn-lt"/>
              <a:ea typeface="+mn-ea"/>
              <a:cs typeface="+mn-cs"/>
            </a:rPr>
            <a:t>▲355</a:t>
          </a:r>
          <a:r>
            <a:rPr kumimoji="1" lang="ja-JP" altLang="en-US" sz="600">
              <a:solidFill>
                <a:schemeClr val="dk1"/>
              </a:solidFill>
              <a:effectLst/>
              <a:latin typeface="+mn-lt"/>
              <a:ea typeface="+mn-ea"/>
              <a:cs typeface="+mn-cs"/>
            </a:rPr>
            <a:t>百万円）の減が</a:t>
          </a:r>
          <a:r>
            <a:rPr kumimoji="1" lang="ja-JP" altLang="ja-JP" sz="600">
              <a:solidFill>
                <a:schemeClr val="dk1"/>
              </a:solidFill>
              <a:effectLst/>
              <a:latin typeface="+mn-lt"/>
              <a:ea typeface="+mn-ea"/>
              <a:cs typeface="+mn-cs"/>
            </a:rPr>
            <a:t>主な要因</a:t>
          </a:r>
          <a:r>
            <a:rPr kumimoji="1" lang="ja-JP" altLang="en-US" sz="600">
              <a:solidFill>
                <a:schemeClr val="dk1"/>
              </a:solidFill>
              <a:effectLst/>
              <a:latin typeface="+mn-lt"/>
              <a:ea typeface="+mn-ea"/>
              <a:cs typeface="+mn-cs"/>
            </a:rPr>
            <a:t>である。</a:t>
          </a:r>
        </a:p>
        <a:p>
          <a:r>
            <a:rPr kumimoji="1" lang="ja-JP" altLang="en-US" sz="600">
              <a:solidFill>
                <a:schemeClr val="dk1"/>
              </a:solidFill>
              <a:effectLst/>
              <a:latin typeface="+mn-lt"/>
              <a:ea typeface="+mn-ea"/>
              <a:cs typeface="+mn-cs"/>
            </a:rPr>
            <a:t>　国庫支出金については、主に新型コロナウイルスの</a:t>
          </a:r>
          <a:r>
            <a:rPr kumimoji="1" lang="en-US" altLang="ja-JP" sz="600">
              <a:solidFill>
                <a:schemeClr val="dk1"/>
              </a:solidFill>
              <a:effectLst/>
              <a:latin typeface="+mn-lt"/>
              <a:ea typeface="+mn-ea"/>
              <a:cs typeface="+mn-cs"/>
            </a:rPr>
            <a:t>5</a:t>
          </a:r>
          <a:r>
            <a:rPr kumimoji="1" lang="ja-JP" altLang="en-US" sz="600">
              <a:solidFill>
                <a:schemeClr val="dk1"/>
              </a:solidFill>
              <a:effectLst/>
              <a:latin typeface="+mn-lt"/>
              <a:ea typeface="+mn-ea"/>
              <a:cs typeface="+mn-cs"/>
            </a:rPr>
            <a:t>類感染症移行に伴うワクチン接種会場の終了、電力・ガス・食料品等価格高騰緊急支援給付金等の</a:t>
          </a:r>
          <a:r>
            <a:rPr kumimoji="1" lang="en-US" altLang="ja-JP" sz="600">
              <a:solidFill>
                <a:schemeClr val="dk1"/>
              </a:solidFill>
              <a:effectLst/>
              <a:latin typeface="+mn-lt"/>
              <a:ea typeface="+mn-ea"/>
              <a:cs typeface="+mn-cs"/>
            </a:rPr>
            <a:t>R4</a:t>
          </a:r>
          <a:r>
            <a:rPr kumimoji="1" lang="ja-JP" altLang="en-US" sz="600">
              <a:solidFill>
                <a:schemeClr val="dk1"/>
              </a:solidFill>
              <a:effectLst/>
              <a:latin typeface="+mn-lt"/>
              <a:ea typeface="+mn-ea"/>
              <a:cs typeface="+mn-cs"/>
            </a:rPr>
            <a:t>実施の各給付事業の終了、新型コロナウイルス感染症対応地方創生臨時交付金の減等により、前年度と比べ</a:t>
          </a:r>
          <a:r>
            <a:rPr kumimoji="1" lang="en-US" altLang="ja-JP" sz="600">
              <a:solidFill>
                <a:schemeClr val="dk1"/>
              </a:solidFill>
              <a:effectLst/>
              <a:latin typeface="+mn-lt"/>
              <a:ea typeface="+mn-ea"/>
              <a:cs typeface="+mn-cs"/>
            </a:rPr>
            <a:t>470,720</a:t>
          </a:r>
          <a:r>
            <a:rPr kumimoji="1" lang="ja-JP" altLang="en-US" sz="600">
              <a:solidFill>
                <a:schemeClr val="dk1"/>
              </a:solidFill>
              <a:effectLst/>
              <a:latin typeface="+mn-lt"/>
              <a:ea typeface="+mn-ea"/>
              <a:cs typeface="+mn-cs"/>
            </a:rPr>
            <a:t>千円の減となった。</a:t>
          </a:r>
        </a:p>
        <a:p>
          <a:r>
            <a:rPr kumimoji="1" lang="ja-JP" altLang="en-US" sz="600">
              <a:solidFill>
                <a:schemeClr val="dk1"/>
              </a:solidFill>
              <a:effectLst/>
              <a:latin typeface="+mn-lt"/>
              <a:ea typeface="+mn-ea"/>
              <a:cs typeface="+mn-cs"/>
            </a:rPr>
            <a:t>　繰入金については、 道の駅月見の里南濃に係る用地買収の財源に充てるため公共施設整備基金を</a:t>
          </a:r>
          <a:r>
            <a:rPr kumimoji="1" lang="en-US" altLang="ja-JP" sz="600">
              <a:solidFill>
                <a:schemeClr val="dk1"/>
              </a:solidFill>
              <a:effectLst/>
              <a:latin typeface="+mn-lt"/>
              <a:ea typeface="+mn-ea"/>
              <a:cs typeface="+mn-cs"/>
            </a:rPr>
            <a:t>185,382</a:t>
          </a:r>
          <a:r>
            <a:rPr kumimoji="1" lang="ja-JP" altLang="en-US" sz="600">
              <a:solidFill>
                <a:schemeClr val="dk1"/>
              </a:solidFill>
              <a:effectLst/>
              <a:latin typeface="+mn-lt"/>
              <a:ea typeface="+mn-ea"/>
              <a:cs typeface="+mn-cs"/>
            </a:rPr>
            <a:t>千円取り崩したものの、令和</a:t>
          </a:r>
          <a:r>
            <a:rPr kumimoji="1" lang="en-US" altLang="ja-JP" sz="600">
              <a:solidFill>
                <a:schemeClr val="dk1"/>
              </a:solidFill>
              <a:effectLst/>
              <a:latin typeface="+mn-lt"/>
              <a:ea typeface="+mn-ea"/>
              <a:cs typeface="+mn-cs"/>
            </a:rPr>
            <a:t>4</a:t>
          </a:r>
          <a:r>
            <a:rPr kumimoji="1" lang="ja-JP" altLang="en-US" sz="600">
              <a:solidFill>
                <a:schemeClr val="dk1"/>
              </a:solidFill>
              <a:effectLst/>
              <a:latin typeface="+mn-lt"/>
              <a:ea typeface="+mn-ea"/>
              <a:cs typeface="+mn-cs"/>
            </a:rPr>
            <a:t>年度における介護保険施設民営化に伴う企業債の繰上償還に係る負担金の財源とするための減債基金取崩の減</a:t>
          </a:r>
          <a:r>
            <a:rPr kumimoji="1" lang="en-US" altLang="ja-JP" sz="600">
              <a:solidFill>
                <a:schemeClr val="dk1"/>
              </a:solidFill>
              <a:effectLst/>
              <a:latin typeface="+mn-lt"/>
              <a:ea typeface="+mn-ea"/>
              <a:cs typeface="+mn-cs"/>
            </a:rPr>
            <a:t>(▲365,893</a:t>
          </a:r>
          <a:r>
            <a:rPr kumimoji="1" lang="ja-JP" altLang="en-US" sz="600">
              <a:solidFill>
                <a:schemeClr val="dk1"/>
              </a:solidFill>
              <a:effectLst/>
              <a:latin typeface="+mn-lt"/>
              <a:ea typeface="+mn-ea"/>
              <a:cs typeface="+mn-cs"/>
            </a:rPr>
            <a:t>千円</a:t>
          </a:r>
          <a:r>
            <a:rPr kumimoji="1" lang="en-US" altLang="ja-JP" sz="600">
              <a:solidFill>
                <a:schemeClr val="dk1"/>
              </a:solidFill>
              <a:effectLst/>
              <a:latin typeface="+mn-lt"/>
              <a:ea typeface="+mn-ea"/>
              <a:cs typeface="+mn-cs"/>
            </a:rPr>
            <a:t>)</a:t>
          </a:r>
          <a:r>
            <a:rPr kumimoji="1" lang="ja-JP" altLang="en-US" sz="600">
              <a:solidFill>
                <a:schemeClr val="dk1"/>
              </a:solidFill>
              <a:effectLst/>
              <a:latin typeface="+mn-lt"/>
              <a:ea typeface="+mn-ea"/>
              <a:cs typeface="+mn-cs"/>
            </a:rPr>
            <a:t>をはじめ、環境施設整備基金など他の基金の取り崩しの減等により、全体として昨年度と比べ</a:t>
          </a:r>
          <a:r>
            <a:rPr kumimoji="1" lang="en-US" altLang="ja-JP" sz="600">
              <a:solidFill>
                <a:schemeClr val="dk1"/>
              </a:solidFill>
              <a:effectLst/>
              <a:latin typeface="+mn-lt"/>
              <a:ea typeface="+mn-ea"/>
              <a:cs typeface="+mn-cs"/>
            </a:rPr>
            <a:t>330,328</a:t>
          </a:r>
          <a:r>
            <a:rPr kumimoji="1" lang="ja-JP" altLang="en-US" sz="600">
              <a:solidFill>
                <a:schemeClr val="dk1"/>
              </a:solidFill>
              <a:effectLst/>
              <a:latin typeface="+mn-lt"/>
              <a:ea typeface="+mn-ea"/>
              <a:cs typeface="+mn-cs"/>
            </a:rPr>
            <a:t>千円の減となった。繰越金については、昨年度と比べ</a:t>
          </a:r>
          <a:r>
            <a:rPr kumimoji="1" lang="en-US" altLang="ja-JP" sz="600">
              <a:solidFill>
                <a:schemeClr val="dk1"/>
              </a:solidFill>
              <a:effectLst/>
              <a:latin typeface="+mn-lt"/>
              <a:ea typeface="+mn-ea"/>
              <a:cs typeface="+mn-cs"/>
            </a:rPr>
            <a:t>355,279</a:t>
          </a:r>
          <a:r>
            <a:rPr kumimoji="1" lang="ja-JP" altLang="en-US" sz="600">
              <a:solidFill>
                <a:schemeClr val="dk1"/>
              </a:solidFill>
              <a:effectLst/>
              <a:latin typeface="+mn-lt"/>
              <a:ea typeface="+mn-ea"/>
              <a:cs typeface="+mn-cs"/>
            </a:rPr>
            <a:t>千円の減となった。</a:t>
          </a:r>
        </a:p>
        <a:p>
          <a:r>
            <a:rPr kumimoji="1" lang="ja-JP" altLang="en-US" sz="600">
              <a:solidFill>
                <a:schemeClr val="dk1"/>
              </a:solidFill>
              <a:effectLst/>
              <a:latin typeface="+mn-lt"/>
              <a:ea typeface="+mn-ea"/>
              <a:cs typeface="+mn-cs"/>
            </a:rPr>
            <a:t>　一方、増加要因として、岐阜県土地開発公社に対する貸付金の償還</a:t>
          </a:r>
          <a:r>
            <a:rPr kumimoji="1" lang="en-US" altLang="ja-JP" sz="600">
              <a:solidFill>
                <a:schemeClr val="dk1"/>
              </a:solidFill>
              <a:effectLst/>
              <a:latin typeface="+mn-lt"/>
              <a:ea typeface="+mn-ea"/>
              <a:cs typeface="+mn-cs"/>
            </a:rPr>
            <a:t>(400,000</a:t>
          </a:r>
          <a:r>
            <a:rPr kumimoji="1" lang="ja-JP" altLang="en-US" sz="600">
              <a:solidFill>
                <a:schemeClr val="dk1"/>
              </a:solidFill>
              <a:effectLst/>
              <a:latin typeface="+mn-lt"/>
              <a:ea typeface="+mn-ea"/>
              <a:cs typeface="+mn-cs"/>
            </a:rPr>
            <a:t>千円</a:t>
          </a:r>
          <a:r>
            <a:rPr kumimoji="1" lang="en-US" altLang="ja-JP" sz="600">
              <a:solidFill>
                <a:schemeClr val="dk1"/>
              </a:solidFill>
              <a:effectLst/>
              <a:latin typeface="+mn-lt"/>
              <a:ea typeface="+mn-ea"/>
              <a:cs typeface="+mn-cs"/>
            </a:rPr>
            <a:t>)</a:t>
          </a:r>
          <a:r>
            <a:rPr kumimoji="1" lang="ja-JP" altLang="en-US" sz="600">
              <a:solidFill>
                <a:schemeClr val="dk1"/>
              </a:solidFill>
              <a:effectLst/>
              <a:latin typeface="+mn-lt"/>
              <a:ea typeface="+mn-ea"/>
              <a:cs typeface="+mn-cs"/>
            </a:rPr>
            <a:t>、</a:t>
          </a:r>
          <a:r>
            <a:rPr kumimoji="1" lang="en-US" altLang="ja-JP" sz="600">
              <a:solidFill>
                <a:schemeClr val="dk1"/>
              </a:solidFill>
              <a:effectLst/>
              <a:latin typeface="+mn-lt"/>
              <a:ea typeface="+mn-ea"/>
              <a:cs typeface="+mn-cs"/>
            </a:rPr>
            <a:t>R4</a:t>
          </a:r>
          <a:r>
            <a:rPr kumimoji="1" lang="ja-JP" altLang="en-US" sz="600">
              <a:solidFill>
                <a:schemeClr val="dk1"/>
              </a:solidFill>
              <a:effectLst/>
              <a:latin typeface="+mn-lt"/>
              <a:ea typeface="+mn-ea"/>
              <a:cs typeface="+mn-cs"/>
            </a:rPr>
            <a:t>末の介護保険施設の民営化により廃止した特別会計の清算金等</a:t>
          </a:r>
          <a:r>
            <a:rPr kumimoji="1" lang="en-US" altLang="ja-JP" sz="600">
              <a:solidFill>
                <a:schemeClr val="dk1"/>
              </a:solidFill>
              <a:effectLst/>
              <a:latin typeface="+mn-lt"/>
              <a:ea typeface="+mn-ea"/>
              <a:cs typeface="+mn-cs"/>
            </a:rPr>
            <a:t>(237,291</a:t>
          </a:r>
          <a:r>
            <a:rPr kumimoji="1" lang="ja-JP" altLang="en-US" sz="600">
              <a:solidFill>
                <a:schemeClr val="dk1"/>
              </a:solidFill>
              <a:effectLst/>
              <a:latin typeface="+mn-lt"/>
              <a:ea typeface="+mn-ea"/>
              <a:cs typeface="+mn-cs"/>
            </a:rPr>
            <a:t>千円</a:t>
          </a:r>
          <a:r>
            <a:rPr kumimoji="1" lang="en-US" altLang="ja-JP" sz="600">
              <a:solidFill>
                <a:schemeClr val="dk1"/>
              </a:solidFill>
              <a:effectLst/>
              <a:latin typeface="+mn-lt"/>
              <a:ea typeface="+mn-ea"/>
              <a:cs typeface="+mn-cs"/>
            </a:rPr>
            <a:t>)</a:t>
          </a:r>
          <a:r>
            <a:rPr kumimoji="1" lang="ja-JP" altLang="en-US" sz="600">
              <a:solidFill>
                <a:schemeClr val="dk1"/>
              </a:solidFill>
              <a:effectLst/>
              <a:latin typeface="+mn-lt"/>
              <a:ea typeface="+mn-ea"/>
              <a:cs typeface="+mn-cs"/>
            </a:rPr>
            <a:t>を一般会計に引き継いで歳入したこと等の単年度限りの要因による諸収入の増</a:t>
          </a:r>
          <a:r>
            <a:rPr kumimoji="1" lang="en-US" altLang="ja-JP" sz="600">
              <a:solidFill>
                <a:schemeClr val="dk1"/>
              </a:solidFill>
              <a:effectLst/>
              <a:latin typeface="+mn-lt"/>
              <a:ea typeface="+mn-ea"/>
              <a:cs typeface="+mn-cs"/>
            </a:rPr>
            <a:t>(</a:t>
          </a:r>
          <a:r>
            <a:rPr kumimoji="1" lang="ja-JP" altLang="en-US" sz="600">
              <a:solidFill>
                <a:schemeClr val="dk1"/>
              </a:solidFill>
              <a:effectLst/>
              <a:latin typeface="+mn-lt"/>
              <a:ea typeface="+mn-ea"/>
              <a:cs typeface="+mn-cs"/>
            </a:rPr>
            <a:t>＋</a:t>
          </a:r>
          <a:r>
            <a:rPr kumimoji="1" lang="en-US" altLang="ja-JP" sz="600">
              <a:solidFill>
                <a:schemeClr val="dk1"/>
              </a:solidFill>
              <a:effectLst/>
              <a:latin typeface="+mn-lt"/>
              <a:ea typeface="+mn-ea"/>
              <a:cs typeface="+mn-cs"/>
            </a:rPr>
            <a:t>601,953</a:t>
          </a:r>
          <a:r>
            <a:rPr kumimoji="1" lang="ja-JP" altLang="en-US" sz="600">
              <a:solidFill>
                <a:schemeClr val="dk1"/>
              </a:solidFill>
              <a:effectLst/>
              <a:latin typeface="+mn-lt"/>
              <a:ea typeface="+mn-ea"/>
              <a:cs typeface="+mn-cs"/>
            </a:rPr>
            <a:t>千円</a:t>
          </a:r>
          <a:r>
            <a:rPr kumimoji="1" lang="en-US" altLang="ja-JP" sz="600">
              <a:solidFill>
                <a:schemeClr val="dk1"/>
              </a:solidFill>
              <a:effectLst/>
              <a:latin typeface="+mn-lt"/>
              <a:ea typeface="+mn-ea"/>
              <a:cs typeface="+mn-cs"/>
            </a:rPr>
            <a:t>)</a:t>
          </a:r>
          <a:r>
            <a:rPr kumimoji="1" lang="ja-JP" altLang="en-US" sz="600">
              <a:solidFill>
                <a:schemeClr val="dk1"/>
              </a:solidFill>
              <a:effectLst/>
              <a:latin typeface="+mn-lt"/>
              <a:ea typeface="+mn-ea"/>
              <a:cs typeface="+mn-cs"/>
            </a:rPr>
            <a:t>、海津地区小学校の統合整備、新たな子育て支援拠点施設「こども未来館」の整備、歴史民俗資料館リニューアル工事等の大規模事業の実施による地方債の増</a:t>
          </a:r>
          <a:r>
            <a:rPr kumimoji="1" lang="en-US" altLang="ja-JP" sz="600">
              <a:solidFill>
                <a:schemeClr val="dk1"/>
              </a:solidFill>
              <a:effectLst/>
              <a:latin typeface="+mn-lt"/>
              <a:ea typeface="+mn-ea"/>
              <a:cs typeface="+mn-cs"/>
            </a:rPr>
            <a:t>(</a:t>
          </a:r>
          <a:r>
            <a:rPr kumimoji="1" lang="ja-JP" altLang="en-US" sz="600">
              <a:solidFill>
                <a:schemeClr val="dk1"/>
              </a:solidFill>
              <a:effectLst/>
              <a:latin typeface="+mn-lt"/>
              <a:ea typeface="+mn-ea"/>
              <a:cs typeface="+mn-cs"/>
            </a:rPr>
            <a:t>＋</a:t>
          </a:r>
          <a:r>
            <a:rPr kumimoji="1" lang="en-US" altLang="ja-JP" sz="600">
              <a:solidFill>
                <a:schemeClr val="dk1"/>
              </a:solidFill>
              <a:effectLst/>
              <a:latin typeface="+mn-lt"/>
              <a:ea typeface="+mn-ea"/>
              <a:cs typeface="+mn-cs"/>
            </a:rPr>
            <a:t>290,100</a:t>
          </a:r>
          <a:r>
            <a:rPr kumimoji="1" lang="ja-JP" altLang="en-US" sz="600">
              <a:solidFill>
                <a:schemeClr val="dk1"/>
              </a:solidFill>
              <a:effectLst/>
              <a:latin typeface="+mn-lt"/>
              <a:ea typeface="+mn-ea"/>
              <a:cs typeface="+mn-cs"/>
            </a:rPr>
            <a:t>千円</a:t>
          </a:r>
          <a:r>
            <a:rPr kumimoji="1" lang="en-US" altLang="ja-JP" sz="600">
              <a:solidFill>
                <a:schemeClr val="dk1"/>
              </a:solidFill>
              <a:effectLst/>
              <a:latin typeface="+mn-lt"/>
              <a:ea typeface="+mn-ea"/>
              <a:cs typeface="+mn-cs"/>
            </a:rPr>
            <a:t>)</a:t>
          </a:r>
          <a:r>
            <a:rPr kumimoji="1" lang="ja-JP" altLang="en-US" sz="600">
              <a:solidFill>
                <a:schemeClr val="dk1"/>
              </a:solidFill>
              <a:effectLst/>
              <a:latin typeface="+mn-lt"/>
              <a:ea typeface="+mn-ea"/>
              <a:cs typeface="+mn-cs"/>
            </a:rPr>
            <a:t>があるものの、減少要因が増加要因を上回ったことにより、全体として</a:t>
          </a:r>
          <a:r>
            <a:rPr kumimoji="1" lang="en-US" altLang="ja-JP" sz="600">
              <a:solidFill>
                <a:schemeClr val="dk1"/>
              </a:solidFill>
              <a:effectLst/>
              <a:latin typeface="+mn-lt"/>
              <a:ea typeface="+mn-ea"/>
              <a:cs typeface="+mn-cs"/>
            </a:rPr>
            <a:t>331,368</a:t>
          </a:r>
          <a:r>
            <a:rPr kumimoji="1" lang="ja-JP" altLang="en-US" sz="600">
              <a:solidFill>
                <a:schemeClr val="dk1"/>
              </a:solidFill>
              <a:effectLst/>
              <a:latin typeface="+mn-lt"/>
              <a:ea typeface="+mn-ea"/>
              <a:cs typeface="+mn-cs"/>
            </a:rPr>
            <a:t>千円の減となった。</a:t>
          </a:r>
          <a:r>
            <a:rPr kumimoji="1" lang="ja-JP" altLang="ja-JP" sz="600">
              <a:solidFill>
                <a:schemeClr val="dk1"/>
              </a:solidFill>
              <a:effectLst/>
              <a:latin typeface="+mn-lt"/>
              <a:ea typeface="+mn-ea"/>
              <a:cs typeface="+mn-cs"/>
            </a:rPr>
            <a:t>実質単年度収支額は、</a:t>
          </a:r>
          <a:r>
            <a:rPr kumimoji="1" lang="en-US" altLang="ja-JP" sz="600">
              <a:solidFill>
                <a:schemeClr val="dk1"/>
              </a:solidFill>
              <a:effectLst/>
              <a:latin typeface="+mn-lt"/>
              <a:ea typeface="+mn-ea"/>
              <a:cs typeface="+mn-cs"/>
            </a:rPr>
            <a:t>399</a:t>
          </a:r>
          <a:r>
            <a:rPr kumimoji="1" lang="ja-JP" altLang="ja-JP" sz="600">
              <a:solidFill>
                <a:schemeClr val="dk1"/>
              </a:solidFill>
              <a:effectLst/>
              <a:latin typeface="+mn-lt"/>
              <a:ea typeface="+mn-ea"/>
              <a:cs typeface="+mn-cs"/>
            </a:rPr>
            <a:t>百万円から</a:t>
          </a:r>
          <a:r>
            <a:rPr kumimoji="1" lang="en-US" altLang="ja-JP" sz="600">
              <a:solidFill>
                <a:schemeClr val="dk1"/>
              </a:solidFill>
              <a:effectLst/>
              <a:latin typeface="+mn-lt"/>
              <a:ea typeface="+mn-ea"/>
              <a:cs typeface="+mn-cs"/>
            </a:rPr>
            <a:t>205</a:t>
          </a:r>
          <a:r>
            <a:rPr kumimoji="1" lang="ja-JP" altLang="ja-JP" sz="600">
              <a:solidFill>
                <a:schemeClr val="dk1"/>
              </a:solidFill>
              <a:effectLst/>
              <a:latin typeface="+mn-lt"/>
              <a:ea typeface="+mn-ea"/>
              <a:cs typeface="+mn-cs"/>
            </a:rPr>
            <a:t>百万円となったものの、</a:t>
          </a:r>
          <a:r>
            <a:rPr kumimoji="0" lang="ja-JP" altLang="en-US" sz="600">
              <a:solidFill>
                <a:schemeClr val="dk1"/>
              </a:solidFill>
              <a:effectLst/>
              <a:latin typeface="+mn-lt"/>
              <a:ea typeface="+mn-ea"/>
              <a:cs typeface="+mn-cs"/>
            </a:rPr>
            <a:t>ここ最近で</a:t>
          </a:r>
          <a:r>
            <a:rPr lang="ja-JP" altLang="ja-JP" sz="600">
              <a:solidFill>
                <a:schemeClr val="dk1"/>
              </a:solidFill>
              <a:effectLst/>
              <a:latin typeface="+mn-lt"/>
              <a:ea typeface="+mn-ea"/>
              <a:cs typeface="+mn-cs"/>
            </a:rPr>
            <a:t>大きく収支は改善している。今後も一定の財政調整基金を確保しながら、健全な財政運営を行っていく。</a:t>
          </a:r>
          <a:endParaRPr lang="ja-JP" altLang="ja-JP" sz="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岐阜県海津市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5</a:t>
          </a:r>
          <a:r>
            <a:rPr kumimoji="1" lang="ja-JP" altLang="ja-JP" sz="1100" baseline="0">
              <a:solidFill>
                <a:schemeClr val="dk1"/>
              </a:solidFill>
              <a:effectLst/>
              <a:latin typeface="+mn-lt"/>
              <a:ea typeface="+mn-ea"/>
              <a:cs typeface="+mn-cs"/>
            </a:rPr>
            <a:t>年度の特別会計及び企業会計の純損益は、国民健康保険特別会計が純利益</a:t>
          </a:r>
          <a:r>
            <a:rPr kumimoji="1" lang="en-US" altLang="ja-JP" sz="1100" baseline="0">
              <a:solidFill>
                <a:schemeClr val="dk1"/>
              </a:solidFill>
              <a:effectLst/>
              <a:latin typeface="+mn-lt"/>
              <a:ea typeface="+mn-ea"/>
              <a:cs typeface="+mn-cs"/>
            </a:rPr>
            <a:t>32</a:t>
          </a:r>
          <a:r>
            <a:rPr kumimoji="1" lang="ja-JP" altLang="ja-JP" sz="1100" baseline="0">
              <a:solidFill>
                <a:schemeClr val="dk1"/>
              </a:solidFill>
              <a:effectLst/>
              <a:latin typeface="+mn-lt"/>
              <a:ea typeface="+mn-ea"/>
              <a:cs typeface="+mn-cs"/>
            </a:rPr>
            <a:t>百万円、介護保険特別会計（保険事業勘定）が純利益</a:t>
          </a:r>
          <a:r>
            <a:rPr kumimoji="1" lang="en-US" altLang="ja-JP" sz="1100" baseline="0">
              <a:solidFill>
                <a:schemeClr val="dk1"/>
              </a:solidFill>
              <a:effectLst/>
              <a:latin typeface="+mn-lt"/>
              <a:ea typeface="+mn-ea"/>
              <a:cs typeface="+mn-cs"/>
            </a:rPr>
            <a:t>26</a:t>
          </a:r>
          <a:r>
            <a:rPr kumimoji="1" lang="ja-JP" altLang="ja-JP" sz="1100" baseline="0">
              <a:solidFill>
                <a:schemeClr val="dk1"/>
              </a:solidFill>
              <a:effectLst/>
              <a:latin typeface="+mn-lt"/>
              <a:ea typeface="+mn-ea"/>
              <a:cs typeface="+mn-cs"/>
            </a:rPr>
            <a:t>百万円、後期高齢者医療特別会計が純利益</a:t>
          </a:r>
          <a:r>
            <a:rPr kumimoji="1" lang="en-US" altLang="ja-JP" sz="1100" baseline="0">
              <a:solidFill>
                <a:schemeClr val="dk1"/>
              </a:solidFill>
              <a:effectLst/>
              <a:latin typeface="+mn-lt"/>
              <a:ea typeface="+mn-ea"/>
              <a:cs typeface="+mn-cs"/>
            </a:rPr>
            <a:t>19</a:t>
          </a:r>
        </a:p>
        <a:p>
          <a:r>
            <a:rPr kumimoji="1" lang="ja-JP" altLang="ja-JP" sz="1100" baseline="0">
              <a:solidFill>
                <a:schemeClr val="dk1"/>
              </a:solidFill>
              <a:effectLst/>
              <a:latin typeface="+mn-lt"/>
              <a:ea typeface="+mn-ea"/>
              <a:cs typeface="+mn-cs"/>
            </a:rPr>
            <a:t>百万円、</a:t>
          </a:r>
          <a:r>
            <a:rPr kumimoji="1" lang="ja-JP" altLang="ja-JP" sz="1100" baseline="0">
              <a:solidFill>
                <a:sysClr val="windowText" lastClr="000000"/>
              </a:solidFill>
              <a:effectLst/>
              <a:latin typeface="+mn-lt"/>
              <a:ea typeface="+mn-ea"/>
              <a:cs typeface="+mn-cs"/>
            </a:rPr>
            <a:t>水道事業会計が純利益</a:t>
          </a:r>
          <a:r>
            <a:rPr kumimoji="1" lang="en-US" altLang="ja-JP" sz="1100" baseline="0">
              <a:solidFill>
                <a:sysClr val="windowText" lastClr="000000"/>
              </a:solidFill>
              <a:effectLst/>
              <a:latin typeface="+mn-lt"/>
              <a:ea typeface="+mn-ea"/>
              <a:cs typeface="+mn-cs"/>
            </a:rPr>
            <a:t>122</a:t>
          </a:r>
          <a:r>
            <a:rPr kumimoji="1" lang="ja-JP" altLang="ja-JP" sz="1100" baseline="0">
              <a:solidFill>
                <a:sysClr val="windowText" lastClr="000000"/>
              </a:solidFill>
              <a:effectLst/>
              <a:latin typeface="+mn-lt"/>
              <a:ea typeface="+mn-ea"/>
              <a:cs typeface="+mn-cs"/>
            </a:rPr>
            <a:t>百万円、下水道事業会計が</a:t>
          </a:r>
          <a:r>
            <a:rPr kumimoji="1" lang="en-US" altLang="ja-JP" sz="1100" baseline="0">
              <a:solidFill>
                <a:sysClr val="windowText" lastClr="000000"/>
              </a:solidFill>
              <a:effectLst/>
              <a:latin typeface="+mn-lt"/>
              <a:ea typeface="+mn-ea"/>
              <a:cs typeface="+mn-cs"/>
            </a:rPr>
            <a:t>10</a:t>
          </a:r>
          <a:r>
            <a:rPr kumimoji="1" lang="ja-JP" altLang="ja-JP" sz="1100" baseline="0">
              <a:solidFill>
                <a:sysClr val="windowText" lastClr="000000"/>
              </a:solidFill>
              <a:effectLst/>
              <a:latin typeface="+mn-lt"/>
              <a:ea typeface="+mn-ea"/>
              <a:cs typeface="+mn-cs"/>
            </a:rPr>
            <a:t>百万円となっている。</a:t>
          </a:r>
          <a:br>
            <a:rPr kumimoji="1" lang="en-US" altLang="ja-JP" sz="1100">
              <a:solidFill>
                <a:sysClr val="windowText" lastClr="000000"/>
              </a:solidFill>
              <a:effectLst/>
              <a:latin typeface="+mn-lt"/>
              <a:ea typeface="+mn-ea"/>
              <a:cs typeface="+mn-cs"/>
            </a:rPr>
          </a:br>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標準財政規模比で前年度比較すると、国民健康保険特別会計が</a:t>
          </a:r>
          <a:r>
            <a:rPr kumimoji="1" lang="en-US" altLang="ja-JP" sz="1100">
              <a:solidFill>
                <a:sysClr val="windowText" lastClr="000000"/>
              </a:solidFill>
              <a:effectLst/>
              <a:latin typeface="+mn-lt"/>
              <a:ea typeface="+mn-ea"/>
              <a:cs typeface="+mn-cs"/>
            </a:rPr>
            <a:t>1.48</a:t>
          </a:r>
          <a:r>
            <a:rPr kumimoji="1" lang="ja-JP" altLang="ja-JP" sz="1100">
              <a:solidFill>
                <a:sysClr val="windowText" lastClr="000000"/>
              </a:solidFill>
              <a:effectLst/>
              <a:latin typeface="+mn-lt"/>
              <a:ea typeface="+mn-ea"/>
              <a:cs typeface="+mn-cs"/>
            </a:rPr>
            <a:t>％低下、</a:t>
          </a:r>
          <a:r>
            <a:rPr kumimoji="1" lang="ja-JP" altLang="ja-JP" sz="1100" baseline="0">
              <a:solidFill>
                <a:sysClr val="windowText" lastClr="000000"/>
              </a:solidFill>
              <a:effectLst/>
              <a:latin typeface="+mn-lt"/>
              <a:ea typeface="+mn-ea"/>
              <a:cs typeface="+mn-cs"/>
            </a:rPr>
            <a:t>介護保険特別会計（保険事業勘定）</a:t>
          </a:r>
          <a:r>
            <a:rPr kumimoji="1" lang="ja-JP" altLang="en-US" sz="1100" baseline="0">
              <a:solidFill>
                <a:sysClr val="windowText" lastClr="000000"/>
              </a:solidFill>
              <a:effectLst/>
              <a:latin typeface="+mn-lt"/>
              <a:ea typeface="+mn-ea"/>
              <a:cs typeface="+mn-cs"/>
            </a:rPr>
            <a:t>が</a:t>
          </a:r>
          <a:r>
            <a:rPr kumimoji="1" lang="en-US" altLang="ja-JP" sz="1100" baseline="0">
              <a:solidFill>
                <a:sysClr val="windowText" lastClr="000000"/>
              </a:solidFill>
              <a:effectLst/>
              <a:latin typeface="+mn-lt"/>
              <a:ea typeface="+mn-ea"/>
              <a:cs typeface="+mn-cs"/>
            </a:rPr>
            <a:t>3.76</a:t>
          </a:r>
          <a:r>
            <a:rPr kumimoji="1" lang="ja-JP" altLang="en-US" sz="1100" baseline="0">
              <a:solidFill>
                <a:sysClr val="windowText" lastClr="000000"/>
              </a:solidFill>
              <a:effectLst/>
              <a:latin typeface="+mn-lt"/>
              <a:ea typeface="+mn-ea"/>
              <a:cs typeface="+mn-cs"/>
            </a:rPr>
            <a:t>％低下、水道事業</a:t>
          </a:r>
          <a:r>
            <a:rPr kumimoji="1" lang="ja-JP" altLang="ja-JP" sz="1100" baseline="0">
              <a:solidFill>
                <a:sysClr val="windowText" lastClr="000000"/>
              </a:solidFill>
              <a:effectLst/>
              <a:latin typeface="+mn-lt"/>
              <a:ea typeface="+mn-ea"/>
              <a:cs typeface="+mn-cs"/>
            </a:rPr>
            <a:t>会計が</a:t>
          </a:r>
          <a:r>
            <a:rPr kumimoji="1" lang="en-US" altLang="ja-JP" sz="1100" baseline="0">
              <a:solidFill>
                <a:sysClr val="windowText" lastClr="000000"/>
              </a:solidFill>
              <a:effectLst/>
              <a:latin typeface="+mn-lt"/>
              <a:ea typeface="+mn-ea"/>
              <a:cs typeface="+mn-cs"/>
            </a:rPr>
            <a:t>1.65</a:t>
          </a:r>
          <a:r>
            <a:rPr kumimoji="1" lang="ja-JP" altLang="ja-JP" sz="1100" baseline="0">
              <a:solidFill>
                <a:sysClr val="windowText" lastClr="000000"/>
              </a:solidFill>
              <a:effectLst/>
              <a:latin typeface="+mn-lt"/>
              <a:ea typeface="+mn-ea"/>
              <a:cs typeface="+mn-cs"/>
            </a:rPr>
            <a:t>％低下している。</a:t>
          </a:r>
          <a:endParaRPr kumimoji="1" lang="en-US" altLang="ja-JP" sz="1100" baseline="0">
            <a:solidFill>
              <a:sysClr val="windowText" lastClr="000000"/>
            </a:solidFill>
            <a:effectLst/>
            <a:latin typeface="+mn-lt"/>
            <a:ea typeface="+mn-ea"/>
            <a:cs typeface="+mn-cs"/>
          </a:endParaRPr>
        </a:p>
        <a:p>
          <a:r>
            <a:rPr kumimoji="1" lang="ja-JP" altLang="en-US"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国民健康保険特別会計は基金に</a:t>
          </a:r>
          <a:r>
            <a:rPr kumimoji="1" lang="en-US" altLang="ja-JP" sz="1100">
              <a:solidFill>
                <a:sysClr val="windowText" lastClr="000000"/>
              </a:solidFill>
              <a:effectLst/>
              <a:latin typeface="+mn-lt"/>
              <a:ea typeface="+mn-ea"/>
              <a:cs typeface="+mn-cs"/>
            </a:rPr>
            <a:t>161</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介護保険特別会計（保険事業勘定）</a:t>
          </a:r>
          <a:r>
            <a:rPr kumimoji="1" lang="ja-JP" altLang="en-US" sz="1100" baseline="0">
              <a:solidFill>
                <a:sysClr val="windowText" lastClr="000000"/>
              </a:solidFill>
              <a:effectLst/>
              <a:latin typeface="+mn-lt"/>
              <a:ea typeface="+mn-ea"/>
              <a:cs typeface="+mn-cs"/>
            </a:rPr>
            <a:t>は基金に</a:t>
          </a:r>
          <a:r>
            <a:rPr kumimoji="1" lang="en-US" altLang="ja-JP" sz="1100" baseline="0">
              <a:solidFill>
                <a:sysClr val="windowText" lastClr="000000"/>
              </a:solidFill>
              <a:effectLst/>
              <a:latin typeface="+mn-lt"/>
              <a:ea typeface="+mn-ea"/>
              <a:cs typeface="+mn-cs"/>
            </a:rPr>
            <a:t>371</a:t>
          </a:r>
          <a:r>
            <a:rPr kumimoji="1" lang="ja-JP" altLang="en-US" sz="1100" baseline="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を積み立てたこと、</a:t>
          </a:r>
          <a:r>
            <a:rPr kumimoji="1" lang="ja-JP" altLang="en-US" sz="1100">
              <a:solidFill>
                <a:sysClr val="windowText" lastClr="000000"/>
              </a:solidFill>
              <a:effectLst/>
              <a:latin typeface="+mn-lt"/>
              <a:ea typeface="+mn-ea"/>
              <a:cs typeface="+mn-cs"/>
            </a:rPr>
            <a:t>水道事業会計は給水収益の減少等（前年度比較▲</a:t>
          </a:r>
          <a:r>
            <a:rPr kumimoji="1" lang="en-US" altLang="ja-JP" sz="1100">
              <a:solidFill>
                <a:sysClr val="windowText" lastClr="000000"/>
              </a:solidFill>
              <a:effectLst/>
              <a:latin typeface="+mn-lt"/>
              <a:ea typeface="+mn-ea"/>
              <a:cs typeface="+mn-cs"/>
            </a:rPr>
            <a:t>2.1</a:t>
          </a:r>
          <a:r>
            <a:rPr kumimoji="1" lang="ja-JP" altLang="en-US" sz="110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が要因となっている。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すべての会計において、連結実績赤字は生じていないが、今後も事務事業の見直し等による支出の抑制に取り組む必要があり、使用料の見直し等による収入の確保など赤字に転じない健全な経営に努めていく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31"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72"/>
      <c r="DK1" s="172"/>
      <c r="DL1" s="172"/>
      <c r="DM1" s="172"/>
      <c r="DN1" s="172"/>
      <c r="DO1" s="172"/>
    </row>
    <row r="2" spans="1:119" ht="24" thickBot="1" x14ac:dyDescent="0.25">
      <c r="B2" s="173" t="s">
        <v>77</v>
      </c>
      <c r="C2" s="173"/>
      <c r="D2" s="174"/>
    </row>
    <row r="3" spans="1:119" ht="18.75" customHeight="1" thickBot="1" x14ac:dyDescent="0.25">
      <c r="A3" s="172"/>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72"/>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18717924</v>
      </c>
      <c r="BO4" s="449"/>
      <c r="BP4" s="449"/>
      <c r="BQ4" s="449"/>
      <c r="BR4" s="449"/>
      <c r="BS4" s="449"/>
      <c r="BT4" s="449"/>
      <c r="BU4" s="450"/>
      <c r="BV4" s="448">
        <v>19049292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6.7</v>
      </c>
      <c r="CU4" s="589"/>
      <c r="CV4" s="589"/>
      <c r="CW4" s="589"/>
      <c r="CX4" s="589"/>
      <c r="CY4" s="589"/>
      <c r="CZ4" s="589"/>
      <c r="DA4" s="590"/>
      <c r="DB4" s="588">
        <v>7.6</v>
      </c>
      <c r="DC4" s="589"/>
      <c r="DD4" s="589"/>
      <c r="DE4" s="589"/>
      <c r="DF4" s="589"/>
      <c r="DG4" s="589"/>
      <c r="DH4" s="589"/>
      <c r="DI4" s="590"/>
    </row>
    <row r="5" spans="1:119" ht="18.75" customHeight="1" x14ac:dyDescent="0.2">
      <c r="A5" s="172"/>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17949601</v>
      </c>
      <c r="BO5" s="420"/>
      <c r="BP5" s="420"/>
      <c r="BQ5" s="420"/>
      <c r="BR5" s="420"/>
      <c r="BS5" s="420"/>
      <c r="BT5" s="420"/>
      <c r="BU5" s="421"/>
      <c r="BV5" s="419">
        <v>18208903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88.8</v>
      </c>
      <c r="CU5" s="417"/>
      <c r="CV5" s="417"/>
      <c r="CW5" s="417"/>
      <c r="CX5" s="417"/>
      <c r="CY5" s="417"/>
      <c r="CZ5" s="417"/>
      <c r="DA5" s="418"/>
      <c r="DB5" s="416">
        <v>89.1</v>
      </c>
      <c r="DC5" s="417"/>
      <c r="DD5" s="417"/>
      <c r="DE5" s="417"/>
      <c r="DF5" s="417"/>
      <c r="DG5" s="417"/>
      <c r="DH5" s="417"/>
      <c r="DI5" s="418"/>
    </row>
    <row r="6" spans="1:119" ht="18.75" customHeight="1" x14ac:dyDescent="0.2">
      <c r="A6" s="172"/>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768323</v>
      </c>
      <c r="BO6" s="420"/>
      <c r="BP6" s="420"/>
      <c r="BQ6" s="420"/>
      <c r="BR6" s="420"/>
      <c r="BS6" s="420"/>
      <c r="BT6" s="420"/>
      <c r="BU6" s="421"/>
      <c r="BV6" s="419">
        <v>840389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89.5</v>
      </c>
      <c r="CU6" s="563"/>
      <c r="CV6" s="563"/>
      <c r="CW6" s="563"/>
      <c r="CX6" s="563"/>
      <c r="CY6" s="563"/>
      <c r="CZ6" s="563"/>
      <c r="DA6" s="564"/>
      <c r="DB6" s="562">
        <v>90.5</v>
      </c>
      <c r="DC6" s="563"/>
      <c r="DD6" s="563"/>
      <c r="DE6" s="563"/>
      <c r="DF6" s="563"/>
      <c r="DG6" s="563"/>
      <c r="DH6" s="563"/>
      <c r="DI6" s="564"/>
    </row>
    <row r="7" spans="1:119" ht="18.75" customHeight="1" x14ac:dyDescent="0.2">
      <c r="A7" s="172"/>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57214</v>
      </c>
      <c r="BO7" s="420"/>
      <c r="BP7" s="420"/>
      <c r="BQ7" s="420"/>
      <c r="BR7" s="420"/>
      <c r="BS7" s="420"/>
      <c r="BT7" s="420"/>
      <c r="BU7" s="421"/>
      <c r="BV7" s="419">
        <v>35634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10544303</v>
      </c>
      <c r="CU7" s="420"/>
      <c r="CV7" s="420"/>
      <c r="CW7" s="420"/>
      <c r="CX7" s="420"/>
      <c r="CY7" s="420"/>
      <c r="CZ7" s="420"/>
      <c r="DA7" s="421"/>
      <c r="DB7" s="419">
        <v>10540854</v>
      </c>
      <c r="DC7" s="420"/>
      <c r="DD7" s="420"/>
      <c r="DE7" s="420"/>
      <c r="DF7" s="420"/>
      <c r="DG7" s="420"/>
      <c r="DH7" s="420"/>
      <c r="DI7" s="421"/>
    </row>
    <row r="8" spans="1:119" ht="18.75" customHeight="1" thickBot="1" x14ac:dyDescent="0.25">
      <c r="A8" s="172"/>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711109</v>
      </c>
      <c r="BO8" s="420"/>
      <c r="BP8" s="420"/>
      <c r="BQ8" s="420"/>
      <c r="BR8" s="420"/>
      <c r="BS8" s="420"/>
      <c r="BT8" s="420"/>
      <c r="BU8" s="421"/>
      <c r="BV8" s="419">
        <v>804755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0.45</v>
      </c>
      <c r="CU8" s="523"/>
      <c r="CV8" s="523"/>
      <c r="CW8" s="523"/>
      <c r="CX8" s="523"/>
      <c r="CY8" s="523"/>
      <c r="CZ8" s="523"/>
      <c r="DA8" s="524"/>
      <c r="DB8" s="522">
        <v>0.47</v>
      </c>
      <c r="DC8" s="523"/>
      <c r="DD8" s="523"/>
      <c r="DE8" s="523"/>
      <c r="DF8" s="523"/>
      <c r="DG8" s="523"/>
      <c r="DH8" s="523"/>
      <c r="DI8" s="524"/>
    </row>
    <row r="9" spans="1:119" ht="18.75" customHeight="1" thickBot="1" x14ac:dyDescent="0.25">
      <c r="A9" s="172"/>
      <c r="B9" s="551" t="s">
        <v>106</v>
      </c>
      <c r="C9" s="552"/>
      <c r="D9" s="552"/>
      <c r="E9" s="552"/>
      <c r="F9" s="552"/>
      <c r="G9" s="552"/>
      <c r="H9" s="552"/>
      <c r="I9" s="552"/>
      <c r="J9" s="552"/>
      <c r="K9" s="470"/>
      <c r="L9" s="553" t="s">
        <v>107</v>
      </c>
      <c r="M9" s="554"/>
      <c r="N9" s="554"/>
      <c r="O9" s="554"/>
      <c r="P9" s="554"/>
      <c r="Q9" s="555"/>
      <c r="R9" s="556">
        <v>32735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-93646</v>
      </c>
      <c r="BO9" s="420"/>
      <c r="BP9" s="420"/>
      <c r="BQ9" s="420"/>
      <c r="BR9" s="420"/>
      <c r="BS9" s="420"/>
      <c r="BT9" s="420"/>
      <c r="BU9" s="421"/>
      <c r="BV9" s="419">
        <v>-203785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13.7</v>
      </c>
      <c r="CU9" s="417"/>
      <c r="CV9" s="417"/>
      <c r="CW9" s="417"/>
      <c r="CX9" s="417"/>
      <c r="CY9" s="417"/>
      <c r="CZ9" s="417"/>
      <c r="DA9" s="418"/>
      <c r="DB9" s="416">
        <v>13.1</v>
      </c>
      <c r="DC9" s="417"/>
      <c r="DD9" s="417"/>
      <c r="DE9" s="417"/>
      <c r="DF9" s="417"/>
      <c r="DG9" s="417"/>
      <c r="DH9" s="417"/>
      <c r="DI9" s="418"/>
    </row>
    <row r="10" spans="1:119" ht="18.75" customHeight="1" thickBot="1" x14ac:dyDescent="0.25">
      <c r="A10" s="172"/>
      <c r="B10" s="551"/>
      <c r="C10" s="552"/>
      <c r="D10" s="552"/>
      <c r="E10" s="552"/>
      <c r="F10" s="552"/>
      <c r="G10" s="552"/>
      <c r="H10" s="552"/>
      <c r="I10" s="552"/>
      <c r="J10" s="552"/>
      <c r="K10" s="470"/>
      <c r="L10" s="375" t="s">
        <v>113</v>
      </c>
      <c r="M10" s="376"/>
      <c r="N10" s="376"/>
      <c r="O10" s="376"/>
      <c r="P10" s="376"/>
      <c r="Q10" s="377"/>
      <c r="R10" s="372">
        <v>35206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299030</v>
      </c>
      <c r="BO10" s="420"/>
      <c r="BP10" s="420"/>
      <c r="BQ10" s="420"/>
      <c r="BR10" s="420"/>
      <c r="BS10" s="420"/>
      <c r="BT10" s="420"/>
      <c r="BU10" s="421"/>
      <c r="BV10" s="419">
        <v>602707</v>
      </c>
      <c r="BW10" s="420"/>
      <c r="BX10" s="420"/>
      <c r="BY10" s="420"/>
      <c r="BZ10" s="420"/>
      <c r="CA10" s="420"/>
      <c r="CB10" s="420"/>
      <c r="CC10" s="421"/>
      <c r="CD10" s="175" t="s">
        <v>116</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72"/>
      <c r="B12" s="525" t="s">
        <v>123</v>
      </c>
      <c r="C12" s="526"/>
      <c r="D12" s="526"/>
      <c r="E12" s="526"/>
      <c r="F12" s="526"/>
      <c r="G12" s="526"/>
      <c r="H12" s="526"/>
      <c r="I12" s="526"/>
      <c r="J12" s="526"/>
      <c r="K12" s="527"/>
      <c r="L12" s="534" t="s">
        <v>124</v>
      </c>
      <c r="M12" s="535"/>
      <c r="N12" s="535"/>
      <c r="O12" s="535"/>
      <c r="P12" s="535"/>
      <c r="Q12" s="536"/>
      <c r="R12" s="537">
        <v>32084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72"/>
      <c r="B13" s="528"/>
      <c r="C13" s="529"/>
      <c r="D13" s="529"/>
      <c r="E13" s="529"/>
      <c r="F13" s="529"/>
      <c r="G13" s="529"/>
      <c r="H13" s="529"/>
      <c r="I13" s="529"/>
      <c r="J13" s="529"/>
      <c r="K13" s="530"/>
      <c r="L13" s="181"/>
      <c r="M13" s="503" t="s">
        <v>130</v>
      </c>
      <c r="N13" s="504"/>
      <c r="O13" s="504"/>
      <c r="P13" s="504"/>
      <c r="Q13" s="505"/>
      <c r="R13" s="506">
        <v>30936</v>
      </c>
      <c r="S13" s="507"/>
      <c r="T13" s="507"/>
      <c r="U13" s="507"/>
      <c r="V13" s="508"/>
      <c r="W13" s="509" t="s">
        <v>131</v>
      </c>
      <c r="X13" s="405"/>
      <c r="Y13" s="405"/>
      <c r="Z13" s="405"/>
      <c r="AA13" s="405"/>
      <c r="AB13" s="406"/>
      <c r="AC13" s="372">
        <v>1082</v>
      </c>
      <c r="AD13" s="373"/>
      <c r="AE13" s="373"/>
      <c r="AF13" s="373"/>
      <c r="AG13" s="374"/>
      <c r="AH13" s="372">
        <v>1365</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205384</v>
      </c>
      <c r="BO13" s="420"/>
      <c r="BP13" s="420"/>
      <c r="BQ13" s="420"/>
      <c r="BR13" s="420"/>
      <c r="BS13" s="420"/>
      <c r="BT13" s="420"/>
      <c r="BU13" s="421"/>
      <c r="BV13" s="419">
        <v>398922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7.7</v>
      </c>
      <c r="CU13" s="417"/>
      <c r="CV13" s="417"/>
      <c r="CW13" s="417"/>
      <c r="CX13" s="417"/>
      <c r="CY13" s="417"/>
      <c r="CZ13" s="417"/>
      <c r="DA13" s="418"/>
      <c r="DB13" s="416">
        <v>8.3000000000000007</v>
      </c>
      <c r="DC13" s="417"/>
      <c r="DD13" s="417"/>
      <c r="DE13" s="417"/>
      <c r="DF13" s="417"/>
      <c r="DG13" s="417"/>
      <c r="DH13" s="417"/>
      <c r="DI13" s="418"/>
    </row>
    <row r="14" spans="1:119" ht="18.75" customHeight="1" thickBot="1" x14ac:dyDescent="0.25">
      <c r="A14" s="172"/>
      <c r="B14" s="528"/>
      <c r="C14" s="529"/>
      <c r="D14" s="529"/>
      <c r="E14" s="529"/>
      <c r="F14" s="529"/>
      <c r="G14" s="529"/>
      <c r="H14" s="529"/>
      <c r="I14" s="529"/>
      <c r="J14" s="529"/>
      <c r="K14" s="530"/>
      <c r="L14" s="493" t="s">
        <v>135</v>
      </c>
      <c r="M14" s="546"/>
      <c r="N14" s="546"/>
      <c r="O14" s="546"/>
      <c r="P14" s="546"/>
      <c r="Q14" s="547"/>
      <c r="R14" s="506">
        <v>32582</v>
      </c>
      <c r="S14" s="507"/>
      <c r="T14" s="507"/>
      <c r="U14" s="507"/>
      <c r="V14" s="508"/>
      <c r="W14" s="510"/>
      <c r="X14" s="408"/>
      <c r="Y14" s="408"/>
      <c r="Z14" s="408"/>
      <c r="AA14" s="408"/>
      <c r="AB14" s="409"/>
      <c r="AC14" s="499">
        <v>6.6</v>
      </c>
      <c r="AD14" s="500"/>
      <c r="AE14" s="500"/>
      <c r="AF14" s="500"/>
      <c r="AG14" s="501"/>
      <c r="AH14" s="499">
        <v>7.5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29.3</v>
      </c>
      <c r="CU14" s="517"/>
      <c r="CV14" s="517"/>
      <c r="CW14" s="517"/>
      <c r="CX14" s="517"/>
      <c r="CY14" s="517"/>
      <c r="CZ14" s="517"/>
      <c r="DA14" s="518"/>
      <c r="DB14" s="516">
        <v>32.700000000000003</v>
      </c>
      <c r="DC14" s="517"/>
      <c r="DD14" s="517"/>
      <c r="DE14" s="517"/>
      <c r="DF14" s="517"/>
      <c r="DG14" s="517"/>
      <c r="DH14" s="517"/>
      <c r="DI14" s="518"/>
    </row>
    <row r="15" spans="1:119" ht="18.75" customHeight="1" x14ac:dyDescent="0.2">
      <c r="A15" s="172"/>
      <c r="B15" s="528"/>
      <c r="C15" s="529"/>
      <c r="D15" s="529"/>
      <c r="E15" s="529"/>
      <c r="F15" s="529"/>
      <c r="G15" s="529"/>
      <c r="H15" s="529"/>
      <c r="I15" s="529"/>
      <c r="J15" s="529"/>
      <c r="K15" s="530"/>
      <c r="L15" s="181"/>
      <c r="M15" s="503" t="s">
        <v>130</v>
      </c>
      <c r="N15" s="504"/>
      <c r="O15" s="504"/>
      <c r="P15" s="504"/>
      <c r="Q15" s="505"/>
      <c r="R15" s="506">
        <v>31658</v>
      </c>
      <c r="S15" s="507"/>
      <c r="T15" s="507"/>
      <c r="U15" s="507"/>
      <c r="V15" s="508"/>
      <c r="W15" s="509" t="s">
        <v>137</v>
      </c>
      <c r="X15" s="405"/>
      <c r="Y15" s="405"/>
      <c r="Z15" s="405"/>
      <c r="AA15" s="405"/>
      <c r="AB15" s="406"/>
      <c r="AC15" s="372">
        <v>5871</v>
      </c>
      <c r="AD15" s="373"/>
      <c r="AE15" s="373"/>
      <c r="AF15" s="373"/>
      <c r="AG15" s="374"/>
      <c r="AH15" s="372">
        <v>6323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4273885</v>
      </c>
      <c r="BO15" s="449"/>
      <c r="BP15" s="449"/>
      <c r="BQ15" s="449"/>
      <c r="BR15" s="449"/>
      <c r="BS15" s="449"/>
      <c r="BT15" s="449"/>
      <c r="BU15" s="450"/>
      <c r="BV15" s="448">
        <v>4210833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35.700000000000003</v>
      </c>
      <c r="AD16" s="500"/>
      <c r="AE16" s="500"/>
      <c r="AF16" s="500"/>
      <c r="AG16" s="501"/>
      <c r="AH16" s="499">
        <v>34.9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9404626</v>
      </c>
      <c r="BO16" s="420"/>
      <c r="BP16" s="420"/>
      <c r="BQ16" s="420"/>
      <c r="BR16" s="420"/>
      <c r="BS16" s="420"/>
      <c r="BT16" s="420"/>
      <c r="BU16" s="421"/>
      <c r="BV16" s="419">
        <v>9226595</v>
      </c>
      <c r="BW16" s="420"/>
      <c r="BX16" s="420"/>
      <c r="BY16" s="420"/>
      <c r="BZ16" s="420"/>
      <c r="CA16" s="420"/>
      <c r="CB16" s="420"/>
      <c r="CC16" s="421"/>
      <c r="CD16" s="185"/>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72"/>
      <c r="B17" s="531"/>
      <c r="C17" s="532"/>
      <c r="D17" s="532"/>
      <c r="E17" s="532"/>
      <c r="F17" s="532"/>
      <c r="G17" s="532"/>
      <c r="H17" s="532"/>
      <c r="I17" s="532"/>
      <c r="J17" s="532"/>
      <c r="K17" s="533"/>
      <c r="L17" s="186"/>
      <c r="M17" s="512" t="s">
        <v>143</v>
      </c>
      <c r="N17" s="513"/>
      <c r="O17" s="513"/>
      <c r="P17" s="513"/>
      <c r="Q17" s="514"/>
      <c r="R17" s="496" t="s">
        <v>144</v>
      </c>
      <c r="S17" s="497"/>
      <c r="T17" s="497"/>
      <c r="U17" s="497"/>
      <c r="V17" s="498"/>
      <c r="W17" s="509" t="s">
        <v>145</v>
      </c>
      <c r="X17" s="405"/>
      <c r="Y17" s="405"/>
      <c r="Z17" s="405"/>
      <c r="AA17" s="405"/>
      <c r="AB17" s="406"/>
      <c r="AC17" s="372">
        <v>9485</v>
      </c>
      <c r="AD17" s="373"/>
      <c r="AE17" s="373"/>
      <c r="AF17" s="373"/>
      <c r="AG17" s="374"/>
      <c r="AH17" s="372">
        <v>10451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5340151</v>
      </c>
      <c r="BO17" s="420"/>
      <c r="BP17" s="420"/>
      <c r="BQ17" s="420"/>
      <c r="BR17" s="420"/>
      <c r="BS17" s="420"/>
      <c r="BT17" s="420"/>
      <c r="BU17" s="421"/>
      <c r="BV17" s="419">
        <v>5264313</v>
      </c>
      <c r="BW17" s="420"/>
      <c r="BX17" s="420"/>
      <c r="BY17" s="420"/>
      <c r="BZ17" s="420"/>
      <c r="CA17" s="420"/>
      <c r="CB17" s="420"/>
      <c r="CC17" s="421"/>
      <c r="CD17" s="185"/>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72"/>
      <c r="B18" s="469" t="s">
        <v>147</v>
      </c>
      <c r="C18" s="470"/>
      <c r="D18" s="470"/>
      <c r="E18" s="471"/>
      <c r="F18" s="471"/>
      <c r="G18" s="471"/>
      <c r="H18" s="471"/>
      <c r="I18" s="471"/>
      <c r="J18" s="471"/>
      <c r="K18" s="471"/>
      <c r="L18" s="472">
        <v>112.03</v>
      </c>
      <c r="M18" s="472"/>
      <c r="N18" s="472"/>
      <c r="O18" s="472"/>
      <c r="P18" s="472"/>
      <c r="Q18" s="472"/>
      <c r="R18" s="473"/>
      <c r="S18" s="473"/>
      <c r="T18" s="473"/>
      <c r="U18" s="473"/>
      <c r="V18" s="474"/>
      <c r="W18" s="490"/>
      <c r="X18" s="491"/>
      <c r="Y18" s="491"/>
      <c r="Z18" s="491"/>
      <c r="AA18" s="491"/>
      <c r="AB18" s="515"/>
      <c r="AC18" s="389">
        <v>57.7</v>
      </c>
      <c r="AD18" s="390"/>
      <c r="AE18" s="390"/>
      <c r="AF18" s="390"/>
      <c r="AG18" s="475"/>
      <c r="AH18" s="389">
        <v>57.6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9424825</v>
      </c>
      <c r="BO18" s="420"/>
      <c r="BP18" s="420"/>
      <c r="BQ18" s="420"/>
      <c r="BR18" s="420"/>
      <c r="BS18" s="420"/>
      <c r="BT18" s="420"/>
      <c r="BU18" s="421"/>
      <c r="BV18" s="419">
        <v>9527153</v>
      </c>
      <c r="BW18" s="420"/>
      <c r="BX18" s="420"/>
      <c r="BY18" s="420"/>
      <c r="BZ18" s="420"/>
      <c r="CA18" s="420"/>
      <c r="CB18" s="420"/>
      <c r="CC18" s="421"/>
      <c r="CD18" s="185"/>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72"/>
      <c r="B19" s="469" t="s">
        <v>149</v>
      </c>
      <c r="C19" s="470"/>
      <c r="D19" s="470"/>
      <c r="E19" s="471"/>
      <c r="F19" s="471"/>
      <c r="G19" s="471"/>
      <c r="H19" s="471"/>
      <c r="I19" s="471"/>
      <c r="J19" s="471"/>
      <c r="K19" s="471"/>
      <c r="L19" s="479">
        <v>292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12809587</v>
      </c>
      <c r="BO19" s="420"/>
      <c r="BP19" s="420"/>
      <c r="BQ19" s="420"/>
      <c r="BR19" s="420"/>
      <c r="BS19" s="420"/>
      <c r="BT19" s="420"/>
      <c r="BU19" s="421"/>
      <c r="BV19" s="419">
        <v>13140728</v>
      </c>
      <c r="BW19" s="420"/>
      <c r="BX19" s="420"/>
      <c r="BY19" s="420"/>
      <c r="BZ19" s="420"/>
      <c r="CA19" s="420"/>
      <c r="CB19" s="420"/>
      <c r="CC19" s="421"/>
      <c r="CD19" s="185"/>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72"/>
      <c r="B20" s="469" t="s">
        <v>151</v>
      </c>
      <c r="C20" s="470"/>
      <c r="D20" s="470"/>
      <c r="E20" s="471"/>
      <c r="F20" s="471"/>
      <c r="G20" s="471"/>
      <c r="H20" s="471"/>
      <c r="I20" s="471"/>
      <c r="J20" s="471"/>
      <c r="K20" s="471"/>
      <c r="L20" s="479">
        <v>11600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5"/>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72"/>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5"/>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72"/>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16702291</v>
      </c>
      <c r="BO22" s="449"/>
      <c r="BP22" s="449"/>
      <c r="BQ22" s="449"/>
      <c r="BR22" s="449"/>
      <c r="BS22" s="449"/>
      <c r="BT22" s="449"/>
      <c r="BU22" s="450"/>
      <c r="BV22" s="448">
        <v>16477869</v>
      </c>
      <c r="BW22" s="449"/>
      <c r="BX22" s="449"/>
      <c r="BY22" s="449"/>
      <c r="BZ22" s="449"/>
      <c r="CA22" s="449"/>
      <c r="CB22" s="449"/>
      <c r="CC22" s="450"/>
      <c r="CD22" s="185"/>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72"/>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6244184</v>
      </c>
      <c r="BO23" s="420"/>
      <c r="BP23" s="420"/>
      <c r="BQ23" s="420"/>
      <c r="BR23" s="420"/>
      <c r="BS23" s="420"/>
      <c r="BT23" s="420"/>
      <c r="BU23" s="421"/>
      <c r="BV23" s="419">
        <v>6683618</v>
      </c>
      <c r="BW23" s="420"/>
      <c r="BX23" s="420"/>
      <c r="BY23" s="420"/>
      <c r="BZ23" s="420"/>
      <c r="CA23" s="420"/>
      <c r="CB23" s="420"/>
      <c r="CC23" s="421"/>
      <c r="CD23" s="185"/>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72"/>
      <c r="B24" s="398"/>
      <c r="C24" s="399"/>
      <c r="D24" s="400"/>
      <c r="E24" s="375" t="s">
        <v>161</v>
      </c>
      <c r="F24" s="376"/>
      <c r="G24" s="376"/>
      <c r="H24" s="376"/>
      <c r="I24" s="376"/>
      <c r="J24" s="376"/>
      <c r="K24" s="377"/>
      <c r="L24" s="372">
        <v>1</v>
      </c>
      <c r="M24" s="373"/>
      <c r="N24" s="373"/>
      <c r="O24" s="373"/>
      <c r="P24" s="374"/>
      <c r="Q24" s="372">
        <v>7600</v>
      </c>
      <c r="R24" s="373"/>
      <c r="S24" s="373"/>
      <c r="T24" s="373"/>
      <c r="U24" s="373"/>
      <c r="V24" s="374"/>
      <c r="W24" s="462"/>
      <c r="X24" s="399"/>
      <c r="Y24" s="400"/>
      <c r="Z24" s="375" t="s">
        <v>162</v>
      </c>
      <c r="AA24" s="376"/>
      <c r="AB24" s="376"/>
      <c r="AC24" s="376"/>
      <c r="AD24" s="376"/>
      <c r="AE24" s="376"/>
      <c r="AF24" s="376"/>
      <c r="AG24" s="377"/>
      <c r="AH24" s="372">
        <v>289</v>
      </c>
      <c r="AI24" s="373"/>
      <c r="AJ24" s="373"/>
      <c r="AK24" s="373"/>
      <c r="AL24" s="374"/>
      <c r="AM24" s="372">
        <v>907749</v>
      </c>
      <c r="AN24" s="373"/>
      <c r="AO24" s="373"/>
      <c r="AP24" s="373"/>
      <c r="AQ24" s="373"/>
      <c r="AR24" s="374"/>
      <c r="AS24" s="372">
        <v>3141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10223752</v>
      </c>
      <c r="BO24" s="420"/>
      <c r="BP24" s="420"/>
      <c r="BQ24" s="420"/>
      <c r="BR24" s="420"/>
      <c r="BS24" s="420"/>
      <c r="BT24" s="420"/>
      <c r="BU24" s="421"/>
      <c r="BV24" s="419">
        <v>9351184</v>
      </c>
      <c r="BW24" s="420"/>
      <c r="BX24" s="420"/>
      <c r="BY24" s="420"/>
      <c r="BZ24" s="420"/>
      <c r="CA24" s="420"/>
      <c r="CB24" s="420"/>
      <c r="CC24" s="421"/>
      <c r="CD24" s="185"/>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72"/>
      <c r="B25" s="398"/>
      <c r="C25" s="399"/>
      <c r="D25" s="400"/>
      <c r="E25" s="375" t="s">
        <v>164</v>
      </c>
      <c r="F25" s="376"/>
      <c r="G25" s="376"/>
      <c r="H25" s="376"/>
      <c r="I25" s="376"/>
      <c r="J25" s="376"/>
      <c r="K25" s="377"/>
      <c r="L25" s="372">
        <v>1</v>
      </c>
      <c r="M25" s="373"/>
      <c r="N25" s="373"/>
      <c r="O25" s="373"/>
      <c r="P25" s="374"/>
      <c r="Q25" s="372">
        <v>6150</v>
      </c>
      <c r="R25" s="373"/>
      <c r="S25" s="373"/>
      <c r="T25" s="373"/>
      <c r="U25" s="373"/>
      <c r="V25" s="374"/>
      <c r="W25" s="462"/>
      <c r="X25" s="399"/>
      <c r="Y25" s="400"/>
      <c r="Z25" s="375" t="s">
        <v>165</v>
      </c>
      <c r="AA25" s="376"/>
      <c r="AB25" s="376"/>
      <c r="AC25" s="376"/>
      <c r="AD25" s="376"/>
      <c r="AE25" s="376"/>
      <c r="AF25" s="376"/>
      <c r="AG25" s="377"/>
      <c r="AH25" s="372">
        <v>61</v>
      </c>
      <c r="AI25" s="373"/>
      <c r="AJ25" s="373"/>
      <c r="AK25" s="373"/>
      <c r="AL25" s="374"/>
      <c r="AM25" s="372">
        <v>180560</v>
      </c>
      <c r="AN25" s="373"/>
      <c r="AO25" s="373"/>
      <c r="AP25" s="373"/>
      <c r="AQ25" s="373"/>
      <c r="AR25" s="374"/>
      <c r="AS25" s="372">
        <v>2960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2465606</v>
      </c>
      <c r="BO25" s="449"/>
      <c r="BP25" s="449"/>
      <c r="BQ25" s="449"/>
      <c r="BR25" s="449"/>
      <c r="BS25" s="449"/>
      <c r="BT25" s="449"/>
      <c r="BU25" s="450"/>
      <c r="BV25" s="448">
        <v>1800868</v>
      </c>
      <c r="BW25" s="449"/>
      <c r="BX25" s="449"/>
      <c r="BY25" s="449"/>
      <c r="BZ25" s="449"/>
      <c r="CA25" s="449"/>
      <c r="CB25" s="449"/>
      <c r="CC25" s="450"/>
      <c r="CD25" s="185"/>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72"/>
      <c r="B26" s="398"/>
      <c r="C26" s="399"/>
      <c r="D26" s="400"/>
      <c r="E26" s="375" t="s">
        <v>167</v>
      </c>
      <c r="F26" s="376"/>
      <c r="G26" s="376"/>
      <c r="H26" s="376"/>
      <c r="I26" s="376"/>
      <c r="J26" s="376"/>
      <c r="K26" s="377"/>
      <c r="L26" s="372">
        <v>1</v>
      </c>
      <c r="M26" s="373"/>
      <c r="N26" s="373"/>
      <c r="O26" s="373"/>
      <c r="P26" s="374"/>
      <c r="Q26" s="372">
        <v>5630</v>
      </c>
      <c r="R26" s="373"/>
      <c r="S26" s="373"/>
      <c r="T26" s="373"/>
      <c r="U26" s="373"/>
      <c r="V26" s="374"/>
      <c r="W26" s="462"/>
      <c r="X26" s="399"/>
      <c r="Y26" s="400"/>
      <c r="Z26" s="375" t="s">
        <v>168</v>
      </c>
      <c r="AA26" s="430"/>
      <c r="AB26" s="430"/>
      <c r="AC26" s="430"/>
      <c r="AD26" s="430"/>
      <c r="AE26" s="430"/>
      <c r="AF26" s="430"/>
      <c r="AG26" s="431"/>
      <c r="AH26" s="372">
        <v>5</v>
      </c>
      <c r="AI26" s="373"/>
      <c r="AJ26" s="373"/>
      <c r="AK26" s="373"/>
      <c r="AL26" s="374"/>
      <c r="AM26" s="372">
        <v>12195</v>
      </c>
      <c r="AN26" s="373"/>
      <c r="AO26" s="373"/>
      <c r="AP26" s="373"/>
      <c r="AQ26" s="373"/>
      <c r="AR26" s="374"/>
      <c r="AS26" s="372">
        <v>2439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5"/>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72"/>
      <c r="B27" s="398"/>
      <c r="C27" s="399"/>
      <c r="D27" s="400"/>
      <c r="E27" s="375" t="s">
        <v>170</v>
      </c>
      <c r="F27" s="376"/>
      <c r="G27" s="376"/>
      <c r="H27" s="376"/>
      <c r="I27" s="376"/>
      <c r="J27" s="376"/>
      <c r="K27" s="377"/>
      <c r="L27" s="372">
        <v>1</v>
      </c>
      <c r="M27" s="373"/>
      <c r="N27" s="373"/>
      <c r="O27" s="373"/>
      <c r="P27" s="374"/>
      <c r="Q27" s="372">
        <v>3430</v>
      </c>
      <c r="R27" s="373"/>
      <c r="S27" s="373"/>
      <c r="T27" s="373"/>
      <c r="U27" s="373"/>
      <c r="V27" s="374"/>
      <c r="W27" s="462"/>
      <c r="X27" s="399"/>
      <c r="Y27" s="400"/>
      <c r="Z27" s="375" t="s">
        <v>171</v>
      </c>
      <c r="AA27" s="376"/>
      <c r="AB27" s="376"/>
      <c r="AC27" s="376"/>
      <c r="AD27" s="376"/>
      <c r="AE27" s="376"/>
      <c r="AF27" s="376"/>
      <c r="AG27" s="377"/>
      <c r="AH27" s="372">
        <v>6</v>
      </c>
      <c r="AI27" s="373"/>
      <c r="AJ27" s="373"/>
      <c r="AK27" s="373"/>
      <c r="AL27" s="374"/>
      <c r="AM27" s="372">
        <v>14892</v>
      </c>
      <c r="AN27" s="373"/>
      <c r="AO27" s="373"/>
      <c r="AP27" s="373"/>
      <c r="AQ27" s="373"/>
      <c r="AR27" s="374"/>
      <c r="AS27" s="372">
        <v>2482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703794</v>
      </c>
      <c r="BO27" s="454"/>
      <c r="BP27" s="454"/>
      <c r="BQ27" s="454"/>
      <c r="BR27" s="454"/>
      <c r="BS27" s="454"/>
      <c r="BT27" s="454"/>
      <c r="BU27" s="455"/>
      <c r="BV27" s="453">
        <v>703484</v>
      </c>
      <c r="BW27" s="454"/>
      <c r="BX27" s="454"/>
      <c r="BY27" s="454"/>
      <c r="BZ27" s="454"/>
      <c r="CA27" s="454"/>
      <c r="CB27" s="454"/>
      <c r="CC27" s="455"/>
      <c r="CD27" s="187"/>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72"/>
      <c r="B28" s="398"/>
      <c r="C28" s="399"/>
      <c r="D28" s="400"/>
      <c r="E28" s="375" t="s">
        <v>173</v>
      </c>
      <c r="F28" s="376"/>
      <c r="G28" s="376"/>
      <c r="H28" s="376"/>
      <c r="I28" s="376"/>
      <c r="J28" s="376"/>
      <c r="K28" s="377"/>
      <c r="L28" s="372">
        <v>1</v>
      </c>
      <c r="M28" s="373"/>
      <c r="N28" s="373"/>
      <c r="O28" s="373"/>
      <c r="P28" s="374"/>
      <c r="Q28" s="372">
        <v>3140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3050906</v>
      </c>
      <c r="BO28" s="449"/>
      <c r="BP28" s="449"/>
      <c r="BQ28" s="449"/>
      <c r="BR28" s="449"/>
      <c r="BS28" s="449"/>
      <c r="BT28" s="449"/>
      <c r="BU28" s="450"/>
      <c r="BV28" s="448">
        <v>2751876</v>
      </c>
      <c r="BW28" s="449"/>
      <c r="BX28" s="449"/>
      <c r="BY28" s="449"/>
      <c r="BZ28" s="449"/>
      <c r="CA28" s="449"/>
      <c r="CB28" s="449"/>
      <c r="CC28" s="450"/>
      <c r="CD28" s="185"/>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72"/>
      <c r="B29" s="398"/>
      <c r="C29" s="399"/>
      <c r="D29" s="400"/>
      <c r="E29" s="375" t="s">
        <v>176</v>
      </c>
      <c r="F29" s="376"/>
      <c r="G29" s="376"/>
      <c r="H29" s="376"/>
      <c r="I29" s="376"/>
      <c r="J29" s="376"/>
      <c r="K29" s="377"/>
      <c r="L29" s="372">
        <v>13</v>
      </c>
      <c r="M29" s="373"/>
      <c r="N29" s="373"/>
      <c r="O29" s="373"/>
      <c r="P29" s="374"/>
      <c r="Q29" s="372">
        <v>2940</v>
      </c>
      <c r="R29" s="373"/>
      <c r="S29" s="373"/>
      <c r="T29" s="373"/>
      <c r="U29" s="373"/>
      <c r="V29" s="374"/>
      <c r="W29" s="463"/>
      <c r="X29" s="464"/>
      <c r="Y29" s="465"/>
      <c r="Z29" s="375" t="s">
        <v>177</v>
      </c>
      <c r="AA29" s="376"/>
      <c r="AB29" s="376"/>
      <c r="AC29" s="376"/>
      <c r="AD29" s="376"/>
      <c r="AE29" s="376"/>
      <c r="AF29" s="376"/>
      <c r="AG29" s="377"/>
      <c r="AH29" s="372">
        <v>295</v>
      </c>
      <c r="AI29" s="373"/>
      <c r="AJ29" s="373"/>
      <c r="AK29" s="373"/>
      <c r="AL29" s="374"/>
      <c r="AM29" s="372">
        <v>922641</v>
      </c>
      <c r="AN29" s="373"/>
      <c r="AO29" s="373"/>
      <c r="AP29" s="373"/>
      <c r="AQ29" s="373"/>
      <c r="AR29" s="374"/>
      <c r="AS29" s="372">
        <v>3128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580446</v>
      </c>
      <c r="BO29" s="420"/>
      <c r="BP29" s="420"/>
      <c r="BQ29" s="420"/>
      <c r="BR29" s="420"/>
      <c r="BS29" s="420"/>
      <c r="BT29" s="420"/>
      <c r="BU29" s="421"/>
      <c r="BV29" s="419">
        <v>528215</v>
      </c>
      <c r="BW29" s="420"/>
      <c r="BX29" s="420"/>
      <c r="BY29" s="420"/>
      <c r="BZ29" s="420"/>
      <c r="CA29" s="420"/>
      <c r="CB29" s="420"/>
      <c r="CC29" s="421"/>
      <c r="CD29" s="187"/>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72"/>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2665320</v>
      </c>
      <c r="BO30" s="454"/>
      <c r="BP30" s="454"/>
      <c r="BQ30" s="454"/>
      <c r="BR30" s="454"/>
      <c r="BS30" s="454"/>
      <c r="BT30" s="454"/>
      <c r="BU30" s="455"/>
      <c r="BV30" s="453">
        <v>2517410</v>
      </c>
      <c r="BW30" s="454"/>
      <c r="BX30" s="454"/>
      <c r="BY30" s="454"/>
      <c r="BZ30" s="454"/>
      <c r="CA30" s="454"/>
      <c r="CB30" s="454"/>
      <c r="CC30" s="455"/>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5"/>
    </row>
    <row r="33" spans="1:113" ht="13.5" customHeight="1" x14ac:dyDescent="0.2">
      <c r="A33" s="172"/>
      <c r="B33" s="196"/>
      <c r="C33" s="371" t="s">
        <v>186</v>
      </c>
      <c r="D33" s="371"/>
      <c r="E33" s="370" t="s">
        <v>187</v>
      </c>
      <c r="F33" s="370"/>
      <c r="G33" s="370"/>
      <c r="H33" s="370"/>
      <c r="I33" s="370"/>
      <c r="J33" s="370"/>
      <c r="K33" s="370"/>
      <c r="L33" s="370"/>
      <c r="M33" s="370"/>
      <c r="N33" s="370"/>
      <c r="O33" s="370"/>
      <c r="P33" s="370"/>
      <c r="Q33" s="370"/>
      <c r="R33" s="370"/>
      <c r="S33" s="370"/>
      <c r="T33" s="197"/>
      <c r="U33" s="371" t="s">
        <v>186</v>
      </c>
      <c r="V33" s="371"/>
      <c r="W33" s="370" t="s">
        <v>187</v>
      </c>
      <c r="X33" s="370"/>
      <c r="Y33" s="370"/>
      <c r="Z33" s="370"/>
      <c r="AA33" s="370"/>
      <c r="AB33" s="370"/>
      <c r="AC33" s="370"/>
      <c r="AD33" s="370"/>
      <c r="AE33" s="370"/>
      <c r="AF33" s="370"/>
      <c r="AG33" s="370"/>
      <c r="AH33" s="370"/>
      <c r="AI33" s="370"/>
      <c r="AJ33" s="370"/>
      <c r="AK33" s="370"/>
      <c r="AL33" s="197"/>
      <c r="AM33" s="371" t="s">
        <v>186</v>
      </c>
      <c r="AN33" s="371"/>
      <c r="AO33" s="370" t="s">
        <v>187</v>
      </c>
      <c r="AP33" s="370"/>
      <c r="AQ33" s="370"/>
      <c r="AR33" s="370"/>
      <c r="AS33" s="370"/>
      <c r="AT33" s="370"/>
      <c r="AU33" s="370"/>
      <c r="AV33" s="370"/>
      <c r="AW33" s="370"/>
      <c r="AX33" s="370"/>
      <c r="AY33" s="370"/>
      <c r="AZ33" s="370"/>
      <c r="BA33" s="370"/>
      <c r="BB33" s="370"/>
      <c r="BC33" s="370"/>
      <c r="BD33" s="198"/>
      <c r="BE33" s="370" t="s">
        <v>188</v>
      </c>
      <c r="BF33" s="370"/>
      <c r="BG33" s="370" t="s">
        <v>189</v>
      </c>
      <c r="BH33" s="370"/>
      <c r="BI33" s="370"/>
      <c r="BJ33" s="370"/>
      <c r="BK33" s="370"/>
      <c r="BL33" s="370"/>
      <c r="BM33" s="370"/>
      <c r="BN33" s="370"/>
      <c r="BO33" s="370"/>
      <c r="BP33" s="370"/>
      <c r="BQ33" s="370"/>
      <c r="BR33" s="370"/>
      <c r="BS33" s="370"/>
      <c r="BT33" s="370"/>
      <c r="BU33" s="370"/>
      <c r="BV33" s="198"/>
      <c r="BW33" s="371" t="s">
        <v>188</v>
      </c>
      <c r="BX33" s="371"/>
      <c r="BY33" s="370" t="s">
        <v>190</v>
      </c>
      <c r="BZ33" s="370"/>
      <c r="CA33" s="370"/>
      <c r="CB33" s="370"/>
      <c r="CC33" s="370"/>
      <c r="CD33" s="370"/>
      <c r="CE33" s="370"/>
      <c r="CF33" s="370"/>
      <c r="CG33" s="370"/>
      <c r="CH33" s="370"/>
      <c r="CI33" s="370"/>
      <c r="CJ33" s="370"/>
      <c r="CK33" s="370"/>
      <c r="CL33" s="370"/>
      <c r="CM33" s="370"/>
      <c r="CN33" s="197"/>
      <c r="CO33" s="371" t="s">
        <v>186</v>
      </c>
      <c r="CP33" s="371"/>
      <c r="CQ33" s="370" t="s">
        <v>191</v>
      </c>
      <c r="CR33" s="370"/>
      <c r="CS33" s="370"/>
      <c r="CT33" s="370"/>
      <c r="CU33" s="370"/>
      <c r="CV33" s="370"/>
      <c r="CW33" s="370"/>
      <c r="CX33" s="370"/>
      <c r="CY33" s="370"/>
      <c r="CZ33" s="370"/>
      <c r="DA33" s="370"/>
      <c r="DB33" s="370"/>
      <c r="DC33" s="370"/>
      <c r="DD33" s="370"/>
      <c r="DE33" s="370"/>
      <c r="DF33" s="197"/>
      <c r="DG33" s="369" t="s">
        <v>192</v>
      </c>
      <c r="DH33" s="369"/>
      <c r="DI33" s="199"/>
    </row>
    <row r="34" spans="1:113" ht="32.25" customHeight="1" x14ac:dyDescent="0.2">
      <c r="A34" s="172"/>
      <c r="B34" s="196"/>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72"/>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72"/>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72"/>
      <c r="BE34" s="367" t="str">
        <f>IF(BG34="","",MAX(C34:D43,U34:V43,AM34:AN43)+1)</f>
        <v/>
      </c>
      <c r="BF34" s="367"/>
      <c r="BG34" s="368"/>
      <c r="BH34" s="368"/>
      <c r="BI34" s="368"/>
      <c r="BJ34" s="368"/>
      <c r="BK34" s="368"/>
      <c r="BL34" s="368"/>
      <c r="BM34" s="368"/>
      <c r="BN34" s="368"/>
      <c r="BO34" s="368"/>
      <c r="BP34" s="368"/>
      <c r="BQ34" s="368"/>
      <c r="BR34" s="368"/>
      <c r="BS34" s="368"/>
      <c r="BT34" s="368"/>
      <c r="BU34" s="368"/>
      <c r="BV34" s="172"/>
      <c r="BW34" s="367">
        <f>IF(BY34="","",MAX(C34:D43,U34:V43,AM34:AN43,BE34:BF43)+1)</f>
        <v>10</v>
      </c>
      <c r="BX34" s="367"/>
      <c r="BY34" s="368" t="str">
        <f>IF('各会計、関係団体の財政状況及び健全化判断比率'!B68="","",'各会計、関係団体の財政状況及び健全化判断比率'!B68)</f>
        <v>南濃衛生施設利用事務組合</v>
      </c>
      <c r="BZ34" s="368"/>
      <c r="CA34" s="368"/>
      <c r="CB34" s="368"/>
      <c r="CC34" s="368"/>
      <c r="CD34" s="368"/>
      <c r="CE34" s="368"/>
      <c r="CF34" s="368"/>
      <c r="CG34" s="368"/>
      <c r="CH34" s="368"/>
      <c r="CI34" s="368"/>
      <c r="CJ34" s="368"/>
      <c r="CK34" s="368"/>
      <c r="CL34" s="368"/>
      <c r="CM34" s="368"/>
      <c r="CN34" s="172"/>
      <c r="CO34" s="367">
        <f>IF(CQ34="","",MAX(C34:D43,U34:V43,AM34:AN43,BE34:BF43,BW34:BX43)+1)</f>
        <v>16</v>
      </c>
      <c r="CP34" s="367"/>
      <c r="CQ34" s="368" t="str">
        <f>IF('各会計、関係団体の財政状況及び健全化判断比率'!BS7="","",'各会計、関係団体の財政状況及び健全化判断比率'!BS7)</f>
        <v>海津市観光情報センター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9"/>
    </row>
    <row r="35" spans="1:113" ht="32.25" customHeight="1" x14ac:dyDescent="0.2">
      <c r="A35" s="172"/>
      <c r="B35" s="196"/>
      <c r="C35" s="367">
        <f>IF(E35="","",C34+1)</f>
        <v>2</v>
      </c>
      <c r="D35" s="367"/>
      <c r="E35" s="368" t="str">
        <f>IF('各会計、関係団体の財政状況及び健全化判断比率'!B8="","",'各会計、関係団体の財政状況及び健全化判断比率'!B8)</f>
        <v>クレール平田運営特別会計</v>
      </c>
      <c r="F35" s="368"/>
      <c r="G35" s="368"/>
      <c r="H35" s="368"/>
      <c r="I35" s="368"/>
      <c r="J35" s="368"/>
      <c r="K35" s="368"/>
      <c r="L35" s="368"/>
      <c r="M35" s="368"/>
      <c r="N35" s="368"/>
      <c r="O35" s="368"/>
      <c r="P35" s="368"/>
      <c r="Q35" s="368"/>
      <c r="R35" s="368"/>
      <c r="S35" s="368"/>
      <c r="T35" s="172"/>
      <c r="U35" s="367">
        <f>IF(W35="","",U34+1)</f>
        <v>5</v>
      </c>
      <c r="V35" s="367"/>
      <c r="W35" s="368" t="str">
        <f>IF('各会計、関係団体の財政状況及び健全化判断比率'!B29="","",'各会計、関係団体の財政状況及び健全化判断比率'!B29)</f>
        <v>介護保険特別会計（保険事業勘定）</v>
      </c>
      <c r="X35" s="368"/>
      <c r="Y35" s="368"/>
      <c r="Z35" s="368"/>
      <c r="AA35" s="368"/>
      <c r="AB35" s="368"/>
      <c r="AC35" s="368"/>
      <c r="AD35" s="368"/>
      <c r="AE35" s="368"/>
      <c r="AF35" s="368"/>
      <c r="AG35" s="368"/>
      <c r="AH35" s="368"/>
      <c r="AI35" s="368"/>
      <c r="AJ35" s="368"/>
      <c r="AK35" s="368"/>
      <c r="AL35" s="172"/>
      <c r="AM35" s="367">
        <f t="shared" ref="AM35:AM43" si="0">IF(AO35="","",AM34+1)</f>
        <v>9</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72"/>
      <c r="BE35" s="367" t="str">
        <f t="shared" ref="BE35:BE43" si="1">IF(BG35="","",BE34+1)</f>
        <v/>
      </c>
      <c r="BF35" s="367"/>
      <c r="BG35" s="368"/>
      <c r="BH35" s="368"/>
      <c r="BI35" s="368"/>
      <c r="BJ35" s="368"/>
      <c r="BK35" s="368"/>
      <c r="BL35" s="368"/>
      <c r="BM35" s="368"/>
      <c r="BN35" s="368"/>
      <c r="BO35" s="368"/>
      <c r="BP35" s="368"/>
      <c r="BQ35" s="368"/>
      <c r="BR35" s="368"/>
      <c r="BS35" s="368"/>
      <c r="BT35" s="368"/>
      <c r="BU35" s="368"/>
      <c r="BV35" s="172"/>
      <c r="BW35" s="367">
        <f t="shared" ref="BW35:BW43" si="2">IF(BY35="","",BW34+1)</f>
        <v>11</v>
      </c>
      <c r="BX35" s="367"/>
      <c r="BY35" s="368" t="str">
        <f>IF('各会計、関係団体の財政状況及び健全化判断比率'!B69="","",'各会計、関係団体の財政状況及び健全化判断比率'!B69)</f>
        <v>岐阜県市町村会館組合</v>
      </c>
      <c r="BZ35" s="368"/>
      <c r="CA35" s="368"/>
      <c r="CB35" s="368"/>
      <c r="CC35" s="368"/>
      <c r="CD35" s="368"/>
      <c r="CE35" s="368"/>
      <c r="CF35" s="368"/>
      <c r="CG35" s="368"/>
      <c r="CH35" s="368"/>
      <c r="CI35" s="368"/>
      <c r="CJ35" s="368"/>
      <c r="CK35" s="368"/>
      <c r="CL35" s="368"/>
      <c r="CM35" s="368"/>
      <c r="CN35" s="172"/>
      <c r="CO35" s="367">
        <f t="shared" ref="CO35:CO43" si="3">IF(CQ35="","",CO34+1)</f>
        <v>17</v>
      </c>
      <c r="CP35" s="367"/>
      <c r="CQ35" s="368" t="str">
        <f>IF('各会計、関係団体の財政状況及び健全化判断比率'!BS8="","",'各会計、関係団体の財政状況及び健全化判断比率'!BS8)</f>
        <v>岐阜県土地開発公社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9"/>
    </row>
    <row r="36" spans="1:113" ht="32.25" customHeight="1" x14ac:dyDescent="0.2">
      <c r="A36" s="172"/>
      <c r="B36" s="196"/>
      <c r="C36" s="367">
        <f>IF(E36="","",C35+1)</f>
        <v>3</v>
      </c>
      <c r="D36" s="367"/>
      <c r="E36" s="368" t="str">
        <f>IF('各会計、関係団体の財政状況及び健全化判断比率'!B9="","",'各会計、関係団体の財政状況及び健全化判断比率'!B9)</f>
        <v>月見の里南濃運営特別会計</v>
      </c>
      <c r="F36" s="368"/>
      <c r="G36" s="368"/>
      <c r="H36" s="368"/>
      <c r="I36" s="368"/>
      <c r="J36" s="368"/>
      <c r="K36" s="368"/>
      <c r="L36" s="368"/>
      <c r="M36" s="368"/>
      <c r="N36" s="368"/>
      <c r="O36" s="368"/>
      <c r="P36" s="368"/>
      <c r="Q36" s="368"/>
      <c r="R36" s="368"/>
      <c r="S36" s="368"/>
      <c r="T36" s="172"/>
      <c r="U36" s="367">
        <f t="shared" ref="U36:U43" si="4">IF(W36="","",U35+1)</f>
        <v>6</v>
      </c>
      <c r="V36" s="367"/>
      <c r="W36" s="368" t="str">
        <f>IF('各会計、関係団体の財政状況及び健全化判断比率'!B30="","",'各会計、関係団体の財政状況及び健全化判断比率'!B30)</f>
        <v>介護保険特別会計（介護サービス事業勘定）</v>
      </c>
      <c r="X36" s="368"/>
      <c r="Y36" s="368"/>
      <c r="Z36" s="368"/>
      <c r="AA36" s="368"/>
      <c r="AB36" s="368"/>
      <c r="AC36" s="368"/>
      <c r="AD36" s="368"/>
      <c r="AE36" s="368"/>
      <c r="AF36" s="368"/>
      <c r="AG36" s="368"/>
      <c r="AH36" s="368"/>
      <c r="AI36" s="368"/>
      <c r="AJ36" s="368"/>
      <c r="AK36" s="368"/>
      <c r="AL36" s="172"/>
      <c r="AM36" s="367" t="str">
        <f t="shared" si="0"/>
        <v/>
      </c>
      <c r="AN36" s="367"/>
      <c r="AO36" s="368"/>
      <c r="AP36" s="368"/>
      <c r="AQ36" s="368"/>
      <c r="AR36" s="368"/>
      <c r="AS36" s="368"/>
      <c r="AT36" s="368"/>
      <c r="AU36" s="368"/>
      <c r="AV36" s="368"/>
      <c r="AW36" s="368"/>
      <c r="AX36" s="368"/>
      <c r="AY36" s="368"/>
      <c r="AZ36" s="368"/>
      <c r="BA36" s="368"/>
      <c r="BB36" s="368"/>
      <c r="BC36" s="368"/>
      <c r="BD36" s="172"/>
      <c r="BE36" s="367" t="str">
        <f t="shared" si="1"/>
        <v/>
      </c>
      <c r="BF36" s="367"/>
      <c r="BG36" s="368"/>
      <c r="BH36" s="368"/>
      <c r="BI36" s="368"/>
      <c r="BJ36" s="368"/>
      <c r="BK36" s="368"/>
      <c r="BL36" s="368"/>
      <c r="BM36" s="368"/>
      <c r="BN36" s="368"/>
      <c r="BO36" s="368"/>
      <c r="BP36" s="368"/>
      <c r="BQ36" s="368"/>
      <c r="BR36" s="368"/>
      <c r="BS36" s="368"/>
      <c r="BT36" s="368"/>
      <c r="BU36" s="368"/>
      <c r="BV36" s="172"/>
      <c r="BW36" s="367">
        <f t="shared" si="2"/>
        <v>12</v>
      </c>
      <c r="BX36" s="367"/>
      <c r="BY36" s="368" t="str">
        <f>IF('各会計、関係団体の財政状況及び健全化判断比率'!B70="","",'各会計、関係団体の財政状況及び健全化判断比率'!B70)</f>
        <v>岐阜県市町村職員退職手当組合</v>
      </c>
      <c r="BZ36" s="368"/>
      <c r="CA36" s="368"/>
      <c r="CB36" s="368"/>
      <c r="CC36" s="368"/>
      <c r="CD36" s="368"/>
      <c r="CE36" s="368"/>
      <c r="CF36" s="368"/>
      <c r="CG36" s="368"/>
      <c r="CH36" s="368"/>
      <c r="CI36" s="368"/>
      <c r="CJ36" s="368"/>
      <c r="CK36" s="368"/>
      <c r="CL36" s="368"/>
      <c r="CM36" s="368"/>
      <c r="CN36" s="172"/>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9"/>
    </row>
    <row r="37" spans="1:113" ht="32.25" customHeight="1" x14ac:dyDescent="0.2">
      <c r="A37" s="172"/>
      <c r="B37" s="196"/>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72"/>
      <c r="U37" s="367">
        <f t="shared" si="4"/>
        <v>7</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72"/>
      <c r="AM37" s="367" t="str">
        <f t="shared" si="0"/>
        <v/>
      </c>
      <c r="AN37" s="367"/>
      <c r="AO37" s="368"/>
      <c r="AP37" s="368"/>
      <c r="AQ37" s="368"/>
      <c r="AR37" s="368"/>
      <c r="AS37" s="368"/>
      <c r="AT37" s="368"/>
      <c r="AU37" s="368"/>
      <c r="AV37" s="368"/>
      <c r="AW37" s="368"/>
      <c r="AX37" s="368"/>
      <c r="AY37" s="368"/>
      <c r="AZ37" s="368"/>
      <c r="BA37" s="368"/>
      <c r="BB37" s="368"/>
      <c r="BC37" s="368"/>
      <c r="BD37" s="172"/>
      <c r="BE37" s="367" t="str">
        <f t="shared" si="1"/>
        <v/>
      </c>
      <c r="BF37" s="367"/>
      <c r="BG37" s="368"/>
      <c r="BH37" s="368"/>
      <c r="BI37" s="368"/>
      <c r="BJ37" s="368"/>
      <c r="BK37" s="368"/>
      <c r="BL37" s="368"/>
      <c r="BM37" s="368"/>
      <c r="BN37" s="368"/>
      <c r="BO37" s="368"/>
      <c r="BP37" s="368"/>
      <c r="BQ37" s="368"/>
      <c r="BR37" s="368"/>
      <c r="BS37" s="368"/>
      <c r="BT37" s="368"/>
      <c r="BU37" s="368"/>
      <c r="BV37" s="172"/>
      <c r="BW37" s="367">
        <f t="shared" si="2"/>
        <v>13</v>
      </c>
      <c r="BX37" s="367"/>
      <c r="BY37" s="368" t="str">
        <f>IF('各会計、関係団体の財政状況及び健全化判断比率'!B71="","",'各会計、関係団体の財政状況及び健全化判断比率'!B71)</f>
        <v>西南濃粗大廃棄物処理組合</v>
      </c>
      <c r="BZ37" s="368"/>
      <c r="CA37" s="368"/>
      <c r="CB37" s="368"/>
      <c r="CC37" s="368"/>
      <c r="CD37" s="368"/>
      <c r="CE37" s="368"/>
      <c r="CF37" s="368"/>
      <c r="CG37" s="368"/>
      <c r="CH37" s="368"/>
      <c r="CI37" s="368"/>
      <c r="CJ37" s="368"/>
      <c r="CK37" s="368"/>
      <c r="CL37" s="368"/>
      <c r="CM37" s="368"/>
      <c r="CN37" s="172"/>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9"/>
    </row>
    <row r="38" spans="1:113" ht="32.25" customHeight="1" x14ac:dyDescent="0.2">
      <c r="A38" s="172"/>
      <c r="B38" s="196"/>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72"/>
      <c r="U38" s="367" t="str">
        <f t="shared" si="4"/>
        <v/>
      </c>
      <c r="V38" s="367"/>
      <c r="W38" s="368"/>
      <c r="X38" s="368"/>
      <c r="Y38" s="368"/>
      <c r="Z38" s="368"/>
      <c r="AA38" s="368"/>
      <c r="AB38" s="368"/>
      <c r="AC38" s="368"/>
      <c r="AD38" s="368"/>
      <c r="AE38" s="368"/>
      <c r="AF38" s="368"/>
      <c r="AG38" s="368"/>
      <c r="AH38" s="368"/>
      <c r="AI38" s="368"/>
      <c r="AJ38" s="368"/>
      <c r="AK38" s="368"/>
      <c r="AL38" s="172"/>
      <c r="AM38" s="367" t="str">
        <f t="shared" si="0"/>
        <v/>
      </c>
      <c r="AN38" s="367"/>
      <c r="AO38" s="368"/>
      <c r="AP38" s="368"/>
      <c r="AQ38" s="368"/>
      <c r="AR38" s="368"/>
      <c r="AS38" s="368"/>
      <c r="AT38" s="368"/>
      <c r="AU38" s="368"/>
      <c r="AV38" s="368"/>
      <c r="AW38" s="368"/>
      <c r="AX38" s="368"/>
      <c r="AY38" s="368"/>
      <c r="AZ38" s="368"/>
      <c r="BA38" s="368"/>
      <c r="BB38" s="368"/>
      <c r="BC38" s="368"/>
      <c r="BD38" s="172"/>
      <c r="BE38" s="367" t="str">
        <f t="shared" si="1"/>
        <v/>
      </c>
      <c r="BF38" s="367"/>
      <c r="BG38" s="368"/>
      <c r="BH38" s="368"/>
      <c r="BI38" s="368"/>
      <c r="BJ38" s="368"/>
      <c r="BK38" s="368"/>
      <c r="BL38" s="368"/>
      <c r="BM38" s="368"/>
      <c r="BN38" s="368"/>
      <c r="BO38" s="368"/>
      <c r="BP38" s="368"/>
      <c r="BQ38" s="368"/>
      <c r="BR38" s="368"/>
      <c r="BS38" s="368"/>
      <c r="BT38" s="368"/>
      <c r="BU38" s="368"/>
      <c r="BV38" s="172"/>
      <c r="BW38" s="367">
        <f t="shared" si="2"/>
        <v>14</v>
      </c>
      <c r="BX38" s="367"/>
      <c r="BY38" s="368" t="str">
        <f>IF('各会計、関係団体の財政状況及び健全化判断比率'!B72="","",'各会計、関係団体の財政状況及び健全化判断比率'!B72)</f>
        <v>後期高齢者医療連合（一般会計分）</v>
      </c>
      <c r="BZ38" s="368"/>
      <c r="CA38" s="368"/>
      <c r="CB38" s="368"/>
      <c r="CC38" s="368"/>
      <c r="CD38" s="368"/>
      <c r="CE38" s="368"/>
      <c r="CF38" s="368"/>
      <c r="CG38" s="368"/>
      <c r="CH38" s="368"/>
      <c r="CI38" s="368"/>
      <c r="CJ38" s="368"/>
      <c r="CK38" s="368"/>
      <c r="CL38" s="368"/>
      <c r="CM38" s="368"/>
      <c r="CN38" s="172"/>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9"/>
    </row>
    <row r="39" spans="1:113" ht="32.25" customHeight="1" x14ac:dyDescent="0.2">
      <c r="A39" s="172"/>
      <c r="B39" s="196"/>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72"/>
      <c r="U39" s="367" t="str">
        <f t="shared" si="4"/>
        <v/>
      </c>
      <c r="V39" s="367"/>
      <c r="W39" s="368"/>
      <c r="X39" s="368"/>
      <c r="Y39" s="368"/>
      <c r="Z39" s="368"/>
      <c r="AA39" s="368"/>
      <c r="AB39" s="368"/>
      <c r="AC39" s="368"/>
      <c r="AD39" s="368"/>
      <c r="AE39" s="368"/>
      <c r="AF39" s="368"/>
      <c r="AG39" s="368"/>
      <c r="AH39" s="368"/>
      <c r="AI39" s="368"/>
      <c r="AJ39" s="368"/>
      <c r="AK39" s="368"/>
      <c r="AL39" s="172"/>
      <c r="AM39" s="367" t="str">
        <f t="shared" si="0"/>
        <v/>
      </c>
      <c r="AN39" s="367"/>
      <c r="AO39" s="368"/>
      <c r="AP39" s="368"/>
      <c r="AQ39" s="368"/>
      <c r="AR39" s="368"/>
      <c r="AS39" s="368"/>
      <c r="AT39" s="368"/>
      <c r="AU39" s="368"/>
      <c r="AV39" s="368"/>
      <c r="AW39" s="368"/>
      <c r="AX39" s="368"/>
      <c r="AY39" s="368"/>
      <c r="AZ39" s="368"/>
      <c r="BA39" s="368"/>
      <c r="BB39" s="368"/>
      <c r="BC39" s="368"/>
      <c r="BD39" s="172"/>
      <c r="BE39" s="367" t="str">
        <f t="shared" si="1"/>
        <v/>
      </c>
      <c r="BF39" s="367"/>
      <c r="BG39" s="368"/>
      <c r="BH39" s="368"/>
      <c r="BI39" s="368"/>
      <c r="BJ39" s="368"/>
      <c r="BK39" s="368"/>
      <c r="BL39" s="368"/>
      <c r="BM39" s="368"/>
      <c r="BN39" s="368"/>
      <c r="BO39" s="368"/>
      <c r="BP39" s="368"/>
      <c r="BQ39" s="368"/>
      <c r="BR39" s="368"/>
      <c r="BS39" s="368"/>
      <c r="BT39" s="368"/>
      <c r="BU39" s="368"/>
      <c r="BV39" s="172"/>
      <c r="BW39" s="367">
        <f t="shared" si="2"/>
        <v>15</v>
      </c>
      <c r="BX39" s="367"/>
      <c r="BY39" s="368" t="str">
        <f>IF('各会計、関係団体の財政状況及び健全化判断比率'!B73="","",'各会計、関係団体の財政状況及び健全化判断比率'!B73)</f>
        <v>後期高齢者医療連合（特別会計分）</v>
      </c>
      <c r="BZ39" s="368"/>
      <c r="CA39" s="368"/>
      <c r="CB39" s="368"/>
      <c r="CC39" s="368"/>
      <c r="CD39" s="368"/>
      <c r="CE39" s="368"/>
      <c r="CF39" s="368"/>
      <c r="CG39" s="368"/>
      <c r="CH39" s="368"/>
      <c r="CI39" s="368"/>
      <c r="CJ39" s="368"/>
      <c r="CK39" s="368"/>
      <c r="CL39" s="368"/>
      <c r="CM39" s="368"/>
      <c r="CN39" s="172"/>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9"/>
    </row>
    <row r="40" spans="1:113" ht="32.25" customHeight="1" x14ac:dyDescent="0.2">
      <c r="A40" s="172"/>
      <c r="B40" s="196"/>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72"/>
      <c r="U40" s="367" t="str">
        <f t="shared" si="4"/>
        <v/>
      </c>
      <c r="V40" s="367"/>
      <c r="W40" s="368"/>
      <c r="X40" s="368"/>
      <c r="Y40" s="368"/>
      <c r="Z40" s="368"/>
      <c r="AA40" s="368"/>
      <c r="AB40" s="368"/>
      <c r="AC40" s="368"/>
      <c r="AD40" s="368"/>
      <c r="AE40" s="368"/>
      <c r="AF40" s="368"/>
      <c r="AG40" s="368"/>
      <c r="AH40" s="368"/>
      <c r="AI40" s="368"/>
      <c r="AJ40" s="368"/>
      <c r="AK40" s="368"/>
      <c r="AL40" s="172"/>
      <c r="AM40" s="367" t="str">
        <f t="shared" si="0"/>
        <v/>
      </c>
      <c r="AN40" s="367"/>
      <c r="AO40" s="368"/>
      <c r="AP40" s="368"/>
      <c r="AQ40" s="368"/>
      <c r="AR40" s="368"/>
      <c r="AS40" s="368"/>
      <c r="AT40" s="368"/>
      <c r="AU40" s="368"/>
      <c r="AV40" s="368"/>
      <c r="AW40" s="368"/>
      <c r="AX40" s="368"/>
      <c r="AY40" s="368"/>
      <c r="AZ40" s="368"/>
      <c r="BA40" s="368"/>
      <c r="BB40" s="368"/>
      <c r="BC40" s="368"/>
      <c r="BD40" s="172"/>
      <c r="BE40" s="367" t="str">
        <f t="shared" si="1"/>
        <v/>
      </c>
      <c r="BF40" s="367"/>
      <c r="BG40" s="368"/>
      <c r="BH40" s="368"/>
      <c r="BI40" s="368"/>
      <c r="BJ40" s="368"/>
      <c r="BK40" s="368"/>
      <c r="BL40" s="368"/>
      <c r="BM40" s="368"/>
      <c r="BN40" s="368"/>
      <c r="BO40" s="368"/>
      <c r="BP40" s="368"/>
      <c r="BQ40" s="368"/>
      <c r="BR40" s="368"/>
      <c r="BS40" s="368"/>
      <c r="BT40" s="368"/>
      <c r="BU40" s="368"/>
      <c r="BV40" s="172"/>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72"/>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9"/>
    </row>
    <row r="41" spans="1:113" ht="32.25" customHeight="1" x14ac:dyDescent="0.2">
      <c r="A41" s="172"/>
      <c r="B41" s="196"/>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72"/>
      <c r="U41" s="367" t="str">
        <f t="shared" si="4"/>
        <v/>
      </c>
      <c r="V41" s="367"/>
      <c r="W41" s="368"/>
      <c r="X41" s="368"/>
      <c r="Y41" s="368"/>
      <c r="Z41" s="368"/>
      <c r="AA41" s="368"/>
      <c r="AB41" s="368"/>
      <c r="AC41" s="368"/>
      <c r="AD41" s="368"/>
      <c r="AE41" s="368"/>
      <c r="AF41" s="368"/>
      <c r="AG41" s="368"/>
      <c r="AH41" s="368"/>
      <c r="AI41" s="368"/>
      <c r="AJ41" s="368"/>
      <c r="AK41" s="368"/>
      <c r="AL41" s="172"/>
      <c r="AM41" s="367" t="str">
        <f t="shared" si="0"/>
        <v/>
      </c>
      <c r="AN41" s="367"/>
      <c r="AO41" s="368"/>
      <c r="AP41" s="368"/>
      <c r="AQ41" s="368"/>
      <c r="AR41" s="368"/>
      <c r="AS41" s="368"/>
      <c r="AT41" s="368"/>
      <c r="AU41" s="368"/>
      <c r="AV41" s="368"/>
      <c r="AW41" s="368"/>
      <c r="AX41" s="368"/>
      <c r="AY41" s="368"/>
      <c r="AZ41" s="368"/>
      <c r="BA41" s="368"/>
      <c r="BB41" s="368"/>
      <c r="BC41" s="368"/>
      <c r="BD41" s="172"/>
      <c r="BE41" s="367" t="str">
        <f t="shared" si="1"/>
        <v/>
      </c>
      <c r="BF41" s="367"/>
      <c r="BG41" s="368"/>
      <c r="BH41" s="368"/>
      <c r="BI41" s="368"/>
      <c r="BJ41" s="368"/>
      <c r="BK41" s="368"/>
      <c r="BL41" s="368"/>
      <c r="BM41" s="368"/>
      <c r="BN41" s="368"/>
      <c r="BO41" s="368"/>
      <c r="BP41" s="368"/>
      <c r="BQ41" s="368"/>
      <c r="BR41" s="368"/>
      <c r="BS41" s="368"/>
      <c r="BT41" s="368"/>
      <c r="BU41" s="368"/>
      <c r="BV41" s="172"/>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72"/>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9"/>
    </row>
    <row r="42" spans="1:113" ht="32.25" customHeight="1" x14ac:dyDescent="0.2">
      <c r="B42" s="196"/>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72"/>
      <c r="U42" s="367" t="str">
        <f t="shared" si="4"/>
        <v/>
      </c>
      <c r="V42" s="367"/>
      <c r="W42" s="368"/>
      <c r="X42" s="368"/>
      <c r="Y42" s="368"/>
      <c r="Z42" s="368"/>
      <c r="AA42" s="368"/>
      <c r="AB42" s="368"/>
      <c r="AC42" s="368"/>
      <c r="AD42" s="368"/>
      <c r="AE42" s="368"/>
      <c r="AF42" s="368"/>
      <c r="AG42" s="368"/>
      <c r="AH42" s="368"/>
      <c r="AI42" s="368"/>
      <c r="AJ42" s="368"/>
      <c r="AK42" s="368"/>
      <c r="AL42" s="172"/>
      <c r="AM42" s="367" t="str">
        <f t="shared" si="0"/>
        <v/>
      </c>
      <c r="AN42" s="367"/>
      <c r="AO42" s="368"/>
      <c r="AP42" s="368"/>
      <c r="AQ42" s="368"/>
      <c r="AR42" s="368"/>
      <c r="AS42" s="368"/>
      <c r="AT42" s="368"/>
      <c r="AU42" s="368"/>
      <c r="AV42" s="368"/>
      <c r="AW42" s="368"/>
      <c r="AX42" s="368"/>
      <c r="AY42" s="368"/>
      <c r="AZ42" s="368"/>
      <c r="BA42" s="368"/>
      <c r="BB42" s="368"/>
      <c r="BC42" s="368"/>
      <c r="BD42" s="172"/>
      <c r="BE42" s="367" t="str">
        <f t="shared" si="1"/>
        <v/>
      </c>
      <c r="BF42" s="367"/>
      <c r="BG42" s="368"/>
      <c r="BH42" s="368"/>
      <c r="BI42" s="368"/>
      <c r="BJ42" s="368"/>
      <c r="BK42" s="368"/>
      <c r="BL42" s="368"/>
      <c r="BM42" s="368"/>
      <c r="BN42" s="368"/>
      <c r="BO42" s="368"/>
      <c r="BP42" s="368"/>
      <c r="BQ42" s="368"/>
      <c r="BR42" s="368"/>
      <c r="BS42" s="368"/>
      <c r="BT42" s="368"/>
      <c r="BU42" s="368"/>
      <c r="BV42" s="172"/>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72"/>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9"/>
    </row>
    <row r="43" spans="1:113" ht="32.25" customHeight="1" x14ac:dyDescent="0.2">
      <c r="B43" s="196"/>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72"/>
      <c r="U43" s="367" t="str">
        <f t="shared" si="4"/>
        <v/>
      </c>
      <c r="V43" s="367"/>
      <c r="W43" s="368"/>
      <c r="X43" s="368"/>
      <c r="Y43" s="368"/>
      <c r="Z43" s="368"/>
      <c r="AA43" s="368"/>
      <c r="AB43" s="368"/>
      <c r="AC43" s="368"/>
      <c r="AD43" s="368"/>
      <c r="AE43" s="368"/>
      <c r="AF43" s="368"/>
      <c r="AG43" s="368"/>
      <c r="AH43" s="368"/>
      <c r="AI43" s="368"/>
      <c r="AJ43" s="368"/>
      <c r="AK43" s="368"/>
      <c r="AL43" s="172"/>
      <c r="AM43" s="367" t="str">
        <f t="shared" si="0"/>
        <v/>
      </c>
      <c r="AN43" s="367"/>
      <c r="AO43" s="368"/>
      <c r="AP43" s="368"/>
      <c r="AQ43" s="368"/>
      <c r="AR43" s="368"/>
      <c r="AS43" s="368"/>
      <c r="AT43" s="368"/>
      <c r="AU43" s="368"/>
      <c r="AV43" s="368"/>
      <c r="AW43" s="368"/>
      <c r="AX43" s="368"/>
      <c r="AY43" s="368"/>
      <c r="AZ43" s="368"/>
      <c r="BA43" s="368"/>
      <c r="BB43" s="368"/>
      <c r="BC43" s="368"/>
      <c r="BD43" s="172"/>
      <c r="BE43" s="367" t="str">
        <f t="shared" si="1"/>
        <v/>
      </c>
      <c r="BF43" s="367"/>
      <c r="BG43" s="368"/>
      <c r="BH43" s="368"/>
      <c r="BI43" s="368"/>
      <c r="BJ43" s="368"/>
      <c r="BK43" s="368"/>
      <c r="BL43" s="368"/>
      <c r="BM43" s="368"/>
      <c r="BN43" s="368"/>
      <c r="BO43" s="368"/>
      <c r="BP43" s="368"/>
      <c r="BQ43" s="368"/>
      <c r="BR43" s="368"/>
      <c r="BS43" s="368"/>
      <c r="BT43" s="368"/>
      <c r="BU43" s="368"/>
      <c r="BV43" s="172"/>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72"/>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CZlJKELpTB3sYwVHrBKsFh38vWIawmviRJk3lYmavo2Y32u6g8a6OtWgrH2DCcSPYLrcb2+tigVzKLT6ga+zxw==" saltValue="5ZKNCQ5YmeXrcQf4NxhJS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533</v>
      </c>
      <c r="D34" s="1151"/>
      <c r="E34" s="1152"/>
      <c r="F34" s="32">
        <v>7.43</v>
      </c>
      <c r="G34" s="33">
        <v>8.07</v>
      </c>
      <c r="H34" s="33">
        <v>8.68</v>
      </c>
      <c r="I34" s="33">
        <v>8.81</v>
      </c>
      <c r="J34" s="34">
        <v>7.16</v>
      </c>
      <c r="K34" s="22"/>
      <c r="L34" s="22"/>
      <c r="M34" s="22"/>
      <c r="N34" s="22"/>
      <c r="O34" s="22"/>
      <c r="P34" s="22"/>
    </row>
    <row r="35" spans="1:16" ht="39" customHeight="1" x14ac:dyDescent="0.2">
      <c r="A35" s="22"/>
      <c r="B35" s="35"/>
      <c r="C35" s="1145" t="s">
        <v>534</v>
      </c>
      <c r="D35" s="1146"/>
      <c r="E35" s="1147"/>
      <c r="F35" s="36" t="s">
        <v>489</v>
      </c>
      <c r="G35" s="37">
        <v>6.52</v>
      </c>
      <c r="H35" s="37">
        <v>6.46</v>
      </c>
      <c r="I35" s="37">
        <v>6.71</v>
      </c>
      <c r="J35" s="38">
        <v>6.97</v>
      </c>
      <c r="K35" s="22"/>
      <c r="L35" s="22"/>
      <c r="M35" s="22"/>
      <c r="N35" s="22"/>
      <c r="O35" s="22"/>
      <c r="P35" s="22"/>
    </row>
    <row r="36" spans="1:16" ht="39" customHeight="1" x14ac:dyDescent="0.2">
      <c r="A36" s="22"/>
      <c r="B36" s="35"/>
      <c r="C36" s="1145" t="s">
        <v>535</v>
      </c>
      <c r="D36" s="1146"/>
      <c r="E36" s="1147"/>
      <c r="F36" s="36">
        <v>5.66</v>
      </c>
      <c r="G36" s="37">
        <v>8.6300000000000008</v>
      </c>
      <c r="H36" s="37">
        <v>9.11</v>
      </c>
      <c r="I36" s="37">
        <v>7.38</v>
      </c>
      <c r="J36" s="38">
        <v>6.71</v>
      </c>
      <c r="K36" s="22"/>
      <c r="L36" s="22"/>
      <c r="M36" s="22"/>
      <c r="N36" s="22"/>
      <c r="O36" s="22"/>
      <c r="P36" s="22"/>
    </row>
    <row r="37" spans="1:16" ht="39" customHeight="1" x14ac:dyDescent="0.2">
      <c r="A37" s="22"/>
      <c r="B37" s="35"/>
      <c r="C37" s="1145" t="s">
        <v>536</v>
      </c>
      <c r="D37" s="1146"/>
      <c r="E37" s="1147"/>
      <c r="F37" s="36">
        <v>1.8</v>
      </c>
      <c r="G37" s="37">
        <v>1.81</v>
      </c>
      <c r="H37" s="37">
        <v>3.11</v>
      </c>
      <c r="I37" s="37">
        <v>1.78</v>
      </c>
      <c r="J37" s="38">
        <v>0.3</v>
      </c>
      <c r="K37" s="22"/>
      <c r="L37" s="22"/>
      <c r="M37" s="22"/>
      <c r="N37" s="22"/>
      <c r="O37" s="22"/>
      <c r="P37" s="22"/>
    </row>
    <row r="38" spans="1:16" ht="39" customHeight="1" x14ac:dyDescent="0.2">
      <c r="A38" s="22"/>
      <c r="B38" s="35"/>
      <c r="C38" s="1145" t="s">
        <v>537</v>
      </c>
      <c r="D38" s="1146"/>
      <c r="E38" s="1147"/>
      <c r="F38" s="36">
        <v>2.82</v>
      </c>
      <c r="G38" s="37">
        <v>2.77</v>
      </c>
      <c r="H38" s="37">
        <v>3.27</v>
      </c>
      <c r="I38" s="37">
        <v>4</v>
      </c>
      <c r="J38" s="38">
        <v>0.24</v>
      </c>
      <c r="K38" s="22"/>
      <c r="L38" s="22"/>
      <c r="M38" s="22"/>
      <c r="N38" s="22"/>
      <c r="O38" s="22"/>
      <c r="P38" s="22"/>
    </row>
    <row r="39" spans="1:16" ht="39" customHeight="1" x14ac:dyDescent="0.2">
      <c r="A39" s="22"/>
      <c r="B39" s="35"/>
      <c r="C39" s="1145" t="s">
        <v>538</v>
      </c>
      <c r="D39" s="1146"/>
      <c r="E39" s="1147"/>
      <c r="F39" s="36">
        <v>0.1</v>
      </c>
      <c r="G39" s="37">
        <v>0.12</v>
      </c>
      <c r="H39" s="37">
        <v>0.11</v>
      </c>
      <c r="I39" s="37">
        <v>0.19</v>
      </c>
      <c r="J39" s="38">
        <v>0.18</v>
      </c>
      <c r="K39" s="22"/>
      <c r="L39" s="22"/>
      <c r="M39" s="22"/>
      <c r="N39" s="22"/>
      <c r="O39" s="22"/>
      <c r="P39" s="22"/>
    </row>
    <row r="40" spans="1:16" ht="39" customHeight="1" x14ac:dyDescent="0.2">
      <c r="A40" s="22"/>
      <c r="B40" s="35"/>
      <c r="C40" s="1145" t="s">
        <v>539</v>
      </c>
      <c r="D40" s="1146"/>
      <c r="E40" s="1147"/>
      <c r="F40" s="36">
        <v>0.02</v>
      </c>
      <c r="G40" s="37">
        <v>0.06</v>
      </c>
      <c r="H40" s="37">
        <v>0.05</v>
      </c>
      <c r="I40" s="37">
        <v>0.03</v>
      </c>
      <c r="J40" s="38">
        <v>0.02</v>
      </c>
      <c r="K40" s="22"/>
      <c r="L40" s="22"/>
      <c r="M40" s="22"/>
      <c r="N40" s="22"/>
      <c r="O40" s="22"/>
      <c r="P40" s="22"/>
    </row>
    <row r="41" spans="1:16" ht="39" customHeight="1" x14ac:dyDescent="0.2">
      <c r="A41" s="22"/>
      <c r="B41" s="35"/>
      <c r="C41" s="1145" t="s">
        <v>540</v>
      </c>
      <c r="D41" s="1146"/>
      <c r="E41" s="1147"/>
      <c r="F41" s="36">
        <v>0</v>
      </c>
      <c r="G41" s="37">
        <v>7.0000000000000007E-2</v>
      </c>
      <c r="H41" s="37">
        <v>0.02</v>
      </c>
      <c r="I41" s="37">
        <v>0.01</v>
      </c>
      <c r="J41" s="38">
        <v>0</v>
      </c>
      <c r="K41" s="22"/>
      <c r="L41" s="22"/>
      <c r="M41" s="22"/>
      <c r="N41" s="22"/>
      <c r="O41" s="22"/>
      <c r="P41" s="22"/>
    </row>
    <row r="42" spans="1:16" ht="39" customHeight="1" x14ac:dyDescent="0.2">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542</v>
      </c>
      <c r="D43" s="1149"/>
      <c r="E43" s="1150"/>
      <c r="F43" s="41">
        <v>5.32</v>
      </c>
      <c r="G43" s="42">
        <v>4.04</v>
      </c>
      <c r="H43" s="42">
        <v>2.97</v>
      </c>
      <c r="I43" s="42">
        <v>0.94</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ApKQXGRji94QVuXNTwzlHkghzkl85z6Phn+5O3sG23FYrhawLcn1RNqJPOUENrnnDfYCTIlwCYxb0yHIX62/g==" saltValue="9Y5i1LHPsDApFR3YQuRm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0" zoomScaleSheetLayoutView="55" workbookViewId="0">
      <selection activeCell="N62" sqref="N6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1621</v>
      </c>
      <c r="L45" s="60">
        <v>1652</v>
      </c>
      <c r="M45" s="60">
        <v>1738</v>
      </c>
      <c r="N45" s="60">
        <v>1740</v>
      </c>
      <c r="O45" s="61">
        <v>1779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923</v>
      </c>
      <c r="L48" s="64">
        <v>799</v>
      </c>
      <c r="M48" s="64">
        <v>791</v>
      </c>
      <c r="N48" s="64">
        <v>750</v>
      </c>
      <c r="O48" s="65">
        <v>702</v>
      </c>
      <c r="P48" s="48"/>
      <c r="Q48" s="48"/>
      <c r="R48" s="48"/>
      <c r="S48" s="48"/>
      <c r="T48" s="48"/>
      <c r="U48" s="48"/>
    </row>
    <row r="49" spans="1:21" ht="30.75" customHeight="1" x14ac:dyDescent="0.2">
      <c r="A49" s="48"/>
      <c r="B49" s="1178"/>
      <c r="C49" s="1179"/>
      <c r="D49" s="62"/>
      <c r="E49" s="1155" t="s">
        <v>14</v>
      </c>
      <c r="F49" s="1155"/>
      <c r="G49" s="1155"/>
      <c r="H49" s="1155"/>
      <c r="I49" s="1155"/>
      <c r="J49" s="1156"/>
      <c r="K49" s="63">
        <v>163</v>
      </c>
      <c r="L49" s="64">
        <v>160</v>
      </c>
      <c r="M49" s="64">
        <v>137</v>
      </c>
      <c r="N49" s="64">
        <v>122</v>
      </c>
      <c r="O49" s="65">
        <v>14</v>
      </c>
      <c r="P49" s="48"/>
      <c r="Q49" s="48"/>
      <c r="R49" s="48"/>
      <c r="S49" s="48"/>
      <c r="T49" s="48"/>
      <c r="U49" s="48"/>
    </row>
    <row r="50" spans="1:21" ht="30.75" customHeight="1" x14ac:dyDescent="0.2">
      <c r="A50" s="48"/>
      <c r="B50" s="1178"/>
      <c r="C50" s="1179"/>
      <c r="D50" s="62"/>
      <c r="E50" s="1155" t="s">
        <v>15</v>
      </c>
      <c r="F50" s="1155"/>
      <c r="G50" s="1155"/>
      <c r="H50" s="1155"/>
      <c r="I50" s="1155"/>
      <c r="J50" s="1156"/>
      <c r="K50" s="63">
        <v>0</v>
      </c>
      <c r="L50" s="64">
        <v>0</v>
      </c>
      <c r="M50" s="64">
        <v>0</v>
      </c>
      <c r="N50" s="64" t="s">
        <v>489</v>
      </c>
      <c r="O50" s="65" t="s">
        <v>489</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1934</v>
      </c>
      <c r="L52" s="64">
        <v>1885</v>
      </c>
      <c r="M52" s="64">
        <v>1933</v>
      </c>
      <c r="N52" s="64">
        <v>1897</v>
      </c>
      <c r="O52" s="65">
        <v>1910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773</v>
      </c>
      <c r="L53" s="69">
        <v>726</v>
      </c>
      <c r="M53" s="69">
        <v>733</v>
      </c>
      <c r="N53" s="69">
        <v>715</v>
      </c>
      <c r="O53" s="70">
        <v>585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355" t="s">
        <v>562</v>
      </c>
      <c r="L58" s="356" t="s">
        <v>562</v>
      </c>
      <c r="M58" s="356" t="s">
        <v>562</v>
      </c>
      <c r="N58" s="356" t="s">
        <v>562</v>
      </c>
      <c r="O58" s="357" t="s">
        <v>562</v>
      </c>
    </row>
    <row r="59" spans="1:21" ht="31.5" customHeight="1" x14ac:dyDescent="0.2">
      <c r="B59" s="1163"/>
      <c r="C59" s="1164"/>
      <c r="D59" s="1170" t="s">
        <v>26</v>
      </c>
      <c r="E59" s="1171"/>
      <c r="F59" s="1171"/>
      <c r="G59" s="1171"/>
      <c r="H59" s="1171"/>
      <c r="I59" s="1171"/>
      <c r="J59" s="1172"/>
      <c r="K59" s="358" t="s">
        <v>562</v>
      </c>
      <c r="L59" s="359" t="s">
        <v>562</v>
      </c>
      <c r="M59" s="359" t="s">
        <v>562</v>
      </c>
      <c r="N59" s="359" t="s">
        <v>562</v>
      </c>
      <c r="O59" s="360" t="s">
        <v>562</v>
      </c>
    </row>
    <row r="60" spans="1:21" ht="31.5" customHeight="1" thickBot="1" x14ac:dyDescent="0.25">
      <c r="B60" s="1165"/>
      <c r="C60" s="1166"/>
      <c r="D60" s="1173" t="s">
        <v>27</v>
      </c>
      <c r="E60" s="1174"/>
      <c r="F60" s="1174"/>
      <c r="G60" s="1174"/>
      <c r="H60" s="1174"/>
      <c r="I60" s="1174"/>
      <c r="J60" s="1175"/>
      <c r="K60" s="361" t="s">
        <v>562</v>
      </c>
      <c r="L60" s="362" t="s">
        <v>562</v>
      </c>
      <c r="M60" s="362" t="s">
        <v>562</v>
      </c>
      <c r="N60" s="362" t="s">
        <v>562</v>
      </c>
      <c r="O60" s="363" t="s">
        <v>562</v>
      </c>
    </row>
    <row r="61" spans="1:21" ht="24" customHeight="1" x14ac:dyDescent="0.2">
      <c r="B61" s="83"/>
      <c r="C61" s="83"/>
      <c r="D61" s="84" t="s">
        <v>28</v>
      </c>
      <c r="E61" s="85"/>
      <c r="F61" s="85"/>
      <c r="G61" s="85"/>
      <c r="H61" s="85"/>
      <c r="I61" s="85"/>
      <c r="J61" s="85"/>
      <c r="K61" s="85"/>
      <c r="L61" s="85"/>
      <c r="M61" s="85"/>
      <c r="N61" s="85"/>
      <c r="O61" s="85"/>
    </row>
    <row r="62" spans="1:21" ht="24" customHeight="1" x14ac:dyDescent="0.2">
      <c r="B62" s="86"/>
      <c r="C62" s="86"/>
      <c r="D62" s="84" t="s">
        <v>29</v>
      </c>
      <c r="E62" s="85"/>
      <c r="F62" s="85"/>
      <c r="G62" s="85"/>
      <c r="H62" s="85"/>
      <c r="I62" s="85"/>
      <c r="J62" s="85"/>
      <c r="K62" s="85"/>
      <c r="L62" s="85"/>
      <c r="M62" s="85"/>
      <c r="N62" s="85"/>
      <c r="O62" s="85"/>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SSSoKaPwcsDDx6D7F0s8WwCg/Fznm44BteD0sD6Xq57p1KWAgeBIt4NX+MmnDhT4X3SmxnkYIeJaq2EY34D7w==" saltValue="Qyfd+JGfvRKZh64EieTw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election activeCell="I53" sqref="I53"/>
    </sheetView>
  </sheetViews>
  <sheetFormatPr defaultColWidth="0" defaultRowHeight="13.5" customHeight="1" zeroHeight="1" x14ac:dyDescent="0.2"/>
  <cols>
    <col min="1" max="1" width="6.6640625" style="87" customWidth="1"/>
    <col min="2" max="3" width="12.6640625" style="87" customWidth="1"/>
    <col min="4" max="4" width="11.6640625" style="87" customWidth="1"/>
    <col min="5" max="8" width="10.33203125" style="87" customWidth="1"/>
    <col min="9" max="13" width="16.33203125" style="87" customWidth="1"/>
    <col min="14" max="19" width="12.6640625" style="87" customWidth="1"/>
    <col min="20" max="16384" width="0" style="8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8" t="s">
        <v>7</v>
      </c>
    </row>
    <row r="40" spans="2:13" ht="27.75" customHeight="1" thickBot="1" x14ac:dyDescent="0.25">
      <c r="B40" s="89" t="s">
        <v>8</v>
      </c>
      <c r="C40" s="90"/>
      <c r="D40" s="90"/>
      <c r="E40" s="91"/>
      <c r="F40" s="91"/>
      <c r="G40" s="91"/>
      <c r="H40" s="92" t="s">
        <v>2</v>
      </c>
      <c r="I40" s="93" t="s">
        <v>527</v>
      </c>
      <c r="J40" s="94" t="s">
        <v>528</v>
      </c>
      <c r="K40" s="94" t="s">
        <v>529</v>
      </c>
      <c r="L40" s="94" t="s">
        <v>530</v>
      </c>
      <c r="M40" s="95" t="s">
        <v>531</v>
      </c>
    </row>
    <row r="41" spans="2:13" ht="27.75" customHeight="1" x14ac:dyDescent="0.2">
      <c r="B41" s="1196" t="s">
        <v>30</v>
      </c>
      <c r="C41" s="1197"/>
      <c r="D41" s="96"/>
      <c r="E41" s="1198" t="s">
        <v>31</v>
      </c>
      <c r="F41" s="1198"/>
      <c r="G41" s="1198"/>
      <c r="H41" s="1199"/>
      <c r="I41" s="346">
        <v>17644</v>
      </c>
      <c r="J41" s="347">
        <v>17267</v>
      </c>
      <c r="K41" s="347">
        <v>16504</v>
      </c>
      <c r="L41" s="347">
        <v>16478</v>
      </c>
      <c r="M41" s="348">
        <v>16702</v>
      </c>
    </row>
    <row r="42" spans="2:13" ht="27.75" customHeight="1" x14ac:dyDescent="0.2">
      <c r="B42" s="1186"/>
      <c r="C42" s="1187"/>
      <c r="D42" s="97"/>
      <c r="E42" s="1190" t="s">
        <v>32</v>
      </c>
      <c r="F42" s="1190"/>
      <c r="G42" s="1190"/>
      <c r="H42" s="1191"/>
      <c r="I42" s="349" t="s">
        <v>489</v>
      </c>
      <c r="J42" s="350" t="s">
        <v>489</v>
      </c>
      <c r="K42" s="350" t="s">
        <v>489</v>
      </c>
      <c r="L42" s="350" t="s">
        <v>489</v>
      </c>
      <c r="M42" s="351">
        <v>226</v>
      </c>
    </row>
    <row r="43" spans="2:13" ht="27.75" customHeight="1" x14ac:dyDescent="0.2">
      <c r="B43" s="1186"/>
      <c r="C43" s="1187"/>
      <c r="D43" s="97"/>
      <c r="E43" s="1190" t="s">
        <v>33</v>
      </c>
      <c r="F43" s="1190"/>
      <c r="G43" s="1190"/>
      <c r="H43" s="1191"/>
      <c r="I43" s="349">
        <v>12641</v>
      </c>
      <c r="J43" s="350">
        <v>12401</v>
      </c>
      <c r="K43" s="350">
        <v>12335</v>
      </c>
      <c r="L43" s="350">
        <v>12064</v>
      </c>
      <c r="M43" s="351">
        <v>11931</v>
      </c>
    </row>
    <row r="44" spans="2:13" ht="27.75" customHeight="1" x14ac:dyDescent="0.2">
      <c r="B44" s="1186"/>
      <c r="C44" s="1187"/>
      <c r="D44" s="97"/>
      <c r="E44" s="1190" t="s">
        <v>34</v>
      </c>
      <c r="F44" s="1190"/>
      <c r="G44" s="1190"/>
      <c r="H44" s="1191"/>
      <c r="I44" s="349">
        <v>550</v>
      </c>
      <c r="J44" s="350">
        <v>481</v>
      </c>
      <c r="K44" s="350">
        <v>465</v>
      </c>
      <c r="L44" s="350">
        <v>581</v>
      </c>
      <c r="M44" s="351">
        <v>557</v>
      </c>
    </row>
    <row r="45" spans="2:13" ht="27.75" customHeight="1" x14ac:dyDescent="0.2">
      <c r="B45" s="1186"/>
      <c r="C45" s="1187"/>
      <c r="D45" s="97"/>
      <c r="E45" s="1190" t="s">
        <v>35</v>
      </c>
      <c r="F45" s="1190"/>
      <c r="G45" s="1190"/>
      <c r="H45" s="1191"/>
      <c r="I45" s="349" t="s">
        <v>489</v>
      </c>
      <c r="J45" s="350" t="s">
        <v>489</v>
      </c>
      <c r="K45" s="350" t="s">
        <v>489</v>
      </c>
      <c r="L45" s="350">
        <v>107</v>
      </c>
      <c r="M45" s="351">
        <v>392</v>
      </c>
    </row>
    <row r="46" spans="2:13" ht="27.75" customHeight="1" x14ac:dyDescent="0.2">
      <c r="B46" s="1186"/>
      <c r="C46" s="1187"/>
      <c r="D46" s="98"/>
      <c r="E46" s="1190" t="s">
        <v>36</v>
      </c>
      <c r="F46" s="1190"/>
      <c r="G46" s="1190"/>
      <c r="H46" s="1191"/>
      <c r="I46" s="349" t="s">
        <v>489</v>
      </c>
      <c r="J46" s="350" t="s">
        <v>489</v>
      </c>
      <c r="K46" s="350" t="s">
        <v>489</v>
      </c>
      <c r="L46" s="350" t="s">
        <v>489</v>
      </c>
      <c r="M46" s="351" t="s">
        <v>489</v>
      </c>
    </row>
    <row r="47" spans="2:13" ht="27.75" customHeight="1" x14ac:dyDescent="0.2">
      <c r="B47" s="1186"/>
      <c r="C47" s="1187"/>
      <c r="D47" s="99"/>
      <c r="E47" s="1200" t="s">
        <v>37</v>
      </c>
      <c r="F47" s="1201"/>
      <c r="G47" s="1201"/>
      <c r="H47" s="1202"/>
      <c r="I47" s="349" t="s">
        <v>489</v>
      </c>
      <c r="J47" s="350" t="s">
        <v>489</v>
      </c>
      <c r="K47" s="350" t="s">
        <v>489</v>
      </c>
      <c r="L47" s="350" t="s">
        <v>489</v>
      </c>
      <c r="M47" s="351" t="s">
        <v>489</v>
      </c>
    </row>
    <row r="48" spans="2:13" ht="27.75" customHeight="1" x14ac:dyDescent="0.2">
      <c r="B48" s="1186"/>
      <c r="C48" s="1187"/>
      <c r="D48" s="97"/>
      <c r="E48" s="1190" t="s">
        <v>38</v>
      </c>
      <c r="F48" s="1190"/>
      <c r="G48" s="1190"/>
      <c r="H48" s="1191"/>
      <c r="I48" s="349" t="s">
        <v>489</v>
      </c>
      <c r="J48" s="350" t="s">
        <v>489</v>
      </c>
      <c r="K48" s="350" t="s">
        <v>489</v>
      </c>
      <c r="L48" s="350" t="s">
        <v>489</v>
      </c>
      <c r="M48" s="351" t="s">
        <v>489</v>
      </c>
    </row>
    <row r="49" spans="2:13" ht="27.75" customHeight="1" x14ac:dyDescent="0.2">
      <c r="B49" s="1188"/>
      <c r="C49" s="1189"/>
      <c r="D49" s="97"/>
      <c r="E49" s="1190" t="s">
        <v>39</v>
      </c>
      <c r="F49" s="1190"/>
      <c r="G49" s="1190"/>
      <c r="H49" s="1191"/>
      <c r="I49" s="349" t="s">
        <v>489</v>
      </c>
      <c r="J49" s="350" t="s">
        <v>489</v>
      </c>
      <c r="K49" s="350" t="s">
        <v>489</v>
      </c>
      <c r="L49" s="350" t="s">
        <v>489</v>
      </c>
      <c r="M49" s="351" t="s">
        <v>489</v>
      </c>
    </row>
    <row r="50" spans="2:13" ht="27.75" customHeight="1" x14ac:dyDescent="0.2">
      <c r="B50" s="1184" t="s">
        <v>40</v>
      </c>
      <c r="C50" s="1185"/>
      <c r="D50" s="100"/>
      <c r="E50" s="1190" t="s">
        <v>41</v>
      </c>
      <c r="F50" s="1190"/>
      <c r="G50" s="1190"/>
      <c r="H50" s="1191"/>
      <c r="I50" s="349">
        <v>5347</v>
      </c>
      <c r="J50" s="350">
        <v>4909</v>
      </c>
      <c r="K50" s="350">
        <v>6117</v>
      </c>
      <c r="L50" s="350">
        <v>6313</v>
      </c>
      <c r="M50" s="351">
        <v>7344</v>
      </c>
    </row>
    <row r="51" spans="2:13" ht="27.75" customHeight="1" x14ac:dyDescent="0.2">
      <c r="B51" s="1186"/>
      <c r="C51" s="1187"/>
      <c r="D51" s="97"/>
      <c r="E51" s="1190" t="s">
        <v>42</v>
      </c>
      <c r="F51" s="1190"/>
      <c r="G51" s="1190"/>
      <c r="H51" s="1191"/>
      <c r="I51" s="349">
        <v>153</v>
      </c>
      <c r="J51" s="350">
        <v>113</v>
      </c>
      <c r="K51" s="350">
        <v>100</v>
      </c>
      <c r="L51" s="350">
        <v>100</v>
      </c>
      <c r="M51" s="351">
        <v>98</v>
      </c>
    </row>
    <row r="52" spans="2:13" ht="27.75" customHeight="1" x14ac:dyDescent="0.2">
      <c r="B52" s="1188"/>
      <c r="C52" s="1189"/>
      <c r="D52" s="97"/>
      <c r="E52" s="1190" t="s">
        <v>43</v>
      </c>
      <c r="F52" s="1190"/>
      <c r="G52" s="1190"/>
      <c r="H52" s="1191"/>
      <c r="I52" s="349">
        <v>21320</v>
      </c>
      <c r="J52" s="350">
        <v>20979</v>
      </c>
      <c r="K52" s="350">
        <v>20210</v>
      </c>
      <c r="L52" s="350">
        <v>19977</v>
      </c>
      <c r="M52" s="351">
        <v>19822</v>
      </c>
    </row>
    <row r="53" spans="2:13" ht="27.75" customHeight="1" thickBot="1" x14ac:dyDescent="0.25">
      <c r="B53" s="1192" t="s">
        <v>19</v>
      </c>
      <c r="C53" s="1193"/>
      <c r="D53" s="101"/>
      <c r="E53" s="1194" t="s">
        <v>44</v>
      </c>
      <c r="F53" s="1194"/>
      <c r="G53" s="1194"/>
      <c r="H53" s="1195"/>
      <c r="I53" s="352">
        <v>4015</v>
      </c>
      <c r="J53" s="353">
        <v>4147</v>
      </c>
      <c r="K53" s="353">
        <v>2877</v>
      </c>
      <c r="L53" s="353">
        <v>2841</v>
      </c>
      <c r="M53" s="354">
        <v>2543</v>
      </c>
    </row>
    <row r="54" spans="2:13" ht="27.75" customHeight="1" x14ac:dyDescent="0.2">
      <c r="B54" s="102"/>
      <c r="C54" s="103"/>
      <c r="D54" s="103"/>
      <c r="E54" s="104"/>
      <c r="F54" s="104"/>
      <c r="G54" s="104"/>
      <c r="H54" s="104"/>
      <c r="I54" s="105"/>
      <c r="J54" s="105"/>
      <c r="K54" s="105"/>
      <c r="L54" s="105"/>
      <c r="M54" s="105"/>
    </row>
    <row r="55" spans="2:13" ht="13.2" x14ac:dyDescent="0.2"/>
  </sheetData>
  <sheetProtection algorithmName="SHA-512" hashValue="BB7OvTQYusmfLP0waEFSk7S4jBeiW4mBcfMAxvJCgFg/IyHXTm6z2rzCMUv9c9h32vqF6CYGUTxjTGtrmQfWkA==" saltValue="O7YC1sVwMdTfgmg1kWfN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1" sqref="H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6" t="s">
        <v>45</v>
      </c>
    </row>
    <row r="54" spans="2:8" ht="29.25" customHeight="1" thickBot="1" x14ac:dyDescent="0.3">
      <c r="B54" s="107" t="s">
        <v>1</v>
      </c>
      <c r="C54" s="108"/>
      <c r="D54" s="108"/>
      <c r="E54" s="109" t="s">
        <v>2</v>
      </c>
      <c r="F54" s="110" t="s">
        <v>529</v>
      </c>
      <c r="G54" s="110" t="s">
        <v>530</v>
      </c>
      <c r="H54" s="111" t="s">
        <v>531</v>
      </c>
    </row>
    <row r="55" spans="2:8" ht="52.5" customHeight="1" x14ac:dyDescent="0.2">
      <c r="B55" s="112"/>
      <c r="C55" s="1211" t="s">
        <v>46</v>
      </c>
      <c r="D55" s="1211"/>
      <c r="E55" s="1212"/>
      <c r="F55" s="113">
        <v>2149</v>
      </c>
      <c r="G55" s="113">
        <v>2752</v>
      </c>
      <c r="H55" s="114">
        <v>3051</v>
      </c>
    </row>
    <row r="56" spans="2:8" ht="52.5" customHeight="1" x14ac:dyDescent="0.2">
      <c r="B56" s="115"/>
      <c r="C56" s="1213" t="s">
        <v>47</v>
      </c>
      <c r="D56" s="1213"/>
      <c r="E56" s="1214"/>
      <c r="F56" s="116">
        <v>894</v>
      </c>
      <c r="G56" s="116">
        <v>528</v>
      </c>
      <c r="H56" s="117">
        <v>580</v>
      </c>
    </row>
    <row r="57" spans="2:8" ht="53.25" customHeight="1" x14ac:dyDescent="0.2">
      <c r="B57" s="115"/>
      <c r="C57" s="1215" t="s">
        <v>48</v>
      </c>
      <c r="D57" s="1215"/>
      <c r="E57" s="1216"/>
      <c r="F57" s="118">
        <v>1938</v>
      </c>
      <c r="G57" s="118">
        <v>2517</v>
      </c>
      <c r="H57" s="119">
        <v>2665</v>
      </c>
    </row>
    <row r="58" spans="2:8" ht="45.75" customHeight="1" x14ac:dyDescent="0.2">
      <c r="B58" s="120"/>
      <c r="C58" s="1203" t="s">
        <v>564</v>
      </c>
      <c r="D58" s="1204"/>
      <c r="E58" s="1205"/>
      <c r="F58" s="121">
        <v>61</v>
      </c>
      <c r="G58" s="121">
        <v>882</v>
      </c>
      <c r="H58" s="122">
        <v>883</v>
      </c>
    </row>
    <row r="59" spans="2:8" ht="45.75" customHeight="1" x14ac:dyDescent="0.2">
      <c r="B59" s="120"/>
      <c r="C59" s="1203" t="s">
        <v>563</v>
      </c>
      <c r="D59" s="1204"/>
      <c r="E59" s="1205"/>
      <c r="F59" s="121">
        <v>1093</v>
      </c>
      <c r="G59" s="121">
        <v>945</v>
      </c>
      <c r="H59" s="122">
        <v>810</v>
      </c>
    </row>
    <row r="60" spans="2:8" ht="45.75" customHeight="1" x14ac:dyDescent="0.2">
      <c r="B60" s="120"/>
      <c r="C60" s="1203" t="s">
        <v>565</v>
      </c>
      <c r="D60" s="1204"/>
      <c r="E60" s="1205"/>
      <c r="F60" s="121">
        <v>315</v>
      </c>
      <c r="G60" s="121">
        <v>316</v>
      </c>
      <c r="H60" s="122">
        <v>316</v>
      </c>
    </row>
    <row r="61" spans="2:8" ht="45.75" customHeight="1" x14ac:dyDescent="0.2">
      <c r="B61" s="120"/>
      <c r="C61" s="1203" t="s">
        <v>567</v>
      </c>
      <c r="D61" s="1204"/>
      <c r="E61" s="1205"/>
      <c r="F61" s="121" t="s">
        <v>568</v>
      </c>
      <c r="G61" s="121" t="s">
        <v>568</v>
      </c>
      <c r="H61" s="122">
        <v>300</v>
      </c>
    </row>
    <row r="62" spans="2:8" ht="45.75" customHeight="1" thickBot="1" x14ac:dyDescent="0.25">
      <c r="B62" s="123"/>
      <c r="C62" s="1206" t="s">
        <v>566</v>
      </c>
      <c r="D62" s="1207"/>
      <c r="E62" s="1208"/>
      <c r="F62" s="124">
        <v>353</v>
      </c>
      <c r="G62" s="124">
        <v>254</v>
      </c>
      <c r="H62" s="125">
        <v>254</v>
      </c>
    </row>
    <row r="63" spans="2:8" ht="52.5" customHeight="1" thickBot="1" x14ac:dyDescent="0.25">
      <c r="B63" s="126"/>
      <c r="C63" s="1209" t="s">
        <v>49</v>
      </c>
      <c r="D63" s="1209"/>
      <c r="E63" s="1210"/>
      <c r="F63" s="127">
        <v>4981</v>
      </c>
      <c r="G63" s="127">
        <v>5798</v>
      </c>
      <c r="H63" s="128">
        <v>6297</v>
      </c>
    </row>
    <row r="64" spans="2:8" ht="13.2" x14ac:dyDescent="0.2"/>
  </sheetData>
  <sheetProtection algorithmName="SHA-512" hashValue="nOCh36uEOmDEtfyXA5qK8bvdGTJSBEn93EroCT2apxOl8hLlUgLgLAU/v16vscF6luwYGI9bmzrG07vRZW81cg==" saltValue="roTdP9nm5QsyRDtUGTY7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AEB63-AF76-4BFF-A4ED-9D48799412D1}">
  <sheetPr>
    <pageSetUpPr fitToPage="1"/>
  </sheetPr>
  <dimension ref="A1:DE85"/>
  <sheetViews>
    <sheetView showGridLines="0" zoomScale="85" zoomScaleNormal="85" zoomScaleSheetLayoutView="55" workbookViewId="0"/>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0"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0"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0"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0"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0"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0"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0"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0"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0"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0"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0"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0"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0"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0"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0"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399999999999999"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399999999999999"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579</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575</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65" customHeight="1" x14ac:dyDescent="0.2">
      <c r="B43" s="1218"/>
      <c r="AN43" s="1252" t="s">
        <v>578</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573</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527</v>
      </c>
      <c r="BQ50" s="1226"/>
      <c r="BR50" s="1226"/>
      <c r="BS50" s="1226"/>
      <c r="BT50" s="1226"/>
      <c r="BU50" s="1226"/>
      <c r="BV50" s="1226"/>
      <c r="BW50" s="1226"/>
      <c r="BX50" s="1226" t="s">
        <v>528</v>
      </c>
      <c r="BY50" s="1226"/>
      <c r="BZ50" s="1226"/>
      <c r="CA50" s="1226"/>
      <c r="CB50" s="1226"/>
      <c r="CC50" s="1226"/>
      <c r="CD50" s="1226"/>
      <c r="CE50" s="1226"/>
      <c r="CF50" s="1226" t="s">
        <v>529</v>
      </c>
      <c r="CG50" s="1226"/>
      <c r="CH50" s="1226"/>
      <c r="CI50" s="1226"/>
      <c r="CJ50" s="1226"/>
      <c r="CK50" s="1226"/>
      <c r="CL50" s="1226"/>
      <c r="CM50" s="1226"/>
      <c r="CN50" s="1226" t="s">
        <v>530</v>
      </c>
      <c r="CO50" s="1226"/>
      <c r="CP50" s="1226"/>
      <c r="CQ50" s="1226"/>
      <c r="CR50" s="1226"/>
      <c r="CS50" s="1226"/>
      <c r="CT50" s="1226"/>
      <c r="CU50" s="1226"/>
      <c r="CV50" s="1226" t="s">
        <v>531</v>
      </c>
      <c r="CW50" s="1226"/>
      <c r="CX50" s="1226"/>
      <c r="CY50" s="1226"/>
      <c r="CZ50" s="1226"/>
      <c r="DA50" s="1226"/>
      <c r="DB50" s="1226"/>
      <c r="DC50" s="1226"/>
    </row>
    <row r="51" spans="1:109" ht="13.65" customHeight="1" x14ac:dyDescent="0.2">
      <c r="B51" s="1218"/>
      <c r="G51" s="1233"/>
      <c r="H51" s="1233"/>
      <c r="I51" s="1266"/>
      <c r="J51" s="1266"/>
      <c r="K51" s="1232"/>
      <c r="L51" s="1232"/>
      <c r="M51" s="1232"/>
      <c r="N51" s="1232"/>
      <c r="AM51" s="1231"/>
      <c r="AN51" s="1225" t="s">
        <v>572</v>
      </c>
      <c r="AO51" s="1225"/>
      <c r="AP51" s="1225"/>
      <c r="AQ51" s="1225"/>
      <c r="AR51" s="1225"/>
      <c r="AS51" s="1225"/>
      <c r="AT51" s="1225"/>
      <c r="AU51" s="1225"/>
      <c r="AV51" s="1225"/>
      <c r="AW51" s="1225"/>
      <c r="AX51" s="1225"/>
      <c r="AY51" s="1225"/>
      <c r="AZ51" s="1225"/>
      <c r="BA51" s="1225"/>
      <c r="BB51" s="1225" t="s">
        <v>570</v>
      </c>
      <c r="BC51" s="1225"/>
      <c r="BD51" s="1225"/>
      <c r="BE51" s="1225"/>
      <c r="BF51" s="1225"/>
      <c r="BG51" s="1225"/>
      <c r="BH51" s="1225"/>
      <c r="BI51" s="1225"/>
      <c r="BJ51" s="1225"/>
      <c r="BK51" s="1225"/>
      <c r="BL51" s="1225"/>
      <c r="BM51" s="1225"/>
      <c r="BN51" s="1225"/>
      <c r="BO51" s="1225"/>
      <c r="BP51" s="1224">
        <v>49.4</v>
      </c>
      <c r="BQ51" s="1224"/>
      <c r="BR51" s="1224"/>
      <c r="BS51" s="1224"/>
      <c r="BT51" s="1224"/>
      <c r="BU51" s="1224"/>
      <c r="BV51" s="1224"/>
      <c r="BW51" s="1224"/>
      <c r="BX51" s="1224">
        <v>49.2</v>
      </c>
      <c r="BY51" s="1224"/>
      <c r="BZ51" s="1224"/>
      <c r="CA51" s="1224"/>
      <c r="CB51" s="1224"/>
      <c r="CC51" s="1224"/>
      <c r="CD51" s="1224"/>
      <c r="CE51" s="1224"/>
      <c r="CF51" s="1224">
        <v>32.5</v>
      </c>
      <c r="CG51" s="1224"/>
      <c r="CH51" s="1224"/>
      <c r="CI51" s="1224"/>
      <c r="CJ51" s="1224"/>
      <c r="CK51" s="1224"/>
      <c r="CL51" s="1224"/>
      <c r="CM51" s="1224"/>
      <c r="CN51" s="1224">
        <v>32.700000000000003</v>
      </c>
      <c r="CO51" s="1224"/>
      <c r="CP51" s="1224"/>
      <c r="CQ51" s="1224"/>
      <c r="CR51" s="1224"/>
      <c r="CS51" s="1224"/>
      <c r="CT51" s="1224"/>
      <c r="CU51" s="1224"/>
      <c r="CV51" s="1224">
        <v>29.3</v>
      </c>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577</v>
      </c>
      <c r="BC53" s="1225"/>
      <c r="BD53" s="1225"/>
      <c r="BE53" s="1225"/>
      <c r="BF53" s="1225"/>
      <c r="BG53" s="1225"/>
      <c r="BH53" s="1225"/>
      <c r="BI53" s="1225"/>
      <c r="BJ53" s="1225"/>
      <c r="BK53" s="1225"/>
      <c r="BL53" s="1225"/>
      <c r="BM53" s="1225"/>
      <c r="BN53" s="1225"/>
      <c r="BO53" s="1225"/>
      <c r="BP53" s="1224">
        <v>64</v>
      </c>
      <c r="BQ53" s="1224"/>
      <c r="BR53" s="1224"/>
      <c r="BS53" s="1224"/>
      <c r="BT53" s="1224"/>
      <c r="BU53" s="1224"/>
      <c r="BV53" s="1224"/>
      <c r="BW53" s="1224"/>
      <c r="BX53" s="1224">
        <v>64.900000000000006</v>
      </c>
      <c r="BY53" s="1224"/>
      <c r="BZ53" s="1224"/>
      <c r="CA53" s="1224"/>
      <c r="CB53" s="1224"/>
      <c r="CC53" s="1224"/>
      <c r="CD53" s="1224"/>
      <c r="CE53" s="1224"/>
      <c r="CF53" s="1224">
        <v>67.099999999999994</v>
      </c>
      <c r="CG53" s="1224"/>
      <c r="CH53" s="1224"/>
      <c r="CI53" s="1224"/>
      <c r="CJ53" s="1224"/>
      <c r="CK53" s="1224"/>
      <c r="CL53" s="1224"/>
      <c r="CM53" s="1224"/>
      <c r="CN53" s="1224">
        <v>68.8</v>
      </c>
      <c r="CO53" s="1224"/>
      <c r="CP53" s="1224"/>
      <c r="CQ53" s="1224"/>
      <c r="CR53" s="1224"/>
      <c r="CS53" s="1224"/>
      <c r="CT53" s="1224"/>
      <c r="CU53" s="1224"/>
      <c r="CV53" s="1224">
        <v>69.900000000000006</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571</v>
      </c>
      <c r="AO55" s="1226"/>
      <c r="AP55" s="1226"/>
      <c r="AQ55" s="1226"/>
      <c r="AR55" s="1226"/>
      <c r="AS55" s="1226"/>
      <c r="AT55" s="1226"/>
      <c r="AU55" s="1226"/>
      <c r="AV55" s="1226"/>
      <c r="AW55" s="1226"/>
      <c r="AX55" s="1226"/>
      <c r="AY55" s="1226"/>
      <c r="AZ55" s="1226"/>
      <c r="BA55" s="1226"/>
      <c r="BB55" s="1225" t="s">
        <v>570</v>
      </c>
      <c r="BC55" s="1225"/>
      <c r="BD55" s="1225"/>
      <c r="BE55" s="1225"/>
      <c r="BF55" s="1225"/>
      <c r="BG55" s="1225"/>
      <c r="BH55" s="1225"/>
      <c r="BI55" s="1225"/>
      <c r="BJ55" s="1225"/>
      <c r="BK55" s="1225"/>
      <c r="BL55" s="1225"/>
      <c r="BM55" s="1225"/>
      <c r="BN55" s="1225"/>
      <c r="BO55" s="1225"/>
      <c r="BP55" s="1224">
        <v>49.1</v>
      </c>
      <c r="BQ55" s="1224"/>
      <c r="BR55" s="1224"/>
      <c r="BS55" s="1224"/>
      <c r="BT55" s="1224"/>
      <c r="BU55" s="1224"/>
      <c r="BV55" s="1224"/>
      <c r="BW55" s="1224"/>
      <c r="BX55" s="1224">
        <v>41.5</v>
      </c>
      <c r="BY55" s="1224"/>
      <c r="BZ55" s="1224"/>
      <c r="CA55" s="1224"/>
      <c r="CB55" s="1224"/>
      <c r="CC55" s="1224"/>
      <c r="CD55" s="1224"/>
      <c r="CE55" s="1224"/>
      <c r="CF55" s="1224">
        <v>25.2</v>
      </c>
      <c r="CG55" s="1224"/>
      <c r="CH55" s="1224"/>
      <c r="CI55" s="1224"/>
      <c r="CJ55" s="1224"/>
      <c r="CK55" s="1224"/>
      <c r="CL55" s="1224"/>
      <c r="CM55" s="1224"/>
      <c r="CN55" s="1224">
        <v>15.7</v>
      </c>
      <c r="CO55" s="1224"/>
      <c r="CP55" s="1224"/>
      <c r="CQ55" s="1224"/>
      <c r="CR55" s="1224"/>
      <c r="CS55" s="1224"/>
      <c r="CT55" s="1224"/>
      <c r="CU55" s="1224"/>
      <c r="CV55" s="1224">
        <v>10.199999999999999</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577</v>
      </c>
      <c r="BC57" s="1225"/>
      <c r="BD57" s="1225"/>
      <c r="BE57" s="1225"/>
      <c r="BF57" s="1225"/>
      <c r="BG57" s="1225"/>
      <c r="BH57" s="1225"/>
      <c r="BI57" s="1225"/>
      <c r="BJ57" s="1225"/>
      <c r="BK57" s="1225"/>
      <c r="BL57" s="1225"/>
      <c r="BM57" s="1225"/>
      <c r="BN57" s="1225"/>
      <c r="BO57" s="1225"/>
      <c r="BP57" s="1224">
        <v>61</v>
      </c>
      <c r="BQ57" s="1224"/>
      <c r="BR57" s="1224"/>
      <c r="BS57" s="1224"/>
      <c r="BT57" s="1224"/>
      <c r="BU57" s="1224"/>
      <c r="BV57" s="1224"/>
      <c r="BW57" s="1224"/>
      <c r="BX57" s="1224">
        <v>61.7</v>
      </c>
      <c r="BY57" s="1224"/>
      <c r="BZ57" s="1224"/>
      <c r="CA57" s="1224"/>
      <c r="CB57" s="1224"/>
      <c r="CC57" s="1224"/>
      <c r="CD57" s="1224"/>
      <c r="CE57" s="1224"/>
      <c r="CF57" s="1224">
        <v>62.5</v>
      </c>
      <c r="CG57" s="1224"/>
      <c r="CH57" s="1224"/>
      <c r="CI57" s="1224"/>
      <c r="CJ57" s="1224"/>
      <c r="CK57" s="1224"/>
      <c r="CL57" s="1224"/>
      <c r="CM57" s="1224"/>
      <c r="CN57" s="1224">
        <v>64.3</v>
      </c>
      <c r="CO57" s="1224"/>
      <c r="CP57" s="1224"/>
      <c r="CQ57" s="1224"/>
      <c r="CR57" s="1224"/>
      <c r="CS57" s="1224"/>
      <c r="CT57" s="1224"/>
      <c r="CU57" s="1224"/>
      <c r="CV57" s="1224">
        <v>64.7</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576</v>
      </c>
    </row>
    <row r="64" spans="1:109" ht="13.2" x14ac:dyDescent="0.2">
      <c r="B64" s="1218"/>
      <c r="G64" s="1254"/>
      <c r="I64" s="1256"/>
      <c r="J64" s="1256"/>
      <c r="K64" s="1256"/>
      <c r="L64" s="1256"/>
      <c r="M64" s="1256"/>
      <c r="N64" s="1255"/>
      <c r="AM64" s="1254"/>
      <c r="AN64" s="1254" t="s">
        <v>575</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574</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573</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527</v>
      </c>
      <c r="BQ72" s="1226"/>
      <c r="BR72" s="1226"/>
      <c r="BS72" s="1226"/>
      <c r="BT72" s="1226"/>
      <c r="BU72" s="1226"/>
      <c r="BV72" s="1226"/>
      <c r="BW72" s="1226"/>
      <c r="BX72" s="1226" t="s">
        <v>528</v>
      </c>
      <c r="BY72" s="1226"/>
      <c r="BZ72" s="1226"/>
      <c r="CA72" s="1226"/>
      <c r="CB72" s="1226"/>
      <c r="CC72" s="1226"/>
      <c r="CD72" s="1226"/>
      <c r="CE72" s="1226"/>
      <c r="CF72" s="1226" t="s">
        <v>529</v>
      </c>
      <c r="CG72" s="1226"/>
      <c r="CH72" s="1226"/>
      <c r="CI72" s="1226"/>
      <c r="CJ72" s="1226"/>
      <c r="CK72" s="1226"/>
      <c r="CL72" s="1226"/>
      <c r="CM72" s="1226"/>
      <c r="CN72" s="1226" t="s">
        <v>530</v>
      </c>
      <c r="CO72" s="1226"/>
      <c r="CP72" s="1226"/>
      <c r="CQ72" s="1226"/>
      <c r="CR72" s="1226"/>
      <c r="CS72" s="1226"/>
      <c r="CT72" s="1226"/>
      <c r="CU72" s="1226"/>
      <c r="CV72" s="1226" t="s">
        <v>531</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572</v>
      </c>
      <c r="AO73" s="1225"/>
      <c r="AP73" s="1225"/>
      <c r="AQ73" s="1225"/>
      <c r="AR73" s="1225"/>
      <c r="AS73" s="1225"/>
      <c r="AT73" s="1225"/>
      <c r="AU73" s="1225"/>
      <c r="AV73" s="1225"/>
      <c r="AW73" s="1225"/>
      <c r="AX73" s="1225"/>
      <c r="AY73" s="1225"/>
      <c r="AZ73" s="1225"/>
      <c r="BA73" s="1225"/>
      <c r="BB73" s="1225" t="s">
        <v>570</v>
      </c>
      <c r="BC73" s="1225"/>
      <c r="BD73" s="1225"/>
      <c r="BE73" s="1225"/>
      <c r="BF73" s="1225"/>
      <c r="BG73" s="1225"/>
      <c r="BH73" s="1225"/>
      <c r="BI73" s="1225"/>
      <c r="BJ73" s="1225"/>
      <c r="BK73" s="1225"/>
      <c r="BL73" s="1225"/>
      <c r="BM73" s="1225"/>
      <c r="BN73" s="1225"/>
      <c r="BO73" s="1225"/>
      <c r="BP73" s="1224">
        <v>49.4</v>
      </c>
      <c r="BQ73" s="1224"/>
      <c r="BR73" s="1224"/>
      <c r="BS73" s="1224"/>
      <c r="BT73" s="1224"/>
      <c r="BU73" s="1224"/>
      <c r="BV73" s="1224"/>
      <c r="BW73" s="1224"/>
      <c r="BX73" s="1224">
        <v>49.2</v>
      </c>
      <c r="BY73" s="1224"/>
      <c r="BZ73" s="1224"/>
      <c r="CA73" s="1224"/>
      <c r="CB73" s="1224"/>
      <c r="CC73" s="1224"/>
      <c r="CD73" s="1224"/>
      <c r="CE73" s="1224"/>
      <c r="CF73" s="1224">
        <v>32.5</v>
      </c>
      <c r="CG73" s="1224"/>
      <c r="CH73" s="1224"/>
      <c r="CI73" s="1224"/>
      <c r="CJ73" s="1224"/>
      <c r="CK73" s="1224"/>
      <c r="CL73" s="1224"/>
      <c r="CM73" s="1224"/>
      <c r="CN73" s="1224">
        <v>32.700000000000003</v>
      </c>
      <c r="CO73" s="1224"/>
      <c r="CP73" s="1224"/>
      <c r="CQ73" s="1224"/>
      <c r="CR73" s="1224"/>
      <c r="CS73" s="1224"/>
      <c r="CT73" s="1224"/>
      <c r="CU73" s="1224"/>
      <c r="CV73" s="1224">
        <v>29.3</v>
      </c>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569</v>
      </c>
      <c r="BC75" s="1225"/>
      <c r="BD75" s="1225"/>
      <c r="BE75" s="1225"/>
      <c r="BF75" s="1225"/>
      <c r="BG75" s="1225"/>
      <c r="BH75" s="1225"/>
      <c r="BI75" s="1225"/>
      <c r="BJ75" s="1225"/>
      <c r="BK75" s="1225"/>
      <c r="BL75" s="1225"/>
      <c r="BM75" s="1225"/>
      <c r="BN75" s="1225"/>
      <c r="BO75" s="1225"/>
      <c r="BP75" s="1224">
        <v>9.9</v>
      </c>
      <c r="BQ75" s="1224"/>
      <c r="BR75" s="1224"/>
      <c r="BS75" s="1224"/>
      <c r="BT75" s="1224"/>
      <c r="BU75" s="1224"/>
      <c r="BV75" s="1224"/>
      <c r="BW75" s="1224"/>
      <c r="BX75" s="1224">
        <v>9.1999999999999993</v>
      </c>
      <c r="BY75" s="1224"/>
      <c r="BZ75" s="1224"/>
      <c r="CA75" s="1224"/>
      <c r="CB75" s="1224"/>
      <c r="CC75" s="1224"/>
      <c r="CD75" s="1224"/>
      <c r="CE75" s="1224"/>
      <c r="CF75" s="1224">
        <v>8.8000000000000007</v>
      </c>
      <c r="CG75" s="1224"/>
      <c r="CH75" s="1224"/>
      <c r="CI75" s="1224"/>
      <c r="CJ75" s="1224"/>
      <c r="CK75" s="1224"/>
      <c r="CL75" s="1224"/>
      <c r="CM75" s="1224"/>
      <c r="CN75" s="1224">
        <v>8.3000000000000007</v>
      </c>
      <c r="CO75" s="1224"/>
      <c r="CP75" s="1224"/>
      <c r="CQ75" s="1224"/>
      <c r="CR75" s="1224"/>
      <c r="CS75" s="1224"/>
      <c r="CT75" s="1224"/>
      <c r="CU75" s="1224"/>
      <c r="CV75" s="1224">
        <v>7.7</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571</v>
      </c>
      <c r="AO77" s="1226"/>
      <c r="AP77" s="1226"/>
      <c r="AQ77" s="1226"/>
      <c r="AR77" s="1226"/>
      <c r="AS77" s="1226"/>
      <c r="AT77" s="1226"/>
      <c r="AU77" s="1226"/>
      <c r="AV77" s="1226"/>
      <c r="AW77" s="1226"/>
      <c r="AX77" s="1226"/>
      <c r="AY77" s="1226"/>
      <c r="AZ77" s="1226"/>
      <c r="BA77" s="1226"/>
      <c r="BB77" s="1225" t="s">
        <v>570</v>
      </c>
      <c r="BC77" s="1225"/>
      <c r="BD77" s="1225"/>
      <c r="BE77" s="1225"/>
      <c r="BF77" s="1225"/>
      <c r="BG77" s="1225"/>
      <c r="BH77" s="1225"/>
      <c r="BI77" s="1225"/>
      <c r="BJ77" s="1225"/>
      <c r="BK77" s="1225"/>
      <c r="BL77" s="1225"/>
      <c r="BM77" s="1225"/>
      <c r="BN77" s="1225"/>
      <c r="BO77" s="1225"/>
      <c r="BP77" s="1224">
        <v>49.1</v>
      </c>
      <c r="BQ77" s="1224"/>
      <c r="BR77" s="1224"/>
      <c r="BS77" s="1224"/>
      <c r="BT77" s="1224"/>
      <c r="BU77" s="1224"/>
      <c r="BV77" s="1224"/>
      <c r="BW77" s="1224"/>
      <c r="BX77" s="1224">
        <v>41.5</v>
      </c>
      <c r="BY77" s="1224"/>
      <c r="BZ77" s="1224"/>
      <c r="CA77" s="1224"/>
      <c r="CB77" s="1224"/>
      <c r="CC77" s="1224"/>
      <c r="CD77" s="1224"/>
      <c r="CE77" s="1224"/>
      <c r="CF77" s="1224">
        <v>25.2</v>
      </c>
      <c r="CG77" s="1224"/>
      <c r="CH77" s="1224"/>
      <c r="CI77" s="1224"/>
      <c r="CJ77" s="1224"/>
      <c r="CK77" s="1224"/>
      <c r="CL77" s="1224"/>
      <c r="CM77" s="1224"/>
      <c r="CN77" s="1224">
        <v>15.7</v>
      </c>
      <c r="CO77" s="1224"/>
      <c r="CP77" s="1224"/>
      <c r="CQ77" s="1224"/>
      <c r="CR77" s="1224"/>
      <c r="CS77" s="1224"/>
      <c r="CT77" s="1224"/>
      <c r="CU77" s="1224"/>
      <c r="CV77" s="1224">
        <v>10.199999999999999</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569</v>
      </c>
      <c r="BC79" s="1225"/>
      <c r="BD79" s="1225"/>
      <c r="BE79" s="1225"/>
      <c r="BF79" s="1225"/>
      <c r="BG79" s="1225"/>
      <c r="BH79" s="1225"/>
      <c r="BI79" s="1225"/>
      <c r="BJ79" s="1225"/>
      <c r="BK79" s="1225"/>
      <c r="BL79" s="1225"/>
      <c r="BM79" s="1225"/>
      <c r="BN79" s="1225"/>
      <c r="BO79" s="1225"/>
      <c r="BP79" s="1224">
        <v>9.5</v>
      </c>
      <c r="BQ79" s="1224"/>
      <c r="BR79" s="1224"/>
      <c r="BS79" s="1224"/>
      <c r="BT79" s="1224"/>
      <c r="BU79" s="1224"/>
      <c r="BV79" s="1224"/>
      <c r="BW79" s="1224"/>
      <c r="BX79" s="1224">
        <v>9.1999999999999993</v>
      </c>
      <c r="BY79" s="1224"/>
      <c r="BZ79" s="1224"/>
      <c r="CA79" s="1224"/>
      <c r="CB79" s="1224"/>
      <c r="CC79" s="1224"/>
      <c r="CD79" s="1224"/>
      <c r="CE79" s="1224"/>
      <c r="CF79" s="1224">
        <v>8.9</v>
      </c>
      <c r="CG79" s="1224"/>
      <c r="CH79" s="1224"/>
      <c r="CI79" s="1224"/>
      <c r="CJ79" s="1224"/>
      <c r="CK79" s="1224"/>
      <c r="CL79" s="1224"/>
      <c r="CM79" s="1224"/>
      <c r="CN79" s="1224">
        <v>8.9</v>
      </c>
      <c r="CO79" s="1224"/>
      <c r="CP79" s="1224"/>
      <c r="CQ79" s="1224"/>
      <c r="CR79" s="1224"/>
      <c r="CS79" s="1224"/>
      <c r="CT79" s="1224"/>
      <c r="CU79" s="1224"/>
      <c r="CV79" s="1224">
        <v>9</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x34rpxhEZMTAs97LFyneAEv2KRlk0pkL9KVIUR1BBSmaiPPXMsLKRkfYk86TNekCYAzdCnKXlbgIsLuQiHo3PA==" saltValue="36zeZnf9W6zG46wvQoLOX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B51CE-27F7-4157-8E78-1B9351F7430E}">
  <sheetPr>
    <pageSetUpPr fitToPage="1"/>
  </sheetPr>
  <dimension ref="A1:DR125"/>
  <sheetViews>
    <sheetView showGridLines="0" zoomScale="70" zoomScaleNormal="70" zoomScaleSheetLayoutView="70" workbookViewId="0"/>
  </sheetViews>
  <sheetFormatPr defaultColWidth="0" defaultRowHeight="13.65" customHeight="1" zeroHeight="1" x14ac:dyDescent="0.2"/>
  <cols>
    <col min="1" max="34" width="2.44140625" style="251" customWidth="1"/>
    <col min="35" max="122" width="2.44140625" style="250" customWidth="1"/>
    <col min="123" max="16384" width="2.44140625" style="250" hidden="1"/>
  </cols>
  <sheetData>
    <row r="1" spans="1:34" ht="13.6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65" customHeight="1" x14ac:dyDescent="0.2"/>
    <row r="93" spans="25:34" ht="13.65" customHeight="1" x14ac:dyDescent="0.2"/>
    <row r="94" spans="25:34" ht="13.65" customHeight="1" x14ac:dyDescent="0.2">
      <c r="AF94" s="250"/>
      <c r="AG94" s="250"/>
      <c r="AH94" s="250"/>
    </row>
    <row r="95" spans="25:34" ht="13.65" customHeight="1" x14ac:dyDescent="0.2">
      <c r="AH95" s="250"/>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50"/>
    </row>
    <row r="102" spans="33:34" ht="13.65" customHeight="1" x14ac:dyDescent="0.2"/>
    <row r="103" spans="33:34" ht="13.65" customHeight="1" x14ac:dyDescent="0.2"/>
    <row r="104" spans="33:34" ht="13.65" customHeight="1" x14ac:dyDescent="0.2">
      <c r="AG104" s="250"/>
      <c r="AH104" s="250"/>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50"/>
    </row>
    <row r="117" spans="34:122" ht="13.65" customHeight="1" x14ac:dyDescent="0.2"/>
    <row r="118" spans="34:122" ht="13.65" customHeight="1" x14ac:dyDescent="0.2"/>
    <row r="119" spans="34:122" ht="13.65" customHeight="1" x14ac:dyDescent="0.2"/>
    <row r="120" spans="34:122" ht="13.65" customHeight="1" x14ac:dyDescent="0.2">
      <c r="AH120" s="250"/>
    </row>
    <row r="121" spans="34:122" ht="13.65" customHeight="1" x14ac:dyDescent="0.2">
      <c r="AH121" s="250"/>
    </row>
    <row r="122" spans="34:122" ht="13.65" customHeight="1" x14ac:dyDescent="0.2"/>
    <row r="123" spans="34:122" ht="13.65" customHeight="1" x14ac:dyDescent="0.2"/>
    <row r="124" spans="34:122" ht="13.65" customHeight="1" x14ac:dyDescent="0.2"/>
    <row r="125" spans="34:122" ht="13.65" customHeight="1" x14ac:dyDescent="0.2">
      <c r="DR125" s="250" t="s">
        <v>477</v>
      </c>
    </row>
  </sheetData>
  <sheetProtection algorithmName="SHA-512" hashValue="mIBmwYea+stbaRsZbAC2KulMqJL/n+q6z3tsIcz9WlIruPHcTeSJ9Lq7Z35aUHyLuahjYptmijnqoSHuOoXTyA==" saltValue="enzcgR4fz5BZoqdHBbYHOg==" spinCount="100000" sheet="1" objects="1" scenarios="1"/>
  <dataConsolidate/>
  <phoneticPr fontId="2"/>
  <printOptions horizontalCentered="1" verticalCentered="1"/>
  <pageMargins left="0" right="0" top="0.19685039370078741" bottom="0" header="0.39370078740157483" footer="0"/>
  <pageSetup paperSize="8" scale="52"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255AD-3193-4C88-AEBA-3F99BE7B2B47}">
  <sheetPr>
    <pageSetUpPr fitToPage="1"/>
  </sheetPr>
  <dimension ref="A1:DR125"/>
  <sheetViews>
    <sheetView showGridLines="0" tabSelected="1" zoomScale="70" zoomScaleNormal="70" zoomScaleSheetLayoutView="55" workbookViewId="0"/>
  </sheetViews>
  <sheetFormatPr defaultColWidth="0" defaultRowHeight="13.65" customHeight="1" zeroHeight="1" x14ac:dyDescent="0.2"/>
  <cols>
    <col min="1" max="34" width="2.44140625" style="251" customWidth="1"/>
    <col min="35" max="122" width="2.44140625" style="250" customWidth="1"/>
    <col min="123" max="16384" width="2.44140625" style="250" hidden="1"/>
  </cols>
  <sheetData>
    <row r="1" spans="2:34" ht="13.6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65" customHeight="1" x14ac:dyDescent="0.2"/>
    <row r="93" spans="25:34" ht="13.65" customHeight="1" x14ac:dyDescent="0.2"/>
    <row r="94" spans="25:34" ht="13.65" customHeight="1" x14ac:dyDescent="0.2">
      <c r="AF94" s="250"/>
      <c r="AG94" s="250"/>
      <c r="AH94" s="250"/>
    </row>
    <row r="95" spans="25:34" ht="13.65" customHeight="1" x14ac:dyDescent="0.2">
      <c r="AH95" s="250"/>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50"/>
    </row>
    <row r="102" spans="33:34" ht="13.65" customHeight="1" x14ac:dyDescent="0.2"/>
    <row r="103" spans="33:34" ht="13.65" customHeight="1" x14ac:dyDescent="0.2"/>
    <row r="104" spans="33:34" ht="13.65" customHeight="1" x14ac:dyDescent="0.2">
      <c r="AG104" s="250"/>
      <c r="AH104" s="250"/>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50"/>
    </row>
    <row r="117" spans="34:122" ht="13.65" customHeight="1" x14ac:dyDescent="0.2"/>
    <row r="118" spans="34:122" ht="13.65" customHeight="1" x14ac:dyDescent="0.2"/>
    <row r="119" spans="34:122" ht="13.65" customHeight="1" x14ac:dyDescent="0.2"/>
    <row r="120" spans="34:122" ht="13.65" customHeight="1" x14ac:dyDescent="0.2">
      <c r="AH120" s="250"/>
    </row>
    <row r="121" spans="34:122" ht="13.65" customHeight="1" x14ac:dyDescent="0.2">
      <c r="AH121" s="250"/>
    </row>
    <row r="122" spans="34:122" ht="13.65" customHeight="1" x14ac:dyDescent="0.2"/>
    <row r="123" spans="34:122" ht="13.65" customHeight="1" x14ac:dyDescent="0.2"/>
    <row r="124" spans="34:122" ht="13.65" customHeight="1" x14ac:dyDescent="0.2"/>
    <row r="125" spans="34:122" ht="13.65" customHeight="1" x14ac:dyDescent="0.2">
      <c r="DR125" s="250" t="s">
        <v>477</v>
      </c>
    </row>
  </sheetData>
  <sheetProtection algorithmName="SHA-512" hashValue="/EbIZa7/TkJlfvoG9ZaxynkYTUHBRNyAubL+gVWsZyMnuVcNJ0tiFzr5SyAbd/MmMMqJVlCQeTZfVioavpqK5g==" saltValue="C845zfQgBQoM41N8f2oOwA==" spinCount="100000" sheet="1" objects="1" scenarios="1"/>
  <dataConsolidate/>
  <phoneticPr fontId="2"/>
  <printOptions horizontalCentered="1" verticalCentered="1"/>
  <pageMargins left="0" right="0" top="0.19685039370078741" bottom="0" header="0.39370078740157483" footer="0"/>
  <pageSetup paperSize="8" scale="52"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5" customWidth="1"/>
    <col min="2" max="8" width="13.33203125" style="135" customWidth="1"/>
    <col min="9" max="16384" width="11.109375" style="135"/>
  </cols>
  <sheetData>
    <row r="1" spans="1:8" x14ac:dyDescent="0.2">
      <c r="A1" s="129"/>
      <c r="B1" s="130"/>
      <c r="C1" s="131"/>
      <c r="D1" s="132"/>
      <c r="E1" s="133"/>
      <c r="F1" s="133"/>
      <c r="G1" s="133"/>
      <c r="H1" s="134"/>
    </row>
    <row r="2" spans="1:8" x14ac:dyDescent="0.2">
      <c r="A2" s="136"/>
      <c r="B2" s="137"/>
      <c r="C2" s="138"/>
      <c r="D2" s="139" t="s">
        <v>50</v>
      </c>
      <c r="E2" s="140"/>
      <c r="F2" s="141" t="s">
        <v>526</v>
      </c>
      <c r="G2" s="142"/>
      <c r="H2" s="143"/>
    </row>
    <row r="3" spans="1:8" x14ac:dyDescent="0.2">
      <c r="A3" s="139" t="s">
        <v>519</v>
      </c>
      <c r="B3" s="144"/>
      <c r="C3" s="145"/>
      <c r="D3" s="146">
        <v>35375</v>
      </c>
      <c r="E3" s="147"/>
      <c r="F3" s="148">
        <v>94081</v>
      </c>
      <c r="G3" s="149"/>
      <c r="H3" s="150"/>
    </row>
    <row r="4" spans="1:8" x14ac:dyDescent="0.2">
      <c r="A4" s="151"/>
      <c r="B4" s="152"/>
      <c r="C4" s="153"/>
      <c r="D4" s="154">
        <v>26357</v>
      </c>
      <c r="E4" s="155"/>
      <c r="F4" s="156">
        <v>48949</v>
      </c>
      <c r="G4" s="157"/>
      <c r="H4" s="158"/>
    </row>
    <row r="5" spans="1:8" x14ac:dyDescent="0.2">
      <c r="A5" s="139" t="s">
        <v>521</v>
      </c>
      <c r="B5" s="144"/>
      <c r="C5" s="145"/>
      <c r="D5" s="146">
        <v>51638</v>
      </c>
      <c r="E5" s="147"/>
      <c r="F5" s="148">
        <v>92632</v>
      </c>
      <c r="G5" s="149"/>
      <c r="H5" s="150"/>
    </row>
    <row r="6" spans="1:8" x14ac:dyDescent="0.2">
      <c r="A6" s="151"/>
      <c r="B6" s="152"/>
      <c r="C6" s="153"/>
      <c r="D6" s="154">
        <v>31358</v>
      </c>
      <c r="E6" s="155"/>
      <c r="F6" s="156">
        <v>47978</v>
      </c>
      <c r="G6" s="157"/>
      <c r="H6" s="158"/>
    </row>
    <row r="7" spans="1:8" x14ac:dyDescent="0.2">
      <c r="A7" s="139" t="s">
        <v>522</v>
      </c>
      <c r="B7" s="144"/>
      <c r="C7" s="145"/>
      <c r="D7" s="146">
        <v>23821</v>
      </c>
      <c r="E7" s="147"/>
      <c r="F7" s="148">
        <v>96469</v>
      </c>
      <c r="G7" s="149"/>
      <c r="H7" s="150"/>
    </row>
    <row r="8" spans="1:8" x14ac:dyDescent="0.2">
      <c r="A8" s="151"/>
      <c r="B8" s="152"/>
      <c r="C8" s="153"/>
      <c r="D8" s="154">
        <v>17990</v>
      </c>
      <c r="E8" s="155"/>
      <c r="F8" s="156">
        <v>49775</v>
      </c>
      <c r="G8" s="157"/>
      <c r="H8" s="158"/>
    </row>
    <row r="9" spans="1:8" x14ac:dyDescent="0.2">
      <c r="A9" s="139" t="s">
        <v>523</v>
      </c>
      <c r="B9" s="144"/>
      <c r="C9" s="145"/>
      <c r="D9" s="146">
        <v>49928</v>
      </c>
      <c r="E9" s="147"/>
      <c r="F9" s="148">
        <v>85743</v>
      </c>
      <c r="G9" s="149"/>
      <c r="H9" s="150"/>
    </row>
    <row r="10" spans="1:8" x14ac:dyDescent="0.2">
      <c r="A10" s="151"/>
      <c r="B10" s="152"/>
      <c r="C10" s="153"/>
      <c r="D10" s="154">
        <v>39186</v>
      </c>
      <c r="E10" s="155"/>
      <c r="F10" s="156">
        <v>45231</v>
      </c>
      <c r="G10" s="157"/>
      <c r="H10" s="158"/>
    </row>
    <row r="11" spans="1:8" x14ac:dyDescent="0.2">
      <c r="A11" s="139" t="s">
        <v>524</v>
      </c>
      <c r="B11" s="144"/>
      <c r="C11" s="145"/>
      <c r="D11" s="146">
        <v>87412</v>
      </c>
      <c r="E11" s="147"/>
      <c r="F11" s="148">
        <v>92509</v>
      </c>
      <c r="G11" s="149"/>
      <c r="H11" s="150"/>
    </row>
    <row r="12" spans="1:8" x14ac:dyDescent="0.2">
      <c r="A12" s="151"/>
      <c r="B12" s="152"/>
      <c r="C12" s="159"/>
      <c r="D12" s="154">
        <v>77669</v>
      </c>
      <c r="E12" s="155"/>
      <c r="F12" s="156">
        <v>52274</v>
      </c>
      <c r="G12" s="157"/>
      <c r="H12" s="158"/>
    </row>
    <row r="13" spans="1:8" x14ac:dyDescent="0.2">
      <c r="A13" s="139"/>
      <c r="B13" s="144"/>
      <c r="C13" s="160"/>
      <c r="D13" s="161">
        <v>49635</v>
      </c>
      <c r="E13" s="162"/>
      <c r="F13" s="163">
        <v>92287</v>
      </c>
      <c r="G13" s="164"/>
      <c r="H13" s="150"/>
    </row>
    <row r="14" spans="1:8" x14ac:dyDescent="0.2">
      <c r="A14" s="151"/>
      <c r="B14" s="152"/>
      <c r="C14" s="153"/>
      <c r="D14" s="154">
        <v>38512</v>
      </c>
      <c r="E14" s="155"/>
      <c r="F14" s="156">
        <v>48841</v>
      </c>
      <c r="G14" s="157"/>
      <c r="H14" s="158"/>
    </row>
    <row r="17" spans="1:11" x14ac:dyDescent="0.2">
      <c r="A17" s="135" t="s">
        <v>51</v>
      </c>
    </row>
    <row r="18" spans="1:11" x14ac:dyDescent="0.2">
      <c r="A18" s="165"/>
      <c r="B18" s="165" t="str">
        <f>実質収支比率等に係る経年分析!F$46</f>
        <v>R01</v>
      </c>
      <c r="C18" s="165" t="str">
        <f>実質収支比率等に係る経年分析!G$46</f>
        <v>R02</v>
      </c>
      <c r="D18" s="165" t="str">
        <f>実質収支比率等に係る経年分析!H$46</f>
        <v>R03</v>
      </c>
      <c r="E18" s="165" t="str">
        <f>実質収支比率等に係る経年分析!I$46</f>
        <v>R04</v>
      </c>
      <c r="F18" s="165" t="str">
        <f>実質収支比率等に係る経年分析!J$46</f>
        <v>R05</v>
      </c>
    </row>
    <row r="19" spans="1:11" x14ac:dyDescent="0.2">
      <c r="A19" s="165" t="s">
        <v>52</v>
      </c>
      <c r="B19" s="165">
        <f>ROUND(VALUE(SUBSTITUTE(実質収支比率等に係る経年分析!F$48,"▲","-")),2)</f>
        <v>5.92</v>
      </c>
      <c r="C19" s="165">
        <f>ROUND(VALUE(SUBSTITUTE(実質収支比率等に係る経年分析!G$48,"▲","-")),2)</f>
        <v>9</v>
      </c>
      <c r="D19" s="165">
        <f>ROUND(VALUE(SUBSTITUTE(実質収支比率等に係る経年分析!H$48,"▲","-")),2)</f>
        <v>9.39</v>
      </c>
      <c r="E19" s="165">
        <f>ROUND(VALUE(SUBSTITUTE(実質収支比率等に係る経年分析!I$48,"▲","-")),2)</f>
        <v>7.63</v>
      </c>
      <c r="F19" s="165">
        <f>ROUND(VALUE(SUBSTITUTE(実質収支比率等に係る経年分析!J$48,"▲","-")),2)</f>
        <v>6.74</v>
      </c>
    </row>
    <row r="20" spans="1:11" x14ac:dyDescent="0.2">
      <c r="A20" s="165" t="s">
        <v>53</v>
      </c>
      <c r="B20" s="165">
        <f>ROUND(VALUE(SUBSTITUTE(実質収支比率等に係る経年分析!F$47,"▲","-")),2)</f>
        <v>11.63</v>
      </c>
      <c r="C20" s="165">
        <f>ROUND(VALUE(SUBSTITUTE(実質収支比率等に係る経年分析!G$47,"▲","-")),2)</f>
        <v>11.35</v>
      </c>
      <c r="D20" s="165">
        <f>ROUND(VALUE(SUBSTITUTE(実質収支比率等に係る経年分析!H$47,"▲","-")),2)</f>
        <v>20.010000000000002</v>
      </c>
      <c r="E20" s="165">
        <f>ROUND(VALUE(SUBSTITUTE(実質収支比率等に係る経年分析!I$47,"▲","-")),2)</f>
        <v>26.11</v>
      </c>
      <c r="F20" s="165">
        <f>ROUND(VALUE(SUBSTITUTE(実質収支比率等に係る経年分析!J$47,"▲","-")),2)</f>
        <v>28.93</v>
      </c>
    </row>
    <row r="21" spans="1:11" x14ac:dyDescent="0.2">
      <c r="A21" s="165" t="s">
        <v>54</v>
      </c>
      <c r="B21" s="165">
        <f>IF(ISNUMBER(VALUE(SUBSTITUTE(実質収支比率等に係る経年分析!F$49,"▲","-"))),ROUND(VALUE(SUBSTITUTE(実質収支比率等に係る経年分析!F$49,"▲","-")),2),NA())</f>
        <v>-1.29</v>
      </c>
      <c r="C21" s="165">
        <f>IF(ISNUMBER(VALUE(SUBSTITUTE(実質収支比率等に係る経年分析!G$49,"▲","-"))),ROUND(VALUE(SUBSTITUTE(実質収支比率等に係る経年分析!G$49,"▲","-")),2),NA())</f>
        <v>3.24</v>
      </c>
      <c r="D21" s="165">
        <f>IF(ISNUMBER(VALUE(SUBSTITUTE(実質収支比率等に係る経年分析!H$49,"▲","-"))),ROUND(VALUE(SUBSTITUTE(実質収支比率等に係る経年分析!H$49,"▲","-")),2),NA())</f>
        <v>9.92</v>
      </c>
      <c r="E21" s="165">
        <f>IF(ISNUMBER(VALUE(SUBSTITUTE(実質収支比率等に係る経年分析!I$49,"▲","-"))),ROUND(VALUE(SUBSTITUTE(実質収支比率等に係る経年分析!I$49,"▲","-")),2),NA())</f>
        <v>3.78</v>
      </c>
      <c r="F21" s="165">
        <f>IF(ISNUMBER(VALUE(SUBSTITUTE(実質収支比率等に係る経年分析!J$49,"▲","-"))),ROUND(VALUE(SUBSTITUTE(実質収支比率等に係る経年分析!J$49,"▲","-")),2),NA())</f>
        <v>1.95</v>
      </c>
    </row>
    <row r="24" spans="1:11" x14ac:dyDescent="0.2">
      <c r="A24" s="135" t="s">
        <v>55</v>
      </c>
    </row>
    <row r="25" spans="1:11" x14ac:dyDescent="0.2">
      <c r="A25" s="166"/>
      <c r="B25" s="166" t="str">
        <f>連結実質赤字比率に係る赤字・黒字の構成分析!F$33</f>
        <v>R01</v>
      </c>
      <c r="C25" s="166"/>
      <c r="D25" s="166" t="str">
        <f>連結実質赤字比率に係る赤字・黒字の構成分析!G$33</f>
        <v>R02</v>
      </c>
      <c r="E25" s="166"/>
      <c r="F25" s="166" t="str">
        <f>連結実質赤字比率に係る赤字・黒字の構成分析!H$33</f>
        <v>R03</v>
      </c>
      <c r="G25" s="166"/>
      <c r="H25" s="166" t="str">
        <f>連結実質赤字比率に係る赤字・黒字の構成分析!I$33</f>
        <v>R04</v>
      </c>
      <c r="I25" s="166"/>
      <c r="J25" s="166" t="str">
        <f>連結実質赤字比率に係る赤字・黒字の構成分析!J$33</f>
        <v>R05</v>
      </c>
      <c r="K25" s="166"/>
    </row>
    <row r="26" spans="1:11" x14ac:dyDescent="0.2">
      <c r="A26" s="166"/>
      <c r="B26" s="166" t="s">
        <v>56</v>
      </c>
      <c r="C26" s="166" t="s">
        <v>57</v>
      </c>
      <c r="D26" s="166" t="s">
        <v>56</v>
      </c>
      <c r="E26" s="166" t="s">
        <v>57</v>
      </c>
      <c r="F26" s="166" t="s">
        <v>56</v>
      </c>
      <c r="G26" s="166" t="s">
        <v>57</v>
      </c>
      <c r="H26" s="166" t="s">
        <v>56</v>
      </c>
      <c r="I26" s="166" t="s">
        <v>57</v>
      </c>
      <c r="J26" s="166" t="s">
        <v>56</v>
      </c>
      <c r="K26" s="166" t="s">
        <v>57</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5.32</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4.04</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2.97</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0.94</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クレール平田運営特別会計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7.0000000000000007E-2</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0.02</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0.01</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x14ac:dyDescent="0.2">
      <c r="A30" s="166" t="str">
        <f>IF(連結実質赤字比率に係る赤字・黒字の構成分析!C$40="",NA(),連結実質赤字比率に係る赤字・黒字の構成分析!C$40)</f>
        <v>月見の里南濃運営特別会計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0.02</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0.06</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0.05</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0.03</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0.02</v>
      </c>
    </row>
    <row r="31" spans="1:11" x14ac:dyDescent="0.2">
      <c r="A31" s="166" t="str">
        <f>IF(連結実質赤字比率に係る赤字・黒字の構成分析!C$39="",NA(),連結実質赤字比率に係る赤字・黒字の構成分析!C$39)</f>
        <v>後期高齢者医療特別会計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0.1</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0.12</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0.11</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0.19</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0.18</v>
      </c>
    </row>
    <row r="32" spans="1:11" x14ac:dyDescent="0.2">
      <c r="A32" s="166" t="str">
        <f>IF(連結実質赤字比率に係る赤字・黒字の構成分析!C$38="",NA(),連結実質赤字比率に係る赤字・黒字の構成分析!C$38)</f>
        <v>介護保険特別会計（保険事業勘定）</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2.82</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2.77</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3.27</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4</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0.24</v>
      </c>
    </row>
    <row r="33" spans="1:16" x14ac:dyDescent="0.2">
      <c r="A33" s="166" t="str">
        <f>IF(連結実質赤字比率に係る赤字・黒字の構成分析!C$37="",NA(),連結実質赤字比率に係る赤字・黒字の構成分析!C$37)</f>
        <v>国民健康保険特別会計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1.8</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1.81</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3.11</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1.78</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0.3</v>
      </c>
    </row>
    <row r="34" spans="1:16" x14ac:dyDescent="0.2">
      <c r="A34" s="166" t="str">
        <f>IF(連結実質赤字比率に係る赤字・黒字の構成分析!C$36="",NA(),連結実質赤字比率に係る赤字・黒字の構成分析!C$36)</f>
        <v>一般会計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5.66</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8.6300000000000008</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9.11</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7.38</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6.71</v>
      </c>
    </row>
    <row r="35" spans="1:16" x14ac:dyDescent="0.2">
      <c r="A35" s="166" t="str">
        <f>IF(連結実質赤字比率に係る赤字・黒字の構成分析!C$35="",NA(),連結実質赤字比率に係る赤字・黒字の構成分析!C$35)</f>
        <v>下水道事業会計</v>
      </c>
      <c r="B35" s="166" t="e">
        <f>IF(ROUND(VALUE(SUBSTITUTE(連結実質赤字比率に係る赤字・黒字の構成分析!F$35,"▲", "-")), 2) &lt; 0, ABS(ROUND(VALUE(SUBSTITUTE(連結実質赤字比率に係る赤字・黒字の構成分析!F$35,"▲", "-")), 2)), NA())</f>
        <v>#VALUE!</v>
      </c>
      <c r="C35" s="166" t="e">
        <f>IF(ROUND(VALUE(SUBSTITUTE(連結実質赤字比率に係る赤字・黒字の構成分析!F$35,"▲", "-")), 2) &gt;= 0, ABS(ROUND(VALUE(SUBSTITUTE(連結実質赤字比率に係る赤字・黒字の構成分析!F$35,"▲", "-")), 2)), NA())</f>
        <v>#VALUE!</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6.52</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6.46</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6.71</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6.97</v>
      </c>
    </row>
    <row r="36" spans="1:16" x14ac:dyDescent="0.2">
      <c r="A36" s="166" t="str">
        <f>IF(連結実質赤字比率に係る赤字・黒字の構成分析!C$34="",NA(),連結実質赤字比率に係る赤字・黒字の構成分析!C$34)</f>
        <v>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7.43</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8.07</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8.68</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8.81</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7.16</v>
      </c>
    </row>
    <row r="39" spans="1:16" x14ac:dyDescent="0.2">
      <c r="A39" s="135" t="s">
        <v>58</v>
      </c>
    </row>
    <row r="40" spans="1:16" x14ac:dyDescent="0.2">
      <c r="A40" s="167"/>
      <c r="B40" s="167" t="str">
        <f>'実質公債費比率（分子）の構造'!K$44</f>
        <v>R01</v>
      </c>
      <c r="C40" s="167"/>
      <c r="D40" s="167"/>
      <c r="E40" s="167" t="str">
        <f>'実質公債費比率（分子）の構造'!L$44</f>
        <v>R02</v>
      </c>
      <c r="F40" s="167"/>
      <c r="G40" s="167"/>
      <c r="H40" s="167" t="str">
        <f>'実質公債費比率（分子）の構造'!M$44</f>
        <v>R03</v>
      </c>
      <c r="I40" s="167"/>
      <c r="J40" s="167"/>
      <c r="K40" s="167" t="str">
        <f>'実質公債費比率（分子）の構造'!N$44</f>
        <v>R04</v>
      </c>
      <c r="L40" s="167"/>
      <c r="M40" s="167"/>
      <c r="N40" s="167" t="str">
        <f>'実質公債費比率（分子）の構造'!O$44</f>
        <v>R05</v>
      </c>
      <c r="O40" s="167"/>
      <c r="P40" s="167"/>
    </row>
    <row r="41" spans="1:16" x14ac:dyDescent="0.2">
      <c r="A41" s="167"/>
      <c r="B41" s="167" t="s">
        <v>59</v>
      </c>
      <c r="C41" s="167"/>
      <c r="D41" s="167" t="s">
        <v>60</v>
      </c>
      <c r="E41" s="167" t="s">
        <v>59</v>
      </c>
      <c r="F41" s="167"/>
      <c r="G41" s="167" t="s">
        <v>60</v>
      </c>
      <c r="H41" s="167" t="s">
        <v>59</v>
      </c>
      <c r="I41" s="167"/>
      <c r="J41" s="167" t="s">
        <v>60</v>
      </c>
      <c r="K41" s="167" t="s">
        <v>59</v>
      </c>
      <c r="L41" s="167"/>
      <c r="M41" s="167" t="s">
        <v>60</v>
      </c>
      <c r="N41" s="167" t="s">
        <v>59</v>
      </c>
      <c r="O41" s="167"/>
      <c r="P41" s="167" t="s">
        <v>60</v>
      </c>
    </row>
    <row r="42" spans="1:16" x14ac:dyDescent="0.2">
      <c r="A42" s="167" t="s">
        <v>61</v>
      </c>
      <c r="B42" s="167"/>
      <c r="C42" s="167"/>
      <c r="D42" s="167">
        <f>'実質公債費比率（分子）の構造'!K$52</f>
        <v>1934</v>
      </c>
      <c r="E42" s="167"/>
      <c r="F42" s="167"/>
      <c r="G42" s="167">
        <f>'実質公債費比率（分子）の構造'!L$52</f>
        <v>1885</v>
      </c>
      <c r="H42" s="167"/>
      <c r="I42" s="167"/>
      <c r="J42" s="167">
        <f>'実質公債費比率（分子）の構造'!M$52</f>
        <v>1933</v>
      </c>
      <c r="K42" s="167"/>
      <c r="L42" s="167"/>
      <c r="M42" s="167">
        <f>'実質公債費比率（分子）の構造'!N$52</f>
        <v>1897</v>
      </c>
      <c r="N42" s="167"/>
      <c r="O42" s="167"/>
      <c r="P42" s="167">
        <f>'実質公債費比率（分子）の構造'!O$52</f>
        <v>1910</v>
      </c>
    </row>
    <row r="43" spans="1:16" x14ac:dyDescent="0.2">
      <c r="A43" s="167" t="s">
        <v>16</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62</v>
      </c>
      <c r="B44" s="167">
        <f>'実質公債費比率（分子）の構造'!K$50</f>
        <v>0</v>
      </c>
      <c r="C44" s="167"/>
      <c r="D44" s="167"/>
      <c r="E44" s="167">
        <f>'実質公債費比率（分子）の構造'!L$50</f>
        <v>0</v>
      </c>
      <c r="F44" s="167"/>
      <c r="G44" s="167"/>
      <c r="H44" s="167">
        <f>'実質公債費比率（分子）の構造'!M$50</f>
        <v>0</v>
      </c>
      <c r="I44" s="167"/>
      <c r="J44" s="167"/>
      <c r="K44" s="167" t="str">
        <f>'実質公債費比率（分子）の構造'!N$50</f>
        <v>-</v>
      </c>
      <c r="L44" s="167"/>
      <c r="M44" s="167"/>
      <c r="N44" s="167" t="str">
        <f>'実質公債費比率（分子）の構造'!O$50</f>
        <v>-</v>
      </c>
      <c r="O44" s="167"/>
      <c r="P44" s="167"/>
    </row>
    <row r="45" spans="1:16" x14ac:dyDescent="0.2">
      <c r="A45" s="167" t="s">
        <v>63</v>
      </c>
      <c r="B45" s="167">
        <f>'実質公債費比率（分子）の構造'!K$49</f>
        <v>163</v>
      </c>
      <c r="C45" s="167"/>
      <c r="D45" s="167"/>
      <c r="E45" s="167">
        <f>'実質公債費比率（分子）の構造'!L$49</f>
        <v>160</v>
      </c>
      <c r="F45" s="167"/>
      <c r="G45" s="167"/>
      <c r="H45" s="167">
        <f>'実質公債費比率（分子）の構造'!M$49</f>
        <v>137</v>
      </c>
      <c r="I45" s="167"/>
      <c r="J45" s="167"/>
      <c r="K45" s="167">
        <f>'実質公債費比率（分子）の構造'!N$49</f>
        <v>122</v>
      </c>
      <c r="L45" s="167"/>
      <c r="M45" s="167"/>
      <c r="N45" s="167">
        <f>'実質公債費比率（分子）の構造'!O$49</f>
        <v>14</v>
      </c>
      <c r="O45" s="167"/>
      <c r="P45" s="167"/>
    </row>
    <row r="46" spans="1:16" x14ac:dyDescent="0.2">
      <c r="A46" s="167" t="s">
        <v>64</v>
      </c>
      <c r="B46" s="167">
        <f>'実質公債費比率（分子）の構造'!K$48</f>
        <v>923</v>
      </c>
      <c r="C46" s="167"/>
      <c r="D46" s="167"/>
      <c r="E46" s="167">
        <f>'実質公債費比率（分子）の構造'!L$48</f>
        <v>799</v>
      </c>
      <c r="F46" s="167"/>
      <c r="G46" s="167"/>
      <c r="H46" s="167">
        <f>'実質公債費比率（分子）の構造'!M$48</f>
        <v>791</v>
      </c>
      <c r="I46" s="167"/>
      <c r="J46" s="167"/>
      <c r="K46" s="167">
        <f>'実質公債費比率（分子）の構造'!N$48</f>
        <v>750</v>
      </c>
      <c r="L46" s="167"/>
      <c r="M46" s="167"/>
      <c r="N46" s="167">
        <f>'実質公債費比率（分子）の構造'!O$48</f>
        <v>702</v>
      </c>
      <c r="O46" s="167"/>
      <c r="P46" s="167"/>
    </row>
    <row r="47" spans="1:16" x14ac:dyDescent="0.2">
      <c r="A47" s="167" t="s">
        <v>12</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65</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66</v>
      </c>
      <c r="B49" s="167">
        <f>'実質公債費比率（分子）の構造'!K$45</f>
        <v>1621</v>
      </c>
      <c r="C49" s="167"/>
      <c r="D49" s="167"/>
      <c r="E49" s="167">
        <f>'実質公債費比率（分子）の構造'!L$45</f>
        <v>1652</v>
      </c>
      <c r="F49" s="167"/>
      <c r="G49" s="167"/>
      <c r="H49" s="167">
        <f>'実質公債費比率（分子）の構造'!M$45</f>
        <v>1738</v>
      </c>
      <c r="I49" s="167"/>
      <c r="J49" s="167"/>
      <c r="K49" s="167">
        <f>'実質公債費比率（分子）の構造'!N$45</f>
        <v>1740</v>
      </c>
      <c r="L49" s="167"/>
      <c r="M49" s="167"/>
      <c r="N49" s="167">
        <f>'実質公債費比率（分子）の構造'!O$45</f>
        <v>1779</v>
      </c>
      <c r="O49" s="167"/>
      <c r="P49" s="167"/>
    </row>
    <row r="50" spans="1:16" x14ac:dyDescent="0.2">
      <c r="A50" s="167" t="s">
        <v>67</v>
      </c>
      <c r="B50" s="167" t="e">
        <f>NA()</f>
        <v>#N/A</v>
      </c>
      <c r="C50" s="167">
        <f>IF(ISNUMBER('実質公債費比率（分子）の構造'!K$53),'実質公債費比率（分子）の構造'!K$53,NA())</f>
        <v>773</v>
      </c>
      <c r="D50" s="167" t="e">
        <f>NA()</f>
        <v>#N/A</v>
      </c>
      <c r="E50" s="167" t="e">
        <f>NA()</f>
        <v>#N/A</v>
      </c>
      <c r="F50" s="167">
        <f>IF(ISNUMBER('実質公債費比率（分子）の構造'!L$53),'実質公債費比率（分子）の構造'!L$53,NA())</f>
        <v>726</v>
      </c>
      <c r="G50" s="167" t="e">
        <f>NA()</f>
        <v>#N/A</v>
      </c>
      <c r="H50" s="167" t="e">
        <f>NA()</f>
        <v>#N/A</v>
      </c>
      <c r="I50" s="167">
        <f>IF(ISNUMBER('実質公債費比率（分子）の構造'!M$53),'実質公債費比率（分子）の構造'!M$53,NA())</f>
        <v>733</v>
      </c>
      <c r="J50" s="167" t="e">
        <f>NA()</f>
        <v>#N/A</v>
      </c>
      <c r="K50" s="167" t="e">
        <f>NA()</f>
        <v>#N/A</v>
      </c>
      <c r="L50" s="167">
        <f>IF(ISNUMBER('実質公債費比率（分子）の構造'!N$53),'実質公債費比率（分子）の構造'!N$53,NA())</f>
        <v>715</v>
      </c>
      <c r="M50" s="167" t="e">
        <f>NA()</f>
        <v>#N/A</v>
      </c>
      <c r="N50" s="167" t="e">
        <f>NA()</f>
        <v>#N/A</v>
      </c>
      <c r="O50" s="167">
        <f>IF(ISNUMBER('実質公債費比率（分子）の構造'!O$53),'実質公債費比率（分子）の構造'!O$53,NA())</f>
        <v>585</v>
      </c>
      <c r="P50" s="167" t="e">
        <f>NA()</f>
        <v>#N/A</v>
      </c>
    </row>
    <row r="53" spans="1:16" x14ac:dyDescent="0.2">
      <c r="A53" s="135" t="s">
        <v>68</v>
      </c>
    </row>
    <row r="54" spans="1:16" x14ac:dyDescent="0.2">
      <c r="A54" s="166"/>
      <c r="B54" s="166" t="str">
        <f>'将来負担比率（分子）の構造'!I$40</f>
        <v>R01</v>
      </c>
      <c r="C54" s="166"/>
      <c r="D54" s="166"/>
      <c r="E54" s="166" t="str">
        <f>'将来負担比率（分子）の構造'!J$40</f>
        <v>R02</v>
      </c>
      <c r="F54" s="166"/>
      <c r="G54" s="166"/>
      <c r="H54" s="166" t="str">
        <f>'将来負担比率（分子）の構造'!K$40</f>
        <v>R03</v>
      </c>
      <c r="I54" s="166"/>
      <c r="J54" s="166"/>
      <c r="K54" s="166" t="str">
        <f>'将来負担比率（分子）の構造'!L$40</f>
        <v>R04</v>
      </c>
      <c r="L54" s="166"/>
      <c r="M54" s="166"/>
      <c r="N54" s="166" t="str">
        <f>'将来負担比率（分子）の構造'!M$40</f>
        <v>R05</v>
      </c>
      <c r="O54" s="166"/>
      <c r="P54" s="166"/>
    </row>
    <row r="55" spans="1:16" x14ac:dyDescent="0.2">
      <c r="A55" s="166"/>
      <c r="B55" s="166" t="s">
        <v>69</v>
      </c>
      <c r="C55" s="166"/>
      <c r="D55" s="166" t="s">
        <v>70</v>
      </c>
      <c r="E55" s="166" t="s">
        <v>69</v>
      </c>
      <c r="F55" s="166"/>
      <c r="G55" s="166" t="s">
        <v>70</v>
      </c>
      <c r="H55" s="166" t="s">
        <v>69</v>
      </c>
      <c r="I55" s="166"/>
      <c r="J55" s="166" t="s">
        <v>70</v>
      </c>
      <c r="K55" s="166" t="s">
        <v>69</v>
      </c>
      <c r="L55" s="166"/>
      <c r="M55" s="166" t="s">
        <v>70</v>
      </c>
      <c r="N55" s="166" t="s">
        <v>69</v>
      </c>
      <c r="O55" s="166"/>
      <c r="P55" s="166" t="s">
        <v>70</v>
      </c>
    </row>
    <row r="56" spans="1:16" x14ac:dyDescent="0.2">
      <c r="A56" s="166" t="s">
        <v>43</v>
      </c>
      <c r="B56" s="166"/>
      <c r="C56" s="166"/>
      <c r="D56" s="166">
        <f>'将来負担比率（分子）の構造'!I$52</f>
        <v>21320</v>
      </c>
      <c r="E56" s="166"/>
      <c r="F56" s="166"/>
      <c r="G56" s="166">
        <f>'将来負担比率（分子）の構造'!J$52</f>
        <v>20979</v>
      </c>
      <c r="H56" s="166"/>
      <c r="I56" s="166"/>
      <c r="J56" s="166">
        <f>'将来負担比率（分子）の構造'!K$52</f>
        <v>20210</v>
      </c>
      <c r="K56" s="166"/>
      <c r="L56" s="166"/>
      <c r="M56" s="166">
        <f>'将来負担比率（分子）の構造'!L$52</f>
        <v>19977</v>
      </c>
      <c r="N56" s="166"/>
      <c r="O56" s="166"/>
      <c r="P56" s="166">
        <f>'将来負担比率（分子）の構造'!M$52</f>
        <v>19822</v>
      </c>
    </row>
    <row r="57" spans="1:16" x14ac:dyDescent="0.2">
      <c r="A57" s="166" t="s">
        <v>42</v>
      </c>
      <c r="B57" s="166"/>
      <c r="C57" s="166"/>
      <c r="D57" s="166">
        <f>'将来負担比率（分子）の構造'!I$51</f>
        <v>153</v>
      </c>
      <c r="E57" s="166"/>
      <c r="F57" s="166"/>
      <c r="G57" s="166">
        <f>'将来負担比率（分子）の構造'!J$51</f>
        <v>113</v>
      </c>
      <c r="H57" s="166"/>
      <c r="I57" s="166"/>
      <c r="J57" s="166">
        <f>'将来負担比率（分子）の構造'!K$51</f>
        <v>100</v>
      </c>
      <c r="K57" s="166"/>
      <c r="L57" s="166"/>
      <c r="M57" s="166">
        <f>'将来負担比率（分子）の構造'!L$51</f>
        <v>100</v>
      </c>
      <c r="N57" s="166"/>
      <c r="O57" s="166"/>
      <c r="P57" s="166">
        <f>'将来負担比率（分子）の構造'!M$51</f>
        <v>98</v>
      </c>
    </row>
    <row r="58" spans="1:16" x14ac:dyDescent="0.2">
      <c r="A58" s="166" t="s">
        <v>41</v>
      </c>
      <c r="B58" s="166"/>
      <c r="C58" s="166"/>
      <c r="D58" s="166">
        <f>'将来負担比率（分子）の構造'!I$50</f>
        <v>5347</v>
      </c>
      <c r="E58" s="166"/>
      <c r="F58" s="166"/>
      <c r="G58" s="166">
        <f>'将来負担比率（分子）の構造'!J$50</f>
        <v>4909</v>
      </c>
      <c r="H58" s="166"/>
      <c r="I58" s="166"/>
      <c r="J58" s="166">
        <f>'将来負担比率（分子）の構造'!K$50</f>
        <v>6117</v>
      </c>
      <c r="K58" s="166"/>
      <c r="L58" s="166"/>
      <c r="M58" s="166">
        <f>'将来負担比率（分子）の構造'!L$50</f>
        <v>6313</v>
      </c>
      <c r="N58" s="166"/>
      <c r="O58" s="166"/>
      <c r="P58" s="166">
        <f>'将来負担比率（分子）の構造'!M$50</f>
        <v>7344</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t="str">
        <f>'将来負担比率（分子）の構造'!I$45</f>
        <v>-</v>
      </c>
      <c r="C62" s="166"/>
      <c r="D62" s="166"/>
      <c r="E62" s="166" t="str">
        <f>'将来負担比率（分子）の構造'!J$45</f>
        <v>-</v>
      </c>
      <c r="F62" s="166"/>
      <c r="G62" s="166"/>
      <c r="H62" s="166" t="str">
        <f>'将来負担比率（分子）の構造'!K$45</f>
        <v>-</v>
      </c>
      <c r="I62" s="166"/>
      <c r="J62" s="166"/>
      <c r="K62" s="166">
        <f>'将来負担比率（分子）の構造'!L$45</f>
        <v>107</v>
      </c>
      <c r="L62" s="166"/>
      <c r="M62" s="166"/>
      <c r="N62" s="166">
        <f>'将来負担比率（分子）の構造'!M$45</f>
        <v>392</v>
      </c>
      <c r="O62" s="166"/>
      <c r="P62" s="166"/>
    </row>
    <row r="63" spans="1:16" x14ac:dyDescent="0.2">
      <c r="A63" s="166" t="s">
        <v>34</v>
      </c>
      <c r="B63" s="166">
        <f>'将来負担比率（分子）の構造'!I$44</f>
        <v>550</v>
      </c>
      <c r="C63" s="166"/>
      <c r="D63" s="166"/>
      <c r="E63" s="166">
        <f>'将来負担比率（分子）の構造'!J$44</f>
        <v>481</v>
      </c>
      <c r="F63" s="166"/>
      <c r="G63" s="166"/>
      <c r="H63" s="166">
        <f>'将来負担比率（分子）の構造'!K$44</f>
        <v>465</v>
      </c>
      <c r="I63" s="166"/>
      <c r="J63" s="166"/>
      <c r="K63" s="166">
        <f>'将来負担比率（分子）の構造'!L$44</f>
        <v>581</v>
      </c>
      <c r="L63" s="166"/>
      <c r="M63" s="166"/>
      <c r="N63" s="166">
        <f>'将来負担比率（分子）の構造'!M$44</f>
        <v>557</v>
      </c>
      <c r="O63" s="166"/>
      <c r="P63" s="166"/>
    </row>
    <row r="64" spans="1:16" x14ac:dyDescent="0.2">
      <c r="A64" s="166" t="s">
        <v>33</v>
      </c>
      <c r="B64" s="166">
        <f>'将来負担比率（分子）の構造'!I$43</f>
        <v>12641</v>
      </c>
      <c r="C64" s="166"/>
      <c r="D64" s="166"/>
      <c r="E64" s="166">
        <f>'将来負担比率（分子）の構造'!J$43</f>
        <v>12401</v>
      </c>
      <c r="F64" s="166"/>
      <c r="G64" s="166"/>
      <c r="H64" s="166">
        <f>'将来負担比率（分子）の構造'!K$43</f>
        <v>12335</v>
      </c>
      <c r="I64" s="166"/>
      <c r="J64" s="166"/>
      <c r="K64" s="166">
        <f>'将来負担比率（分子）の構造'!L$43</f>
        <v>12064</v>
      </c>
      <c r="L64" s="166"/>
      <c r="M64" s="166"/>
      <c r="N64" s="166">
        <f>'将来負担比率（分子）の構造'!M$43</f>
        <v>11931</v>
      </c>
      <c r="O64" s="166"/>
      <c r="P64" s="166"/>
    </row>
    <row r="65" spans="1:16" x14ac:dyDescent="0.2">
      <c r="A65" s="166" t="s">
        <v>32</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f>'将来負担比率（分子）の構造'!M$42</f>
        <v>226</v>
      </c>
      <c r="O65" s="166"/>
      <c r="P65" s="166"/>
    </row>
    <row r="66" spans="1:16" x14ac:dyDescent="0.2">
      <c r="A66" s="166" t="s">
        <v>31</v>
      </c>
      <c r="B66" s="166">
        <f>'将来負担比率（分子）の構造'!I$41</f>
        <v>17644</v>
      </c>
      <c r="C66" s="166"/>
      <c r="D66" s="166"/>
      <c r="E66" s="166">
        <f>'将来負担比率（分子）の構造'!J$41</f>
        <v>17267</v>
      </c>
      <c r="F66" s="166"/>
      <c r="G66" s="166"/>
      <c r="H66" s="166">
        <f>'将来負担比率（分子）の構造'!K$41</f>
        <v>16504</v>
      </c>
      <c r="I66" s="166"/>
      <c r="J66" s="166"/>
      <c r="K66" s="166">
        <f>'将来負担比率（分子）の構造'!L$41</f>
        <v>16478</v>
      </c>
      <c r="L66" s="166"/>
      <c r="M66" s="166"/>
      <c r="N66" s="166">
        <f>'将来負担比率（分子）の構造'!M$41</f>
        <v>16702</v>
      </c>
      <c r="O66" s="166"/>
      <c r="P66" s="166"/>
    </row>
    <row r="67" spans="1:16" x14ac:dyDescent="0.2">
      <c r="A67" s="166" t="s">
        <v>71</v>
      </c>
      <c r="B67" s="166" t="e">
        <f>NA()</f>
        <v>#N/A</v>
      </c>
      <c r="C67" s="166">
        <f>IF(ISNUMBER('将来負担比率（分子）の構造'!I$53), IF('将来負担比率（分子）の構造'!I$53 &lt; 0, 0, '将来負担比率（分子）の構造'!I$53), NA())</f>
        <v>4015</v>
      </c>
      <c r="D67" s="166" t="e">
        <f>NA()</f>
        <v>#N/A</v>
      </c>
      <c r="E67" s="166" t="e">
        <f>NA()</f>
        <v>#N/A</v>
      </c>
      <c r="F67" s="166">
        <f>IF(ISNUMBER('将来負担比率（分子）の構造'!J$53), IF('将来負担比率（分子）の構造'!J$53 &lt; 0, 0, '将来負担比率（分子）の構造'!J$53), NA())</f>
        <v>4147</v>
      </c>
      <c r="G67" s="166" t="e">
        <f>NA()</f>
        <v>#N/A</v>
      </c>
      <c r="H67" s="166" t="e">
        <f>NA()</f>
        <v>#N/A</v>
      </c>
      <c r="I67" s="166">
        <f>IF(ISNUMBER('将来負担比率（分子）の構造'!K$53), IF('将来負担比率（分子）の構造'!K$53 &lt; 0, 0, '将来負担比率（分子）の構造'!K$53), NA())</f>
        <v>2877</v>
      </c>
      <c r="J67" s="166" t="e">
        <f>NA()</f>
        <v>#N/A</v>
      </c>
      <c r="K67" s="166" t="e">
        <f>NA()</f>
        <v>#N/A</v>
      </c>
      <c r="L67" s="166">
        <f>IF(ISNUMBER('将来負担比率（分子）の構造'!L$53), IF('将来負担比率（分子）の構造'!L$53 &lt; 0, 0, '将来負担比率（分子）の構造'!L$53), NA())</f>
        <v>2841</v>
      </c>
      <c r="M67" s="166" t="e">
        <f>NA()</f>
        <v>#N/A</v>
      </c>
      <c r="N67" s="166" t="e">
        <f>NA()</f>
        <v>#N/A</v>
      </c>
      <c r="O67" s="166">
        <f>IF(ISNUMBER('将来負担比率（分子）の構造'!M$53), IF('将来負担比率（分子）の構造'!M$53 &lt; 0, 0, '将来負担比率（分子）の構造'!M$53), NA())</f>
        <v>2543</v>
      </c>
      <c r="P67" s="166" t="e">
        <f>NA()</f>
        <v>#N/A</v>
      </c>
    </row>
    <row r="70" spans="1:16" x14ac:dyDescent="0.2">
      <c r="A70" s="168" t="s">
        <v>72</v>
      </c>
      <c r="B70" s="168"/>
      <c r="C70" s="168"/>
      <c r="D70" s="168"/>
      <c r="E70" s="168"/>
      <c r="F70" s="168"/>
    </row>
    <row r="71" spans="1:16" x14ac:dyDescent="0.2">
      <c r="A71" s="169"/>
      <c r="B71" s="169" t="str">
        <f>基金残高に係る経年分析!F54</f>
        <v>R03</v>
      </c>
      <c r="C71" s="169" t="str">
        <f>基金残高に係る経年分析!G54</f>
        <v>R04</v>
      </c>
      <c r="D71" s="169" t="str">
        <f>基金残高に係る経年分析!H54</f>
        <v>R05</v>
      </c>
    </row>
    <row r="72" spans="1:16" x14ac:dyDescent="0.2">
      <c r="A72" s="169" t="s">
        <v>73</v>
      </c>
      <c r="B72" s="170">
        <f>基金残高に係る経年分析!F55</f>
        <v>2149</v>
      </c>
      <c r="C72" s="170">
        <f>基金残高に係る経年分析!G55</f>
        <v>2752</v>
      </c>
      <c r="D72" s="170">
        <f>基金残高に係る経年分析!H55</f>
        <v>3051</v>
      </c>
    </row>
    <row r="73" spans="1:16" x14ac:dyDescent="0.2">
      <c r="A73" s="169" t="s">
        <v>74</v>
      </c>
      <c r="B73" s="170">
        <f>基金残高に係る経年分析!F56</f>
        <v>894</v>
      </c>
      <c r="C73" s="170">
        <f>基金残高に係る経年分析!G56</f>
        <v>528</v>
      </c>
      <c r="D73" s="170">
        <f>基金残高に係る経年分析!H56</f>
        <v>580</v>
      </c>
    </row>
    <row r="74" spans="1:16" x14ac:dyDescent="0.2">
      <c r="A74" s="169" t="s">
        <v>75</v>
      </c>
      <c r="B74" s="170">
        <f>基金残高に係る経年分析!F57</f>
        <v>1938</v>
      </c>
      <c r="C74" s="170">
        <f>基金残高に係る経年分析!G57</f>
        <v>2517</v>
      </c>
      <c r="D74" s="170">
        <f>基金残高に係る経年分析!H57</f>
        <v>2665</v>
      </c>
    </row>
  </sheetData>
  <sheetProtection algorithmName="SHA-512" hashValue="ik7cqlB3jfGokCqd4Bjc7lu2DSbV3kaES/TbFSSEGXwKbLa2UQGsXn+ECnY0hJhDxnMT4y4gOmkDL7j9R7vdzg==" saltValue="hHuLlzZ6vSM+wuP1PQf1p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2" sqref="B2"/>
    </sheetView>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7"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17" t="s">
        <v>202</v>
      </c>
      <c r="DI1" s="718"/>
      <c r="DJ1" s="718"/>
      <c r="DK1" s="718"/>
      <c r="DL1" s="718"/>
      <c r="DM1" s="718"/>
      <c r="DN1" s="719"/>
      <c r="DO1" s="205"/>
      <c r="DP1" s="717" t="s">
        <v>203</v>
      </c>
      <c r="DQ1" s="718"/>
      <c r="DR1" s="718"/>
      <c r="DS1" s="718"/>
      <c r="DT1" s="718"/>
      <c r="DU1" s="718"/>
      <c r="DV1" s="718"/>
      <c r="DW1" s="718"/>
      <c r="DX1" s="718"/>
      <c r="DY1" s="718"/>
      <c r="DZ1" s="718"/>
      <c r="EA1" s="718"/>
      <c r="EB1" s="718"/>
      <c r="EC1" s="719"/>
      <c r="ED1" s="204"/>
      <c r="EE1" s="204"/>
      <c r="EF1" s="204"/>
      <c r="EG1" s="204"/>
      <c r="EH1" s="204"/>
      <c r="EI1" s="204"/>
      <c r="EJ1" s="204"/>
      <c r="EK1" s="204"/>
      <c r="EL1" s="204"/>
      <c r="EM1" s="204"/>
    </row>
    <row r="2" spans="2:143" ht="22.5" customHeight="1" x14ac:dyDescent="0.2">
      <c r="B2" s="206" t="s">
        <v>204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4084046</v>
      </c>
      <c r="S5" s="677"/>
      <c r="T5" s="677"/>
      <c r="U5" s="677"/>
      <c r="V5" s="677"/>
      <c r="W5" s="677"/>
      <c r="X5" s="677"/>
      <c r="Y5" s="702"/>
      <c r="Z5" s="715">
        <v>21.8</v>
      </c>
      <c r="AA5" s="715"/>
      <c r="AB5" s="715"/>
      <c r="AC5" s="715"/>
      <c r="AD5" s="716">
        <v>4084046</v>
      </c>
      <c r="AE5" s="716"/>
      <c r="AF5" s="716"/>
      <c r="AG5" s="716"/>
      <c r="AH5" s="716"/>
      <c r="AI5" s="716"/>
      <c r="AJ5" s="716"/>
      <c r="AK5" s="716"/>
      <c r="AL5" s="703">
        <v>38.799999999999997</v>
      </c>
      <c r="AM5" s="685"/>
      <c r="AN5" s="685"/>
      <c r="AO5" s="704"/>
      <c r="AP5" s="679" t="s">
        <v>216</v>
      </c>
      <c r="AQ5" s="680"/>
      <c r="AR5" s="680"/>
      <c r="AS5" s="680"/>
      <c r="AT5" s="680"/>
      <c r="AU5" s="680"/>
      <c r="AV5" s="680"/>
      <c r="AW5" s="680"/>
      <c r="AX5" s="680"/>
      <c r="AY5" s="680"/>
      <c r="AZ5" s="680"/>
      <c r="BA5" s="680"/>
      <c r="BB5" s="680"/>
      <c r="BC5" s="680"/>
      <c r="BD5" s="680"/>
      <c r="BE5" s="680"/>
      <c r="BF5" s="681"/>
      <c r="BG5" s="621">
        <v>4056657</v>
      </c>
      <c r="BH5" s="622"/>
      <c r="BI5" s="622"/>
      <c r="BJ5" s="622"/>
      <c r="BK5" s="622"/>
      <c r="BL5" s="622"/>
      <c r="BM5" s="622"/>
      <c r="BN5" s="623"/>
      <c r="BO5" s="659">
        <v>99.3</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275224</v>
      </c>
      <c r="S6" s="622"/>
      <c r="T6" s="622"/>
      <c r="U6" s="622"/>
      <c r="V6" s="622"/>
      <c r="W6" s="622"/>
      <c r="X6" s="622"/>
      <c r="Y6" s="623"/>
      <c r="Z6" s="659">
        <v>1.5</v>
      </c>
      <c r="AA6" s="659"/>
      <c r="AB6" s="659"/>
      <c r="AC6" s="659"/>
      <c r="AD6" s="660">
        <v>275224</v>
      </c>
      <c r="AE6" s="660"/>
      <c r="AF6" s="660"/>
      <c r="AG6" s="660"/>
      <c r="AH6" s="660"/>
      <c r="AI6" s="660"/>
      <c r="AJ6" s="660"/>
      <c r="AK6" s="660"/>
      <c r="AL6" s="624">
        <v>2.6</v>
      </c>
      <c r="AM6" s="625"/>
      <c r="AN6" s="625"/>
      <c r="AO6" s="661"/>
      <c r="AP6" s="618" t="s">
        <v>221</v>
      </c>
      <c r="AQ6" s="619"/>
      <c r="AR6" s="619"/>
      <c r="AS6" s="619"/>
      <c r="AT6" s="619"/>
      <c r="AU6" s="619"/>
      <c r="AV6" s="619"/>
      <c r="AW6" s="619"/>
      <c r="AX6" s="619"/>
      <c r="AY6" s="619"/>
      <c r="AZ6" s="619"/>
      <c r="BA6" s="619"/>
      <c r="BB6" s="619"/>
      <c r="BC6" s="619"/>
      <c r="BD6" s="619"/>
      <c r="BE6" s="619"/>
      <c r="BF6" s="620"/>
      <c r="BG6" s="621">
        <v>4056657</v>
      </c>
      <c r="BH6" s="622"/>
      <c r="BI6" s="622"/>
      <c r="BJ6" s="622"/>
      <c r="BK6" s="622"/>
      <c r="BL6" s="622"/>
      <c r="BM6" s="622"/>
      <c r="BN6" s="623"/>
      <c r="BO6" s="659">
        <v>99.3</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122863</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122863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1466</v>
      </c>
      <c r="S7" s="622"/>
      <c r="T7" s="622"/>
      <c r="U7" s="622"/>
      <c r="V7" s="622"/>
      <c r="W7" s="622"/>
      <c r="X7" s="622"/>
      <c r="Y7" s="623"/>
      <c r="Z7" s="659">
        <v>0</v>
      </c>
      <c r="AA7" s="659"/>
      <c r="AB7" s="659"/>
      <c r="AC7" s="659"/>
      <c r="AD7" s="660">
        <v>1466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1754015</v>
      </c>
      <c r="BH7" s="622"/>
      <c r="BI7" s="622"/>
      <c r="BJ7" s="622"/>
      <c r="BK7" s="622"/>
      <c r="BL7" s="622"/>
      <c r="BM7" s="622"/>
      <c r="BN7" s="623"/>
      <c r="BO7" s="659">
        <v>42.9</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2097726</v>
      </c>
      <c r="CS7" s="622"/>
      <c r="CT7" s="622"/>
      <c r="CU7" s="622"/>
      <c r="CV7" s="622"/>
      <c r="CW7" s="622"/>
      <c r="CX7" s="622"/>
      <c r="CY7" s="623"/>
      <c r="CZ7" s="659">
        <v>11.7</v>
      </c>
      <c r="DA7" s="659"/>
      <c r="DB7" s="659"/>
      <c r="DC7" s="659"/>
      <c r="DD7" s="627">
        <v>56164</v>
      </c>
      <c r="DE7" s="622"/>
      <c r="DF7" s="622"/>
      <c r="DG7" s="622"/>
      <c r="DH7" s="622"/>
      <c r="DI7" s="622"/>
      <c r="DJ7" s="622"/>
      <c r="DK7" s="622"/>
      <c r="DL7" s="622"/>
      <c r="DM7" s="622"/>
      <c r="DN7" s="622"/>
      <c r="DO7" s="622"/>
      <c r="DP7" s="623"/>
      <c r="DQ7" s="627">
        <v>1826910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28347</v>
      </c>
      <c r="S8" s="622"/>
      <c r="T8" s="622"/>
      <c r="U8" s="622"/>
      <c r="V8" s="622"/>
      <c r="W8" s="622"/>
      <c r="X8" s="622"/>
      <c r="Y8" s="623"/>
      <c r="Z8" s="659">
        <v>0.2</v>
      </c>
      <c r="AA8" s="659"/>
      <c r="AB8" s="659"/>
      <c r="AC8" s="659"/>
      <c r="AD8" s="660">
        <v>28347</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60811</v>
      </c>
      <c r="BH8" s="622"/>
      <c r="BI8" s="622"/>
      <c r="BJ8" s="622"/>
      <c r="BK8" s="622"/>
      <c r="BL8" s="622"/>
      <c r="BM8" s="622"/>
      <c r="BN8" s="623"/>
      <c r="BO8" s="659">
        <v>1.5</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5315186</v>
      </c>
      <c r="CS8" s="622"/>
      <c r="CT8" s="622"/>
      <c r="CU8" s="622"/>
      <c r="CV8" s="622"/>
      <c r="CW8" s="622"/>
      <c r="CX8" s="622"/>
      <c r="CY8" s="623"/>
      <c r="CZ8" s="659">
        <v>29.6</v>
      </c>
      <c r="DA8" s="659"/>
      <c r="DB8" s="659"/>
      <c r="DC8" s="659"/>
      <c r="DD8" s="627">
        <v>386235</v>
      </c>
      <c r="DE8" s="622"/>
      <c r="DF8" s="622"/>
      <c r="DG8" s="622"/>
      <c r="DH8" s="622"/>
      <c r="DI8" s="622"/>
      <c r="DJ8" s="622"/>
      <c r="DK8" s="622"/>
      <c r="DL8" s="622"/>
      <c r="DM8" s="622"/>
      <c r="DN8" s="622"/>
      <c r="DO8" s="622"/>
      <c r="DP8" s="623"/>
      <c r="DQ8" s="627">
        <v>2787331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31643</v>
      </c>
      <c r="S9" s="622"/>
      <c r="T9" s="622"/>
      <c r="U9" s="622"/>
      <c r="V9" s="622"/>
      <c r="W9" s="622"/>
      <c r="X9" s="622"/>
      <c r="Y9" s="623"/>
      <c r="Z9" s="659">
        <v>0.2</v>
      </c>
      <c r="AA9" s="659"/>
      <c r="AB9" s="659"/>
      <c r="AC9" s="659"/>
      <c r="AD9" s="660">
        <v>31643</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1498535</v>
      </c>
      <c r="BH9" s="622"/>
      <c r="BI9" s="622"/>
      <c r="BJ9" s="622"/>
      <c r="BK9" s="622"/>
      <c r="BL9" s="622"/>
      <c r="BM9" s="622"/>
      <c r="BN9" s="623"/>
      <c r="BO9" s="659">
        <v>36.700000000000003</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1269224</v>
      </c>
      <c r="CS9" s="622"/>
      <c r="CT9" s="622"/>
      <c r="CU9" s="622"/>
      <c r="CV9" s="622"/>
      <c r="CW9" s="622"/>
      <c r="CX9" s="622"/>
      <c r="CY9" s="623"/>
      <c r="CZ9" s="659">
        <v>7.1</v>
      </c>
      <c r="DA9" s="659"/>
      <c r="DB9" s="659"/>
      <c r="DC9" s="659"/>
      <c r="DD9" s="627">
        <v>32061</v>
      </c>
      <c r="DE9" s="622"/>
      <c r="DF9" s="622"/>
      <c r="DG9" s="622"/>
      <c r="DH9" s="622"/>
      <c r="DI9" s="622"/>
      <c r="DJ9" s="622"/>
      <c r="DK9" s="622"/>
      <c r="DL9" s="622"/>
      <c r="DM9" s="622"/>
      <c r="DN9" s="622"/>
      <c r="DO9" s="622"/>
      <c r="DP9" s="623"/>
      <c r="DQ9" s="627">
        <v>1048724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72681</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23240</v>
      </c>
      <c r="CS10" s="622"/>
      <c r="CT10" s="622"/>
      <c r="CU10" s="622"/>
      <c r="CV10" s="622"/>
      <c r="CW10" s="622"/>
      <c r="CX10" s="622"/>
      <c r="CY10" s="623"/>
      <c r="CZ10" s="659">
        <v>0.1</v>
      </c>
      <c r="DA10" s="659"/>
      <c r="DB10" s="659"/>
      <c r="DC10" s="659"/>
      <c r="DD10" s="627">
        <v>2766</v>
      </c>
      <c r="DE10" s="622"/>
      <c r="DF10" s="622"/>
      <c r="DG10" s="622"/>
      <c r="DH10" s="622"/>
      <c r="DI10" s="622"/>
      <c r="DJ10" s="622"/>
      <c r="DK10" s="622"/>
      <c r="DL10" s="622"/>
      <c r="DM10" s="622"/>
      <c r="DN10" s="622"/>
      <c r="DO10" s="622"/>
      <c r="DP10" s="623"/>
      <c r="DQ10" s="627">
        <v>21738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809312</v>
      </c>
      <c r="S11" s="622"/>
      <c r="T11" s="622"/>
      <c r="U11" s="622"/>
      <c r="V11" s="622"/>
      <c r="W11" s="622"/>
      <c r="X11" s="622"/>
      <c r="Y11" s="623"/>
      <c r="Z11" s="624">
        <v>4.3</v>
      </c>
      <c r="AA11" s="625"/>
      <c r="AB11" s="625"/>
      <c r="AC11" s="626"/>
      <c r="AD11" s="627">
        <v>809312</v>
      </c>
      <c r="AE11" s="622"/>
      <c r="AF11" s="622"/>
      <c r="AG11" s="622"/>
      <c r="AH11" s="622"/>
      <c r="AI11" s="622"/>
      <c r="AJ11" s="622"/>
      <c r="AK11" s="623"/>
      <c r="AL11" s="624">
        <v>7.7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121988</v>
      </c>
      <c r="BH11" s="622"/>
      <c r="BI11" s="622"/>
      <c r="BJ11" s="622"/>
      <c r="BK11" s="622"/>
      <c r="BL11" s="622"/>
      <c r="BM11" s="622"/>
      <c r="BN11" s="623"/>
      <c r="BO11" s="659">
        <v>3</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1020573</v>
      </c>
      <c r="CS11" s="622"/>
      <c r="CT11" s="622"/>
      <c r="CU11" s="622"/>
      <c r="CV11" s="622"/>
      <c r="CW11" s="622"/>
      <c r="CX11" s="622"/>
      <c r="CY11" s="623"/>
      <c r="CZ11" s="659">
        <v>5.7</v>
      </c>
      <c r="DA11" s="659"/>
      <c r="DB11" s="659"/>
      <c r="DC11" s="659"/>
      <c r="DD11" s="627">
        <v>411553</v>
      </c>
      <c r="DE11" s="622"/>
      <c r="DF11" s="622"/>
      <c r="DG11" s="622"/>
      <c r="DH11" s="622"/>
      <c r="DI11" s="622"/>
      <c r="DJ11" s="622"/>
      <c r="DK11" s="622"/>
      <c r="DL11" s="622"/>
      <c r="DM11" s="622"/>
      <c r="DN11" s="622"/>
      <c r="DO11" s="622"/>
      <c r="DP11" s="623"/>
      <c r="DQ11" s="627">
        <v>367794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1978317</v>
      </c>
      <c r="BH12" s="622"/>
      <c r="BI12" s="622"/>
      <c r="BJ12" s="622"/>
      <c r="BK12" s="622"/>
      <c r="BL12" s="622"/>
      <c r="BM12" s="622"/>
      <c r="BN12" s="623"/>
      <c r="BO12" s="659">
        <v>48.4</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782979</v>
      </c>
      <c r="CS12" s="622"/>
      <c r="CT12" s="622"/>
      <c r="CU12" s="622"/>
      <c r="CV12" s="622"/>
      <c r="CW12" s="622"/>
      <c r="CX12" s="622"/>
      <c r="CY12" s="623"/>
      <c r="CZ12" s="659">
        <v>4.4000000000000004</v>
      </c>
      <c r="DA12" s="659"/>
      <c r="DB12" s="659"/>
      <c r="DC12" s="659"/>
      <c r="DD12" s="627">
        <v>159646</v>
      </c>
      <c r="DE12" s="622"/>
      <c r="DF12" s="622"/>
      <c r="DG12" s="622"/>
      <c r="DH12" s="622"/>
      <c r="DI12" s="622"/>
      <c r="DJ12" s="622"/>
      <c r="DK12" s="622"/>
      <c r="DL12" s="622"/>
      <c r="DM12" s="622"/>
      <c r="DN12" s="622"/>
      <c r="DO12" s="622"/>
      <c r="DP12" s="623"/>
      <c r="DQ12" s="627">
        <v>658774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1978196</v>
      </c>
      <c r="BH13" s="622"/>
      <c r="BI13" s="622"/>
      <c r="BJ13" s="622"/>
      <c r="BK13" s="622"/>
      <c r="BL13" s="622"/>
      <c r="BM13" s="622"/>
      <c r="BN13" s="623"/>
      <c r="BO13" s="659">
        <v>48.4</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1859527</v>
      </c>
      <c r="CS13" s="622"/>
      <c r="CT13" s="622"/>
      <c r="CU13" s="622"/>
      <c r="CV13" s="622"/>
      <c r="CW13" s="622"/>
      <c r="CX13" s="622"/>
      <c r="CY13" s="623"/>
      <c r="CZ13" s="659">
        <v>10.4</v>
      </c>
      <c r="DA13" s="659"/>
      <c r="DB13" s="659"/>
      <c r="DC13" s="659"/>
      <c r="DD13" s="627">
        <v>514489</v>
      </c>
      <c r="DE13" s="622"/>
      <c r="DF13" s="622"/>
      <c r="DG13" s="622"/>
      <c r="DH13" s="622"/>
      <c r="DI13" s="622"/>
      <c r="DJ13" s="622"/>
      <c r="DK13" s="622"/>
      <c r="DL13" s="622"/>
      <c r="DM13" s="622"/>
      <c r="DN13" s="622"/>
      <c r="DO13" s="622"/>
      <c r="DP13" s="623"/>
      <c r="DQ13" s="627">
        <v>1468055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300</v>
      </c>
      <c r="S14" s="622"/>
      <c r="T14" s="622"/>
      <c r="U14" s="622"/>
      <c r="V14" s="622"/>
      <c r="W14" s="622"/>
      <c r="X14" s="622"/>
      <c r="Y14" s="623"/>
      <c r="Z14" s="659">
        <v>0</v>
      </c>
      <c r="AA14" s="659"/>
      <c r="AB14" s="659"/>
      <c r="AC14" s="659"/>
      <c r="AD14" s="660">
        <v>300</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125506</v>
      </c>
      <c r="BH14" s="622"/>
      <c r="BI14" s="622"/>
      <c r="BJ14" s="622"/>
      <c r="BK14" s="622"/>
      <c r="BL14" s="622"/>
      <c r="BM14" s="622"/>
      <c r="BN14" s="623"/>
      <c r="BO14" s="659">
        <v>3.1</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696644</v>
      </c>
      <c r="CS14" s="622"/>
      <c r="CT14" s="622"/>
      <c r="CU14" s="622"/>
      <c r="CV14" s="622"/>
      <c r="CW14" s="622"/>
      <c r="CX14" s="622"/>
      <c r="CY14" s="623"/>
      <c r="CZ14" s="659">
        <v>3.9</v>
      </c>
      <c r="DA14" s="659"/>
      <c r="DB14" s="659"/>
      <c r="DC14" s="659"/>
      <c r="DD14" s="627">
        <v>136980</v>
      </c>
      <c r="DE14" s="622"/>
      <c r="DF14" s="622"/>
      <c r="DG14" s="622"/>
      <c r="DH14" s="622"/>
      <c r="DI14" s="622"/>
      <c r="DJ14" s="622"/>
      <c r="DK14" s="622"/>
      <c r="DL14" s="622"/>
      <c r="DM14" s="622"/>
      <c r="DN14" s="622"/>
      <c r="DO14" s="622"/>
      <c r="DP14" s="623"/>
      <c r="DQ14" s="627">
        <v>593579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198819</v>
      </c>
      <c r="BH15" s="622"/>
      <c r="BI15" s="622"/>
      <c r="BJ15" s="622"/>
      <c r="BK15" s="622"/>
      <c r="BL15" s="622"/>
      <c r="BM15" s="622"/>
      <c r="BN15" s="623"/>
      <c r="BO15" s="659">
        <v>4.9000000000000004</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2982478</v>
      </c>
      <c r="CS15" s="622"/>
      <c r="CT15" s="622"/>
      <c r="CU15" s="622"/>
      <c r="CV15" s="622"/>
      <c r="CW15" s="622"/>
      <c r="CX15" s="622"/>
      <c r="CY15" s="623"/>
      <c r="CZ15" s="659">
        <v>16.600000000000001</v>
      </c>
      <c r="DA15" s="659"/>
      <c r="DB15" s="659"/>
      <c r="DC15" s="659"/>
      <c r="DD15" s="627">
        <v>1104641</v>
      </c>
      <c r="DE15" s="622"/>
      <c r="DF15" s="622"/>
      <c r="DG15" s="622"/>
      <c r="DH15" s="622"/>
      <c r="DI15" s="622"/>
      <c r="DJ15" s="622"/>
      <c r="DK15" s="622"/>
      <c r="DL15" s="622"/>
      <c r="DM15" s="622"/>
      <c r="DN15" s="622"/>
      <c r="DO15" s="622"/>
      <c r="DP15" s="623"/>
      <c r="DQ15" s="627">
        <v>1390949</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36022</v>
      </c>
      <c r="S16" s="622"/>
      <c r="T16" s="622"/>
      <c r="U16" s="622"/>
      <c r="V16" s="622"/>
      <c r="W16" s="622"/>
      <c r="X16" s="622"/>
      <c r="Y16" s="623"/>
      <c r="Z16" s="659">
        <v>0.2</v>
      </c>
      <c r="AA16" s="659"/>
      <c r="AB16" s="659"/>
      <c r="AC16" s="659"/>
      <c r="AD16" s="660">
        <v>36022</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63983</v>
      </c>
      <c r="S17" s="622"/>
      <c r="T17" s="622"/>
      <c r="U17" s="622"/>
      <c r="V17" s="622"/>
      <c r="W17" s="622"/>
      <c r="X17" s="622"/>
      <c r="Y17" s="623"/>
      <c r="Z17" s="659">
        <v>0.3</v>
      </c>
      <c r="AA17" s="659"/>
      <c r="AB17" s="659"/>
      <c r="AC17" s="659"/>
      <c r="AD17" s="660">
        <v>63983</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1779161</v>
      </c>
      <c r="CS17" s="622"/>
      <c r="CT17" s="622"/>
      <c r="CU17" s="622"/>
      <c r="CV17" s="622"/>
      <c r="CW17" s="622"/>
      <c r="CX17" s="622"/>
      <c r="CY17" s="623"/>
      <c r="CZ17" s="659">
        <v>9.9</v>
      </c>
      <c r="DA17" s="659"/>
      <c r="DB17" s="659"/>
      <c r="DC17" s="659"/>
      <c r="DD17" s="627" t="s">
        <v>122</v>
      </c>
      <c r="DE17" s="622"/>
      <c r="DF17" s="622"/>
      <c r="DG17" s="622"/>
      <c r="DH17" s="622"/>
      <c r="DI17" s="622"/>
      <c r="DJ17" s="622"/>
      <c r="DK17" s="622"/>
      <c r="DL17" s="622"/>
      <c r="DM17" s="622"/>
      <c r="DN17" s="622"/>
      <c r="DO17" s="622"/>
      <c r="DP17" s="623"/>
      <c r="DQ17" s="627">
        <v>1754547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33613</v>
      </c>
      <c r="S18" s="622"/>
      <c r="T18" s="622"/>
      <c r="U18" s="622"/>
      <c r="V18" s="622"/>
      <c r="W18" s="622"/>
      <c r="X18" s="622"/>
      <c r="Y18" s="623"/>
      <c r="Z18" s="659">
        <v>0.2</v>
      </c>
      <c r="AA18" s="659"/>
      <c r="AB18" s="659"/>
      <c r="AC18" s="659"/>
      <c r="AD18" s="660">
        <v>33613</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19953</v>
      </c>
      <c r="S19" s="622"/>
      <c r="T19" s="622"/>
      <c r="U19" s="622"/>
      <c r="V19" s="622"/>
      <c r="W19" s="622"/>
      <c r="X19" s="622"/>
      <c r="Y19" s="623"/>
      <c r="Z19" s="659">
        <v>0.1</v>
      </c>
      <c r="AA19" s="659"/>
      <c r="AB19" s="659"/>
      <c r="AC19" s="659"/>
      <c r="AD19" s="660">
        <v>19953</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27389</v>
      </c>
      <c r="BH19" s="622"/>
      <c r="BI19" s="622"/>
      <c r="BJ19" s="622"/>
      <c r="BK19" s="622"/>
      <c r="BL19" s="622"/>
      <c r="BM19" s="622"/>
      <c r="BN19" s="623"/>
      <c r="BO19" s="659">
        <v>0.7</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13660</v>
      </c>
      <c r="S20" s="622"/>
      <c r="T20" s="622"/>
      <c r="U20" s="622"/>
      <c r="V20" s="622"/>
      <c r="W20" s="622"/>
      <c r="X20" s="622"/>
      <c r="Y20" s="623"/>
      <c r="Z20" s="659">
        <v>0.1</v>
      </c>
      <c r="AA20" s="659"/>
      <c r="AB20" s="659"/>
      <c r="AC20" s="659"/>
      <c r="AD20" s="660">
        <v>13660</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27389</v>
      </c>
      <c r="BH20" s="622"/>
      <c r="BI20" s="622"/>
      <c r="BJ20" s="622"/>
      <c r="BK20" s="622"/>
      <c r="BL20" s="622"/>
      <c r="BM20" s="622"/>
      <c r="BN20" s="623"/>
      <c r="BO20" s="659">
        <v>0.7</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17949601</v>
      </c>
      <c r="CS20" s="622"/>
      <c r="CT20" s="622"/>
      <c r="CU20" s="622"/>
      <c r="CV20" s="622"/>
      <c r="CW20" s="622"/>
      <c r="CX20" s="622"/>
      <c r="CY20" s="623"/>
      <c r="CZ20" s="659">
        <v>100</v>
      </c>
      <c r="DA20" s="659"/>
      <c r="DB20" s="659"/>
      <c r="DC20" s="659"/>
      <c r="DD20" s="627">
        <v>2804535</v>
      </c>
      <c r="DE20" s="622"/>
      <c r="DF20" s="622"/>
      <c r="DG20" s="622"/>
      <c r="DH20" s="622"/>
      <c r="DI20" s="622"/>
      <c r="DJ20" s="622"/>
      <c r="DK20" s="622"/>
      <c r="DL20" s="622"/>
      <c r="DM20" s="622"/>
      <c r="DN20" s="622"/>
      <c r="DO20" s="622"/>
      <c r="DP20" s="623"/>
      <c r="DQ20" s="627">
        <v>12041264</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5560010</v>
      </c>
      <c r="S21" s="622"/>
      <c r="T21" s="622"/>
      <c r="U21" s="622"/>
      <c r="V21" s="622"/>
      <c r="W21" s="622"/>
      <c r="X21" s="622"/>
      <c r="Y21" s="623"/>
      <c r="Z21" s="659">
        <v>29.7</v>
      </c>
      <c r="AA21" s="659"/>
      <c r="AB21" s="659"/>
      <c r="AC21" s="659"/>
      <c r="AD21" s="660">
        <v>5130741</v>
      </c>
      <c r="AE21" s="660"/>
      <c r="AF21" s="660"/>
      <c r="AG21" s="660"/>
      <c r="AH21" s="660"/>
      <c r="AI21" s="660"/>
      <c r="AJ21" s="660"/>
      <c r="AK21" s="660"/>
      <c r="AL21" s="624">
        <v>48.7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27389</v>
      </c>
      <c r="BH21" s="622"/>
      <c r="BI21" s="622"/>
      <c r="BJ21" s="622"/>
      <c r="BK21" s="622"/>
      <c r="BL21" s="622"/>
      <c r="BM21" s="622"/>
      <c r="BN21" s="623"/>
      <c r="BO21" s="659">
        <v>0.7</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5130741</v>
      </c>
      <c r="S22" s="622"/>
      <c r="T22" s="622"/>
      <c r="U22" s="622"/>
      <c r="V22" s="622"/>
      <c r="W22" s="622"/>
      <c r="X22" s="622"/>
      <c r="Y22" s="623"/>
      <c r="Z22" s="659">
        <v>27.4</v>
      </c>
      <c r="AA22" s="659"/>
      <c r="AB22" s="659"/>
      <c r="AC22" s="659"/>
      <c r="AD22" s="660">
        <v>5130741</v>
      </c>
      <c r="AE22" s="660"/>
      <c r="AF22" s="660"/>
      <c r="AG22" s="660"/>
      <c r="AH22" s="660"/>
      <c r="AI22" s="660"/>
      <c r="AJ22" s="660"/>
      <c r="AK22" s="660"/>
      <c r="AL22" s="624">
        <v>48.7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429269</v>
      </c>
      <c r="S23" s="622"/>
      <c r="T23" s="622"/>
      <c r="U23" s="622"/>
      <c r="V23" s="622"/>
      <c r="W23" s="622"/>
      <c r="X23" s="622"/>
      <c r="Y23" s="623"/>
      <c r="Z23" s="659">
        <v>2.2999999999999998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7520886</v>
      </c>
      <c r="CS24" s="677"/>
      <c r="CT24" s="677"/>
      <c r="CU24" s="677"/>
      <c r="CV24" s="677"/>
      <c r="CW24" s="677"/>
      <c r="CX24" s="677"/>
      <c r="CY24" s="702"/>
      <c r="CZ24" s="703">
        <v>41.9</v>
      </c>
      <c r="DA24" s="685"/>
      <c r="DB24" s="685"/>
      <c r="DC24" s="705"/>
      <c r="DD24" s="701">
        <v>5429643</v>
      </c>
      <c r="DE24" s="677"/>
      <c r="DF24" s="677"/>
      <c r="DG24" s="677"/>
      <c r="DH24" s="677"/>
      <c r="DI24" s="677"/>
      <c r="DJ24" s="677"/>
      <c r="DK24" s="702"/>
      <c r="DL24" s="701">
        <v>5190788</v>
      </c>
      <c r="DM24" s="677"/>
      <c r="DN24" s="677"/>
      <c r="DO24" s="677"/>
      <c r="DP24" s="677"/>
      <c r="DQ24" s="677"/>
      <c r="DR24" s="677"/>
      <c r="DS24" s="677"/>
      <c r="DT24" s="677"/>
      <c r="DU24" s="677"/>
      <c r="DV24" s="702"/>
      <c r="DW24" s="703">
        <v>48.9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10923966</v>
      </c>
      <c r="S25" s="622"/>
      <c r="T25" s="622"/>
      <c r="U25" s="622"/>
      <c r="V25" s="622"/>
      <c r="W25" s="622"/>
      <c r="X25" s="622"/>
      <c r="Y25" s="623"/>
      <c r="Z25" s="659">
        <v>58.4</v>
      </c>
      <c r="AA25" s="659"/>
      <c r="AB25" s="659"/>
      <c r="AC25" s="659"/>
      <c r="AD25" s="660">
        <v>10494697</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2821641</v>
      </c>
      <c r="CS25" s="634"/>
      <c r="CT25" s="634"/>
      <c r="CU25" s="634"/>
      <c r="CV25" s="634"/>
      <c r="CW25" s="634"/>
      <c r="CX25" s="634"/>
      <c r="CY25" s="635"/>
      <c r="CZ25" s="624">
        <v>15.7</v>
      </c>
      <c r="DA25" s="636"/>
      <c r="DB25" s="636"/>
      <c r="DC25" s="637"/>
      <c r="DD25" s="627">
        <v>2612461</v>
      </c>
      <c r="DE25" s="634"/>
      <c r="DF25" s="634"/>
      <c r="DG25" s="634"/>
      <c r="DH25" s="634"/>
      <c r="DI25" s="634"/>
      <c r="DJ25" s="634"/>
      <c r="DK25" s="635"/>
      <c r="DL25" s="627">
        <v>2610637</v>
      </c>
      <c r="DM25" s="634"/>
      <c r="DN25" s="634"/>
      <c r="DO25" s="634"/>
      <c r="DP25" s="634"/>
      <c r="DQ25" s="634"/>
      <c r="DR25" s="634"/>
      <c r="DS25" s="634"/>
      <c r="DT25" s="634"/>
      <c r="DU25" s="634"/>
      <c r="DV25" s="635"/>
      <c r="DW25" s="624">
        <v>24.6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4247</v>
      </c>
      <c r="S26" s="622"/>
      <c r="T26" s="622"/>
      <c r="U26" s="622"/>
      <c r="V26" s="622"/>
      <c r="W26" s="622"/>
      <c r="X26" s="622"/>
      <c r="Y26" s="623"/>
      <c r="Z26" s="659">
        <v>0</v>
      </c>
      <c r="AA26" s="659"/>
      <c r="AB26" s="659"/>
      <c r="AC26" s="659"/>
      <c r="AD26" s="660">
        <v>4247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1716950</v>
      </c>
      <c r="CS26" s="622"/>
      <c r="CT26" s="622"/>
      <c r="CU26" s="622"/>
      <c r="CV26" s="622"/>
      <c r="CW26" s="622"/>
      <c r="CX26" s="622"/>
      <c r="CY26" s="623"/>
      <c r="CZ26" s="624">
        <v>9.6</v>
      </c>
      <c r="DA26" s="636"/>
      <c r="DB26" s="636"/>
      <c r="DC26" s="637"/>
      <c r="DD26" s="627">
        <v>1582509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25209</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4084046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2920084</v>
      </c>
      <c r="CS27" s="634"/>
      <c r="CT27" s="634"/>
      <c r="CU27" s="634"/>
      <c r="CV27" s="634"/>
      <c r="CW27" s="634"/>
      <c r="CX27" s="634"/>
      <c r="CY27" s="635"/>
      <c r="CZ27" s="624">
        <v>16.3</v>
      </c>
      <c r="DA27" s="636"/>
      <c r="DB27" s="636"/>
      <c r="DC27" s="637"/>
      <c r="DD27" s="627">
        <v>1062635</v>
      </c>
      <c r="DE27" s="634"/>
      <c r="DF27" s="634"/>
      <c r="DG27" s="634"/>
      <c r="DH27" s="634"/>
      <c r="DI27" s="634"/>
      <c r="DJ27" s="634"/>
      <c r="DK27" s="635"/>
      <c r="DL27" s="627">
        <v>825604</v>
      </c>
      <c r="DM27" s="634"/>
      <c r="DN27" s="634"/>
      <c r="DO27" s="634"/>
      <c r="DP27" s="634"/>
      <c r="DQ27" s="634"/>
      <c r="DR27" s="634"/>
      <c r="DS27" s="634"/>
      <c r="DT27" s="634"/>
      <c r="DU27" s="634"/>
      <c r="DV27" s="635"/>
      <c r="DW27" s="624">
        <v>7.8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193942</v>
      </c>
      <c r="S28" s="622"/>
      <c r="T28" s="622"/>
      <c r="U28" s="622"/>
      <c r="V28" s="622"/>
      <c r="W28" s="622"/>
      <c r="X28" s="622"/>
      <c r="Y28" s="623"/>
      <c r="Z28" s="659">
        <v>1</v>
      </c>
      <c r="AA28" s="659"/>
      <c r="AB28" s="659"/>
      <c r="AC28" s="659"/>
      <c r="AD28" s="660">
        <v>35057</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1779161</v>
      </c>
      <c r="CS28" s="622"/>
      <c r="CT28" s="622"/>
      <c r="CU28" s="622"/>
      <c r="CV28" s="622"/>
      <c r="CW28" s="622"/>
      <c r="CX28" s="622"/>
      <c r="CY28" s="623"/>
      <c r="CZ28" s="624">
        <v>9.9</v>
      </c>
      <c r="DA28" s="636"/>
      <c r="DB28" s="636"/>
      <c r="DC28" s="637"/>
      <c r="DD28" s="627">
        <v>1754547</v>
      </c>
      <c r="DE28" s="622"/>
      <c r="DF28" s="622"/>
      <c r="DG28" s="622"/>
      <c r="DH28" s="622"/>
      <c r="DI28" s="622"/>
      <c r="DJ28" s="622"/>
      <c r="DK28" s="623"/>
      <c r="DL28" s="627">
        <v>1754547</v>
      </c>
      <c r="DM28" s="622"/>
      <c r="DN28" s="622"/>
      <c r="DO28" s="622"/>
      <c r="DP28" s="622"/>
      <c r="DQ28" s="622"/>
      <c r="DR28" s="622"/>
      <c r="DS28" s="622"/>
      <c r="DT28" s="622"/>
      <c r="DU28" s="622"/>
      <c r="DV28" s="623"/>
      <c r="DW28" s="624">
        <v>16.5</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19845</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1779161</v>
      </c>
      <c r="CS29" s="634"/>
      <c r="CT29" s="634"/>
      <c r="CU29" s="634"/>
      <c r="CV29" s="634"/>
      <c r="CW29" s="634"/>
      <c r="CX29" s="634"/>
      <c r="CY29" s="635"/>
      <c r="CZ29" s="624">
        <v>9.9</v>
      </c>
      <c r="DA29" s="636"/>
      <c r="DB29" s="636"/>
      <c r="DC29" s="637"/>
      <c r="DD29" s="627">
        <v>1754547</v>
      </c>
      <c r="DE29" s="634"/>
      <c r="DF29" s="634"/>
      <c r="DG29" s="634"/>
      <c r="DH29" s="634"/>
      <c r="DI29" s="634"/>
      <c r="DJ29" s="634"/>
      <c r="DK29" s="635"/>
      <c r="DL29" s="627">
        <v>1754547</v>
      </c>
      <c r="DM29" s="634"/>
      <c r="DN29" s="634"/>
      <c r="DO29" s="634"/>
      <c r="DP29" s="634"/>
      <c r="DQ29" s="634"/>
      <c r="DR29" s="634"/>
      <c r="DS29" s="634"/>
      <c r="DT29" s="634"/>
      <c r="DU29" s="634"/>
      <c r="DV29" s="635"/>
      <c r="DW29" s="624">
        <v>16.5</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2064298</v>
      </c>
      <c r="S30" s="622"/>
      <c r="T30" s="622"/>
      <c r="U30" s="622"/>
      <c r="V30" s="622"/>
      <c r="W30" s="622"/>
      <c r="X30" s="622"/>
      <c r="Y30" s="623"/>
      <c r="Z30" s="659">
        <v>11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1731578</v>
      </c>
      <c r="CS30" s="622"/>
      <c r="CT30" s="622"/>
      <c r="CU30" s="622"/>
      <c r="CV30" s="622"/>
      <c r="CW30" s="622"/>
      <c r="CX30" s="622"/>
      <c r="CY30" s="623"/>
      <c r="CZ30" s="624">
        <v>9.6</v>
      </c>
      <c r="DA30" s="636"/>
      <c r="DB30" s="636"/>
      <c r="DC30" s="637"/>
      <c r="DD30" s="627">
        <v>1709057</v>
      </c>
      <c r="DE30" s="622"/>
      <c r="DF30" s="622"/>
      <c r="DG30" s="622"/>
      <c r="DH30" s="622"/>
      <c r="DI30" s="622"/>
      <c r="DJ30" s="622"/>
      <c r="DK30" s="623"/>
      <c r="DL30" s="627">
        <v>1709057</v>
      </c>
      <c r="DM30" s="622"/>
      <c r="DN30" s="622"/>
      <c r="DO30" s="622"/>
      <c r="DP30" s="622"/>
      <c r="DQ30" s="622"/>
      <c r="DR30" s="622"/>
      <c r="DS30" s="622"/>
      <c r="DT30" s="622"/>
      <c r="DU30" s="622"/>
      <c r="DV30" s="623"/>
      <c r="DW30" s="624">
        <v>16.100000000000001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9"/>
      <c r="AV31" s="209"/>
      <c r="AW31" s="209"/>
      <c r="AX31" s="679" t="s">
        <v>177</v>
      </c>
      <c r="AY31" s="680"/>
      <c r="AZ31" s="680"/>
      <c r="BA31" s="680"/>
      <c r="BB31" s="680"/>
      <c r="BC31" s="680"/>
      <c r="BD31" s="680"/>
      <c r="BE31" s="680"/>
      <c r="BF31" s="681"/>
      <c r="BG31" s="683">
        <v>98.6</v>
      </c>
      <c r="BH31" s="684"/>
      <c r="BI31" s="684"/>
      <c r="BJ31" s="684"/>
      <c r="BK31" s="684"/>
      <c r="BL31" s="684"/>
      <c r="BM31" s="685">
        <v>93.6</v>
      </c>
      <c r="BN31" s="684"/>
      <c r="BO31" s="684"/>
      <c r="BP31" s="684"/>
      <c r="BQ31" s="686"/>
      <c r="BR31" s="683">
        <v>98.8</v>
      </c>
      <c r="BS31" s="684"/>
      <c r="BT31" s="684"/>
      <c r="BU31" s="684"/>
      <c r="BV31" s="684"/>
      <c r="BW31" s="684"/>
      <c r="BX31" s="685">
        <v>94</v>
      </c>
      <c r="BY31" s="684"/>
      <c r="BZ31" s="684"/>
      <c r="CA31" s="684"/>
      <c r="CB31" s="686"/>
      <c r="CD31" s="642"/>
      <c r="CE31" s="643"/>
      <c r="CF31" s="618" t="s">
        <v>300</v>
      </c>
      <c r="CG31" s="619"/>
      <c r="CH31" s="619"/>
      <c r="CI31" s="619"/>
      <c r="CJ31" s="619"/>
      <c r="CK31" s="619"/>
      <c r="CL31" s="619"/>
      <c r="CM31" s="619"/>
      <c r="CN31" s="619"/>
      <c r="CO31" s="619"/>
      <c r="CP31" s="619"/>
      <c r="CQ31" s="620"/>
      <c r="CR31" s="621">
        <v>47583</v>
      </c>
      <c r="CS31" s="634"/>
      <c r="CT31" s="634"/>
      <c r="CU31" s="634"/>
      <c r="CV31" s="634"/>
      <c r="CW31" s="634"/>
      <c r="CX31" s="634"/>
      <c r="CY31" s="635"/>
      <c r="CZ31" s="624">
        <v>0.3</v>
      </c>
      <c r="DA31" s="636"/>
      <c r="DB31" s="636"/>
      <c r="DC31" s="637"/>
      <c r="DD31" s="627">
        <v>45490</v>
      </c>
      <c r="DE31" s="634"/>
      <c r="DF31" s="634"/>
      <c r="DG31" s="634"/>
      <c r="DH31" s="634"/>
      <c r="DI31" s="634"/>
      <c r="DJ31" s="634"/>
      <c r="DK31" s="635"/>
      <c r="DL31" s="627">
        <v>45490</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1231961</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5" t="s">
        <v>302</v>
      </c>
      <c r="AX32" s="618" t="s">
        <v>303</v>
      </c>
      <c r="AY32" s="619"/>
      <c r="AZ32" s="619"/>
      <c r="BA32" s="619"/>
      <c r="BB32" s="619"/>
      <c r="BC32" s="619"/>
      <c r="BD32" s="619"/>
      <c r="BE32" s="619"/>
      <c r="BF32" s="620"/>
      <c r="BG32" s="687">
        <v>98.6</v>
      </c>
      <c r="BH32" s="634"/>
      <c r="BI32" s="634"/>
      <c r="BJ32" s="634"/>
      <c r="BK32" s="634"/>
      <c r="BL32" s="634"/>
      <c r="BM32" s="625">
        <v>94.8</v>
      </c>
      <c r="BN32" s="634"/>
      <c r="BO32" s="634"/>
      <c r="BP32" s="634"/>
      <c r="BQ32" s="657"/>
      <c r="BR32" s="687">
        <v>98.9</v>
      </c>
      <c r="BS32" s="634"/>
      <c r="BT32" s="634"/>
      <c r="BU32" s="634"/>
      <c r="BV32" s="634"/>
      <c r="BW32" s="634"/>
      <c r="BX32" s="625">
        <v>95.5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57983</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10"/>
      <c r="AV33" s="210"/>
      <c r="AW33" s="210"/>
      <c r="AX33" s="602" t="s">
        <v>306</v>
      </c>
      <c r="AY33" s="603"/>
      <c r="AZ33" s="603"/>
      <c r="BA33" s="603"/>
      <c r="BB33" s="603"/>
      <c r="BC33" s="603"/>
      <c r="BD33" s="603"/>
      <c r="BE33" s="603"/>
      <c r="BF33" s="604"/>
      <c r="BG33" s="682">
        <v>98.5</v>
      </c>
      <c r="BH33" s="606"/>
      <c r="BI33" s="606"/>
      <c r="BJ33" s="606"/>
      <c r="BK33" s="606"/>
      <c r="BL33" s="606"/>
      <c r="BM33" s="652">
        <v>92</v>
      </c>
      <c r="BN33" s="606"/>
      <c r="BO33" s="606"/>
      <c r="BP33" s="606"/>
      <c r="BQ33" s="669"/>
      <c r="BR33" s="682">
        <v>98.5</v>
      </c>
      <c r="BS33" s="606"/>
      <c r="BT33" s="606"/>
      <c r="BU33" s="606"/>
      <c r="BV33" s="606"/>
      <c r="BW33" s="606"/>
      <c r="BX33" s="652">
        <v>92.2</v>
      </c>
      <c r="BY33" s="606"/>
      <c r="BZ33" s="606"/>
      <c r="CA33" s="606"/>
      <c r="CB33" s="669"/>
      <c r="CD33" s="618" t="s">
        <v>307</v>
      </c>
      <c r="CE33" s="619"/>
      <c r="CF33" s="619"/>
      <c r="CG33" s="619"/>
      <c r="CH33" s="619"/>
      <c r="CI33" s="619"/>
      <c r="CJ33" s="619"/>
      <c r="CK33" s="619"/>
      <c r="CL33" s="619"/>
      <c r="CM33" s="619"/>
      <c r="CN33" s="619"/>
      <c r="CO33" s="619"/>
      <c r="CP33" s="619"/>
      <c r="CQ33" s="620"/>
      <c r="CR33" s="621">
        <v>7624180</v>
      </c>
      <c r="CS33" s="634"/>
      <c r="CT33" s="634"/>
      <c r="CU33" s="634"/>
      <c r="CV33" s="634"/>
      <c r="CW33" s="634"/>
      <c r="CX33" s="634"/>
      <c r="CY33" s="635"/>
      <c r="CZ33" s="624">
        <v>42.5</v>
      </c>
      <c r="DA33" s="636"/>
      <c r="DB33" s="636"/>
      <c r="DC33" s="637"/>
      <c r="DD33" s="627">
        <v>6028508</v>
      </c>
      <c r="DE33" s="634"/>
      <c r="DF33" s="634"/>
      <c r="DG33" s="634"/>
      <c r="DH33" s="634"/>
      <c r="DI33" s="634"/>
      <c r="DJ33" s="634"/>
      <c r="DK33" s="635"/>
      <c r="DL33" s="627">
        <v>4234037</v>
      </c>
      <c r="DM33" s="634"/>
      <c r="DN33" s="634"/>
      <c r="DO33" s="634"/>
      <c r="DP33" s="634"/>
      <c r="DQ33" s="634"/>
      <c r="DR33" s="634"/>
      <c r="DS33" s="634"/>
      <c r="DT33" s="634"/>
      <c r="DU33" s="634"/>
      <c r="DV33" s="635"/>
      <c r="DW33" s="624">
        <v>39.9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78697</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11"/>
      <c r="AQ34" s="212"/>
      <c r="AS34" s="209"/>
      <c r="AT34" s="209"/>
      <c r="AU34" s="209"/>
      <c r="AV34" s="209"/>
      <c r="AW34" s="209"/>
      <c r="AX34" s="209"/>
      <c r="AY34" s="209"/>
      <c r="AZ34" s="209"/>
      <c r="BA34" s="209"/>
      <c r="BB34" s="209"/>
      <c r="BC34" s="209"/>
      <c r="BD34" s="209"/>
      <c r="BE34" s="209"/>
      <c r="BF34" s="209"/>
      <c r="BG34" s="212"/>
      <c r="BH34" s="212"/>
      <c r="BI34" s="212"/>
      <c r="BJ34" s="212"/>
      <c r="BK34" s="212"/>
      <c r="BL34" s="212"/>
      <c r="BM34" s="212"/>
      <c r="BN34" s="212"/>
      <c r="BO34" s="212"/>
      <c r="BP34" s="212"/>
      <c r="BQ34" s="212"/>
      <c r="BR34" s="212"/>
      <c r="BS34" s="212"/>
      <c r="BT34" s="212"/>
      <c r="BU34" s="212"/>
      <c r="BV34" s="212"/>
      <c r="BW34" s="212"/>
      <c r="BX34" s="212"/>
      <c r="BY34" s="212"/>
      <c r="BZ34" s="212"/>
      <c r="CA34" s="212"/>
      <c r="CB34" s="212"/>
      <c r="CD34" s="618" t="s">
        <v>309</v>
      </c>
      <c r="CE34" s="619"/>
      <c r="CF34" s="619"/>
      <c r="CG34" s="619"/>
      <c r="CH34" s="619"/>
      <c r="CI34" s="619"/>
      <c r="CJ34" s="619"/>
      <c r="CK34" s="619"/>
      <c r="CL34" s="619"/>
      <c r="CM34" s="619"/>
      <c r="CN34" s="619"/>
      <c r="CO34" s="619"/>
      <c r="CP34" s="619"/>
      <c r="CQ34" s="620"/>
      <c r="CR34" s="621">
        <v>2685479</v>
      </c>
      <c r="CS34" s="622"/>
      <c r="CT34" s="622"/>
      <c r="CU34" s="622"/>
      <c r="CV34" s="622"/>
      <c r="CW34" s="622"/>
      <c r="CX34" s="622"/>
      <c r="CY34" s="623"/>
      <c r="CZ34" s="624">
        <v>15</v>
      </c>
      <c r="DA34" s="636"/>
      <c r="DB34" s="636"/>
      <c r="DC34" s="637"/>
      <c r="DD34" s="627">
        <v>1753575</v>
      </c>
      <c r="DE34" s="622"/>
      <c r="DF34" s="622"/>
      <c r="DG34" s="622"/>
      <c r="DH34" s="622"/>
      <c r="DI34" s="622"/>
      <c r="DJ34" s="622"/>
      <c r="DK34" s="623"/>
      <c r="DL34" s="627">
        <v>1580314</v>
      </c>
      <c r="DM34" s="622"/>
      <c r="DN34" s="622"/>
      <c r="DO34" s="622"/>
      <c r="DP34" s="622"/>
      <c r="DQ34" s="622"/>
      <c r="DR34" s="622"/>
      <c r="DS34" s="622"/>
      <c r="DT34" s="622"/>
      <c r="DU34" s="622"/>
      <c r="DV34" s="623"/>
      <c r="DW34" s="624">
        <v>14.9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390613</v>
      </c>
      <c r="S35" s="622"/>
      <c r="T35" s="622"/>
      <c r="U35" s="622"/>
      <c r="V35" s="622"/>
      <c r="W35" s="622"/>
      <c r="X35" s="622"/>
      <c r="Y35" s="623"/>
      <c r="Z35" s="659">
        <v>2.1</v>
      </c>
      <c r="AA35" s="659"/>
      <c r="AB35" s="659"/>
      <c r="AC35" s="659"/>
      <c r="AD35" s="660" t="s">
        <v>122</v>
      </c>
      <c r="AE35" s="660"/>
      <c r="AF35" s="660"/>
      <c r="AG35" s="660"/>
      <c r="AH35" s="660"/>
      <c r="AI35" s="660"/>
      <c r="AJ35" s="660"/>
      <c r="AK35" s="660"/>
      <c r="AL35" s="624" t="s">
        <v>122</v>
      </c>
      <c r="AM35" s="625"/>
      <c r="AN35" s="625"/>
      <c r="AO35" s="661"/>
      <c r="AP35" s="213"/>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49757</v>
      </c>
      <c r="CS35" s="634"/>
      <c r="CT35" s="634"/>
      <c r="CU35" s="634"/>
      <c r="CV35" s="634"/>
      <c r="CW35" s="634"/>
      <c r="CX35" s="634"/>
      <c r="CY35" s="635"/>
      <c r="CZ35" s="624">
        <v>0.3</v>
      </c>
      <c r="DA35" s="636"/>
      <c r="DB35" s="636"/>
      <c r="DC35" s="637"/>
      <c r="DD35" s="627">
        <v>45161</v>
      </c>
      <c r="DE35" s="634"/>
      <c r="DF35" s="634"/>
      <c r="DG35" s="634"/>
      <c r="DH35" s="634"/>
      <c r="DI35" s="634"/>
      <c r="DJ35" s="634"/>
      <c r="DK35" s="635"/>
      <c r="DL35" s="627">
        <v>45161</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840389</v>
      </c>
      <c r="S36" s="622"/>
      <c r="T36" s="622"/>
      <c r="U36" s="622"/>
      <c r="V36" s="622"/>
      <c r="W36" s="622"/>
      <c r="X36" s="622"/>
      <c r="Y36" s="623"/>
      <c r="Z36" s="659">
        <v>4.5</v>
      </c>
      <c r="AA36" s="659"/>
      <c r="AB36" s="659"/>
      <c r="AC36" s="659"/>
      <c r="AD36" s="660" t="s">
        <v>122</v>
      </c>
      <c r="AE36" s="660"/>
      <c r="AF36" s="660"/>
      <c r="AG36" s="660"/>
      <c r="AH36" s="660"/>
      <c r="AI36" s="660"/>
      <c r="AJ36" s="660"/>
      <c r="AK36" s="660"/>
      <c r="AL36" s="624" t="s">
        <v>122</v>
      </c>
      <c r="AM36" s="625"/>
      <c r="AN36" s="625"/>
      <c r="AO36" s="661"/>
      <c r="AP36" s="213"/>
      <c r="AQ36" s="670" t="s">
        <v>315</v>
      </c>
      <c r="AR36" s="671"/>
      <c r="AS36" s="671"/>
      <c r="AT36" s="671"/>
      <c r="AU36" s="671"/>
      <c r="AV36" s="671"/>
      <c r="AW36" s="671"/>
      <c r="AX36" s="671"/>
      <c r="AY36" s="672"/>
      <c r="AZ36" s="676">
        <v>2230153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31839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2530661</v>
      </c>
      <c r="CS36" s="622"/>
      <c r="CT36" s="622"/>
      <c r="CU36" s="622"/>
      <c r="CV36" s="622"/>
      <c r="CW36" s="622"/>
      <c r="CX36" s="622"/>
      <c r="CY36" s="623"/>
      <c r="CZ36" s="624">
        <v>14.1</v>
      </c>
      <c r="DA36" s="636"/>
      <c r="DB36" s="636"/>
      <c r="DC36" s="637"/>
      <c r="DD36" s="627">
        <v>2178498</v>
      </c>
      <c r="DE36" s="622"/>
      <c r="DF36" s="622"/>
      <c r="DG36" s="622"/>
      <c r="DH36" s="622"/>
      <c r="DI36" s="622"/>
      <c r="DJ36" s="622"/>
      <c r="DK36" s="623"/>
      <c r="DL36" s="627">
        <v>1549854</v>
      </c>
      <c r="DM36" s="622"/>
      <c r="DN36" s="622"/>
      <c r="DO36" s="622"/>
      <c r="DP36" s="622"/>
      <c r="DQ36" s="622"/>
      <c r="DR36" s="622"/>
      <c r="DS36" s="622"/>
      <c r="DT36" s="622"/>
      <c r="DU36" s="622"/>
      <c r="DV36" s="623"/>
      <c r="DW36" s="624">
        <v>14.6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930774</v>
      </c>
      <c r="S37" s="622"/>
      <c r="T37" s="622"/>
      <c r="U37" s="622"/>
      <c r="V37" s="622"/>
      <c r="W37" s="622"/>
      <c r="X37" s="622"/>
      <c r="Y37" s="623"/>
      <c r="Z37" s="659">
        <v>5</v>
      </c>
      <c r="AA37" s="659"/>
      <c r="AB37" s="659"/>
      <c r="AC37" s="659"/>
      <c r="AD37" s="660">
        <v>179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862963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-4131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492554</v>
      </c>
      <c r="CS37" s="634"/>
      <c r="CT37" s="634"/>
      <c r="CU37" s="634"/>
      <c r="CV37" s="634"/>
      <c r="CW37" s="634"/>
      <c r="CX37" s="634"/>
      <c r="CY37" s="635"/>
      <c r="CZ37" s="624">
        <v>2.7</v>
      </c>
      <c r="DA37" s="636"/>
      <c r="DB37" s="636"/>
      <c r="DC37" s="637"/>
      <c r="DD37" s="627">
        <v>492554</v>
      </c>
      <c r="DE37" s="634"/>
      <c r="DF37" s="634"/>
      <c r="DG37" s="634"/>
      <c r="DH37" s="634"/>
      <c r="DI37" s="634"/>
      <c r="DJ37" s="634"/>
      <c r="DK37" s="635"/>
      <c r="DL37" s="627">
        <v>441954</v>
      </c>
      <c r="DM37" s="634"/>
      <c r="DN37" s="634"/>
      <c r="DO37" s="634"/>
      <c r="DP37" s="634"/>
      <c r="DQ37" s="634"/>
      <c r="DR37" s="634"/>
      <c r="DS37" s="634"/>
      <c r="DT37" s="634"/>
      <c r="DU37" s="634"/>
      <c r="DV37" s="635"/>
      <c r="DW37" s="624">
        <v>4.2</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1956000</v>
      </c>
      <c r="S38" s="622"/>
      <c r="T38" s="622"/>
      <c r="U38" s="622"/>
      <c r="V38" s="622"/>
      <c r="W38" s="622"/>
      <c r="X38" s="622"/>
      <c r="Y38" s="623"/>
      <c r="Z38" s="659">
        <v>10.4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29933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4416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1337257</v>
      </c>
      <c r="CS38" s="622"/>
      <c r="CT38" s="622"/>
      <c r="CU38" s="622"/>
      <c r="CV38" s="622"/>
      <c r="CW38" s="622"/>
      <c r="CX38" s="622"/>
      <c r="CY38" s="623"/>
      <c r="CZ38" s="624">
        <v>7.5</v>
      </c>
      <c r="DA38" s="636"/>
      <c r="DB38" s="636"/>
      <c r="DC38" s="637"/>
      <c r="DD38" s="627">
        <v>1089808</v>
      </c>
      <c r="DE38" s="622"/>
      <c r="DF38" s="622"/>
      <c r="DG38" s="622"/>
      <c r="DH38" s="622"/>
      <c r="DI38" s="622"/>
      <c r="DJ38" s="622"/>
      <c r="DK38" s="623"/>
      <c r="DL38" s="627">
        <v>1058708</v>
      </c>
      <c r="DM38" s="622"/>
      <c r="DN38" s="622"/>
      <c r="DO38" s="622"/>
      <c r="DP38" s="622"/>
      <c r="DQ38" s="622"/>
      <c r="DR38" s="622"/>
      <c r="DS38" s="622"/>
      <c r="DT38" s="622"/>
      <c r="DU38" s="622"/>
      <c r="DV38" s="623"/>
      <c r="DW38" s="624">
        <v>10</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7102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881926</v>
      </c>
      <c r="CS39" s="634"/>
      <c r="CT39" s="634"/>
      <c r="CU39" s="634"/>
      <c r="CV39" s="634"/>
      <c r="CW39" s="634"/>
      <c r="CX39" s="634"/>
      <c r="CY39" s="635"/>
      <c r="CZ39" s="624">
        <v>4.9000000000000004</v>
      </c>
      <c r="DA39" s="636"/>
      <c r="DB39" s="636"/>
      <c r="DC39" s="637"/>
      <c r="DD39" s="627">
        <v>846866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73400</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4"/>
      <c r="BM40" s="619" t="s">
        <v>333</v>
      </c>
      <c r="BN40" s="619"/>
      <c r="BO40" s="619"/>
      <c r="BP40" s="619"/>
      <c r="BQ40" s="619"/>
      <c r="BR40" s="619"/>
      <c r="BS40" s="619"/>
      <c r="BT40" s="619"/>
      <c r="BU40" s="620"/>
      <c r="BV40" s="621">
        <v>116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139100</v>
      </c>
      <c r="CS40" s="622"/>
      <c r="CT40" s="622"/>
      <c r="CU40" s="622"/>
      <c r="CV40" s="622"/>
      <c r="CW40" s="622"/>
      <c r="CX40" s="622"/>
      <c r="CY40" s="623"/>
      <c r="CZ40" s="624">
        <v>0.8</v>
      </c>
      <c r="DA40" s="636"/>
      <c r="DB40" s="636"/>
      <c r="DC40" s="637"/>
      <c r="DD40" s="627">
        <v>114600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18717924</v>
      </c>
      <c r="S41" s="646"/>
      <c r="T41" s="646"/>
      <c r="U41" s="646"/>
      <c r="V41" s="646"/>
      <c r="W41" s="646"/>
      <c r="X41" s="646"/>
      <c r="Y41" s="649"/>
      <c r="Z41" s="650">
        <v>100</v>
      </c>
      <c r="AA41" s="650"/>
      <c r="AB41" s="650"/>
      <c r="AC41" s="650"/>
      <c r="AD41" s="651">
        <v>10534180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298044</v>
      </c>
      <c r="BA41" s="622"/>
      <c r="BB41" s="622"/>
      <c r="BC41" s="622"/>
      <c r="BD41" s="634"/>
      <c r="BE41" s="634"/>
      <c r="BF41" s="657"/>
      <c r="BG41" s="662"/>
      <c r="BH41" s="663"/>
      <c r="BI41" s="663"/>
      <c r="BJ41" s="663"/>
      <c r="BK41" s="663"/>
      <c r="BL41" s="214"/>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1039213</v>
      </c>
      <c r="BA42" s="646"/>
      <c r="BB42" s="646"/>
      <c r="BC42" s="646"/>
      <c r="BD42" s="606"/>
      <c r="BE42" s="606"/>
      <c r="BF42" s="669"/>
      <c r="BG42" s="664"/>
      <c r="BH42" s="665"/>
      <c r="BI42" s="665"/>
      <c r="BJ42" s="665"/>
      <c r="BK42" s="665"/>
      <c r="BL42" s="215"/>
      <c r="BM42" s="603" t="s">
        <v>340</v>
      </c>
      <c r="BN42" s="603"/>
      <c r="BO42" s="603"/>
      <c r="BP42" s="603"/>
      <c r="BQ42" s="603"/>
      <c r="BR42" s="603"/>
      <c r="BS42" s="603"/>
      <c r="BT42" s="603"/>
      <c r="BU42" s="604"/>
      <c r="BV42" s="605">
        <v>402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2804535</v>
      </c>
      <c r="CS42" s="634"/>
      <c r="CT42" s="634"/>
      <c r="CU42" s="634"/>
      <c r="CV42" s="634"/>
      <c r="CW42" s="634"/>
      <c r="CX42" s="634"/>
      <c r="CY42" s="635"/>
      <c r="CZ42" s="624">
        <v>15.6</v>
      </c>
      <c r="DA42" s="636"/>
      <c r="DB42" s="636"/>
      <c r="DC42" s="637"/>
      <c r="DD42" s="627">
        <v>583113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5" t="s">
        <v>342</v>
      </c>
      <c r="CD43" s="618" t="s">
        <v>343</v>
      </c>
      <c r="CE43" s="619"/>
      <c r="CF43" s="619"/>
      <c r="CG43" s="619"/>
      <c r="CH43" s="619"/>
      <c r="CI43" s="619"/>
      <c r="CJ43" s="619"/>
      <c r="CK43" s="619"/>
      <c r="CL43" s="619"/>
      <c r="CM43" s="619"/>
      <c r="CN43" s="619"/>
      <c r="CO43" s="619"/>
      <c r="CP43" s="619"/>
      <c r="CQ43" s="620"/>
      <c r="CR43" s="621">
        <v>56497</v>
      </c>
      <c r="CS43" s="634"/>
      <c r="CT43" s="634"/>
      <c r="CU43" s="634"/>
      <c r="CV43" s="634"/>
      <c r="CW43" s="634"/>
      <c r="CX43" s="634"/>
      <c r="CY43" s="635"/>
      <c r="CZ43" s="624">
        <v>0.3</v>
      </c>
      <c r="DA43" s="636"/>
      <c r="DB43" s="636"/>
      <c r="DC43" s="637"/>
      <c r="DD43" s="627">
        <v>56497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2804535</v>
      </c>
      <c r="CS44" s="622"/>
      <c r="CT44" s="622"/>
      <c r="CU44" s="622"/>
      <c r="CV44" s="622"/>
      <c r="CW44" s="622"/>
      <c r="CX44" s="622"/>
      <c r="CY44" s="623"/>
      <c r="CZ44" s="624">
        <v>15.6</v>
      </c>
      <c r="DA44" s="625"/>
      <c r="DB44" s="625"/>
      <c r="DC44" s="626"/>
      <c r="DD44" s="627">
        <v>583113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302682</v>
      </c>
      <c r="CS45" s="634"/>
      <c r="CT45" s="634"/>
      <c r="CU45" s="634"/>
      <c r="CV45" s="634"/>
      <c r="CW45" s="634"/>
      <c r="CX45" s="634"/>
      <c r="CY45" s="635"/>
      <c r="CZ45" s="624">
        <v>1.7</v>
      </c>
      <c r="DA45" s="636"/>
      <c r="DB45" s="636"/>
      <c r="DC45" s="637"/>
      <c r="DD45" s="627">
        <v>26050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6"/>
      <c r="CD46" s="642"/>
      <c r="CE46" s="643"/>
      <c r="CF46" s="618" t="s">
        <v>348</v>
      </c>
      <c r="CG46" s="619"/>
      <c r="CH46" s="619"/>
      <c r="CI46" s="619"/>
      <c r="CJ46" s="619"/>
      <c r="CK46" s="619"/>
      <c r="CL46" s="619"/>
      <c r="CM46" s="619"/>
      <c r="CN46" s="619"/>
      <c r="CO46" s="619"/>
      <c r="CP46" s="619"/>
      <c r="CQ46" s="620"/>
      <c r="CR46" s="621">
        <v>2491922</v>
      </c>
      <c r="CS46" s="622"/>
      <c r="CT46" s="622"/>
      <c r="CU46" s="622"/>
      <c r="CV46" s="622"/>
      <c r="CW46" s="622"/>
      <c r="CX46" s="622"/>
      <c r="CY46" s="623"/>
      <c r="CZ46" s="624">
        <v>13.9</v>
      </c>
      <c r="DA46" s="625"/>
      <c r="DB46" s="625"/>
      <c r="DC46" s="626"/>
      <c r="DD46" s="627">
        <v>556542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6"/>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6"/>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6"/>
      <c r="CD49" s="602" t="s">
        <v>351</v>
      </c>
      <c r="CE49" s="603"/>
      <c r="CF49" s="603"/>
      <c r="CG49" s="603"/>
      <c r="CH49" s="603"/>
      <c r="CI49" s="603"/>
      <c r="CJ49" s="603"/>
      <c r="CK49" s="603"/>
      <c r="CL49" s="603"/>
      <c r="CM49" s="603"/>
      <c r="CN49" s="603"/>
      <c r="CO49" s="603"/>
      <c r="CP49" s="603"/>
      <c r="CQ49" s="604"/>
      <c r="CR49" s="605">
        <v>17949601</v>
      </c>
      <c r="CS49" s="606"/>
      <c r="CT49" s="606"/>
      <c r="CU49" s="606"/>
      <c r="CV49" s="606"/>
      <c r="CW49" s="606"/>
      <c r="CX49" s="606"/>
      <c r="CY49" s="607"/>
      <c r="CZ49" s="608">
        <v>100</v>
      </c>
      <c r="DA49" s="609"/>
      <c r="DB49" s="609"/>
      <c r="DC49" s="610"/>
      <c r="DD49" s="611">
        <v>12041264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ekjbSUVPjnOgkT1RI1zTEJNfQV4JMbh2RTBGFepB82xc9R83acYxnp2uMJHQ4ScxQQPsX0dgUds9UgupSYRwg==" saltValue="dAvP9UD5nKV60zEpny7s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F1" zoomScale="70" zoomScaleNormal="25" zoomScaleSheetLayoutView="70" workbookViewId="0">
      <selection activeCell="Q23" sqref="Q23:U23"/>
    </sheetView>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91" t="s">
        <v>353</v>
      </c>
      <c r="DK2" s="1092"/>
      <c r="DL2" s="1092"/>
      <c r="DM2" s="1092"/>
      <c r="DN2" s="1092"/>
      <c r="DO2" s="1093"/>
      <c r="DP2" s="219"/>
      <c r="DQ2" s="1091" t="s">
        <v>354</v>
      </c>
      <c r="DR2" s="1092"/>
      <c r="DS2" s="1092"/>
      <c r="DT2" s="1092"/>
      <c r="DU2" s="1092"/>
      <c r="DV2" s="1092"/>
      <c r="DW2" s="1092"/>
      <c r="DX2" s="1092"/>
      <c r="DY2" s="1092"/>
      <c r="DZ2" s="1093"/>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3"/>
      <c r="BA4" s="223"/>
      <c r="BB4" s="223"/>
      <c r="BC4" s="223"/>
      <c r="BD4" s="223"/>
      <c r="BE4" s="224"/>
      <c r="BF4" s="224"/>
      <c r="BG4" s="224"/>
      <c r="BH4" s="224"/>
      <c r="BI4" s="224"/>
      <c r="BJ4" s="224"/>
      <c r="BK4" s="224"/>
      <c r="BL4" s="224"/>
      <c r="BM4" s="224"/>
      <c r="BN4" s="224"/>
      <c r="BO4" s="224"/>
      <c r="BP4" s="224"/>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5"/>
    </row>
    <row r="5" spans="1:131" s="226"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3"/>
      <c r="BA5" s="223"/>
      <c r="BB5" s="223"/>
      <c r="BC5" s="223"/>
      <c r="BD5" s="223"/>
      <c r="BE5" s="224"/>
      <c r="BF5" s="224"/>
      <c r="BG5" s="224"/>
      <c r="BH5" s="224"/>
      <c r="BI5" s="224"/>
      <c r="BJ5" s="224"/>
      <c r="BK5" s="224"/>
      <c r="BL5" s="224"/>
      <c r="BM5" s="224"/>
      <c r="BN5" s="224"/>
      <c r="BO5" s="224"/>
      <c r="BP5" s="224"/>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5"/>
    </row>
    <row r="6" spans="1:131" s="226"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3"/>
      <c r="BA6" s="223"/>
      <c r="BB6" s="223"/>
      <c r="BC6" s="223"/>
      <c r="BD6" s="223"/>
      <c r="BE6" s="224"/>
      <c r="BF6" s="224"/>
      <c r="BG6" s="224"/>
      <c r="BH6" s="224"/>
      <c r="BI6" s="224"/>
      <c r="BJ6" s="224"/>
      <c r="BK6" s="224"/>
      <c r="BL6" s="224"/>
      <c r="BM6" s="224"/>
      <c r="BN6" s="224"/>
      <c r="BO6" s="224"/>
      <c r="BP6" s="224"/>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5"/>
    </row>
    <row r="7" spans="1:131" s="226" customFormat="1" ht="26.25" customHeight="1" thickTop="1" x14ac:dyDescent="0.2">
      <c r="A7" s="227">
        <v>1</v>
      </c>
      <c r="B7" s="1047" t="s">
        <v>374</v>
      </c>
      <c r="C7" s="1048"/>
      <c r="D7" s="1048"/>
      <c r="E7" s="1048"/>
      <c r="F7" s="1048"/>
      <c r="G7" s="1048"/>
      <c r="H7" s="1048"/>
      <c r="I7" s="1048"/>
      <c r="J7" s="1048"/>
      <c r="K7" s="1048"/>
      <c r="L7" s="1048"/>
      <c r="M7" s="1048"/>
      <c r="N7" s="1048"/>
      <c r="O7" s="1048"/>
      <c r="P7" s="1049"/>
      <c r="Q7" s="1102">
        <v>18614</v>
      </c>
      <c r="R7" s="1103"/>
      <c r="S7" s="1103"/>
      <c r="T7" s="1103"/>
      <c r="U7" s="1103"/>
      <c r="V7" s="1103">
        <v>17848</v>
      </c>
      <c r="W7" s="1103"/>
      <c r="X7" s="1103"/>
      <c r="Y7" s="1103"/>
      <c r="Z7" s="1103"/>
      <c r="AA7" s="1103">
        <v>765</v>
      </c>
      <c r="AB7" s="1103"/>
      <c r="AC7" s="1103"/>
      <c r="AD7" s="1103"/>
      <c r="AE7" s="1104"/>
      <c r="AF7" s="1105">
        <v>708</v>
      </c>
      <c r="AG7" s="1106"/>
      <c r="AH7" s="1106"/>
      <c r="AI7" s="1106"/>
      <c r="AJ7" s="1107"/>
      <c r="AK7" s="1108">
        <v>391</v>
      </c>
      <c r="AL7" s="1109"/>
      <c r="AM7" s="1109"/>
      <c r="AN7" s="1109"/>
      <c r="AO7" s="1109"/>
      <c r="AP7" s="1109">
        <v>16632</v>
      </c>
      <c r="AQ7" s="1109"/>
      <c r="AR7" s="1109"/>
      <c r="AS7" s="1109"/>
      <c r="AT7" s="1109"/>
      <c r="AU7" s="1110" t="s">
        <v>548</v>
      </c>
      <c r="AV7" s="1110"/>
      <c r="AW7" s="1110"/>
      <c r="AX7" s="1110"/>
      <c r="AY7" s="1111"/>
      <c r="AZ7" s="223"/>
      <c r="BA7" s="223"/>
      <c r="BB7" s="223"/>
      <c r="BC7" s="223"/>
      <c r="BD7" s="223"/>
      <c r="BE7" s="224"/>
      <c r="BF7" s="224"/>
      <c r="BG7" s="224"/>
      <c r="BH7" s="224"/>
      <c r="BI7" s="224"/>
      <c r="BJ7" s="224"/>
      <c r="BK7" s="224"/>
      <c r="BL7" s="224"/>
      <c r="BM7" s="224"/>
      <c r="BN7" s="224"/>
      <c r="BO7" s="224"/>
      <c r="BP7" s="224"/>
      <c r="BQ7" s="227">
        <v>1</v>
      </c>
      <c r="BR7" s="228"/>
      <c r="BS7" s="1099" t="s">
        <v>558</v>
      </c>
      <c r="BT7" s="1100"/>
      <c r="BU7" s="1100"/>
      <c r="BV7" s="1100"/>
      <c r="BW7" s="1100"/>
      <c r="BX7" s="1100"/>
      <c r="BY7" s="1100"/>
      <c r="BZ7" s="1100"/>
      <c r="CA7" s="1100"/>
      <c r="CB7" s="1100"/>
      <c r="CC7" s="1100"/>
      <c r="CD7" s="1100"/>
      <c r="CE7" s="1100"/>
      <c r="CF7" s="1100"/>
      <c r="CG7" s="1112"/>
      <c r="CH7" s="1096">
        <v>1</v>
      </c>
      <c r="CI7" s="1097"/>
      <c r="CJ7" s="1097"/>
      <c r="CK7" s="1097"/>
      <c r="CL7" s="1098"/>
      <c r="CM7" s="1096">
        <v>35</v>
      </c>
      <c r="CN7" s="1097"/>
      <c r="CO7" s="1097"/>
      <c r="CP7" s="1097"/>
      <c r="CQ7" s="1098"/>
      <c r="CR7" s="1096">
        <v>5</v>
      </c>
      <c r="CS7" s="1097"/>
      <c r="CT7" s="1097"/>
      <c r="CU7" s="1097"/>
      <c r="CV7" s="1098"/>
      <c r="CW7" s="1096">
        <v>1</v>
      </c>
      <c r="CX7" s="1097"/>
      <c r="CY7" s="1097"/>
      <c r="CZ7" s="1097"/>
      <c r="DA7" s="1098"/>
      <c r="DB7" s="1096" t="s">
        <v>556</v>
      </c>
      <c r="DC7" s="1097"/>
      <c r="DD7" s="1097"/>
      <c r="DE7" s="1097"/>
      <c r="DF7" s="1098"/>
      <c r="DG7" s="1096" t="s">
        <v>556</v>
      </c>
      <c r="DH7" s="1097"/>
      <c r="DI7" s="1097"/>
      <c r="DJ7" s="1097"/>
      <c r="DK7" s="1098"/>
      <c r="DL7" s="1096" t="s">
        <v>556</v>
      </c>
      <c r="DM7" s="1097"/>
      <c r="DN7" s="1097"/>
      <c r="DO7" s="1097"/>
      <c r="DP7" s="1098"/>
      <c r="DQ7" s="1096" t="s">
        <v>556</v>
      </c>
      <c r="DR7" s="1097"/>
      <c r="DS7" s="1097"/>
      <c r="DT7" s="1097"/>
      <c r="DU7" s="1098"/>
      <c r="DV7" s="1099" t="s">
        <v>560</v>
      </c>
      <c r="DW7" s="1100"/>
      <c r="DX7" s="1100"/>
      <c r="DY7" s="1100"/>
      <c r="DZ7" s="1101"/>
      <c r="EA7" s="225"/>
    </row>
    <row r="8" spans="1:131" s="226" customFormat="1" ht="26.25" customHeight="1" x14ac:dyDescent="0.2">
      <c r="A8" s="229">
        <v>2</v>
      </c>
      <c r="B8" s="1030" t="s">
        <v>375</v>
      </c>
      <c r="C8" s="1031"/>
      <c r="D8" s="1031"/>
      <c r="E8" s="1031"/>
      <c r="F8" s="1031"/>
      <c r="G8" s="1031"/>
      <c r="H8" s="1031"/>
      <c r="I8" s="1031"/>
      <c r="J8" s="1031"/>
      <c r="K8" s="1031"/>
      <c r="L8" s="1031"/>
      <c r="M8" s="1031"/>
      <c r="N8" s="1031"/>
      <c r="O8" s="1031"/>
      <c r="P8" s="1032"/>
      <c r="Q8" s="1038">
        <v>54</v>
      </c>
      <c r="R8" s="1039"/>
      <c r="S8" s="1039"/>
      <c r="T8" s="1039"/>
      <c r="U8" s="1039"/>
      <c r="V8" s="1039">
        <v>54</v>
      </c>
      <c r="W8" s="1039"/>
      <c r="X8" s="1039"/>
      <c r="Y8" s="1039"/>
      <c r="Z8" s="1039"/>
      <c r="AA8" s="1039">
        <v>0</v>
      </c>
      <c r="AB8" s="1039"/>
      <c r="AC8" s="1039"/>
      <c r="AD8" s="1039"/>
      <c r="AE8" s="1040"/>
      <c r="AF8" s="1035">
        <v>0</v>
      </c>
      <c r="AG8" s="1036"/>
      <c r="AH8" s="1036"/>
      <c r="AI8" s="1036"/>
      <c r="AJ8" s="1037"/>
      <c r="AK8" s="1080">
        <v>7</v>
      </c>
      <c r="AL8" s="1081"/>
      <c r="AM8" s="1081"/>
      <c r="AN8" s="1081"/>
      <c r="AO8" s="1081"/>
      <c r="AP8" s="1081">
        <v>49</v>
      </c>
      <c r="AQ8" s="1081"/>
      <c r="AR8" s="1081"/>
      <c r="AS8" s="1081"/>
      <c r="AT8" s="1081"/>
      <c r="AU8" s="1082"/>
      <c r="AV8" s="1082"/>
      <c r="AW8" s="1082"/>
      <c r="AX8" s="1082"/>
      <c r="AY8" s="1083"/>
      <c r="AZ8" s="223"/>
      <c r="BA8" s="223"/>
      <c r="BB8" s="223"/>
      <c r="BC8" s="223"/>
      <c r="BD8" s="223"/>
      <c r="BE8" s="224"/>
      <c r="BF8" s="224"/>
      <c r="BG8" s="224"/>
      <c r="BH8" s="224"/>
      <c r="BI8" s="224"/>
      <c r="BJ8" s="224"/>
      <c r="BK8" s="224"/>
      <c r="BL8" s="224"/>
      <c r="BM8" s="224"/>
      <c r="BN8" s="224"/>
      <c r="BO8" s="224"/>
      <c r="BP8" s="224"/>
      <c r="BQ8" s="229">
        <v>2</v>
      </c>
      <c r="BR8" s="230"/>
      <c r="BS8" s="992" t="s">
        <v>559</v>
      </c>
      <c r="BT8" s="993"/>
      <c r="BU8" s="993"/>
      <c r="BV8" s="993"/>
      <c r="BW8" s="993"/>
      <c r="BX8" s="993"/>
      <c r="BY8" s="993"/>
      <c r="BZ8" s="993"/>
      <c r="CA8" s="993"/>
      <c r="CB8" s="993"/>
      <c r="CC8" s="993"/>
      <c r="CD8" s="993"/>
      <c r="CE8" s="993"/>
      <c r="CF8" s="993"/>
      <c r="CG8" s="1014"/>
      <c r="CH8" s="989" t="s">
        <v>561</v>
      </c>
      <c r="CI8" s="990"/>
      <c r="CJ8" s="990"/>
      <c r="CK8" s="990"/>
      <c r="CL8" s="991"/>
      <c r="CM8" s="989">
        <v>8775</v>
      </c>
      <c r="CN8" s="990"/>
      <c r="CO8" s="990"/>
      <c r="CP8" s="990"/>
      <c r="CQ8" s="991"/>
      <c r="CR8" s="989" t="s">
        <v>556</v>
      </c>
      <c r="CS8" s="990"/>
      <c r="CT8" s="990"/>
      <c r="CU8" s="990"/>
      <c r="CV8" s="991"/>
      <c r="CW8" s="989" t="s">
        <v>556</v>
      </c>
      <c r="CX8" s="990"/>
      <c r="CY8" s="990"/>
      <c r="CZ8" s="990"/>
      <c r="DA8" s="991"/>
      <c r="DB8" s="989" t="s">
        <v>556</v>
      </c>
      <c r="DC8" s="990"/>
      <c r="DD8" s="990"/>
      <c r="DE8" s="990"/>
      <c r="DF8" s="991"/>
      <c r="DG8" s="989" t="s">
        <v>556</v>
      </c>
      <c r="DH8" s="990"/>
      <c r="DI8" s="990"/>
      <c r="DJ8" s="990"/>
      <c r="DK8" s="991"/>
      <c r="DL8" s="989" t="s">
        <v>556</v>
      </c>
      <c r="DM8" s="990"/>
      <c r="DN8" s="990"/>
      <c r="DO8" s="990"/>
      <c r="DP8" s="991"/>
      <c r="DQ8" s="989" t="s">
        <v>556</v>
      </c>
      <c r="DR8" s="990"/>
      <c r="DS8" s="990"/>
      <c r="DT8" s="990"/>
      <c r="DU8" s="991"/>
      <c r="DV8" s="992"/>
      <c r="DW8" s="993"/>
      <c r="DX8" s="993"/>
      <c r="DY8" s="993"/>
      <c r="DZ8" s="994"/>
      <c r="EA8" s="225"/>
    </row>
    <row r="9" spans="1:131" s="226" customFormat="1" ht="26.25" customHeight="1" x14ac:dyDescent="0.2">
      <c r="A9" s="229">
        <v>3</v>
      </c>
      <c r="B9" s="1030" t="s">
        <v>376</v>
      </c>
      <c r="C9" s="1031"/>
      <c r="D9" s="1031"/>
      <c r="E9" s="1031"/>
      <c r="F9" s="1031"/>
      <c r="G9" s="1031"/>
      <c r="H9" s="1031"/>
      <c r="I9" s="1031"/>
      <c r="J9" s="1031"/>
      <c r="K9" s="1031"/>
      <c r="L9" s="1031"/>
      <c r="M9" s="1031"/>
      <c r="N9" s="1031"/>
      <c r="O9" s="1031"/>
      <c r="P9" s="1032"/>
      <c r="Q9" s="1038">
        <v>450</v>
      </c>
      <c r="R9" s="1039"/>
      <c r="S9" s="1039"/>
      <c r="T9" s="1039"/>
      <c r="U9" s="1039"/>
      <c r="V9" s="1039">
        <v>447</v>
      </c>
      <c r="W9" s="1039"/>
      <c r="X9" s="1039"/>
      <c r="Y9" s="1039"/>
      <c r="Z9" s="1039"/>
      <c r="AA9" s="1039">
        <v>3</v>
      </c>
      <c r="AB9" s="1039"/>
      <c r="AC9" s="1039"/>
      <c r="AD9" s="1039"/>
      <c r="AE9" s="1040"/>
      <c r="AF9" s="1035">
        <v>3</v>
      </c>
      <c r="AG9" s="1036"/>
      <c r="AH9" s="1036"/>
      <c r="AI9" s="1036"/>
      <c r="AJ9" s="1037"/>
      <c r="AK9" s="1080">
        <v>387</v>
      </c>
      <c r="AL9" s="1081"/>
      <c r="AM9" s="1081"/>
      <c r="AN9" s="1081"/>
      <c r="AO9" s="1081"/>
      <c r="AP9" s="1081">
        <v>21</v>
      </c>
      <c r="AQ9" s="1081"/>
      <c r="AR9" s="1081"/>
      <c r="AS9" s="1081"/>
      <c r="AT9" s="1081"/>
      <c r="AU9" s="1082"/>
      <c r="AV9" s="1082"/>
      <c r="AW9" s="1082"/>
      <c r="AX9" s="1082"/>
      <c r="AY9" s="1083"/>
      <c r="AZ9" s="223"/>
      <c r="BA9" s="223"/>
      <c r="BB9" s="223"/>
      <c r="BC9" s="223"/>
      <c r="BD9" s="223"/>
      <c r="BE9" s="224"/>
      <c r="BF9" s="224"/>
      <c r="BG9" s="224"/>
      <c r="BH9" s="224"/>
      <c r="BI9" s="224"/>
      <c r="BJ9" s="224"/>
      <c r="BK9" s="224"/>
      <c r="BL9" s="224"/>
      <c r="BM9" s="224"/>
      <c r="BN9" s="224"/>
      <c r="BO9" s="224"/>
      <c r="BP9" s="224"/>
      <c r="BQ9" s="229">
        <v>3</v>
      </c>
      <c r="BR9" s="230"/>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5"/>
    </row>
    <row r="10" spans="1:131" s="226" customFormat="1" ht="26.25" customHeight="1" x14ac:dyDescent="0.2">
      <c r="A10" s="229">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3"/>
      <c r="BA10" s="223"/>
      <c r="BB10" s="223"/>
      <c r="BC10" s="223"/>
      <c r="BD10" s="223"/>
      <c r="BE10" s="224"/>
      <c r="BF10" s="224"/>
      <c r="BG10" s="224"/>
      <c r="BH10" s="224"/>
      <c r="BI10" s="224"/>
      <c r="BJ10" s="224"/>
      <c r="BK10" s="224"/>
      <c r="BL10" s="224"/>
      <c r="BM10" s="224"/>
      <c r="BN10" s="224"/>
      <c r="BO10" s="224"/>
      <c r="BP10" s="224"/>
      <c r="BQ10" s="229">
        <v>4</v>
      </c>
      <c r="BR10" s="230"/>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5"/>
    </row>
    <row r="11" spans="1:131" s="226" customFormat="1" ht="26.25" customHeight="1" x14ac:dyDescent="0.2">
      <c r="A11" s="229">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3"/>
      <c r="BA11" s="223"/>
      <c r="BB11" s="223"/>
      <c r="BC11" s="223"/>
      <c r="BD11" s="223"/>
      <c r="BE11" s="224"/>
      <c r="BF11" s="224"/>
      <c r="BG11" s="224"/>
      <c r="BH11" s="224"/>
      <c r="BI11" s="224"/>
      <c r="BJ11" s="224"/>
      <c r="BK11" s="224"/>
      <c r="BL11" s="224"/>
      <c r="BM11" s="224"/>
      <c r="BN11" s="224"/>
      <c r="BO11" s="224"/>
      <c r="BP11" s="224"/>
      <c r="BQ11" s="229">
        <v>5</v>
      </c>
      <c r="BR11" s="230"/>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5"/>
    </row>
    <row r="12" spans="1:131" s="226" customFormat="1" ht="26.25" customHeight="1" x14ac:dyDescent="0.2">
      <c r="A12" s="229">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3"/>
      <c r="BA12" s="223"/>
      <c r="BB12" s="223"/>
      <c r="BC12" s="223"/>
      <c r="BD12" s="223"/>
      <c r="BE12" s="224"/>
      <c r="BF12" s="224"/>
      <c r="BG12" s="224"/>
      <c r="BH12" s="224"/>
      <c r="BI12" s="224"/>
      <c r="BJ12" s="224"/>
      <c r="BK12" s="224"/>
      <c r="BL12" s="224"/>
      <c r="BM12" s="224"/>
      <c r="BN12" s="224"/>
      <c r="BO12" s="224"/>
      <c r="BP12" s="224"/>
      <c r="BQ12" s="229">
        <v>6</v>
      </c>
      <c r="BR12" s="230"/>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5"/>
    </row>
    <row r="13" spans="1:131" s="226" customFormat="1" ht="26.25" customHeight="1" x14ac:dyDescent="0.2">
      <c r="A13" s="229">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3"/>
      <c r="BA13" s="223"/>
      <c r="BB13" s="223"/>
      <c r="BC13" s="223"/>
      <c r="BD13" s="223"/>
      <c r="BE13" s="224"/>
      <c r="BF13" s="224"/>
      <c r="BG13" s="224"/>
      <c r="BH13" s="224"/>
      <c r="BI13" s="224"/>
      <c r="BJ13" s="224"/>
      <c r="BK13" s="224"/>
      <c r="BL13" s="224"/>
      <c r="BM13" s="224"/>
      <c r="BN13" s="224"/>
      <c r="BO13" s="224"/>
      <c r="BP13" s="224"/>
      <c r="BQ13" s="229">
        <v>7</v>
      </c>
      <c r="BR13" s="230"/>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5"/>
    </row>
    <row r="14" spans="1:131" s="226" customFormat="1" ht="26.25" customHeight="1" x14ac:dyDescent="0.2">
      <c r="A14" s="229">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3"/>
      <c r="BA14" s="223"/>
      <c r="BB14" s="223"/>
      <c r="BC14" s="223"/>
      <c r="BD14" s="223"/>
      <c r="BE14" s="224"/>
      <c r="BF14" s="224"/>
      <c r="BG14" s="224"/>
      <c r="BH14" s="224"/>
      <c r="BI14" s="224"/>
      <c r="BJ14" s="224"/>
      <c r="BK14" s="224"/>
      <c r="BL14" s="224"/>
      <c r="BM14" s="224"/>
      <c r="BN14" s="224"/>
      <c r="BO14" s="224"/>
      <c r="BP14" s="224"/>
      <c r="BQ14" s="229">
        <v>8</v>
      </c>
      <c r="BR14" s="230"/>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5"/>
    </row>
    <row r="15" spans="1:131" s="226" customFormat="1" ht="26.25" customHeight="1" x14ac:dyDescent="0.2">
      <c r="A15" s="229">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3"/>
      <c r="BA15" s="223"/>
      <c r="BB15" s="223"/>
      <c r="BC15" s="223"/>
      <c r="BD15" s="223"/>
      <c r="BE15" s="224"/>
      <c r="BF15" s="224"/>
      <c r="BG15" s="224"/>
      <c r="BH15" s="224"/>
      <c r="BI15" s="224"/>
      <c r="BJ15" s="224"/>
      <c r="BK15" s="224"/>
      <c r="BL15" s="224"/>
      <c r="BM15" s="224"/>
      <c r="BN15" s="224"/>
      <c r="BO15" s="224"/>
      <c r="BP15" s="224"/>
      <c r="BQ15" s="229">
        <v>9</v>
      </c>
      <c r="BR15" s="230"/>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5"/>
    </row>
    <row r="16" spans="1:131" s="226" customFormat="1" ht="26.25" customHeight="1" x14ac:dyDescent="0.2">
      <c r="A16" s="229">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3"/>
      <c r="BA16" s="223"/>
      <c r="BB16" s="223"/>
      <c r="BC16" s="223"/>
      <c r="BD16" s="223"/>
      <c r="BE16" s="224"/>
      <c r="BF16" s="224"/>
      <c r="BG16" s="224"/>
      <c r="BH16" s="224"/>
      <c r="BI16" s="224"/>
      <c r="BJ16" s="224"/>
      <c r="BK16" s="224"/>
      <c r="BL16" s="224"/>
      <c r="BM16" s="224"/>
      <c r="BN16" s="224"/>
      <c r="BO16" s="224"/>
      <c r="BP16" s="224"/>
      <c r="BQ16" s="229">
        <v>10</v>
      </c>
      <c r="BR16" s="230"/>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5"/>
    </row>
    <row r="17" spans="1:131" s="226" customFormat="1" ht="26.25" customHeight="1" x14ac:dyDescent="0.2">
      <c r="A17" s="229">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3"/>
      <c r="BA17" s="223"/>
      <c r="BB17" s="223"/>
      <c r="BC17" s="223"/>
      <c r="BD17" s="223"/>
      <c r="BE17" s="224"/>
      <c r="BF17" s="224"/>
      <c r="BG17" s="224"/>
      <c r="BH17" s="224"/>
      <c r="BI17" s="224"/>
      <c r="BJ17" s="224"/>
      <c r="BK17" s="224"/>
      <c r="BL17" s="224"/>
      <c r="BM17" s="224"/>
      <c r="BN17" s="224"/>
      <c r="BO17" s="224"/>
      <c r="BP17" s="224"/>
      <c r="BQ17" s="229">
        <v>11</v>
      </c>
      <c r="BR17" s="230"/>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5"/>
    </row>
    <row r="18" spans="1:131" s="226" customFormat="1" ht="26.25" customHeight="1" x14ac:dyDescent="0.2">
      <c r="A18" s="229">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3"/>
      <c r="BA18" s="223"/>
      <c r="BB18" s="223"/>
      <c r="BC18" s="223"/>
      <c r="BD18" s="223"/>
      <c r="BE18" s="224"/>
      <c r="BF18" s="224"/>
      <c r="BG18" s="224"/>
      <c r="BH18" s="224"/>
      <c r="BI18" s="224"/>
      <c r="BJ18" s="224"/>
      <c r="BK18" s="224"/>
      <c r="BL18" s="224"/>
      <c r="BM18" s="224"/>
      <c r="BN18" s="224"/>
      <c r="BO18" s="224"/>
      <c r="BP18" s="224"/>
      <c r="BQ18" s="229">
        <v>12</v>
      </c>
      <c r="BR18" s="230"/>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5"/>
    </row>
    <row r="19" spans="1:131" s="226" customFormat="1" ht="26.25" customHeight="1" x14ac:dyDescent="0.2">
      <c r="A19" s="229">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3"/>
      <c r="BA19" s="223"/>
      <c r="BB19" s="223"/>
      <c r="BC19" s="223"/>
      <c r="BD19" s="223"/>
      <c r="BE19" s="224"/>
      <c r="BF19" s="224"/>
      <c r="BG19" s="224"/>
      <c r="BH19" s="224"/>
      <c r="BI19" s="224"/>
      <c r="BJ19" s="224"/>
      <c r="BK19" s="224"/>
      <c r="BL19" s="224"/>
      <c r="BM19" s="224"/>
      <c r="BN19" s="224"/>
      <c r="BO19" s="224"/>
      <c r="BP19" s="224"/>
      <c r="BQ19" s="229">
        <v>13</v>
      </c>
      <c r="BR19" s="230"/>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5"/>
    </row>
    <row r="20" spans="1:131" s="226" customFormat="1" ht="26.25" customHeight="1" x14ac:dyDescent="0.2">
      <c r="A20" s="229">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3"/>
      <c r="BA20" s="223"/>
      <c r="BB20" s="223"/>
      <c r="BC20" s="223"/>
      <c r="BD20" s="223"/>
      <c r="BE20" s="224"/>
      <c r="BF20" s="224"/>
      <c r="BG20" s="224"/>
      <c r="BH20" s="224"/>
      <c r="BI20" s="224"/>
      <c r="BJ20" s="224"/>
      <c r="BK20" s="224"/>
      <c r="BL20" s="224"/>
      <c r="BM20" s="224"/>
      <c r="BN20" s="224"/>
      <c r="BO20" s="224"/>
      <c r="BP20" s="224"/>
      <c r="BQ20" s="229">
        <v>14</v>
      </c>
      <c r="BR20" s="230"/>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5"/>
    </row>
    <row r="21" spans="1:131" s="226" customFormat="1" ht="26.25" customHeight="1" thickBot="1" x14ac:dyDescent="0.25">
      <c r="A21" s="229">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3"/>
      <c r="BA21" s="223"/>
      <c r="BB21" s="223"/>
      <c r="BC21" s="223"/>
      <c r="BD21" s="223"/>
      <c r="BE21" s="224"/>
      <c r="BF21" s="224"/>
      <c r="BG21" s="224"/>
      <c r="BH21" s="224"/>
      <c r="BI21" s="224"/>
      <c r="BJ21" s="224"/>
      <c r="BK21" s="224"/>
      <c r="BL21" s="224"/>
      <c r="BM21" s="224"/>
      <c r="BN21" s="224"/>
      <c r="BO21" s="224"/>
      <c r="BP21" s="224"/>
      <c r="BQ21" s="229">
        <v>15</v>
      </c>
      <c r="BR21" s="230"/>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5"/>
    </row>
    <row r="22" spans="1:131" s="226" customFormat="1" ht="26.25" customHeight="1" x14ac:dyDescent="0.2">
      <c r="A22" s="229">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4"/>
      <c r="BF22" s="224"/>
      <c r="BG22" s="224"/>
      <c r="BH22" s="224"/>
      <c r="BI22" s="224"/>
      <c r="BJ22" s="224"/>
      <c r="BK22" s="224"/>
      <c r="BL22" s="224"/>
      <c r="BM22" s="224"/>
      <c r="BN22" s="224"/>
      <c r="BO22" s="224"/>
      <c r="BP22" s="224"/>
      <c r="BQ22" s="229">
        <v>16</v>
      </c>
      <c r="BR22" s="230"/>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5"/>
    </row>
    <row r="23" spans="1:131" s="226" customFormat="1" ht="26.25" customHeight="1" thickBot="1" x14ac:dyDescent="0.25">
      <c r="A23" s="231" t="s">
        <v>378</v>
      </c>
      <c r="B23" s="937" t="s">
        <v>379</v>
      </c>
      <c r="C23" s="938"/>
      <c r="D23" s="938"/>
      <c r="E23" s="938"/>
      <c r="F23" s="938"/>
      <c r="G23" s="938"/>
      <c r="H23" s="938"/>
      <c r="I23" s="938"/>
      <c r="J23" s="938"/>
      <c r="K23" s="938"/>
      <c r="L23" s="938"/>
      <c r="M23" s="938"/>
      <c r="N23" s="938"/>
      <c r="O23" s="938"/>
      <c r="P23" s="948"/>
      <c r="Q23" s="1067">
        <v>18724</v>
      </c>
      <c r="R23" s="1061"/>
      <c r="S23" s="1061"/>
      <c r="T23" s="1061"/>
      <c r="U23" s="1061"/>
      <c r="V23" s="1061">
        <v>17956</v>
      </c>
      <c r="W23" s="1061"/>
      <c r="X23" s="1061"/>
      <c r="Y23" s="1061"/>
      <c r="Z23" s="1061"/>
      <c r="AA23" s="1061">
        <v>768</v>
      </c>
      <c r="AB23" s="1061"/>
      <c r="AC23" s="1061"/>
      <c r="AD23" s="1061"/>
      <c r="AE23" s="1068"/>
      <c r="AF23" s="1069">
        <v>711</v>
      </c>
      <c r="AG23" s="1061"/>
      <c r="AH23" s="1061"/>
      <c r="AI23" s="1061"/>
      <c r="AJ23" s="1070"/>
      <c r="AK23" s="1071"/>
      <c r="AL23" s="1072"/>
      <c r="AM23" s="1072"/>
      <c r="AN23" s="1072"/>
      <c r="AO23" s="1072"/>
      <c r="AP23" s="1061">
        <v>16702</v>
      </c>
      <c r="AQ23" s="1061"/>
      <c r="AR23" s="1061"/>
      <c r="AS23" s="1061"/>
      <c r="AT23" s="1061"/>
      <c r="AU23" s="1062"/>
      <c r="AV23" s="1062"/>
      <c r="AW23" s="1062"/>
      <c r="AX23" s="1062"/>
      <c r="AY23" s="1063"/>
      <c r="AZ23" s="1064" t="s">
        <v>122</v>
      </c>
      <c r="BA23" s="1065"/>
      <c r="BB23" s="1065"/>
      <c r="BC23" s="1065"/>
      <c r="BD23" s="1066"/>
      <c r="BE23" s="224"/>
      <c r="BF23" s="224"/>
      <c r="BG23" s="224"/>
      <c r="BH23" s="224"/>
      <c r="BI23" s="224"/>
      <c r="BJ23" s="224"/>
      <c r="BK23" s="224"/>
      <c r="BL23" s="224"/>
      <c r="BM23" s="224"/>
      <c r="BN23" s="224"/>
      <c r="BO23" s="224"/>
      <c r="BP23" s="224"/>
      <c r="BQ23" s="229">
        <v>17</v>
      </c>
      <c r="BR23" s="230"/>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5"/>
    </row>
    <row r="24" spans="1:131" s="226"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3"/>
      <c r="BA24" s="223"/>
      <c r="BB24" s="223"/>
      <c r="BC24" s="223"/>
      <c r="BD24" s="223"/>
      <c r="BE24" s="224"/>
      <c r="BF24" s="224"/>
      <c r="BG24" s="224"/>
      <c r="BH24" s="224"/>
      <c r="BI24" s="224"/>
      <c r="BJ24" s="224"/>
      <c r="BK24" s="224"/>
      <c r="BL24" s="224"/>
      <c r="BM24" s="224"/>
      <c r="BN24" s="224"/>
      <c r="BO24" s="224"/>
      <c r="BP24" s="224"/>
      <c r="BQ24" s="229">
        <v>18</v>
      </c>
      <c r="BR24" s="230"/>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5"/>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3"/>
      <c r="BK25" s="223"/>
      <c r="BL25" s="223"/>
      <c r="BM25" s="223"/>
      <c r="BN25" s="223"/>
      <c r="BO25" s="232"/>
      <c r="BP25" s="232"/>
      <c r="BQ25" s="229">
        <v>19</v>
      </c>
      <c r="BR25" s="230"/>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21"/>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3"/>
      <c r="BK26" s="223"/>
      <c r="BL26" s="223"/>
      <c r="BM26" s="223"/>
      <c r="BN26" s="223"/>
      <c r="BO26" s="232"/>
      <c r="BP26" s="232"/>
      <c r="BQ26" s="229">
        <v>20</v>
      </c>
      <c r="BR26" s="230"/>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21"/>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3"/>
      <c r="BK27" s="223"/>
      <c r="BL27" s="223"/>
      <c r="BM27" s="223"/>
      <c r="BN27" s="223"/>
      <c r="BO27" s="232"/>
      <c r="BP27" s="232"/>
      <c r="BQ27" s="229">
        <v>21</v>
      </c>
      <c r="BR27" s="230"/>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21"/>
    </row>
    <row r="28" spans="1:131" ht="26.25" customHeight="1" thickTop="1" x14ac:dyDescent="0.2">
      <c r="A28" s="233">
        <v>1</v>
      </c>
      <c r="B28" s="1047" t="s">
        <v>390</v>
      </c>
      <c r="C28" s="1048"/>
      <c r="D28" s="1048"/>
      <c r="E28" s="1048"/>
      <c r="F28" s="1048"/>
      <c r="G28" s="1048"/>
      <c r="H28" s="1048"/>
      <c r="I28" s="1048"/>
      <c r="J28" s="1048"/>
      <c r="K28" s="1048"/>
      <c r="L28" s="1048"/>
      <c r="M28" s="1048"/>
      <c r="N28" s="1048"/>
      <c r="O28" s="1048"/>
      <c r="P28" s="1049"/>
      <c r="Q28" s="1050">
        <v>4220</v>
      </c>
      <c r="R28" s="1051"/>
      <c r="S28" s="1051"/>
      <c r="T28" s="1051"/>
      <c r="U28" s="1051"/>
      <c r="V28" s="1051">
        <v>4188</v>
      </c>
      <c r="W28" s="1051"/>
      <c r="X28" s="1051"/>
      <c r="Y28" s="1051"/>
      <c r="Z28" s="1051"/>
      <c r="AA28" s="1051">
        <v>32</v>
      </c>
      <c r="AB28" s="1051"/>
      <c r="AC28" s="1051"/>
      <c r="AD28" s="1051"/>
      <c r="AE28" s="1052"/>
      <c r="AF28" s="1053">
        <v>32</v>
      </c>
      <c r="AG28" s="1051"/>
      <c r="AH28" s="1051"/>
      <c r="AI28" s="1051"/>
      <c r="AJ28" s="1054"/>
      <c r="AK28" s="1042">
        <v>284</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23"/>
      <c r="BK28" s="223"/>
      <c r="BL28" s="223"/>
      <c r="BM28" s="223"/>
      <c r="BN28" s="223"/>
      <c r="BO28" s="232"/>
      <c r="BP28" s="232"/>
      <c r="BQ28" s="229">
        <v>22</v>
      </c>
      <c r="BR28" s="230"/>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21"/>
    </row>
    <row r="29" spans="1:131" ht="26.25" customHeight="1" x14ac:dyDescent="0.2">
      <c r="A29" s="233">
        <v>2</v>
      </c>
      <c r="B29" s="1030" t="s">
        <v>391</v>
      </c>
      <c r="C29" s="1031"/>
      <c r="D29" s="1031"/>
      <c r="E29" s="1031"/>
      <c r="F29" s="1031"/>
      <c r="G29" s="1031"/>
      <c r="H29" s="1031"/>
      <c r="I29" s="1031"/>
      <c r="J29" s="1031"/>
      <c r="K29" s="1031"/>
      <c r="L29" s="1031"/>
      <c r="M29" s="1031"/>
      <c r="N29" s="1031"/>
      <c r="O29" s="1031"/>
      <c r="P29" s="1032"/>
      <c r="Q29" s="1038">
        <v>3949</v>
      </c>
      <c r="R29" s="1039"/>
      <c r="S29" s="1039"/>
      <c r="T29" s="1039"/>
      <c r="U29" s="1039"/>
      <c r="V29" s="1039">
        <v>3923</v>
      </c>
      <c r="W29" s="1039"/>
      <c r="X29" s="1039"/>
      <c r="Y29" s="1039"/>
      <c r="Z29" s="1039"/>
      <c r="AA29" s="1039">
        <v>26</v>
      </c>
      <c r="AB29" s="1039"/>
      <c r="AC29" s="1039"/>
      <c r="AD29" s="1039"/>
      <c r="AE29" s="1040"/>
      <c r="AF29" s="1035">
        <v>26</v>
      </c>
      <c r="AG29" s="1036"/>
      <c r="AH29" s="1036"/>
      <c r="AI29" s="1036"/>
      <c r="AJ29" s="1037"/>
      <c r="AK29" s="980">
        <v>491</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23"/>
      <c r="BK29" s="223"/>
      <c r="BL29" s="223"/>
      <c r="BM29" s="223"/>
      <c r="BN29" s="223"/>
      <c r="BO29" s="232"/>
      <c r="BP29" s="232"/>
      <c r="BQ29" s="229">
        <v>23</v>
      </c>
      <c r="BR29" s="230"/>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21"/>
    </row>
    <row r="30" spans="1:131" ht="26.25" customHeight="1" x14ac:dyDescent="0.2">
      <c r="A30" s="233">
        <v>3</v>
      </c>
      <c r="B30" s="1030" t="s">
        <v>392</v>
      </c>
      <c r="C30" s="1031"/>
      <c r="D30" s="1031"/>
      <c r="E30" s="1031"/>
      <c r="F30" s="1031"/>
      <c r="G30" s="1031"/>
      <c r="H30" s="1031"/>
      <c r="I30" s="1031"/>
      <c r="J30" s="1031"/>
      <c r="K30" s="1031"/>
      <c r="L30" s="1031"/>
      <c r="M30" s="1031"/>
      <c r="N30" s="1031"/>
      <c r="O30" s="1031"/>
      <c r="P30" s="1032"/>
      <c r="Q30" s="1038">
        <v>8</v>
      </c>
      <c r="R30" s="1039"/>
      <c r="S30" s="1039"/>
      <c r="T30" s="1039"/>
      <c r="U30" s="1039"/>
      <c r="V30" s="1039">
        <v>8</v>
      </c>
      <c r="W30" s="1039"/>
      <c r="X30" s="1039"/>
      <c r="Y30" s="1039"/>
      <c r="Z30" s="1039"/>
      <c r="AA30" s="1039" t="s">
        <v>549</v>
      </c>
      <c r="AB30" s="1039"/>
      <c r="AC30" s="1039"/>
      <c r="AD30" s="1039"/>
      <c r="AE30" s="1040"/>
      <c r="AF30" s="1035" t="s">
        <v>122</v>
      </c>
      <c r="AG30" s="1036"/>
      <c r="AH30" s="1036"/>
      <c r="AI30" s="1036"/>
      <c r="AJ30" s="1037"/>
      <c r="AK30" s="980" t="s">
        <v>549</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23"/>
      <c r="BK30" s="223"/>
      <c r="BL30" s="223"/>
      <c r="BM30" s="223"/>
      <c r="BN30" s="223"/>
      <c r="BO30" s="232"/>
      <c r="BP30" s="232"/>
      <c r="BQ30" s="229">
        <v>24</v>
      </c>
      <c r="BR30" s="230"/>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21"/>
    </row>
    <row r="31" spans="1:131" ht="26.25" customHeight="1" x14ac:dyDescent="0.2">
      <c r="A31" s="233">
        <v>4</v>
      </c>
      <c r="B31" s="1030" t="s">
        <v>393</v>
      </c>
      <c r="C31" s="1031"/>
      <c r="D31" s="1031"/>
      <c r="E31" s="1031"/>
      <c r="F31" s="1031"/>
      <c r="G31" s="1031"/>
      <c r="H31" s="1031"/>
      <c r="I31" s="1031"/>
      <c r="J31" s="1031"/>
      <c r="K31" s="1031"/>
      <c r="L31" s="1031"/>
      <c r="M31" s="1031"/>
      <c r="N31" s="1031"/>
      <c r="O31" s="1031"/>
      <c r="P31" s="1032"/>
      <c r="Q31" s="1038">
        <v>961</v>
      </c>
      <c r="R31" s="1039"/>
      <c r="S31" s="1039"/>
      <c r="T31" s="1039"/>
      <c r="U31" s="1039"/>
      <c r="V31" s="1039">
        <v>941</v>
      </c>
      <c r="W31" s="1039"/>
      <c r="X31" s="1039"/>
      <c r="Y31" s="1039"/>
      <c r="Z31" s="1039"/>
      <c r="AA31" s="1039">
        <v>19</v>
      </c>
      <c r="AB31" s="1039"/>
      <c r="AC31" s="1039"/>
      <c r="AD31" s="1039"/>
      <c r="AE31" s="1040"/>
      <c r="AF31" s="1035">
        <v>19</v>
      </c>
      <c r="AG31" s="1036"/>
      <c r="AH31" s="1036"/>
      <c r="AI31" s="1036"/>
      <c r="AJ31" s="1037"/>
      <c r="AK31" s="980">
        <v>505</v>
      </c>
      <c r="AL31" s="971"/>
      <c r="AM31" s="971"/>
      <c r="AN31" s="971"/>
      <c r="AO31" s="971"/>
      <c r="AP31" s="971" t="s">
        <v>549</v>
      </c>
      <c r="AQ31" s="971"/>
      <c r="AR31" s="971"/>
      <c r="AS31" s="971"/>
      <c r="AT31" s="971"/>
      <c r="AU31" s="971" t="s">
        <v>549</v>
      </c>
      <c r="AV31" s="971"/>
      <c r="AW31" s="971"/>
      <c r="AX31" s="971"/>
      <c r="AY31" s="971"/>
      <c r="AZ31" s="1041" t="s">
        <v>549</v>
      </c>
      <c r="BA31" s="1041"/>
      <c r="BB31" s="1041"/>
      <c r="BC31" s="1041"/>
      <c r="BD31" s="1041"/>
      <c r="BE31" s="972"/>
      <c r="BF31" s="972"/>
      <c r="BG31" s="972"/>
      <c r="BH31" s="972"/>
      <c r="BI31" s="973"/>
      <c r="BJ31" s="223"/>
      <c r="BK31" s="223"/>
      <c r="BL31" s="223"/>
      <c r="BM31" s="223"/>
      <c r="BN31" s="223"/>
      <c r="BO31" s="232"/>
      <c r="BP31" s="232"/>
      <c r="BQ31" s="229">
        <v>25</v>
      </c>
      <c r="BR31" s="230"/>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21"/>
    </row>
    <row r="32" spans="1:131" ht="26.25" customHeight="1" x14ac:dyDescent="0.2">
      <c r="A32" s="233">
        <v>5</v>
      </c>
      <c r="B32" s="1030" t="s">
        <v>394</v>
      </c>
      <c r="C32" s="1031"/>
      <c r="D32" s="1031"/>
      <c r="E32" s="1031"/>
      <c r="F32" s="1031"/>
      <c r="G32" s="1031"/>
      <c r="H32" s="1031"/>
      <c r="I32" s="1031"/>
      <c r="J32" s="1031"/>
      <c r="K32" s="1031"/>
      <c r="L32" s="1031"/>
      <c r="M32" s="1031"/>
      <c r="N32" s="1031"/>
      <c r="O32" s="1031"/>
      <c r="P32" s="1032"/>
      <c r="Q32" s="1038">
        <v>721</v>
      </c>
      <c r="R32" s="1039"/>
      <c r="S32" s="1039"/>
      <c r="T32" s="1039"/>
      <c r="U32" s="1039"/>
      <c r="V32" s="1039">
        <v>599</v>
      </c>
      <c r="W32" s="1039"/>
      <c r="X32" s="1039"/>
      <c r="Y32" s="1039"/>
      <c r="Z32" s="1039"/>
      <c r="AA32" s="1039">
        <v>122</v>
      </c>
      <c r="AB32" s="1039"/>
      <c r="AC32" s="1039"/>
      <c r="AD32" s="1039"/>
      <c r="AE32" s="1040"/>
      <c r="AF32" s="1035">
        <v>756</v>
      </c>
      <c r="AG32" s="1036"/>
      <c r="AH32" s="1036"/>
      <c r="AI32" s="1036"/>
      <c r="AJ32" s="1037"/>
      <c r="AK32" s="980">
        <v>5</v>
      </c>
      <c r="AL32" s="971"/>
      <c r="AM32" s="971"/>
      <c r="AN32" s="971"/>
      <c r="AO32" s="971"/>
      <c r="AP32" s="971">
        <v>2399</v>
      </c>
      <c r="AQ32" s="971"/>
      <c r="AR32" s="971"/>
      <c r="AS32" s="971"/>
      <c r="AT32" s="971"/>
      <c r="AU32" s="971">
        <v>74</v>
      </c>
      <c r="AV32" s="971"/>
      <c r="AW32" s="971"/>
      <c r="AX32" s="971"/>
      <c r="AY32" s="971"/>
      <c r="AZ32" s="1041" t="s">
        <v>549</v>
      </c>
      <c r="BA32" s="1041"/>
      <c r="BB32" s="1041"/>
      <c r="BC32" s="1041"/>
      <c r="BD32" s="1041"/>
      <c r="BE32" s="972" t="s">
        <v>395</v>
      </c>
      <c r="BF32" s="972"/>
      <c r="BG32" s="972"/>
      <c r="BH32" s="972"/>
      <c r="BI32" s="973"/>
      <c r="BJ32" s="223"/>
      <c r="BK32" s="223"/>
      <c r="BL32" s="223"/>
      <c r="BM32" s="223"/>
      <c r="BN32" s="223"/>
      <c r="BO32" s="232"/>
      <c r="BP32" s="232"/>
      <c r="BQ32" s="229">
        <v>26</v>
      </c>
      <c r="BR32" s="230"/>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21"/>
    </row>
    <row r="33" spans="1:131" ht="26.25" customHeight="1" x14ac:dyDescent="0.2">
      <c r="A33" s="233">
        <v>6</v>
      </c>
      <c r="B33" s="1030" t="s">
        <v>396</v>
      </c>
      <c r="C33" s="1031"/>
      <c r="D33" s="1031"/>
      <c r="E33" s="1031"/>
      <c r="F33" s="1031"/>
      <c r="G33" s="1031"/>
      <c r="H33" s="1031"/>
      <c r="I33" s="1031"/>
      <c r="J33" s="1031"/>
      <c r="K33" s="1031"/>
      <c r="L33" s="1031"/>
      <c r="M33" s="1031"/>
      <c r="N33" s="1031"/>
      <c r="O33" s="1031"/>
      <c r="P33" s="1032"/>
      <c r="Q33" s="1038">
        <v>1765</v>
      </c>
      <c r="R33" s="1039"/>
      <c r="S33" s="1039"/>
      <c r="T33" s="1039"/>
      <c r="U33" s="1039"/>
      <c r="V33" s="1039">
        <v>1756</v>
      </c>
      <c r="W33" s="1039"/>
      <c r="X33" s="1039"/>
      <c r="Y33" s="1039"/>
      <c r="Z33" s="1039"/>
      <c r="AA33" s="1039">
        <v>10</v>
      </c>
      <c r="AB33" s="1039"/>
      <c r="AC33" s="1039"/>
      <c r="AD33" s="1039"/>
      <c r="AE33" s="1040"/>
      <c r="AF33" s="1035">
        <v>735</v>
      </c>
      <c r="AG33" s="1036"/>
      <c r="AH33" s="1036"/>
      <c r="AI33" s="1036"/>
      <c r="AJ33" s="1037"/>
      <c r="AK33" s="980">
        <v>915</v>
      </c>
      <c r="AL33" s="971"/>
      <c r="AM33" s="971"/>
      <c r="AN33" s="971"/>
      <c r="AO33" s="971"/>
      <c r="AP33" s="971">
        <v>11856</v>
      </c>
      <c r="AQ33" s="971"/>
      <c r="AR33" s="971"/>
      <c r="AS33" s="971"/>
      <c r="AT33" s="971"/>
      <c r="AU33" s="971">
        <v>11856</v>
      </c>
      <c r="AV33" s="971"/>
      <c r="AW33" s="971"/>
      <c r="AX33" s="971"/>
      <c r="AY33" s="971"/>
      <c r="AZ33" s="1041" t="s">
        <v>549</v>
      </c>
      <c r="BA33" s="1041"/>
      <c r="BB33" s="1041"/>
      <c r="BC33" s="1041"/>
      <c r="BD33" s="1041"/>
      <c r="BE33" s="972" t="s">
        <v>395</v>
      </c>
      <c r="BF33" s="972"/>
      <c r="BG33" s="972"/>
      <c r="BH33" s="972"/>
      <c r="BI33" s="973"/>
      <c r="BJ33" s="223"/>
      <c r="BK33" s="223"/>
      <c r="BL33" s="223"/>
      <c r="BM33" s="223"/>
      <c r="BN33" s="223"/>
      <c r="BO33" s="232"/>
      <c r="BP33" s="232"/>
      <c r="BQ33" s="229">
        <v>27</v>
      </c>
      <c r="BR33" s="230"/>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21"/>
    </row>
    <row r="34" spans="1:131" ht="26.25" customHeight="1" x14ac:dyDescent="0.2">
      <c r="A34" s="233">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3"/>
      <c r="BK34" s="223"/>
      <c r="BL34" s="223"/>
      <c r="BM34" s="223"/>
      <c r="BN34" s="223"/>
      <c r="BO34" s="232"/>
      <c r="BP34" s="232"/>
      <c r="BQ34" s="229">
        <v>28</v>
      </c>
      <c r="BR34" s="230"/>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21"/>
    </row>
    <row r="35" spans="1:131" ht="26.25" customHeight="1" x14ac:dyDescent="0.2">
      <c r="A35" s="233">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3"/>
      <c r="BK35" s="223"/>
      <c r="BL35" s="223"/>
      <c r="BM35" s="223"/>
      <c r="BN35" s="223"/>
      <c r="BO35" s="232"/>
      <c r="BP35" s="232"/>
      <c r="BQ35" s="229">
        <v>29</v>
      </c>
      <c r="BR35" s="230"/>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21"/>
    </row>
    <row r="36" spans="1:131" ht="26.25" customHeight="1" x14ac:dyDescent="0.2">
      <c r="A36" s="233">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3"/>
      <c r="BK36" s="223"/>
      <c r="BL36" s="223"/>
      <c r="BM36" s="223"/>
      <c r="BN36" s="223"/>
      <c r="BO36" s="232"/>
      <c r="BP36" s="232"/>
      <c r="BQ36" s="229">
        <v>30</v>
      </c>
      <c r="BR36" s="230"/>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21"/>
    </row>
    <row r="37" spans="1:131" ht="26.25" customHeight="1" x14ac:dyDescent="0.2">
      <c r="A37" s="233">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3"/>
      <c r="BK37" s="223"/>
      <c r="BL37" s="223"/>
      <c r="BM37" s="223"/>
      <c r="BN37" s="223"/>
      <c r="BO37" s="232"/>
      <c r="BP37" s="232"/>
      <c r="BQ37" s="229">
        <v>31</v>
      </c>
      <c r="BR37" s="230"/>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21"/>
    </row>
    <row r="38" spans="1:131" ht="26.25" customHeight="1" x14ac:dyDescent="0.2">
      <c r="A38" s="233">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3"/>
      <c r="BK38" s="223"/>
      <c r="BL38" s="223"/>
      <c r="BM38" s="223"/>
      <c r="BN38" s="223"/>
      <c r="BO38" s="232"/>
      <c r="BP38" s="232"/>
      <c r="BQ38" s="229">
        <v>32</v>
      </c>
      <c r="BR38" s="230"/>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21"/>
    </row>
    <row r="39" spans="1:131" ht="26.25" customHeight="1" x14ac:dyDescent="0.2">
      <c r="A39" s="233">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3"/>
      <c r="BK39" s="223"/>
      <c r="BL39" s="223"/>
      <c r="BM39" s="223"/>
      <c r="BN39" s="223"/>
      <c r="BO39" s="232"/>
      <c r="BP39" s="232"/>
      <c r="BQ39" s="229">
        <v>33</v>
      </c>
      <c r="BR39" s="230"/>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21"/>
    </row>
    <row r="40" spans="1:131" ht="26.25" customHeight="1" x14ac:dyDescent="0.2">
      <c r="A40" s="229">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3"/>
      <c r="BK40" s="223"/>
      <c r="BL40" s="223"/>
      <c r="BM40" s="223"/>
      <c r="BN40" s="223"/>
      <c r="BO40" s="232"/>
      <c r="BP40" s="232"/>
      <c r="BQ40" s="229">
        <v>34</v>
      </c>
      <c r="BR40" s="230"/>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21"/>
    </row>
    <row r="41" spans="1:131" ht="26.25" customHeight="1" x14ac:dyDescent="0.2">
      <c r="A41" s="229">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3"/>
      <c r="BK41" s="223"/>
      <c r="BL41" s="223"/>
      <c r="BM41" s="223"/>
      <c r="BN41" s="223"/>
      <c r="BO41" s="232"/>
      <c r="BP41" s="232"/>
      <c r="BQ41" s="229">
        <v>35</v>
      </c>
      <c r="BR41" s="230"/>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21"/>
    </row>
    <row r="42" spans="1:131" ht="26.25" customHeight="1" x14ac:dyDescent="0.2">
      <c r="A42" s="229">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3"/>
      <c r="BK42" s="223"/>
      <c r="BL42" s="223"/>
      <c r="BM42" s="223"/>
      <c r="BN42" s="223"/>
      <c r="BO42" s="232"/>
      <c r="BP42" s="232"/>
      <c r="BQ42" s="229">
        <v>36</v>
      </c>
      <c r="BR42" s="230"/>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21"/>
    </row>
    <row r="43" spans="1:131" ht="26.25" customHeight="1" x14ac:dyDescent="0.2">
      <c r="A43" s="229">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3"/>
      <c r="BK43" s="223"/>
      <c r="BL43" s="223"/>
      <c r="BM43" s="223"/>
      <c r="BN43" s="223"/>
      <c r="BO43" s="232"/>
      <c r="BP43" s="232"/>
      <c r="BQ43" s="229">
        <v>37</v>
      </c>
      <c r="BR43" s="230"/>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21"/>
    </row>
    <row r="44" spans="1:131" ht="26.25" customHeight="1" x14ac:dyDescent="0.2">
      <c r="A44" s="229">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3"/>
      <c r="BK44" s="223"/>
      <c r="BL44" s="223"/>
      <c r="BM44" s="223"/>
      <c r="BN44" s="223"/>
      <c r="BO44" s="232"/>
      <c r="BP44" s="232"/>
      <c r="BQ44" s="229">
        <v>38</v>
      </c>
      <c r="BR44" s="230"/>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21"/>
    </row>
    <row r="45" spans="1:131" ht="26.25" customHeight="1" x14ac:dyDescent="0.2">
      <c r="A45" s="229">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3"/>
      <c r="BK45" s="223"/>
      <c r="BL45" s="223"/>
      <c r="BM45" s="223"/>
      <c r="BN45" s="223"/>
      <c r="BO45" s="232"/>
      <c r="BP45" s="232"/>
      <c r="BQ45" s="229">
        <v>39</v>
      </c>
      <c r="BR45" s="230"/>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21"/>
    </row>
    <row r="46" spans="1:131" ht="26.25" customHeight="1" x14ac:dyDescent="0.2">
      <c r="A46" s="229">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3"/>
      <c r="BK46" s="223"/>
      <c r="BL46" s="223"/>
      <c r="BM46" s="223"/>
      <c r="BN46" s="223"/>
      <c r="BO46" s="232"/>
      <c r="BP46" s="232"/>
      <c r="BQ46" s="229">
        <v>40</v>
      </c>
      <c r="BR46" s="230"/>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21"/>
    </row>
    <row r="47" spans="1:131" ht="26.25" customHeight="1" x14ac:dyDescent="0.2">
      <c r="A47" s="229">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3"/>
      <c r="BK47" s="223"/>
      <c r="BL47" s="223"/>
      <c r="BM47" s="223"/>
      <c r="BN47" s="223"/>
      <c r="BO47" s="232"/>
      <c r="BP47" s="232"/>
      <c r="BQ47" s="229">
        <v>41</v>
      </c>
      <c r="BR47" s="230"/>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21"/>
    </row>
    <row r="48" spans="1:131" ht="26.25" customHeight="1" x14ac:dyDescent="0.2">
      <c r="A48" s="229">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3"/>
      <c r="BK48" s="223"/>
      <c r="BL48" s="223"/>
      <c r="BM48" s="223"/>
      <c r="BN48" s="223"/>
      <c r="BO48" s="232"/>
      <c r="BP48" s="232"/>
      <c r="BQ48" s="229">
        <v>42</v>
      </c>
      <c r="BR48" s="230"/>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21"/>
    </row>
    <row r="49" spans="1:131" ht="26.25" customHeight="1" x14ac:dyDescent="0.2">
      <c r="A49" s="229">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3"/>
      <c r="BK49" s="223"/>
      <c r="BL49" s="223"/>
      <c r="BM49" s="223"/>
      <c r="BN49" s="223"/>
      <c r="BO49" s="232"/>
      <c r="BP49" s="232"/>
      <c r="BQ49" s="229">
        <v>43</v>
      </c>
      <c r="BR49" s="230"/>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21"/>
    </row>
    <row r="50" spans="1:131" ht="26.25" customHeight="1" x14ac:dyDescent="0.2">
      <c r="A50" s="229">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3"/>
      <c r="BK50" s="223"/>
      <c r="BL50" s="223"/>
      <c r="BM50" s="223"/>
      <c r="BN50" s="223"/>
      <c r="BO50" s="232"/>
      <c r="BP50" s="232"/>
      <c r="BQ50" s="229">
        <v>44</v>
      </c>
      <c r="BR50" s="230"/>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21"/>
    </row>
    <row r="51" spans="1:131" ht="26.25" customHeight="1" x14ac:dyDescent="0.2">
      <c r="A51" s="229">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3"/>
      <c r="BK51" s="223"/>
      <c r="BL51" s="223"/>
      <c r="BM51" s="223"/>
      <c r="BN51" s="223"/>
      <c r="BO51" s="232"/>
      <c r="BP51" s="232"/>
      <c r="BQ51" s="229">
        <v>45</v>
      </c>
      <c r="BR51" s="230"/>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21"/>
    </row>
    <row r="52" spans="1:131" ht="26.25" customHeight="1" x14ac:dyDescent="0.2">
      <c r="A52" s="229">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3"/>
      <c r="BK52" s="223"/>
      <c r="BL52" s="223"/>
      <c r="BM52" s="223"/>
      <c r="BN52" s="223"/>
      <c r="BO52" s="232"/>
      <c r="BP52" s="232"/>
      <c r="BQ52" s="229">
        <v>46</v>
      </c>
      <c r="BR52" s="230"/>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21"/>
    </row>
    <row r="53" spans="1:131" ht="26.25" customHeight="1" x14ac:dyDescent="0.2">
      <c r="A53" s="229">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3"/>
      <c r="BK53" s="223"/>
      <c r="BL53" s="223"/>
      <c r="BM53" s="223"/>
      <c r="BN53" s="223"/>
      <c r="BO53" s="232"/>
      <c r="BP53" s="232"/>
      <c r="BQ53" s="229">
        <v>47</v>
      </c>
      <c r="BR53" s="230"/>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21"/>
    </row>
    <row r="54" spans="1:131" ht="26.25" customHeight="1" x14ac:dyDescent="0.2">
      <c r="A54" s="229">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3"/>
      <c r="BK54" s="223"/>
      <c r="BL54" s="223"/>
      <c r="BM54" s="223"/>
      <c r="BN54" s="223"/>
      <c r="BO54" s="232"/>
      <c r="BP54" s="232"/>
      <c r="BQ54" s="229">
        <v>48</v>
      </c>
      <c r="BR54" s="230"/>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21"/>
    </row>
    <row r="55" spans="1:131" ht="26.25" customHeight="1" x14ac:dyDescent="0.2">
      <c r="A55" s="229">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3"/>
      <c r="BK55" s="223"/>
      <c r="BL55" s="223"/>
      <c r="BM55" s="223"/>
      <c r="BN55" s="223"/>
      <c r="BO55" s="232"/>
      <c r="BP55" s="232"/>
      <c r="BQ55" s="229">
        <v>49</v>
      </c>
      <c r="BR55" s="230"/>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21"/>
    </row>
    <row r="56" spans="1:131" ht="26.25" customHeight="1" x14ac:dyDescent="0.2">
      <c r="A56" s="229">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3"/>
      <c r="BK56" s="223"/>
      <c r="BL56" s="223"/>
      <c r="BM56" s="223"/>
      <c r="BN56" s="223"/>
      <c r="BO56" s="232"/>
      <c r="BP56" s="232"/>
      <c r="BQ56" s="229">
        <v>50</v>
      </c>
      <c r="BR56" s="230"/>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21"/>
    </row>
    <row r="57" spans="1:131" ht="26.25" customHeight="1" x14ac:dyDescent="0.2">
      <c r="A57" s="229">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3"/>
      <c r="BK57" s="223"/>
      <c r="BL57" s="223"/>
      <c r="BM57" s="223"/>
      <c r="BN57" s="223"/>
      <c r="BO57" s="232"/>
      <c r="BP57" s="232"/>
      <c r="BQ57" s="229">
        <v>51</v>
      </c>
      <c r="BR57" s="230"/>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21"/>
    </row>
    <row r="58" spans="1:131" ht="26.25" customHeight="1" x14ac:dyDescent="0.2">
      <c r="A58" s="229">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3"/>
      <c r="BK58" s="223"/>
      <c r="BL58" s="223"/>
      <c r="BM58" s="223"/>
      <c r="BN58" s="223"/>
      <c r="BO58" s="232"/>
      <c r="BP58" s="232"/>
      <c r="BQ58" s="229">
        <v>52</v>
      </c>
      <c r="BR58" s="230"/>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21"/>
    </row>
    <row r="59" spans="1:131" ht="26.25" customHeight="1" x14ac:dyDescent="0.2">
      <c r="A59" s="229">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3"/>
      <c r="BK59" s="223"/>
      <c r="BL59" s="223"/>
      <c r="BM59" s="223"/>
      <c r="BN59" s="223"/>
      <c r="BO59" s="232"/>
      <c r="BP59" s="232"/>
      <c r="BQ59" s="229">
        <v>53</v>
      </c>
      <c r="BR59" s="230"/>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21"/>
    </row>
    <row r="60" spans="1:131" ht="26.25" customHeight="1" x14ac:dyDescent="0.2">
      <c r="A60" s="229">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3"/>
      <c r="BK60" s="223"/>
      <c r="BL60" s="223"/>
      <c r="BM60" s="223"/>
      <c r="BN60" s="223"/>
      <c r="BO60" s="232"/>
      <c r="BP60" s="232"/>
      <c r="BQ60" s="229">
        <v>54</v>
      </c>
      <c r="BR60" s="230"/>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21"/>
    </row>
    <row r="61" spans="1:131" ht="26.25" customHeight="1" thickBot="1" x14ac:dyDescent="0.25">
      <c r="A61" s="229">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3"/>
      <c r="BK61" s="223"/>
      <c r="BL61" s="223"/>
      <c r="BM61" s="223"/>
      <c r="BN61" s="223"/>
      <c r="BO61" s="232"/>
      <c r="BP61" s="232"/>
      <c r="BQ61" s="229">
        <v>55</v>
      </c>
      <c r="BR61" s="230"/>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21"/>
    </row>
    <row r="62" spans="1:131" ht="26.25" customHeight="1" x14ac:dyDescent="0.2">
      <c r="A62" s="229">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32"/>
      <c r="BP62" s="232"/>
      <c r="BQ62" s="229">
        <v>56</v>
      </c>
      <c r="BR62" s="230"/>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21"/>
    </row>
    <row r="63" spans="1:131" ht="26.25" customHeight="1" thickBot="1" x14ac:dyDescent="0.25">
      <c r="A63" s="231" t="s">
        <v>378</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1569</v>
      </c>
      <c r="AG63" s="959"/>
      <c r="AH63" s="959"/>
      <c r="AI63" s="959"/>
      <c r="AJ63" s="1022"/>
      <c r="AK63" s="1023"/>
      <c r="AL63" s="963"/>
      <c r="AM63" s="963"/>
      <c r="AN63" s="963"/>
      <c r="AO63" s="963"/>
      <c r="AP63" s="959">
        <v>14255</v>
      </c>
      <c r="AQ63" s="959"/>
      <c r="AR63" s="959"/>
      <c r="AS63" s="959"/>
      <c r="AT63" s="959"/>
      <c r="AU63" s="959">
        <v>11930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32"/>
      <c r="BP63" s="232"/>
      <c r="BQ63" s="229">
        <v>57</v>
      </c>
      <c r="BR63" s="230"/>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21"/>
    </row>
    <row r="65" spans="1:131" ht="26.25" customHeight="1" thickBot="1" x14ac:dyDescent="0.25">
      <c r="A65" s="223" t="s">
        <v>399</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21"/>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401</v>
      </c>
      <c r="AV66" s="1002"/>
      <c r="AW66" s="1002"/>
      <c r="AX66" s="1002"/>
      <c r="AY66" s="1003"/>
      <c r="AZ66" s="1001" t="s">
        <v>364</v>
      </c>
      <c r="BA66" s="1002"/>
      <c r="BB66" s="1002"/>
      <c r="BC66" s="1002"/>
      <c r="BD66" s="1015"/>
      <c r="BE66" s="232"/>
      <c r="BF66" s="232"/>
      <c r="BG66" s="232"/>
      <c r="BH66" s="232"/>
      <c r="BI66" s="232"/>
      <c r="BJ66" s="232"/>
      <c r="BK66" s="232"/>
      <c r="BL66" s="232"/>
      <c r="BM66" s="232"/>
      <c r="BN66" s="232"/>
      <c r="BO66" s="232"/>
      <c r="BP66" s="232"/>
      <c r="BQ66" s="229">
        <v>60</v>
      </c>
      <c r="BR66" s="234"/>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21"/>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32"/>
      <c r="BF67" s="232"/>
      <c r="BG67" s="232"/>
      <c r="BH67" s="232"/>
      <c r="BI67" s="232"/>
      <c r="BJ67" s="232"/>
      <c r="BK67" s="232"/>
      <c r="BL67" s="232"/>
      <c r="BM67" s="232"/>
      <c r="BN67" s="232"/>
      <c r="BO67" s="232"/>
      <c r="BP67" s="232"/>
      <c r="BQ67" s="229">
        <v>61</v>
      </c>
      <c r="BR67" s="234"/>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21"/>
    </row>
    <row r="68" spans="1:131" ht="26.25" customHeight="1" thickTop="1" x14ac:dyDescent="0.2">
      <c r="A68" s="227">
        <v>1</v>
      </c>
      <c r="B68" s="985" t="s">
        <v>550</v>
      </c>
      <c r="C68" s="986"/>
      <c r="D68" s="986"/>
      <c r="E68" s="986"/>
      <c r="F68" s="986"/>
      <c r="G68" s="986"/>
      <c r="H68" s="986"/>
      <c r="I68" s="986"/>
      <c r="J68" s="986"/>
      <c r="K68" s="986"/>
      <c r="L68" s="986"/>
      <c r="M68" s="986"/>
      <c r="N68" s="986"/>
      <c r="O68" s="986"/>
      <c r="P68" s="987"/>
      <c r="Q68" s="988">
        <v>1977</v>
      </c>
      <c r="R68" s="982"/>
      <c r="S68" s="982"/>
      <c r="T68" s="982"/>
      <c r="U68" s="982"/>
      <c r="V68" s="982">
        <v>1761</v>
      </c>
      <c r="W68" s="982"/>
      <c r="X68" s="982"/>
      <c r="Y68" s="982"/>
      <c r="Z68" s="982"/>
      <c r="AA68" s="982">
        <v>216</v>
      </c>
      <c r="AB68" s="982"/>
      <c r="AC68" s="982"/>
      <c r="AD68" s="982"/>
      <c r="AE68" s="982"/>
      <c r="AF68" s="982">
        <v>216</v>
      </c>
      <c r="AG68" s="982"/>
      <c r="AH68" s="982"/>
      <c r="AI68" s="982"/>
      <c r="AJ68" s="982"/>
      <c r="AK68" s="982">
        <v>70</v>
      </c>
      <c r="AL68" s="982"/>
      <c r="AM68" s="982"/>
      <c r="AN68" s="982"/>
      <c r="AO68" s="982"/>
      <c r="AP68" s="982">
        <v>2497</v>
      </c>
      <c r="AQ68" s="982"/>
      <c r="AR68" s="982"/>
      <c r="AS68" s="982"/>
      <c r="AT68" s="982"/>
      <c r="AU68" s="982">
        <v>557</v>
      </c>
      <c r="AV68" s="982"/>
      <c r="AW68" s="982"/>
      <c r="AX68" s="982"/>
      <c r="AY68" s="982"/>
      <c r="AZ68" s="983" t="s">
        <v>557</v>
      </c>
      <c r="BA68" s="983"/>
      <c r="BB68" s="983"/>
      <c r="BC68" s="983"/>
      <c r="BD68" s="984"/>
      <c r="BE68" s="232"/>
      <c r="BF68" s="232"/>
      <c r="BG68" s="232"/>
      <c r="BH68" s="232"/>
      <c r="BI68" s="232"/>
      <c r="BJ68" s="232"/>
      <c r="BK68" s="232"/>
      <c r="BL68" s="232"/>
      <c r="BM68" s="232"/>
      <c r="BN68" s="232"/>
      <c r="BO68" s="232"/>
      <c r="BP68" s="232"/>
      <c r="BQ68" s="229">
        <v>62</v>
      </c>
      <c r="BR68" s="234"/>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21"/>
    </row>
    <row r="69" spans="1:131" ht="26.25" customHeight="1" x14ac:dyDescent="0.2">
      <c r="A69" s="229">
        <v>2</v>
      </c>
      <c r="B69" s="974" t="s">
        <v>551</v>
      </c>
      <c r="C69" s="975"/>
      <c r="D69" s="975"/>
      <c r="E69" s="975"/>
      <c r="F69" s="975"/>
      <c r="G69" s="975"/>
      <c r="H69" s="975"/>
      <c r="I69" s="975"/>
      <c r="J69" s="975"/>
      <c r="K69" s="975"/>
      <c r="L69" s="975"/>
      <c r="M69" s="975"/>
      <c r="N69" s="975"/>
      <c r="O69" s="975"/>
      <c r="P69" s="976"/>
      <c r="Q69" s="977">
        <v>63</v>
      </c>
      <c r="R69" s="971"/>
      <c r="S69" s="971"/>
      <c r="T69" s="971"/>
      <c r="U69" s="971"/>
      <c r="V69" s="971">
        <v>57</v>
      </c>
      <c r="W69" s="971"/>
      <c r="X69" s="971"/>
      <c r="Y69" s="971"/>
      <c r="Z69" s="971"/>
      <c r="AA69" s="971">
        <v>6</v>
      </c>
      <c r="AB69" s="971"/>
      <c r="AC69" s="971"/>
      <c r="AD69" s="971"/>
      <c r="AE69" s="971"/>
      <c r="AF69" s="971">
        <v>6</v>
      </c>
      <c r="AG69" s="971"/>
      <c r="AH69" s="971"/>
      <c r="AI69" s="971"/>
      <c r="AJ69" s="971"/>
      <c r="AK69" s="971" t="s">
        <v>556</v>
      </c>
      <c r="AL69" s="971"/>
      <c r="AM69" s="971"/>
      <c r="AN69" s="971"/>
      <c r="AO69" s="971"/>
      <c r="AP69" s="971" t="s">
        <v>556</v>
      </c>
      <c r="AQ69" s="971"/>
      <c r="AR69" s="971"/>
      <c r="AS69" s="971"/>
      <c r="AT69" s="971"/>
      <c r="AU69" s="971" t="s">
        <v>556</v>
      </c>
      <c r="AV69" s="971"/>
      <c r="AW69" s="971"/>
      <c r="AX69" s="971"/>
      <c r="AY69" s="971"/>
      <c r="AZ69" s="972"/>
      <c r="BA69" s="972"/>
      <c r="BB69" s="972"/>
      <c r="BC69" s="972"/>
      <c r="BD69" s="973"/>
      <c r="BE69" s="232"/>
      <c r="BF69" s="232"/>
      <c r="BG69" s="232"/>
      <c r="BH69" s="232"/>
      <c r="BI69" s="232"/>
      <c r="BJ69" s="232"/>
      <c r="BK69" s="232"/>
      <c r="BL69" s="232"/>
      <c r="BM69" s="232"/>
      <c r="BN69" s="232"/>
      <c r="BO69" s="232"/>
      <c r="BP69" s="232"/>
      <c r="BQ69" s="229">
        <v>63</v>
      </c>
      <c r="BR69" s="234"/>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21"/>
    </row>
    <row r="70" spans="1:131" ht="26.25" customHeight="1" x14ac:dyDescent="0.2">
      <c r="A70" s="229">
        <v>3</v>
      </c>
      <c r="B70" s="974" t="s">
        <v>552</v>
      </c>
      <c r="C70" s="975"/>
      <c r="D70" s="975"/>
      <c r="E70" s="975"/>
      <c r="F70" s="975"/>
      <c r="G70" s="975"/>
      <c r="H70" s="975"/>
      <c r="I70" s="975"/>
      <c r="J70" s="975"/>
      <c r="K70" s="975"/>
      <c r="L70" s="975"/>
      <c r="M70" s="975"/>
      <c r="N70" s="975"/>
      <c r="O70" s="975"/>
      <c r="P70" s="976"/>
      <c r="Q70" s="977">
        <v>5949</v>
      </c>
      <c r="R70" s="971"/>
      <c r="S70" s="971"/>
      <c r="T70" s="971"/>
      <c r="U70" s="971"/>
      <c r="V70" s="971">
        <v>4240</v>
      </c>
      <c r="W70" s="971"/>
      <c r="X70" s="971"/>
      <c r="Y70" s="971"/>
      <c r="Z70" s="971"/>
      <c r="AA70" s="971">
        <v>1709</v>
      </c>
      <c r="AB70" s="971"/>
      <c r="AC70" s="971"/>
      <c r="AD70" s="971"/>
      <c r="AE70" s="971"/>
      <c r="AF70" s="971">
        <v>1709</v>
      </c>
      <c r="AG70" s="971"/>
      <c r="AH70" s="971"/>
      <c r="AI70" s="971"/>
      <c r="AJ70" s="971"/>
      <c r="AK70" s="971" t="s">
        <v>556</v>
      </c>
      <c r="AL70" s="971"/>
      <c r="AM70" s="971"/>
      <c r="AN70" s="971"/>
      <c r="AO70" s="971"/>
      <c r="AP70" s="971" t="s">
        <v>556</v>
      </c>
      <c r="AQ70" s="971"/>
      <c r="AR70" s="971"/>
      <c r="AS70" s="971"/>
      <c r="AT70" s="971"/>
      <c r="AU70" s="971" t="s">
        <v>556</v>
      </c>
      <c r="AV70" s="971"/>
      <c r="AW70" s="971"/>
      <c r="AX70" s="971"/>
      <c r="AY70" s="971"/>
      <c r="AZ70" s="972"/>
      <c r="BA70" s="972"/>
      <c r="BB70" s="972"/>
      <c r="BC70" s="972"/>
      <c r="BD70" s="973"/>
      <c r="BE70" s="232"/>
      <c r="BF70" s="232"/>
      <c r="BG70" s="232"/>
      <c r="BH70" s="232"/>
      <c r="BI70" s="232"/>
      <c r="BJ70" s="232"/>
      <c r="BK70" s="232"/>
      <c r="BL70" s="232"/>
      <c r="BM70" s="232"/>
      <c r="BN70" s="232"/>
      <c r="BO70" s="232"/>
      <c r="BP70" s="232"/>
      <c r="BQ70" s="229">
        <v>64</v>
      </c>
      <c r="BR70" s="234"/>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21"/>
    </row>
    <row r="71" spans="1:131" ht="26.25" customHeight="1" x14ac:dyDescent="0.2">
      <c r="A71" s="229">
        <v>4</v>
      </c>
      <c r="B71" s="974" t="s">
        <v>553</v>
      </c>
      <c r="C71" s="975"/>
      <c r="D71" s="975"/>
      <c r="E71" s="975"/>
      <c r="F71" s="975"/>
      <c r="G71" s="975"/>
      <c r="H71" s="975"/>
      <c r="I71" s="975"/>
      <c r="J71" s="975"/>
      <c r="K71" s="975"/>
      <c r="L71" s="975"/>
      <c r="M71" s="975"/>
      <c r="N71" s="975"/>
      <c r="O71" s="975"/>
      <c r="P71" s="976"/>
      <c r="Q71" s="977">
        <v>621</v>
      </c>
      <c r="R71" s="971"/>
      <c r="S71" s="971"/>
      <c r="T71" s="971"/>
      <c r="U71" s="971"/>
      <c r="V71" s="971">
        <v>481</v>
      </c>
      <c r="W71" s="971"/>
      <c r="X71" s="971"/>
      <c r="Y71" s="971"/>
      <c r="Z71" s="971"/>
      <c r="AA71" s="971">
        <v>140</v>
      </c>
      <c r="AB71" s="971"/>
      <c r="AC71" s="971"/>
      <c r="AD71" s="971"/>
      <c r="AE71" s="971"/>
      <c r="AF71" s="971">
        <v>140</v>
      </c>
      <c r="AG71" s="971"/>
      <c r="AH71" s="971"/>
      <c r="AI71" s="971"/>
      <c r="AJ71" s="971"/>
      <c r="AK71" s="971" t="s">
        <v>556</v>
      </c>
      <c r="AL71" s="971"/>
      <c r="AM71" s="971"/>
      <c r="AN71" s="971"/>
      <c r="AO71" s="971"/>
      <c r="AP71" s="971" t="s">
        <v>556</v>
      </c>
      <c r="AQ71" s="971"/>
      <c r="AR71" s="971"/>
      <c r="AS71" s="971"/>
      <c r="AT71" s="971"/>
      <c r="AU71" s="971" t="s">
        <v>556</v>
      </c>
      <c r="AV71" s="971"/>
      <c r="AW71" s="971"/>
      <c r="AX71" s="971"/>
      <c r="AY71" s="971"/>
      <c r="AZ71" s="972"/>
      <c r="BA71" s="972"/>
      <c r="BB71" s="972"/>
      <c r="BC71" s="972"/>
      <c r="BD71" s="973"/>
      <c r="BE71" s="232"/>
      <c r="BF71" s="232"/>
      <c r="BG71" s="232"/>
      <c r="BH71" s="232"/>
      <c r="BI71" s="232"/>
      <c r="BJ71" s="232"/>
      <c r="BK71" s="232"/>
      <c r="BL71" s="232"/>
      <c r="BM71" s="232"/>
      <c r="BN71" s="232"/>
      <c r="BO71" s="232"/>
      <c r="BP71" s="232"/>
      <c r="BQ71" s="229">
        <v>65</v>
      </c>
      <c r="BR71" s="234"/>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21"/>
    </row>
    <row r="72" spans="1:131" ht="26.25" customHeight="1" x14ac:dyDescent="0.2">
      <c r="A72" s="229">
        <v>5</v>
      </c>
      <c r="B72" s="974" t="s">
        <v>554</v>
      </c>
      <c r="C72" s="975"/>
      <c r="D72" s="975"/>
      <c r="E72" s="975"/>
      <c r="F72" s="975"/>
      <c r="G72" s="975"/>
      <c r="H72" s="975"/>
      <c r="I72" s="975"/>
      <c r="J72" s="975"/>
      <c r="K72" s="975"/>
      <c r="L72" s="975"/>
      <c r="M72" s="975"/>
      <c r="N72" s="975"/>
      <c r="O72" s="975"/>
      <c r="P72" s="976"/>
      <c r="Q72" s="977">
        <v>264</v>
      </c>
      <c r="R72" s="971"/>
      <c r="S72" s="971"/>
      <c r="T72" s="971"/>
      <c r="U72" s="971"/>
      <c r="V72" s="971">
        <v>227</v>
      </c>
      <c r="W72" s="971"/>
      <c r="X72" s="971"/>
      <c r="Y72" s="971"/>
      <c r="Z72" s="971"/>
      <c r="AA72" s="971">
        <v>37</v>
      </c>
      <c r="AB72" s="971"/>
      <c r="AC72" s="971"/>
      <c r="AD72" s="971"/>
      <c r="AE72" s="971"/>
      <c r="AF72" s="971">
        <v>37</v>
      </c>
      <c r="AG72" s="971"/>
      <c r="AH72" s="971"/>
      <c r="AI72" s="971"/>
      <c r="AJ72" s="971"/>
      <c r="AK72" s="971" t="s">
        <v>556</v>
      </c>
      <c r="AL72" s="971"/>
      <c r="AM72" s="971"/>
      <c r="AN72" s="971"/>
      <c r="AO72" s="971"/>
      <c r="AP72" s="971" t="s">
        <v>556</v>
      </c>
      <c r="AQ72" s="971"/>
      <c r="AR72" s="971"/>
      <c r="AS72" s="971"/>
      <c r="AT72" s="971"/>
      <c r="AU72" s="971" t="s">
        <v>556</v>
      </c>
      <c r="AV72" s="971"/>
      <c r="AW72" s="971"/>
      <c r="AX72" s="971"/>
      <c r="AY72" s="971"/>
      <c r="AZ72" s="972"/>
      <c r="BA72" s="972"/>
      <c r="BB72" s="972"/>
      <c r="BC72" s="972"/>
      <c r="BD72" s="973"/>
      <c r="BE72" s="232"/>
      <c r="BF72" s="232"/>
      <c r="BG72" s="232"/>
      <c r="BH72" s="232"/>
      <c r="BI72" s="232"/>
      <c r="BJ72" s="232"/>
      <c r="BK72" s="232"/>
      <c r="BL72" s="232"/>
      <c r="BM72" s="232"/>
      <c r="BN72" s="232"/>
      <c r="BO72" s="232"/>
      <c r="BP72" s="232"/>
      <c r="BQ72" s="229">
        <v>66</v>
      </c>
      <c r="BR72" s="234"/>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21"/>
    </row>
    <row r="73" spans="1:131" ht="26.25" customHeight="1" x14ac:dyDescent="0.2">
      <c r="A73" s="229">
        <v>6</v>
      </c>
      <c r="B73" s="974" t="s">
        <v>555</v>
      </c>
      <c r="C73" s="975"/>
      <c r="D73" s="975"/>
      <c r="E73" s="975"/>
      <c r="F73" s="975"/>
      <c r="G73" s="975"/>
      <c r="H73" s="975"/>
      <c r="I73" s="975"/>
      <c r="J73" s="975"/>
      <c r="K73" s="975"/>
      <c r="L73" s="975"/>
      <c r="M73" s="975"/>
      <c r="N73" s="975"/>
      <c r="O73" s="975"/>
      <c r="P73" s="976"/>
      <c r="Q73" s="977">
        <v>295194</v>
      </c>
      <c r="R73" s="971"/>
      <c r="S73" s="971"/>
      <c r="T73" s="971"/>
      <c r="U73" s="971"/>
      <c r="V73" s="971">
        <v>282398</v>
      </c>
      <c r="W73" s="971"/>
      <c r="X73" s="971"/>
      <c r="Y73" s="971"/>
      <c r="Z73" s="971"/>
      <c r="AA73" s="971">
        <v>12796</v>
      </c>
      <c r="AB73" s="971"/>
      <c r="AC73" s="971"/>
      <c r="AD73" s="971"/>
      <c r="AE73" s="971"/>
      <c r="AF73" s="971">
        <v>12796</v>
      </c>
      <c r="AG73" s="971"/>
      <c r="AH73" s="971"/>
      <c r="AI73" s="971"/>
      <c r="AJ73" s="971"/>
      <c r="AK73" s="971" t="s">
        <v>556</v>
      </c>
      <c r="AL73" s="971"/>
      <c r="AM73" s="971"/>
      <c r="AN73" s="971"/>
      <c r="AO73" s="971"/>
      <c r="AP73" s="971" t="s">
        <v>556</v>
      </c>
      <c r="AQ73" s="971"/>
      <c r="AR73" s="971"/>
      <c r="AS73" s="971"/>
      <c r="AT73" s="971"/>
      <c r="AU73" s="971" t="s">
        <v>556</v>
      </c>
      <c r="AV73" s="971"/>
      <c r="AW73" s="971"/>
      <c r="AX73" s="971"/>
      <c r="AY73" s="971"/>
      <c r="AZ73" s="972"/>
      <c r="BA73" s="972"/>
      <c r="BB73" s="972"/>
      <c r="BC73" s="972"/>
      <c r="BD73" s="973"/>
      <c r="BE73" s="232"/>
      <c r="BF73" s="232"/>
      <c r="BG73" s="232"/>
      <c r="BH73" s="232"/>
      <c r="BI73" s="232"/>
      <c r="BJ73" s="232"/>
      <c r="BK73" s="232"/>
      <c r="BL73" s="232"/>
      <c r="BM73" s="232"/>
      <c r="BN73" s="232"/>
      <c r="BO73" s="232"/>
      <c r="BP73" s="232"/>
      <c r="BQ73" s="229">
        <v>67</v>
      </c>
      <c r="BR73" s="234"/>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21"/>
    </row>
    <row r="74" spans="1:131" ht="26.25" customHeight="1" x14ac:dyDescent="0.2">
      <c r="A74" s="229">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32"/>
      <c r="BF74" s="232"/>
      <c r="BG74" s="232"/>
      <c r="BH74" s="232"/>
      <c r="BI74" s="232"/>
      <c r="BJ74" s="232"/>
      <c r="BK74" s="232"/>
      <c r="BL74" s="232"/>
      <c r="BM74" s="232"/>
      <c r="BN74" s="232"/>
      <c r="BO74" s="232"/>
      <c r="BP74" s="232"/>
      <c r="BQ74" s="229">
        <v>68</v>
      </c>
      <c r="BR74" s="234"/>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21"/>
    </row>
    <row r="75" spans="1:131" ht="26.25" customHeight="1" x14ac:dyDescent="0.2">
      <c r="A75" s="229">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32"/>
      <c r="BF75" s="232"/>
      <c r="BG75" s="232"/>
      <c r="BH75" s="232"/>
      <c r="BI75" s="232"/>
      <c r="BJ75" s="232"/>
      <c r="BK75" s="232"/>
      <c r="BL75" s="232"/>
      <c r="BM75" s="232"/>
      <c r="BN75" s="232"/>
      <c r="BO75" s="232"/>
      <c r="BP75" s="232"/>
      <c r="BQ75" s="229">
        <v>69</v>
      </c>
      <c r="BR75" s="234"/>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21"/>
    </row>
    <row r="76" spans="1:131" ht="26.25" customHeight="1" x14ac:dyDescent="0.2">
      <c r="A76" s="229">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32"/>
      <c r="BF76" s="232"/>
      <c r="BG76" s="232"/>
      <c r="BH76" s="232"/>
      <c r="BI76" s="232"/>
      <c r="BJ76" s="232"/>
      <c r="BK76" s="232"/>
      <c r="BL76" s="232"/>
      <c r="BM76" s="232"/>
      <c r="BN76" s="232"/>
      <c r="BO76" s="232"/>
      <c r="BP76" s="232"/>
      <c r="BQ76" s="229">
        <v>70</v>
      </c>
      <c r="BR76" s="234"/>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21"/>
    </row>
    <row r="77" spans="1:131" ht="26.25" customHeight="1" x14ac:dyDescent="0.2">
      <c r="A77" s="229">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32"/>
      <c r="BF77" s="232"/>
      <c r="BG77" s="232"/>
      <c r="BH77" s="232"/>
      <c r="BI77" s="232"/>
      <c r="BJ77" s="232"/>
      <c r="BK77" s="232"/>
      <c r="BL77" s="232"/>
      <c r="BM77" s="232"/>
      <c r="BN77" s="232"/>
      <c r="BO77" s="232"/>
      <c r="BP77" s="232"/>
      <c r="BQ77" s="229">
        <v>71</v>
      </c>
      <c r="BR77" s="234"/>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21"/>
    </row>
    <row r="78" spans="1:131" ht="26.25" customHeight="1" x14ac:dyDescent="0.2">
      <c r="A78" s="229">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32"/>
      <c r="BF78" s="232"/>
      <c r="BG78" s="232"/>
      <c r="BH78" s="232"/>
      <c r="BI78" s="232"/>
      <c r="BJ78" s="221"/>
      <c r="BK78" s="221"/>
      <c r="BL78" s="221"/>
      <c r="BM78" s="221"/>
      <c r="BN78" s="221"/>
      <c r="BO78" s="232"/>
      <c r="BP78" s="232"/>
      <c r="BQ78" s="229">
        <v>72</v>
      </c>
      <c r="BR78" s="234"/>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21"/>
    </row>
    <row r="79" spans="1:131" ht="26.25" customHeight="1" x14ac:dyDescent="0.2">
      <c r="A79" s="229">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32"/>
      <c r="BF79" s="232"/>
      <c r="BG79" s="232"/>
      <c r="BH79" s="232"/>
      <c r="BI79" s="232"/>
      <c r="BJ79" s="221"/>
      <c r="BK79" s="221"/>
      <c r="BL79" s="221"/>
      <c r="BM79" s="221"/>
      <c r="BN79" s="221"/>
      <c r="BO79" s="232"/>
      <c r="BP79" s="232"/>
      <c r="BQ79" s="229">
        <v>73</v>
      </c>
      <c r="BR79" s="234"/>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21"/>
    </row>
    <row r="80" spans="1:131" ht="26.25" customHeight="1" x14ac:dyDescent="0.2">
      <c r="A80" s="229">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32"/>
      <c r="BF80" s="232"/>
      <c r="BG80" s="232"/>
      <c r="BH80" s="232"/>
      <c r="BI80" s="232"/>
      <c r="BJ80" s="232"/>
      <c r="BK80" s="232"/>
      <c r="BL80" s="232"/>
      <c r="BM80" s="232"/>
      <c r="BN80" s="232"/>
      <c r="BO80" s="232"/>
      <c r="BP80" s="232"/>
      <c r="BQ80" s="229">
        <v>74</v>
      </c>
      <c r="BR80" s="234"/>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21"/>
    </row>
    <row r="81" spans="1:131" ht="26.25" customHeight="1" x14ac:dyDescent="0.2">
      <c r="A81" s="229">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32"/>
      <c r="BF81" s="232"/>
      <c r="BG81" s="232"/>
      <c r="BH81" s="232"/>
      <c r="BI81" s="232"/>
      <c r="BJ81" s="232"/>
      <c r="BK81" s="232"/>
      <c r="BL81" s="232"/>
      <c r="BM81" s="232"/>
      <c r="BN81" s="232"/>
      <c r="BO81" s="232"/>
      <c r="BP81" s="232"/>
      <c r="BQ81" s="229">
        <v>75</v>
      </c>
      <c r="BR81" s="234"/>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21"/>
    </row>
    <row r="82" spans="1:131" ht="26.25" customHeight="1" x14ac:dyDescent="0.2">
      <c r="A82" s="229">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32"/>
      <c r="BF82" s="232"/>
      <c r="BG82" s="232"/>
      <c r="BH82" s="232"/>
      <c r="BI82" s="232"/>
      <c r="BJ82" s="232"/>
      <c r="BK82" s="232"/>
      <c r="BL82" s="232"/>
      <c r="BM82" s="232"/>
      <c r="BN82" s="232"/>
      <c r="BO82" s="232"/>
      <c r="BP82" s="232"/>
      <c r="BQ82" s="229">
        <v>76</v>
      </c>
      <c r="BR82" s="234"/>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21"/>
    </row>
    <row r="83" spans="1:131" ht="26.25" customHeight="1" x14ac:dyDescent="0.2">
      <c r="A83" s="229">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32"/>
      <c r="BF83" s="232"/>
      <c r="BG83" s="232"/>
      <c r="BH83" s="232"/>
      <c r="BI83" s="232"/>
      <c r="BJ83" s="232"/>
      <c r="BK83" s="232"/>
      <c r="BL83" s="232"/>
      <c r="BM83" s="232"/>
      <c r="BN83" s="232"/>
      <c r="BO83" s="232"/>
      <c r="BP83" s="232"/>
      <c r="BQ83" s="229">
        <v>77</v>
      </c>
      <c r="BR83" s="234"/>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21"/>
    </row>
    <row r="84" spans="1:131" ht="26.25" customHeight="1" x14ac:dyDescent="0.2">
      <c r="A84" s="229">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32"/>
      <c r="BF84" s="232"/>
      <c r="BG84" s="232"/>
      <c r="BH84" s="232"/>
      <c r="BI84" s="232"/>
      <c r="BJ84" s="232"/>
      <c r="BK84" s="232"/>
      <c r="BL84" s="232"/>
      <c r="BM84" s="232"/>
      <c r="BN84" s="232"/>
      <c r="BO84" s="232"/>
      <c r="BP84" s="232"/>
      <c r="BQ84" s="229">
        <v>78</v>
      </c>
      <c r="BR84" s="234"/>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21"/>
    </row>
    <row r="85" spans="1:131" ht="26.25" customHeight="1" x14ac:dyDescent="0.2">
      <c r="A85" s="229">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32"/>
      <c r="BF85" s="232"/>
      <c r="BG85" s="232"/>
      <c r="BH85" s="232"/>
      <c r="BI85" s="232"/>
      <c r="BJ85" s="232"/>
      <c r="BK85" s="232"/>
      <c r="BL85" s="232"/>
      <c r="BM85" s="232"/>
      <c r="BN85" s="232"/>
      <c r="BO85" s="232"/>
      <c r="BP85" s="232"/>
      <c r="BQ85" s="229">
        <v>79</v>
      </c>
      <c r="BR85" s="234"/>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21"/>
    </row>
    <row r="86" spans="1:131" ht="26.25" customHeight="1" x14ac:dyDescent="0.2">
      <c r="A86" s="229">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32"/>
      <c r="BF86" s="232"/>
      <c r="BG86" s="232"/>
      <c r="BH86" s="232"/>
      <c r="BI86" s="232"/>
      <c r="BJ86" s="232"/>
      <c r="BK86" s="232"/>
      <c r="BL86" s="232"/>
      <c r="BM86" s="232"/>
      <c r="BN86" s="232"/>
      <c r="BO86" s="232"/>
      <c r="BP86" s="232"/>
      <c r="BQ86" s="229">
        <v>80</v>
      </c>
      <c r="BR86" s="234"/>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21"/>
    </row>
    <row r="87" spans="1:131" ht="26.25" customHeight="1" x14ac:dyDescent="0.2">
      <c r="A87" s="235">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32"/>
      <c r="BF87" s="232"/>
      <c r="BG87" s="232"/>
      <c r="BH87" s="232"/>
      <c r="BI87" s="232"/>
      <c r="BJ87" s="232"/>
      <c r="BK87" s="232"/>
      <c r="BL87" s="232"/>
      <c r="BM87" s="232"/>
      <c r="BN87" s="232"/>
      <c r="BO87" s="232"/>
      <c r="BP87" s="232"/>
      <c r="BQ87" s="229">
        <v>81</v>
      </c>
      <c r="BR87" s="234"/>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21"/>
    </row>
    <row r="88" spans="1:131" ht="26.25" customHeight="1" thickBot="1" x14ac:dyDescent="0.25">
      <c r="A88" s="231" t="s">
        <v>378</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14904</v>
      </c>
      <c r="AG88" s="959"/>
      <c r="AH88" s="959"/>
      <c r="AI88" s="959"/>
      <c r="AJ88" s="959"/>
      <c r="AK88" s="963"/>
      <c r="AL88" s="963"/>
      <c r="AM88" s="963"/>
      <c r="AN88" s="963"/>
      <c r="AO88" s="963"/>
      <c r="AP88" s="959">
        <v>2497</v>
      </c>
      <c r="AQ88" s="959"/>
      <c r="AR88" s="959"/>
      <c r="AS88" s="959"/>
      <c r="AT88" s="959"/>
      <c r="AU88" s="959">
        <v>557</v>
      </c>
      <c r="AV88" s="959"/>
      <c r="AW88" s="959"/>
      <c r="AX88" s="959"/>
      <c r="AY88" s="959"/>
      <c r="AZ88" s="960"/>
      <c r="BA88" s="960"/>
      <c r="BB88" s="960"/>
      <c r="BC88" s="960"/>
      <c r="BD88" s="961"/>
      <c r="BE88" s="232"/>
      <c r="BF88" s="232"/>
      <c r="BG88" s="232"/>
      <c r="BH88" s="232"/>
      <c r="BI88" s="232"/>
      <c r="BJ88" s="232"/>
      <c r="BK88" s="232"/>
      <c r="BL88" s="232"/>
      <c r="BM88" s="232"/>
      <c r="BN88" s="232"/>
      <c r="BO88" s="232"/>
      <c r="BP88" s="232"/>
      <c r="BQ88" s="229">
        <v>82</v>
      </c>
      <c r="BR88" s="234"/>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378</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v>1</v>
      </c>
      <c r="CX102" s="953"/>
      <c r="CY102" s="953"/>
      <c r="CZ102" s="953"/>
      <c r="DA102" s="954"/>
      <c r="DB102" s="952" t="s">
        <v>556</v>
      </c>
      <c r="DC102" s="953"/>
      <c r="DD102" s="953"/>
      <c r="DE102" s="953"/>
      <c r="DF102" s="954"/>
      <c r="DG102" s="952" t="s">
        <v>556</v>
      </c>
      <c r="DH102" s="953"/>
      <c r="DI102" s="953"/>
      <c r="DJ102" s="953"/>
      <c r="DK102" s="954"/>
      <c r="DL102" s="952" t="s">
        <v>556</v>
      </c>
      <c r="DM102" s="953"/>
      <c r="DN102" s="953"/>
      <c r="DO102" s="953"/>
      <c r="DP102" s="954"/>
      <c r="DQ102" s="952" t="s">
        <v>556</v>
      </c>
      <c r="DR102" s="953"/>
      <c r="DS102" s="953"/>
      <c r="DT102" s="953"/>
      <c r="DU102" s="954"/>
      <c r="DV102" s="937"/>
      <c r="DW102" s="938"/>
      <c r="DX102" s="938"/>
      <c r="DY102" s="938"/>
      <c r="DZ102" s="939"/>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406</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407</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21"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21"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1738252</v>
      </c>
      <c r="AB110" s="889"/>
      <c r="AC110" s="889"/>
      <c r="AD110" s="889"/>
      <c r="AE110" s="890"/>
      <c r="AF110" s="891">
        <v>1740336</v>
      </c>
      <c r="AG110" s="889"/>
      <c r="AH110" s="889"/>
      <c r="AI110" s="889"/>
      <c r="AJ110" s="890"/>
      <c r="AK110" s="891">
        <v>1779161</v>
      </c>
      <c r="AL110" s="889"/>
      <c r="AM110" s="889"/>
      <c r="AN110" s="889"/>
      <c r="AO110" s="890"/>
      <c r="AP110" s="892">
        <v>20.5</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16504254</v>
      </c>
      <c r="BR110" s="842"/>
      <c r="BS110" s="842"/>
      <c r="BT110" s="842"/>
      <c r="BU110" s="842"/>
      <c r="BV110" s="842">
        <v>16477869</v>
      </c>
      <c r="BW110" s="842"/>
      <c r="BX110" s="842"/>
      <c r="BY110" s="842"/>
      <c r="BZ110" s="842"/>
      <c r="CA110" s="842">
        <v>16702291</v>
      </c>
      <c r="CB110" s="842"/>
      <c r="CC110" s="842"/>
      <c r="CD110" s="842"/>
      <c r="CE110" s="842"/>
      <c r="CF110" s="866">
        <v>192.9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21"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v>225652</v>
      </c>
      <c r="CB111" s="817"/>
      <c r="CC111" s="817"/>
      <c r="CD111" s="817"/>
      <c r="CE111" s="817"/>
      <c r="CF111" s="875">
        <v>2.6</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21"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12334633</v>
      </c>
      <c r="BR112" s="817"/>
      <c r="BS112" s="817"/>
      <c r="BT112" s="817"/>
      <c r="BU112" s="817"/>
      <c r="BV112" s="817">
        <v>12064375</v>
      </c>
      <c r="BW112" s="817"/>
      <c r="BX112" s="817"/>
      <c r="BY112" s="817"/>
      <c r="BZ112" s="817"/>
      <c r="CA112" s="817">
        <v>11930814</v>
      </c>
      <c r="CB112" s="817"/>
      <c r="CC112" s="817"/>
      <c r="CD112" s="817"/>
      <c r="CE112" s="817"/>
      <c r="CF112" s="875">
        <v>137.80000000000001</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v>225652</v>
      </c>
      <c r="DR112" s="817"/>
      <c r="DS112" s="817"/>
      <c r="DT112" s="817"/>
      <c r="DU112" s="817"/>
      <c r="DV112" s="794">
        <v>2.6</v>
      </c>
      <c r="DW112" s="794"/>
      <c r="DX112" s="794"/>
      <c r="DY112" s="794"/>
      <c r="DZ112" s="795"/>
    </row>
    <row r="113" spans="1:130" s="221"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790696</v>
      </c>
      <c r="AB113" s="919"/>
      <c r="AC113" s="919"/>
      <c r="AD113" s="919"/>
      <c r="AE113" s="920"/>
      <c r="AF113" s="921">
        <v>749763</v>
      </c>
      <c r="AG113" s="919"/>
      <c r="AH113" s="919"/>
      <c r="AI113" s="919"/>
      <c r="AJ113" s="920"/>
      <c r="AK113" s="921">
        <v>701537</v>
      </c>
      <c r="AL113" s="919"/>
      <c r="AM113" s="919"/>
      <c r="AN113" s="919"/>
      <c r="AO113" s="920"/>
      <c r="AP113" s="922">
        <v>8.1</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464957</v>
      </c>
      <c r="BR113" s="817"/>
      <c r="BS113" s="817"/>
      <c r="BT113" s="817"/>
      <c r="BU113" s="817"/>
      <c r="BV113" s="817">
        <v>580938</v>
      </c>
      <c r="BW113" s="817"/>
      <c r="BX113" s="817"/>
      <c r="BY113" s="817"/>
      <c r="BZ113" s="817"/>
      <c r="CA113" s="817">
        <v>556809</v>
      </c>
      <c r="CB113" s="817"/>
      <c r="CC113" s="817"/>
      <c r="CD113" s="817"/>
      <c r="CE113" s="817"/>
      <c r="CF113" s="875">
        <v>6.4</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21"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137429</v>
      </c>
      <c r="AB114" s="780"/>
      <c r="AC114" s="780"/>
      <c r="AD114" s="780"/>
      <c r="AE114" s="781"/>
      <c r="AF114" s="782">
        <v>122363</v>
      </c>
      <c r="AG114" s="780"/>
      <c r="AH114" s="780"/>
      <c r="AI114" s="780"/>
      <c r="AJ114" s="781"/>
      <c r="AK114" s="782">
        <v>14236</v>
      </c>
      <c r="AL114" s="780"/>
      <c r="AM114" s="780"/>
      <c r="AN114" s="780"/>
      <c r="AO114" s="781"/>
      <c r="AP114" s="824">
        <v>0.2</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v>107397</v>
      </c>
      <c r="BW114" s="817"/>
      <c r="BX114" s="817"/>
      <c r="BY114" s="817"/>
      <c r="BZ114" s="817"/>
      <c r="CA114" s="817">
        <v>391646</v>
      </c>
      <c r="CB114" s="817"/>
      <c r="CC114" s="817"/>
      <c r="CD114" s="817"/>
      <c r="CE114" s="817"/>
      <c r="CF114" s="875">
        <v>4.5</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21"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16</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21"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21"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2666393</v>
      </c>
      <c r="AB117" s="903"/>
      <c r="AC117" s="903"/>
      <c r="AD117" s="903"/>
      <c r="AE117" s="904"/>
      <c r="AF117" s="905">
        <v>2612462</v>
      </c>
      <c r="AG117" s="903"/>
      <c r="AH117" s="903"/>
      <c r="AI117" s="903"/>
      <c r="AJ117" s="904"/>
      <c r="AK117" s="905">
        <v>2494934</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21"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21"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42" t="s">
        <v>177</v>
      </c>
      <c r="BA119" s="242"/>
      <c r="BB119" s="242"/>
      <c r="BC119" s="242"/>
      <c r="BD119" s="242"/>
      <c r="BE119" s="242"/>
      <c r="BF119" s="242"/>
      <c r="BG119" s="242"/>
      <c r="BH119" s="242"/>
      <c r="BI119" s="242"/>
      <c r="BJ119" s="242"/>
      <c r="BK119" s="242"/>
      <c r="BL119" s="242"/>
      <c r="BM119" s="242"/>
      <c r="BN119" s="242"/>
      <c r="BO119" s="877" t="s">
        <v>443</v>
      </c>
      <c r="BP119" s="878"/>
      <c r="BQ119" s="879">
        <v>29303844</v>
      </c>
      <c r="BR119" s="845"/>
      <c r="BS119" s="845"/>
      <c r="BT119" s="845"/>
      <c r="BU119" s="845"/>
      <c r="BV119" s="845">
        <v>29230579</v>
      </c>
      <c r="BW119" s="845"/>
      <c r="BX119" s="845"/>
      <c r="BY119" s="845"/>
      <c r="BZ119" s="845"/>
      <c r="CA119" s="845">
        <v>29807212</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21"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6116536</v>
      </c>
      <c r="BR120" s="842"/>
      <c r="BS120" s="842"/>
      <c r="BT120" s="842"/>
      <c r="BU120" s="842"/>
      <c r="BV120" s="842">
        <v>6312914</v>
      </c>
      <c r="BW120" s="842"/>
      <c r="BX120" s="842"/>
      <c r="BY120" s="842"/>
      <c r="BZ120" s="842"/>
      <c r="CA120" s="842">
        <v>7343854</v>
      </c>
      <c r="CB120" s="842"/>
      <c r="CC120" s="842"/>
      <c r="CD120" s="842"/>
      <c r="CE120" s="842"/>
      <c r="CF120" s="866">
        <v>84.8</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12136683</v>
      </c>
      <c r="DH120" s="842"/>
      <c r="DI120" s="842"/>
      <c r="DJ120" s="842"/>
      <c r="DK120" s="842"/>
      <c r="DL120" s="842">
        <v>11940746</v>
      </c>
      <c r="DM120" s="842"/>
      <c r="DN120" s="842"/>
      <c r="DO120" s="842"/>
      <c r="DP120" s="842"/>
      <c r="DQ120" s="842">
        <v>11856434</v>
      </c>
      <c r="DR120" s="842"/>
      <c r="DS120" s="842"/>
      <c r="DT120" s="842"/>
      <c r="DU120" s="842"/>
      <c r="DV120" s="843">
        <v>136.9</v>
      </c>
      <c r="DW120" s="843"/>
      <c r="DX120" s="843"/>
      <c r="DY120" s="843"/>
      <c r="DZ120" s="844"/>
    </row>
    <row r="121" spans="1:130" s="221"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100174</v>
      </c>
      <c r="BR121" s="817"/>
      <c r="BS121" s="817"/>
      <c r="BT121" s="817"/>
      <c r="BU121" s="817"/>
      <c r="BV121" s="817">
        <v>99887</v>
      </c>
      <c r="BW121" s="817"/>
      <c r="BX121" s="817"/>
      <c r="BY121" s="817"/>
      <c r="BZ121" s="817"/>
      <c r="CA121" s="817">
        <v>98022</v>
      </c>
      <c r="CB121" s="817"/>
      <c r="CC121" s="817"/>
      <c r="CD121" s="817"/>
      <c r="CE121" s="817"/>
      <c r="CF121" s="875">
        <v>1.1000000000000001</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182352</v>
      </c>
      <c r="DH121" s="817"/>
      <c r="DI121" s="817"/>
      <c r="DJ121" s="817"/>
      <c r="DK121" s="817"/>
      <c r="DL121" s="817">
        <v>123629</v>
      </c>
      <c r="DM121" s="817"/>
      <c r="DN121" s="817"/>
      <c r="DO121" s="817"/>
      <c r="DP121" s="817"/>
      <c r="DQ121" s="817">
        <v>74380</v>
      </c>
      <c r="DR121" s="817"/>
      <c r="DS121" s="817"/>
      <c r="DT121" s="817"/>
      <c r="DU121" s="817"/>
      <c r="DV121" s="794">
        <v>0.9</v>
      </c>
      <c r="DW121" s="794"/>
      <c r="DX121" s="794"/>
      <c r="DY121" s="794"/>
      <c r="DZ121" s="795"/>
    </row>
    <row r="122" spans="1:130" s="221"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20210217</v>
      </c>
      <c r="BR122" s="845"/>
      <c r="BS122" s="845"/>
      <c r="BT122" s="845"/>
      <c r="BU122" s="845"/>
      <c r="BV122" s="845">
        <v>19976754</v>
      </c>
      <c r="BW122" s="845"/>
      <c r="BX122" s="845"/>
      <c r="BY122" s="845"/>
      <c r="BZ122" s="845"/>
      <c r="CA122" s="845">
        <v>19821943</v>
      </c>
      <c r="CB122" s="845"/>
      <c r="CC122" s="845"/>
      <c r="CD122" s="845"/>
      <c r="CE122" s="845"/>
      <c r="CF122" s="846">
        <v>228.9</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21"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42" t="s">
        <v>177</v>
      </c>
      <c r="BA123" s="242"/>
      <c r="BB123" s="242"/>
      <c r="BC123" s="242"/>
      <c r="BD123" s="242"/>
      <c r="BE123" s="242"/>
      <c r="BF123" s="242"/>
      <c r="BG123" s="242"/>
      <c r="BH123" s="242"/>
      <c r="BI123" s="242"/>
      <c r="BJ123" s="242"/>
      <c r="BK123" s="242"/>
      <c r="BL123" s="242"/>
      <c r="BM123" s="242"/>
      <c r="BN123" s="242"/>
      <c r="BO123" s="877" t="s">
        <v>451</v>
      </c>
      <c r="BP123" s="878"/>
      <c r="BQ123" s="832">
        <v>26426927</v>
      </c>
      <c r="BR123" s="833"/>
      <c r="BS123" s="833"/>
      <c r="BT123" s="833"/>
      <c r="BU123" s="833"/>
      <c r="BV123" s="833">
        <v>26389555</v>
      </c>
      <c r="BW123" s="833"/>
      <c r="BX123" s="833"/>
      <c r="BY123" s="833"/>
      <c r="BZ123" s="833"/>
      <c r="CA123" s="833">
        <v>27263819</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21"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32.5</v>
      </c>
      <c r="BR124" s="831"/>
      <c r="BS124" s="831"/>
      <c r="BT124" s="831"/>
      <c r="BU124" s="831"/>
      <c r="BV124" s="831">
        <v>32.700000000000003</v>
      </c>
      <c r="BW124" s="831"/>
      <c r="BX124" s="831"/>
      <c r="BY124" s="831"/>
      <c r="BZ124" s="831"/>
      <c r="CA124" s="831">
        <v>29.3</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15598</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21"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21"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21"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16</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3"/>
      <c r="AV127" s="223"/>
      <c r="AW127" s="223"/>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3"/>
      <c r="CB127" s="223"/>
      <c r="CC127" s="223"/>
      <c r="CD127" s="246"/>
      <c r="CE127" s="246"/>
      <c r="CF127" s="246"/>
      <c r="CG127" s="223"/>
      <c r="CH127" s="223"/>
      <c r="CI127" s="223"/>
      <c r="CJ127" s="245"/>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21"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26503</v>
      </c>
      <c r="AB128" s="801"/>
      <c r="AC128" s="801"/>
      <c r="AD128" s="801"/>
      <c r="AE128" s="802"/>
      <c r="AF128" s="803">
        <v>25020</v>
      </c>
      <c r="AG128" s="801"/>
      <c r="AH128" s="801"/>
      <c r="AI128" s="801"/>
      <c r="AJ128" s="802"/>
      <c r="AK128" s="803">
        <v>25020</v>
      </c>
      <c r="AL128" s="801"/>
      <c r="AM128" s="801"/>
      <c r="AN128" s="801"/>
      <c r="AO128" s="802"/>
      <c r="AP128" s="804"/>
      <c r="AQ128" s="805"/>
      <c r="AR128" s="805"/>
      <c r="AS128" s="805"/>
      <c r="AT128" s="806"/>
      <c r="AU128" s="223"/>
      <c r="AV128" s="223"/>
      <c r="AW128" s="223"/>
      <c r="AX128" s="807" t="s">
        <v>465</v>
      </c>
      <c r="AY128" s="808"/>
      <c r="AZ128" s="808"/>
      <c r="BA128" s="808"/>
      <c r="BB128" s="808"/>
      <c r="BC128" s="808"/>
      <c r="BD128" s="808"/>
      <c r="BE128" s="809"/>
      <c r="BF128" s="786" t="s">
        <v>122</v>
      </c>
      <c r="BG128" s="787"/>
      <c r="BH128" s="787"/>
      <c r="BI128" s="787"/>
      <c r="BJ128" s="787"/>
      <c r="BK128" s="787"/>
      <c r="BL128" s="810"/>
      <c r="BM128" s="786">
        <v>13.25</v>
      </c>
      <c r="BN128" s="787"/>
      <c r="BO128" s="787"/>
      <c r="BP128" s="787"/>
      <c r="BQ128" s="787"/>
      <c r="BR128" s="787"/>
      <c r="BS128" s="810"/>
      <c r="BT128" s="786">
        <v>20</v>
      </c>
      <c r="BU128" s="787"/>
      <c r="BV128" s="787"/>
      <c r="BW128" s="787"/>
      <c r="BX128" s="787"/>
      <c r="BY128" s="787"/>
      <c r="BZ128" s="788"/>
      <c r="CA128" s="246"/>
      <c r="CB128" s="246"/>
      <c r="CC128" s="246"/>
      <c r="CD128" s="246"/>
      <c r="CE128" s="246"/>
      <c r="CF128" s="246"/>
      <c r="CG128" s="223"/>
      <c r="CH128" s="223"/>
      <c r="CI128" s="223"/>
      <c r="CJ128" s="245"/>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21"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10742450</v>
      </c>
      <c r="AB129" s="780"/>
      <c r="AC129" s="780"/>
      <c r="AD129" s="780"/>
      <c r="AE129" s="781"/>
      <c r="AF129" s="782">
        <v>10540854</v>
      </c>
      <c r="AG129" s="780"/>
      <c r="AH129" s="780"/>
      <c r="AI129" s="780"/>
      <c r="AJ129" s="781"/>
      <c r="AK129" s="782">
        <v>10544303</v>
      </c>
      <c r="AL129" s="780"/>
      <c r="AM129" s="780"/>
      <c r="AN129" s="780"/>
      <c r="AO129" s="781"/>
      <c r="AP129" s="783"/>
      <c r="AQ129" s="784"/>
      <c r="AR129" s="784"/>
      <c r="AS129" s="784"/>
      <c r="AT129" s="785"/>
      <c r="AU129" s="224"/>
      <c r="AV129" s="224"/>
      <c r="AW129" s="224"/>
      <c r="AX129" s="751" t="s">
        <v>468</v>
      </c>
      <c r="AY129" s="752"/>
      <c r="AZ129" s="752"/>
      <c r="BA129" s="752"/>
      <c r="BB129" s="752"/>
      <c r="BC129" s="752"/>
      <c r="BD129" s="752"/>
      <c r="BE129" s="753"/>
      <c r="BF129" s="770" t="s">
        <v>122</v>
      </c>
      <c r="BG129" s="771"/>
      <c r="BH129" s="771"/>
      <c r="BI129" s="771"/>
      <c r="BJ129" s="771"/>
      <c r="BK129" s="771"/>
      <c r="BL129" s="772"/>
      <c r="BM129" s="770">
        <v>18.25</v>
      </c>
      <c r="BN129" s="771"/>
      <c r="BO129" s="771"/>
      <c r="BP129" s="771"/>
      <c r="BQ129" s="771"/>
      <c r="BR129" s="771"/>
      <c r="BS129" s="772"/>
      <c r="BT129" s="770">
        <v>30</v>
      </c>
      <c r="BU129" s="771"/>
      <c r="BV129" s="771"/>
      <c r="BW129" s="771"/>
      <c r="BX129" s="771"/>
      <c r="BY129" s="771"/>
      <c r="BZ129" s="773"/>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1906304</v>
      </c>
      <c r="AB130" s="780"/>
      <c r="AC130" s="780"/>
      <c r="AD130" s="780"/>
      <c r="AE130" s="781"/>
      <c r="AF130" s="782">
        <v>1870918</v>
      </c>
      <c r="AG130" s="780"/>
      <c r="AH130" s="780"/>
      <c r="AI130" s="780"/>
      <c r="AJ130" s="781"/>
      <c r="AK130" s="782">
        <v>1884636</v>
      </c>
      <c r="AL130" s="780"/>
      <c r="AM130" s="780"/>
      <c r="AN130" s="780"/>
      <c r="AO130" s="781"/>
      <c r="AP130" s="783"/>
      <c r="AQ130" s="784"/>
      <c r="AR130" s="784"/>
      <c r="AS130" s="784"/>
      <c r="AT130" s="785"/>
      <c r="AU130" s="224"/>
      <c r="AV130" s="224"/>
      <c r="AW130" s="224"/>
      <c r="AX130" s="751" t="s">
        <v>471</v>
      </c>
      <c r="AY130" s="752"/>
      <c r="AZ130" s="752"/>
      <c r="BA130" s="752"/>
      <c r="BB130" s="752"/>
      <c r="BC130" s="752"/>
      <c r="BD130" s="752"/>
      <c r="BE130" s="753"/>
      <c r="BF130" s="754">
        <v>7.7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8836146</v>
      </c>
      <c r="AB131" s="764"/>
      <c r="AC131" s="764"/>
      <c r="AD131" s="764"/>
      <c r="AE131" s="765"/>
      <c r="AF131" s="766">
        <v>8669936</v>
      </c>
      <c r="AG131" s="764"/>
      <c r="AH131" s="764"/>
      <c r="AI131" s="764"/>
      <c r="AJ131" s="765"/>
      <c r="AK131" s="766">
        <v>8659667</v>
      </c>
      <c r="AL131" s="764"/>
      <c r="AM131" s="764"/>
      <c r="AN131" s="764"/>
      <c r="AO131" s="765"/>
      <c r="AP131" s="767"/>
      <c r="AQ131" s="768"/>
      <c r="AR131" s="768"/>
      <c r="AS131" s="768"/>
      <c r="AT131" s="769"/>
      <c r="AU131" s="224"/>
      <c r="AV131" s="224"/>
      <c r="AW131" s="224"/>
      <c r="AX131" s="729" t="s">
        <v>473</v>
      </c>
      <c r="AY131" s="730"/>
      <c r="AZ131" s="730"/>
      <c r="BA131" s="730"/>
      <c r="BB131" s="730"/>
      <c r="BC131" s="730"/>
      <c r="BD131" s="730"/>
      <c r="BE131" s="731"/>
      <c r="BF131" s="732">
        <v>29.3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8.3021036549999998</v>
      </c>
      <c r="AB132" s="745"/>
      <c r="AC132" s="745"/>
      <c r="AD132" s="745"/>
      <c r="AE132" s="746"/>
      <c r="AF132" s="747">
        <v>8.2644670040000001</v>
      </c>
      <c r="AG132" s="745"/>
      <c r="AH132" s="745"/>
      <c r="AI132" s="745"/>
      <c r="AJ132" s="746"/>
      <c r="AK132" s="747">
        <v>6.7586663549999999</v>
      </c>
      <c r="AL132" s="745"/>
      <c r="AM132" s="745"/>
      <c r="AN132" s="745"/>
      <c r="AO132" s="746"/>
      <c r="AP132" s="748"/>
      <c r="AQ132" s="749"/>
      <c r="AR132" s="749"/>
      <c r="AS132" s="749"/>
      <c r="AT132" s="750"/>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8.8000000000000007</v>
      </c>
      <c r="AB133" s="724"/>
      <c r="AC133" s="724"/>
      <c r="AD133" s="724"/>
      <c r="AE133" s="725"/>
      <c r="AF133" s="723">
        <v>8.3000000000000007</v>
      </c>
      <c r="AG133" s="724"/>
      <c r="AH133" s="724"/>
      <c r="AI133" s="724"/>
      <c r="AJ133" s="725"/>
      <c r="AK133" s="723">
        <v>7.7</v>
      </c>
      <c r="AL133" s="724"/>
      <c r="AM133" s="724"/>
      <c r="AN133" s="724"/>
      <c r="AO133" s="725"/>
      <c r="AP133" s="726"/>
      <c r="AQ133" s="727"/>
      <c r="AR133" s="727"/>
      <c r="AS133" s="727"/>
      <c r="AT133" s="728"/>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OleBC7HGpK3EZr0MTdrlzMaMIoGphXAOZJORztOjpWR8NOFiuP35V84sDsq5QiOycgfhOkd1ERO5ikva4ziuog==" saltValue="UdBK2UVpIOjWXVP/SWCbY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DH75" sqref="DH75"/>
    </sheetView>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477</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sheetProtection algorithmName="SHA-512" hashValue="tcdooEAqHXH1DetFy2GMmxMxmLdkTcXF/vO5YBFxnLXzDSnKYCwrB3vO5/10FrV/DsiqqdmgBZMHx6qrV6mS5w==" saltValue="1FFpy6fruBo2KydmcqZa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goIulUXPwSPWxDRX3ZHy/GSOCozstjPFdAxQAdgxoFiNnTpV6knhG9wUJ5TYAY1FkEad7k8f1sXMKvr3ObOrg==" saltValue="5ubBuBnu0KyoRXU8L5s+Tg==" spinCount="100000" sheet="1" objects="1" scenarios="1"/>
  <dataConsolidate/>
  <phoneticPr fontId="2"/>
  <printOptions horizontalCentered="1" verticalCentered="1"/>
  <pageMargins left="0" right="0" top="0" bottom="0" header="0" footer="0"/>
  <pageSetup paperSize="9" scale="48"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2" customWidth="1"/>
    <col min="37" max="44" width="17" style="252" customWidth="1"/>
    <col min="45" max="45" width="6.109375" style="259" customWidth="1"/>
    <col min="46" max="46" width="3" style="257" customWidth="1"/>
    <col min="47" max="47" width="19.109375" style="252" hidden="1" customWidth="1"/>
    <col min="48" max="52" width="12.6640625" style="252" hidden="1" customWidth="1"/>
    <col min="53" max="16384" width="8.6640625" style="252"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478</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479</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8" t="s">
        <v>480</v>
      </c>
      <c r="AP7" s="263"/>
      <c r="AQ7" s="264" t="s">
        <v>481</v>
      </c>
      <c r="AR7" s="265"/>
    </row>
    <row r="8" spans="1:46" ht="13.2"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9"/>
      <c r="AP8" s="269" t="s">
        <v>482</v>
      </c>
      <c r="AQ8" s="270" t="s">
        <v>483</v>
      </c>
      <c r="AR8" s="271" t="s">
        <v>484</v>
      </c>
    </row>
    <row r="9" spans="1:46" ht="13.2"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30" t="s">
        <v>485</v>
      </c>
      <c r="AL9" s="1131"/>
      <c r="AM9" s="1131"/>
      <c r="AN9" s="1132"/>
      <c r="AO9" s="272">
        <v>2821641</v>
      </c>
      <c r="AP9" s="272">
        <v>87945</v>
      </c>
      <c r="AQ9" s="273">
        <v>107616</v>
      </c>
      <c r="AR9" s="274">
        <v>-18.3</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30" t="s">
        <v>486</v>
      </c>
      <c r="AL10" s="1131"/>
      <c r="AM10" s="1131"/>
      <c r="AN10" s="1132"/>
      <c r="AO10" s="275">
        <v>40397</v>
      </c>
      <c r="AP10" s="275">
        <v>1259</v>
      </c>
      <c r="AQ10" s="276">
        <v>10095</v>
      </c>
      <c r="AR10" s="277">
        <v>-87.5</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30" t="s">
        <v>487</v>
      </c>
      <c r="AL11" s="1131"/>
      <c r="AM11" s="1131"/>
      <c r="AN11" s="1132"/>
      <c r="AO11" s="275">
        <v>45652</v>
      </c>
      <c r="AP11" s="275">
        <v>1423</v>
      </c>
      <c r="AQ11" s="276">
        <v>1704</v>
      </c>
      <c r="AR11" s="277">
        <v>-16.5</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30" t="s">
        <v>488</v>
      </c>
      <c r="AL12" s="1131"/>
      <c r="AM12" s="1131"/>
      <c r="AN12" s="1132"/>
      <c r="AO12" s="275" t="s">
        <v>489</v>
      </c>
      <c r="AP12" s="275" t="s">
        <v>489</v>
      </c>
      <c r="AQ12" s="276">
        <v>7</v>
      </c>
      <c r="AR12" s="277" t="s">
        <v>489</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30" t="s">
        <v>490</v>
      </c>
      <c r="AL13" s="1131"/>
      <c r="AM13" s="1131"/>
      <c r="AN13" s="1132"/>
      <c r="AO13" s="275">
        <v>59497</v>
      </c>
      <c r="AP13" s="275">
        <v>1854</v>
      </c>
      <c r="AQ13" s="276">
        <v>4110</v>
      </c>
      <c r="AR13" s="277">
        <v>-54.9</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30" t="s">
        <v>491</v>
      </c>
      <c r="AL14" s="1131"/>
      <c r="AM14" s="1131"/>
      <c r="AN14" s="1132"/>
      <c r="AO14" s="275">
        <v>56497</v>
      </c>
      <c r="AP14" s="275">
        <v>1761</v>
      </c>
      <c r="AQ14" s="276">
        <v>2451</v>
      </c>
      <c r="AR14" s="277">
        <v>-28.2</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33" t="s">
        <v>492</v>
      </c>
      <c r="AL15" s="1134"/>
      <c r="AM15" s="1134"/>
      <c r="AN15" s="1135"/>
      <c r="AO15" s="275">
        <v>-157743</v>
      </c>
      <c r="AP15" s="275">
        <v>-4917</v>
      </c>
      <c r="AQ15" s="276">
        <v>-6399</v>
      </c>
      <c r="AR15" s="277">
        <v>-23.2</v>
      </c>
    </row>
    <row r="16" spans="1:46" ht="13.2"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33" t="s">
        <v>177</v>
      </c>
      <c r="AL16" s="1134"/>
      <c r="AM16" s="1134"/>
      <c r="AN16" s="1135"/>
      <c r="AO16" s="275">
        <v>2865941</v>
      </c>
      <c r="AP16" s="275">
        <v>89326</v>
      </c>
      <c r="AQ16" s="276">
        <v>119584</v>
      </c>
      <c r="AR16" s="277">
        <v>-25.3</v>
      </c>
    </row>
    <row r="17" spans="1:46" ht="13.2"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2"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2"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493</v>
      </c>
      <c r="AL19" s="253"/>
      <c r="AM19" s="253"/>
      <c r="AN19" s="253"/>
      <c r="AO19" s="253"/>
      <c r="AP19" s="253"/>
      <c r="AQ19" s="253"/>
      <c r="AR19" s="253"/>
    </row>
    <row r="20" spans="1:46" ht="13.2"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494</v>
      </c>
      <c r="AP20" s="284" t="s">
        <v>495</v>
      </c>
      <c r="AQ20" s="285" t="s">
        <v>496</v>
      </c>
      <c r="AR20" s="286"/>
    </row>
    <row r="21" spans="1:46" s="292" customFormat="1" ht="13.2"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36" t="s">
        <v>497</v>
      </c>
      <c r="AL21" s="1137"/>
      <c r="AM21" s="1137"/>
      <c r="AN21" s="1138"/>
      <c r="AO21" s="288">
        <v>9.19</v>
      </c>
      <c r="AP21" s="289">
        <v>10.86</v>
      </c>
      <c r="AQ21" s="290">
        <v>-1.67</v>
      </c>
      <c r="AR21" s="258"/>
      <c r="AS21" s="291"/>
      <c r="AT21" s="287"/>
    </row>
    <row r="22" spans="1:46" s="292" customFormat="1" ht="13.2"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36" t="s">
        <v>498</v>
      </c>
      <c r="AL22" s="1137"/>
      <c r="AM22" s="1137"/>
      <c r="AN22" s="1138"/>
      <c r="AO22" s="293">
        <v>93.6</v>
      </c>
      <c r="AP22" s="294">
        <v>97.3</v>
      </c>
      <c r="AQ22" s="295">
        <v>-3.7</v>
      </c>
      <c r="AR22" s="279"/>
      <c r="AS22" s="291"/>
      <c r="AT22" s="287"/>
    </row>
    <row r="23" spans="1:46" s="292" customFormat="1" ht="13.2"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2"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2"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8"/>
    </row>
    <row r="27" spans="1:46" ht="13.2" x14ac:dyDescent="0.2">
      <c r="A27" s="300"/>
      <c r="AO27" s="253"/>
      <c r="AP27" s="253"/>
      <c r="AQ27" s="253"/>
      <c r="AR27" s="253"/>
      <c r="AS27" s="253"/>
      <c r="AT27" s="253"/>
    </row>
    <row r="28" spans="1:46" ht="16.2" x14ac:dyDescent="0.2">
      <c r="A28" s="254" t="s">
        <v>500</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2"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501</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8" t="s">
        <v>480</v>
      </c>
      <c r="AP30" s="263"/>
      <c r="AQ30" s="264" t="s">
        <v>481</v>
      </c>
      <c r="AR30" s="265"/>
    </row>
    <row r="31" spans="1:46" ht="13.2"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9"/>
      <c r="AP31" s="269" t="s">
        <v>482</v>
      </c>
      <c r="AQ31" s="270" t="s">
        <v>483</v>
      </c>
      <c r="AR31" s="271" t="s">
        <v>484</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20" t="s">
        <v>502</v>
      </c>
      <c r="AL32" s="1121"/>
      <c r="AM32" s="1121"/>
      <c r="AN32" s="1122"/>
      <c r="AO32" s="303">
        <v>1779161</v>
      </c>
      <c r="AP32" s="303">
        <v>55453</v>
      </c>
      <c r="AQ32" s="304">
        <v>75090</v>
      </c>
      <c r="AR32" s="305">
        <v>-26.2</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20" t="s">
        <v>503</v>
      </c>
      <c r="AL33" s="1121"/>
      <c r="AM33" s="1121"/>
      <c r="AN33" s="1122"/>
      <c r="AO33" s="303" t="s">
        <v>489</v>
      </c>
      <c r="AP33" s="303" t="s">
        <v>489</v>
      </c>
      <c r="AQ33" s="304" t="s">
        <v>489</v>
      </c>
      <c r="AR33" s="305" t="s">
        <v>489</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20" t="s">
        <v>504</v>
      </c>
      <c r="AL34" s="1121"/>
      <c r="AM34" s="1121"/>
      <c r="AN34" s="1122"/>
      <c r="AO34" s="303" t="s">
        <v>489</v>
      </c>
      <c r="AP34" s="303" t="s">
        <v>489</v>
      </c>
      <c r="AQ34" s="304">
        <v>1</v>
      </c>
      <c r="AR34" s="305" t="s">
        <v>489</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20" t="s">
        <v>505</v>
      </c>
      <c r="AL35" s="1121"/>
      <c r="AM35" s="1121"/>
      <c r="AN35" s="1122"/>
      <c r="AO35" s="303">
        <v>701537</v>
      </c>
      <c r="AP35" s="303">
        <v>21866</v>
      </c>
      <c r="AQ35" s="304">
        <v>17211</v>
      </c>
      <c r="AR35" s="305">
        <v>27</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20" t="s">
        <v>506</v>
      </c>
      <c r="AL36" s="1121"/>
      <c r="AM36" s="1121"/>
      <c r="AN36" s="1122"/>
      <c r="AO36" s="303">
        <v>14236</v>
      </c>
      <c r="AP36" s="303">
        <v>444</v>
      </c>
      <c r="AQ36" s="304">
        <v>2478</v>
      </c>
      <c r="AR36" s="305">
        <v>-82.1</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20" t="s">
        <v>507</v>
      </c>
      <c r="AL37" s="1121"/>
      <c r="AM37" s="1121"/>
      <c r="AN37" s="1122"/>
      <c r="AO37" s="303" t="s">
        <v>489</v>
      </c>
      <c r="AP37" s="303" t="s">
        <v>489</v>
      </c>
      <c r="AQ37" s="304">
        <v>654</v>
      </c>
      <c r="AR37" s="305" t="s">
        <v>489</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23" t="s">
        <v>508</v>
      </c>
      <c r="AL38" s="1124"/>
      <c r="AM38" s="1124"/>
      <c r="AN38" s="1125"/>
      <c r="AO38" s="306" t="s">
        <v>489</v>
      </c>
      <c r="AP38" s="306" t="s">
        <v>489</v>
      </c>
      <c r="AQ38" s="307">
        <v>4</v>
      </c>
      <c r="AR38" s="295" t="s">
        <v>489</v>
      </c>
      <c r="AS38" s="302"/>
    </row>
    <row r="39" spans="1:46" ht="13.2"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23" t="s">
        <v>509</v>
      </c>
      <c r="AL39" s="1124"/>
      <c r="AM39" s="1124"/>
      <c r="AN39" s="1125"/>
      <c r="AO39" s="303">
        <v>-25020</v>
      </c>
      <c r="AP39" s="303">
        <v>-780</v>
      </c>
      <c r="AQ39" s="304">
        <v>-3502</v>
      </c>
      <c r="AR39" s="305">
        <v>-77.7</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20" t="s">
        <v>510</v>
      </c>
      <c r="AL40" s="1121"/>
      <c r="AM40" s="1121"/>
      <c r="AN40" s="1122"/>
      <c r="AO40" s="303">
        <v>-1884636</v>
      </c>
      <c r="AP40" s="303">
        <v>-58741</v>
      </c>
      <c r="AQ40" s="304">
        <v>-63750</v>
      </c>
      <c r="AR40" s="305">
        <v>-7.9</v>
      </c>
      <c r="AS40" s="302"/>
    </row>
    <row r="41" spans="1:46" ht="13.2"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26" t="s">
        <v>287</v>
      </c>
      <c r="AL41" s="1127"/>
      <c r="AM41" s="1127"/>
      <c r="AN41" s="1128"/>
      <c r="AO41" s="303">
        <v>585278</v>
      </c>
      <c r="AP41" s="303">
        <v>18242</v>
      </c>
      <c r="AQ41" s="304">
        <v>28185</v>
      </c>
      <c r="AR41" s="305">
        <v>-35.299999999999997</v>
      </c>
      <c r="AS41" s="302"/>
    </row>
    <row r="42" spans="1:46" ht="13.2"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c r="AL42" s="253"/>
      <c r="AM42" s="253"/>
      <c r="AN42" s="253"/>
      <c r="AO42" s="253"/>
      <c r="AP42" s="253"/>
      <c r="AQ42" s="279"/>
      <c r="AR42" s="279"/>
      <c r="AS42" s="302"/>
    </row>
    <row r="43" spans="1:46" ht="13.2"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2"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511</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2"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512</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13" t="s">
        <v>480</v>
      </c>
      <c r="AN49" s="1115" t="s">
        <v>513</v>
      </c>
      <c r="AO49" s="1116"/>
      <c r="AP49" s="1116"/>
      <c r="AQ49" s="1116"/>
      <c r="AR49" s="1117"/>
    </row>
    <row r="50" spans="1:44" ht="13.2"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14"/>
      <c r="AN50" s="319" t="s">
        <v>514</v>
      </c>
      <c r="AO50" s="320" t="s">
        <v>515</v>
      </c>
      <c r="AP50" s="321" t="s">
        <v>516</v>
      </c>
      <c r="AQ50" s="322" t="s">
        <v>517</v>
      </c>
      <c r="AR50" s="323" t="s">
        <v>518</v>
      </c>
    </row>
    <row r="51" spans="1:44" ht="13.2"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519</v>
      </c>
      <c r="AL51" s="316"/>
      <c r="AM51" s="324">
        <v>1211719</v>
      </c>
      <c r="AN51" s="325">
        <v>35375</v>
      </c>
      <c r="AO51" s="326">
        <v>0.3</v>
      </c>
      <c r="AP51" s="327">
        <v>94081</v>
      </c>
      <c r="AQ51" s="328">
        <v>10.5</v>
      </c>
      <c r="AR51" s="329">
        <v>-10.199999999999999</v>
      </c>
    </row>
    <row r="52" spans="1:44" ht="13.2"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520</v>
      </c>
      <c r="AM52" s="332">
        <v>902848</v>
      </c>
      <c r="AN52" s="333">
        <v>26357</v>
      </c>
      <c r="AO52" s="334">
        <v>8.4</v>
      </c>
      <c r="AP52" s="335">
        <v>48949</v>
      </c>
      <c r="AQ52" s="336">
        <v>11.5</v>
      </c>
      <c r="AR52" s="337">
        <v>-3.1</v>
      </c>
    </row>
    <row r="53" spans="1:44" ht="13.2"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521</v>
      </c>
      <c r="AL53" s="316"/>
      <c r="AM53" s="324">
        <v>1733799</v>
      </c>
      <c r="AN53" s="325">
        <v>51638</v>
      </c>
      <c r="AO53" s="326">
        <v>46</v>
      </c>
      <c r="AP53" s="327">
        <v>92632</v>
      </c>
      <c r="AQ53" s="328">
        <v>-1.5</v>
      </c>
      <c r="AR53" s="329">
        <v>47.5</v>
      </c>
    </row>
    <row r="54" spans="1:44" ht="13.2"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520</v>
      </c>
      <c r="AM54" s="332">
        <v>1052869</v>
      </c>
      <c r="AN54" s="333">
        <v>31358</v>
      </c>
      <c r="AO54" s="334">
        <v>19</v>
      </c>
      <c r="AP54" s="335">
        <v>47978</v>
      </c>
      <c r="AQ54" s="336">
        <v>-2</v>
      </c>
      <c r="AR54" s="337">
        <v>21</v>
      </c>
    </row>
    <row r="55" spans="1:44" ht="13.2"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522</v>
      </c>
      <c r="AL55" s="316"/>
      <c r="AM55" s="324">
        <v>785610</v>
      </c>
      <c r="AN55" s="325">
        <v>23821</v>
      </c>
      <c r="AO55" s="326">
        <v>-53.9</v>
      </c>
      <c r="AP55" s="327">
        <v>96469</v>
      </c>
      <c r="AQ55" s="328">
        <v>4.0999999999999996</v>
      </c>
      <c r="AR55" s="329">
        <v>-58</v>
      </c>
    </row>
    <row r="56" spans="1:44" ht="13.2"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520</v>
      </c>
      <c r="AM56" s="332">
        <v>593295</v>
      </c>
      <c r="AN56" s="333">
        <v>17990</v>
      </c>
      <c r="AO56" s="334">
        <v>-42.6</v>
      </c>
      <c r="AP56" s="335">
        <v>49775</v>
      </c>
      <c r="AQ56" s="336">
        <v>3.7</v>
      </c>
      <c r="AR56" s="337">
        <v>-46.3</v>
      </c>
    </row>
    <row r="57" spans="1:44" ht="13.2"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523</v>
      </c>
      <c r="AL57" s="316"/>
      <c r="AM57" s="324">
        <v>1626769</v>
      </c>
      <c r="AN57" s="325">
        <v>49928</v>
      </c>
      <c r="AO57" s="326">
        <v>109.6</v>
      </c>
      <c r="AP57" s="327">
        <v>85743</v>
      </c>
      <c r="AQ57" s="328">
        <v>-11.1</v>
      </c>
      <c r="AR57" s="329">
        <v>120.7</v>
      </c>
    </row>
    <row r="58" spans="1:44" ht="13.2"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520</v>
      </c>
      <c r="AM58" s="332">
        <v>1276752</v>
      </c>
      <c r="AN58" s="333">
        <v>39186</v>
      </c>
      <c r="AO58" s="334">
        <v>117.8</v>
      </c>
      <c r="AP58" s="335">
        <v>45231</v>
      </c>
      <c r="AQ58" s="336">
        <v>-9.1</v>
      </c>
      <c r="AR58" s="337">
        <v>126.9</v>
      </c>
    </row>
    <row r="59" spans="1:44" ht="13.2"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524</v>
      </c>
      <c r="AL59" s="316"/>
      <c r="AM59" s="324">
        <v>2804535</v>
      </c>
      <c r="AN59" s="325">
        <v>87412</v>
      </c>
      <c r="AO59" s="326">
        <v>75.099999999999994</v>
      </c>
      <c r="AP59" s="327">
        <v>92509</v>
      </c>
      <c r="AQ59" s="328">
        <v>7.9</v>
      </c>
      <c r="AR59" s="329">
        <v>67.2</v>
      </c>
    </row>
    <row r="60" spans="1:44" ht="13.2"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520</v>
      </c>
      <c r="AM60" s="332">
        <v>2491922</v>
      </c>
      <c r="AN60" s="333">
        <v>77669</v>
      </c>
      <c r="AO60" s="334">
        <v>98.2</v>
      </c>
      <c r="AP60" s="335">
        <v>52274</v>
      </c>
      <c r="AQ60" s="336">
        <v>15.6</v>
      </c>
      <c r="AR60" s="337">
        <v>82.6</v>
      </c>
    </row>
    <row r="61" spans="1:44" ht="13.2"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525</v>
      </c>
      <c r="AL61" s="338"/>
      <c r="AM61" s="339">
        <v>1632486</v>
      </c>
      <c r="AN61" s="340">
        <v>49635</v>
      </c>
      <c r="AO61" s="341">
        <v>35.4</v>
      </c>
      <c r="AP61" s="342">
        <v>92287</v>
      </c>
      <c r="AQ61" s="343">
        <v>2</v>
      </c>
      <c r="AR61" s="329">
        <v>33.4</v>
      </c>
    </row>
    <row r="62" spans="1:44" ht="13.2"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520</v>
      </c>
      <c r="AM62" s="332">
        <v>1263537</v>
      </c>
      <c r="AN62" s="333">
        <v>38512</v>
      </c>
      <c r="AO62" s="334">
        <v>40.200000000000003</v>
      </c>
      <c r="AP62" s="335">
        <v>48841</v>
      </c>
      <c r="AQ62" s="336">
        <v>3.9</v>
      </c>
      <c r="AR62" s="337">
        <v>36.299999999999997</v>
      </c>
    </row>
    <row r="63" spans="1:44" ht="13.2"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2"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2"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2"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2" hidden="1" x14ac:dyDescent="0.2">
      <c r="AK70" s="253"/>
      <c r="AL70" s="253"/>
      <c r="AM70" s="253"/>
      <c r="AN70" s="253"/>
      <c r="AO70" s="253"/>
      <c r="AP70" s="253"/>
      <c r="AQ70" s="253"/>
      <c r="AR70" s="253"/>
    </row>
    <row r="71" spans="1:46" ht="13.2" hidden="1" x14ac:dyDescent="0.2">
      <c r="AK71" s="253"/>
      <c r="AL71" s="253"/>
      <c r="AM71" s="253"/>
      <c r="AN71" s="253"/>
      <c r="AO71" s="253"/>
      <c r="AP71" s="253"/>
      <c r="AQ71" s="253"/>
      <c r="AR71" s="253"/>
    </row>
    <row r="72" spans="1:46" ht="13.2" hidden="1" x14ac:dyDescent="0.2">
      <c r="AK72" s="253"/>
      <c r="AL72" s="253"/>
      <c r="AM72" s="253"/>
      <c r="AN72" s="253"/>
      <c r="AO72" s="253"/>
      <c r="AP72" s="253"/>
      <c r="AQ72" s="253"/>
      <c r="AR72" s="253"/>
    </row>
    <row r="73" spans="1:46" ht="13.2" hidden="1" x14ac:dyDescent="0.2">
      <c r="AK73" s="253"/>
      <c r="AL73" s="253"/>
      <c r="AM73" s="253"/>
      <c r="AN73" s="253"/>
      <c r="AO73" s="253"/>
      <c r="AP73" s="253"/>
      <c r="AQ73" s="253"/>
      <c r="AR73" s="253"/>
    </row>
  </sheetData>
  <sheetProtection algorithmName="SHA-512" hashValue="1kv9hGZCtsc3bXcaRm+Om4a0I2H6Vai79tWoens+Wponpy9Xe02p+KIkvSyNfOI+iEPdhdL5gxQuJxPwI1OGgQ==" saltValue="wg1FW36QxEfe5+pYgB/7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477</v>
      </c>
    </row>
    <row r="121" spans="125:125" ht="13.5" hidden="1" customHeight="1" x14ac:dyDescent="0.2">
      <c r="DU121" s="250"/>
    </row>
  </sheetData>
  <sheetProtection algorithmName="SHA-512" hashValue="OKFvaQuyCtnbmaMYMEgx9isk6tyKJ09hdRMx/rB+pQdF3MU44FFpl0O4Wl1Uu5VE+1iWhe5C+/edY4ik8wMmqQ==" saltValue="Ihc7kQb4CzC7f0vRabaBcg==" spinCount="100000" sheet="1" objects="1" scenarios="1"/>
  <dataConsolidate/>
  <phoneticPr fontId="2"/>
  <printOptions horizontalCentered="1" verticalCentered="1"/>
  <pageMargins left="0" right="0" top="0.19685039370078741" bottom="0" header="0.39370078740157483" footer="0"/>
  <pageSetup paperSize="9" scale="40"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G85" zoomScaleNormal="100" zoomScaleSheetLayoutView="55" workbookViewId="0"/>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477</v>
      </c>
    </row>
  </sheetData>
  <sheetProtection algorithmName="SHA-512" hashValue="7me+2l5jOaP4xsNJBtaYtIJDP4tCzUOfkCHXpB+FNml4ETvK4Tbs/Fm3pXvzO6rVMuHH2caWzDg/yPxqjF7H0Q==" saltValue="0wpVMvavYtgWzjBaH1G65g==" spinCount="100000" sheet="1" objects="1" scenarios="1"/>
  <dataConsolidate/>
  <phoneticPr fontId="2"/>
  <printOptions horizontalCentered="1" verticalCentered="1"/>
  <pageMargins left="0" right="0" top="0.19685039370078741" bottom="0" header="0.39370078740157483" footer="0"/>
  <pageSetup paperSize="9" scale="40"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Normal="100" zoomScaleSheetLayoutView="100" workbookViewId="0">
      <selection activeCell="F47" sqref="F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11.63</v>
      </c>
      <c r="G47" s="12">
        <v>11.35</v>
      </c>
      <c r="H47" s="12">
        <v>20.010000000000002</v>
      </c>
      <c r="I47" s="12">
        <v>26.11</v>
      </c>
      <c r="J47" s="13">
        <v>28.93</v>
      </c>
    </row>
    <row r="48" spans="2:10" ht="57.75" customHeight="1" x14ac:dyDescent="0.2">
      <c r="B48" s="14"/>
      <c r="C48" s="1141" t="s">
        <v>4</v>
      </c>
      <c r="D48" s="1141"/>
      <c r="E48" s="1142"/>
      <c r="F48" s="15">
        <v>5.92</v>
      </c>
      <c r="G48" s="16">
        <v>9</v>
      </c>
      <c r="H48" s="16">
        <v>9.39</v>
      </c>
      <c r="I48" s="16">
        <v>7.63</v>
      </c>
      <c r="J48" s="17">
        <v>6.74</v>
      </c>
    </row>
    <row r="49" spans="2:10" ht="57.75" customHeight="1" thickBot="1" x14ac:dyDescent="0.25">
      <c r="B49" s="18"/>
      <c r="C49" s="1143" t="s">
        <v>5</v>
      </c>
      <c r="D49" s="1143"/>
      <c r="E49" s="1144"/>
      <c r="F49" s="19" t="s">
        <v>532</v>
      </c>
      <c r="G49" s="20">
        <v>3.24</v>
      </c>
      <c r="H49" s="20">
        <v>9.92</v>
      </c>
      <c r="I49" s="20">
        <v>3.78</v>
      </c>
      <c r="J49" s="21">
        <v>1.95</v>
      </c>
    </row>
    <row r="50" spans="2:10" ht="13.2" x14ac:dyDescent="0.2"/>
  </sheetData>
  <sheetProtection algorithmName="SHA-512" hashValue="bmcjmkwFHX6DDxx983i8QU5RjxLVWlYVMsoL4NiyAmfwYbkre3ZLLLVkIFizoOA7Qxv3LfGMrIS3uXDhUpk5dQ==" saltValue="wzm5ADR8q+dlSlHEP2Bh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2025-03-11T00:09:19Z</cp:lastPrinted>
  <dcterms:created xsi:type="dcterms:W3CDTF">2025-02-19T02:45:39Z</dcterms:created>
  <dcterms:modified xsi:type="dcterms:W3CDTF">2025-09-26T10:05:33Z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2025-09-26T10:05:33Z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9b806764-63f0-4371-9daf-6bccfc752e78</vt:lpwstr>
  </property>
  <property fmtid="{D5CDD505-2E9C-101B-9397-08002B2CF9AE}" pid="8" name="MSIP_Label_defa4170-0d19-0005-0004-bc88714345d2_ContentBits">
    <vt:lpwstr>0</vt:lpwstr>
  </property>
</Properties>
</file>