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96671428-8A30-4324-913E-7DE8724A843C}" xr6:coauthVersionLast="47" xr6:coauthVersionMax="47" xr10:uidLastSave="{00000000-0000-0000-0000-000000000000}"/>
  <bookViews>
    <workbookView xWindow="-28920" yWindow="-120" windowWidth="29040" windowHeight="15720" tabRatio="915" firstSheet="9"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9" i="10"/>
  <c r="AO38"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C39" i="10"/>
  <c r="BE38" i="10"/>
  <c r="C38" i="10"/>
  <c r="BE37" i="10"/>
  <c r="C37"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AM34" i="10" l="1"/>
  <c r="AM35" i="10" s="1"/>
  <c r="AM36" i="10" s="1"/>
  <c r="AM37" i="10" s="1"/>
  <c r="AM38" i="10" s="1"/>
  <c r="AM39" i="10" s="1"/>
  <c r="BE34" i="10" l="1"/>
  <c r="BW34" i="10" l="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<sst xmlns="http://schemas.openxmlformats.org/spreadsheetml/2006/main" count="1147" uniqueCount="598">
  <si>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</si>
  <si>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</si>
  <si>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</si>
  <si>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</si>
  <si>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</si>
  <si>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</si>
  <si>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</si>
  <si>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</si>
  <si>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</si>
  <si>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</si>
  <si>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</si>
  <si>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</si>
  <si>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</si>
  <si>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</si>
  <si>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</si>
  <si>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</si>
  <si>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</si>
  <si>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</si>
  <si>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</si>
  <si>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</si>
  <si>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</si>
  <si>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</si>
  <si>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</si>
  <si>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</si>
  <si>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</si>
  <si>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</si>
  <si>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</si>
  <si>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</si>
  <si>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</si>
  <si>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</si>
  <si>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</si>
  <si>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</si>
  <si>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</si>
  <si>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</si>
  <si>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</si>
  <si>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</si>
  <si>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</si>
  <si>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</si>
  <si>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</si>
  <si>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</si>
  <si>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</si>
  <si>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</si>
  <si>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</si>
  <si>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</si>
  <si>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</si>
  <si>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</si>
  <si>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</si>
  <si>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</si>
  <si>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</si>
  <si>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</si>
  <si>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</si>
  <si>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</si>
  <si>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</si>
  <si>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</si>
  <si>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</si>
  <si>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</si>
  <si>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</si>
  <si>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</si>
  <si>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</si>
  <si>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</si>
  <si>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</si>
  <si>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</si>
  <si>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</si>
  <si>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</si>
  <si>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</si>
  <si>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</si>
  <si>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</si>
  <si>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</si>
  <si>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</si>
  <si>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</si>
  <si>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</si>
  <si>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</si>
  <si>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</si>
  <si>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</si>
  <si>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</si>
  <si>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</si>
  <si>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</si>
  <si>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</si>
  <si>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</si>
  <si>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</si>
  <si>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</si>
  <si>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</si>
  <si>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</si>
  <si>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</si>
  <si>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</si>
  <si>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</si>
  <si>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</si>
  <si>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</si>
  <si>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</si>
  <si>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</si>
  <si>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</si>
  <si>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</si>
  <si>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</si>
  <si>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</si>
  <si>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大垣市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</si>
  <si>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</si>
  <si>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</si>
  <si>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</si>
  <si>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</si>
  <si>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</si>
  <si>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</si>
  <si>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</si>
  <si>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</si>
  <si>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</si>
  <si>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</si>
  <si>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</si>
  <si>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</si>
  <si>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</si>
  <si>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</si>
  <si>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</si>
  <si>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</si>
  <si>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</si>
  <si>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</si>
  <si>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</si>
  <si>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</si>
  <si>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</si>
  <si>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</si>
  <si>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</si>
  <si>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</si>
  <si>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</si>
  <si>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</si>
  <si>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</si>
  <si>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</si>
  <si>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</si>
  <si>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</si>
  <si>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</si>
  <si>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</si>
  <si>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</si>
  <si>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</si>
  <si>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</si>
  <si>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</si>
  <si>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</si>
  <si>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</si>
  <si>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</si>
  <si>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</si>
  <si>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</si>
  <si>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</si>
  <si>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</si>
  <si>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</si>
  <si>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</si>
  <si>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</si>
  <si>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</si>
  <si>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</si>
  <si>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</si>
  <si>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</si>
  <si>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</si>
  <si>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</si>
  <si>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</si>
  <si>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</si>
  <si>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</si>
  <si>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</si>
  <si>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</si>
  <si>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</si>
  <si>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</si>
  <si>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</si>
  <si>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</si>
  <si>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</si>
  <si>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</si>
  <si>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</si>
  <si>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</si>
  <si>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</si>
  <si>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</si>
  <si>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</si>
  <si>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</si>
  <si>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</si>
  <si>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</si>
  <si>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</si>
  <si>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</si>
  <si>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</si>
  <si>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</si>
  <si>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</si>
  <si>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</si>
  <si>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</si>
  <si>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</si>
  <si>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</si>
  <si>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</si>
  <si>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</si>
  <si>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</si>
  <si>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</si>
  <si>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</si>
  <si>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</si>
  <si>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</si>
  <si>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</si>
  <si>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</si>
  <si>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</si>
  <si>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</si>
  <si>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</si>
  <si>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</si>
  <si>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</si>
  <si>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</si>
  <si>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</si>
  <si>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</si>
  <si>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</si>
  <si>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</si>
  <si>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</si>
  <si>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</si>
  <si>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</si>
  <si>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</si>
  <si>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</si>
  <si>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</si>
  <si>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</si>
  <si>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</si>
  <si>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</si>
  <si>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岐阜県大垣市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</si>
  <si>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</si>
  <si>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</si>
  <si>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</si>
  <si>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</si>
  <si>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</si>
  <si>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</si>
  <si>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</si>
  <si>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</si>
  <si>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</si>
  <si>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</si>
  <si>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</si>
  <si>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</si>
  <si>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</si>
  <si>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</si>
  <si>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</si>
  <si>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</si>
  <si>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</si>
  <si>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</si>
  <si>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</si>
  <si>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</si>
  <si>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</si>
  <si>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</si>
  <si>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</si>
  <si>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</si>
  <si>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</si>
  <si>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</si>
  <si>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</si>
  <si>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</si>
  <si>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</si>
  <si>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</si>
  <si>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</si>
  <si>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</si>
  <si>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</si>
  <si>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</si>
  <si>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</si>
  <si>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</si>
  <si>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</si>
  <si>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</si>
  <si>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</si>
  <si>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</si>
  <si>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</si>
  <si>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</si>
  <si>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</si>
  <si>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</si>
  <si>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</si>
  <si>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</si>
  <si>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</si>
  <si>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</si>
  <si>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</si>
  <si>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</si>
  <si>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</si>
  <si>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</si>
  <si>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</si>
  <si>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</si>
  <si>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</si>
  <si>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</si>
  <si>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</si>
  <si>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</si>
  <si>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</si>
  <si>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</si>
  <si>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</si>
  <si>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</si>
  <si>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</si>
  <si>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</si>
  <si>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</si>
  <si>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</si>
  <si>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</si>
  <si>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</si>
  <si>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</si>
  <si>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</si>
  <si>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</si>
  <si>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</si>
  <si>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</si>
  <si>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</si>
  <si>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</si>
  <si>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</si>
  <si>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</si>
  <si>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</si>
  <si>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</si>
  <si>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</si>
  <si>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</si>
  <si>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</si>
  <si>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</si>
  <si>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</si>
  <si>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</si>
  <si>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</si>
  <si>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</si>
  <si>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</si>
  <si>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</si>
  <si>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</si>
  <si>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</si>
  <si>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</si>
  <si>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</si>
  <si>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</si>
  <si>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</si>
  <si>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</si>
  <si>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</si>
  <si>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</si>
  <si>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</si>
  <si>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</si>
  <si>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</si>
  <si>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</si>
  <si>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</si>
  <si>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</si>
  <si>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</si>
  <si>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</si>
  <si>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</si>
  <si>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</si>
  <si>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</si>
  <si>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</si>
  <si>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</si>
  <si>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</si>
  <si>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</si>
  <si>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</si>
  <si>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</si>
  <si>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</si>
  <si>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</si>
  <si>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</si>
  <si>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</si>
  <si>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</si>
  <si>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</si>
  <si>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</si>
  <si>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</si>
  <si>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</si>
  <si>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</si>
  <si>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</si>
  <si>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</si>
  <si>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</si>
  <si>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</si>
  <si>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</si>
  <si>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</si>
  <si>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</si>
  <si>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</si>
  <si>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</si>
  <si>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</si>
  <si>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</si>
  <si>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</si>
  <si>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</si>
  <si>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</si>
  <si>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</si>
  <si>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</si>
  <si>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</si>
  <si>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</si>
  <si>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</si>
  <si>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</si>
  <si>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</si>
  <si>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</si>
  <si>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</si>
  <si>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</si>
  <si>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</si>
  <si>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岐阜県大垣市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</si>
  <si>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</si>
  <si>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</si>
  <si>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</si>
  <si>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</si>
  <si>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</si>
  <si>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</si>
  <si>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</si>
  <si>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</si>
  <si>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</si>
  <si>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</si>
  <si>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</si>
  <si>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</si>
  <si>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</si>
  <si>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</si>
  <si>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</si>
  <si>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</si>
  <si>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</si>
  <si>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</si>
  <si>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</si>
  <si>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</si>
  <si>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</si>
  <si>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</si>
  <si>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</si>
  <si>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</si>
  <si>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</si>
  <si>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</si>
  <si>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</si>
  <si>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</si>
  <si>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</si>
  <si>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</si>
  <si>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</si>
  <si>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</si>
  <si>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</si>
  <si>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</si>
  <si>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</si>
  <si>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国民健康保険直営診療施設事業会計</t>
    <phoneticPr fontId="5"/>
  </si>
  <si>
    <t>後期高齢者医療事業会計</t>
    <phoneticPr fontId="5"/>
  </si>
  <si>
    <t>介護保険事業会計</t>
    <phoneticPr fontId="5"/>
  </si>
  <si>
    <t>駐車場事業会計</t>
    <phoneticPr fontId="5"/>
  </si>
  <si>
    <t>競輪事業会計</t>
    <phoneticPr fontId="5"/>
  </si>
  <si>
    <t>病院事業会計</t>
    <phoneticPr fontId="5"/>
  </si>
  <si>
    <t>法適用企業</t>
    <phoneticPr fontId="5"/>
  </si>
  <si>
    <t>水道事業会計</t>
    <phoneticPr fontId="5"/>
  </si>
  <si>
    <t>簡易水道事業会計</t>
    <phoneticPr fontId="5"/>
  </si>
  <si>
    <t>公共下水道事業会計</t>
    <phoneticPr fontId="5"/>
  </si>
  <si>
    <t>特定環境保全公共下水道事業会計</t>
    <phoneticPr fontId="5"/>
  </si>
  <si>
    <t>農業集落排水事業会計</t>
    <phoneticPr fontId="5"/>
  </si>
  <si>
    <t>公設地方卸売市場事業会計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</si>
  <si>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</si>
  <si>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</si>
  <si>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</si>
  <si>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</si>
  <si>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</si>
  <si>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</si>
  <si>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</si>
  <si>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</si>
  <si>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</si>
  <si>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</si>
  <si>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</si>
  <si>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</si>
  <si>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</si>
  <si>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</si>
  <si>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</si>
  <si>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</si>
  <si>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</si>
  <si>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</si>
  <si>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</si>
  <si>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</si>
  <si>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</si>
  <si>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</si>
  <si>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</si>
  <si>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</si>
  <si>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</si>
  <si>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</si>
  <si>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</si>
  <si>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</si>
  <si>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</si>
  <si>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</si>
  <si>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</si>
  <si>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</si>
  <si>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</si>
  <si>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</si>
  <si>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</si>
  <si>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</si>
  <si>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</si>
  <si>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</si>
  <si>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</si>
  <si>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</si>
  <si>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</si>
  <si>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</si>
  <si>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</si>
  <si>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</si>
  <si>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</si>
  <si>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</si>
  <si>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</si>
  <si>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</si>
  <si>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</si>
  <si>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</si>
  <si>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</si>
  <si>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</si>
  <si>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</si>
  <si>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</si>
  <si>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</si>
  <si>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</si>
  <si>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</si>
  <si>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</si>
  <si>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</si>
  <si>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</si>
  <si>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</si>
  <si>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</si>
  <si>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</si>
  <si>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</si>
  <si>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</si>
  <si>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</si>
  <si>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</si>
  <si>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</si>
  <si>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</si>
  <si>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</si>
  <si>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</si>
  <si>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</si>
  <si>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</si>
  <si>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</si>
  <si>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</si>
  <si>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</si>
  <si>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</si>
  <si>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</si>
  <si>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</si>
  <si>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</si>
  <si>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</si>
  <si>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</si>
  <si>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</si>
  <si>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</si>
  <si>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</si>
  <si>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</si>
  <si>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</si>
  <si>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</si>
  <si>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</si>
  <si>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</si>
  <si>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</si>
  <si>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</si>
  <si>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</si>
  <si>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</si>
  <si>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</si>
  <si>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</si>
  <si>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</si>
  <si>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</si>
  <si>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</si>
  <si>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</si>
  <si>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</si>
  <si>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</si>
  <si>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</si>
  <si>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</si>
  <si>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</si>
  <si>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</si>
  <si>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</si>
  <si>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</si>
  <si>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</si>
  <si>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</si>
  <si>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</si>
  <si>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</si>
  <si>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</si>
  <si>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</si>
  <si>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</si>
  <si>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</si>
  <si>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</si>
  <si>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</si>
  <si>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</si>
  <si>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</si>
  <si>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</si>
  <si>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</si>
  <si>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</si>
  <si>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</si>
  <si>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</si>
  <si>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</si>
  <si>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</si>
  <si>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</si>
  <si>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</si>
  <si>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</si>
  <si>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</si>
  <si>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</si>
  <si>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</si>
  <si>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</si>
  <si>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</si>
  <si>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</si>
  <si>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0.84</t>
  </si>
  <si>
    <t>▲ 2.39</t>
  </si>
  <si>
    <t>病院事業会計</t>
  </si>
  <si>
    <t>一般会計</t>
  </si>
  <si>
    <t>水道事業会計</t>
  </si>
  <si>
    <t>介護保険事業会計</t>
  </si>
  <si>
    <t>国民健康保険事業会計</t>
  </si>
  <si>
    <t>競輪事業会計</t>
  </si>
  <si>
    <t>公共下水道事業会計</t>
  </si>
  <si>
    <t>後期高齢者医療事業会計</t>
  </si>
  <si>
    <t>その他会計（赤字）</t>
  </si>
  <si>
    <t>その他会計（黒字）</t>
  </si>
  <si>
    <t>R01</t>
    <phoneticPr fontId="5"/>
  </si>
  <si>
    <t>R02</t>
    <phoneticPr fontId="5"/>
  </si>
  <si>
    <t>R03</t>
    <phoneticPr fontId="5"/>
  </si>
  <si>
    <t>R04</t>
    <phoneticPr fontId="5"/>
  </si>
  <si>
    <t>R05</t>
    <phoneticPr fontId="5"/>
  </si>
  <si>
    <t>基金繰入金　1,375</t>
    <rPh sb="0" eb="5">
      <t>キキンクリイレキン</t>
    </rPh>
    <phoneticPr fontId="2"/>
  </si>
  <si>
    <t>-</t>
    <phoneticPr fontId="2"/>
  </si>
  <si>
    <t>基金繰入金　515</t>
    <phoneticPr fontId="2"/>
  </si>
  <si>
    <t>大垣消防組合</t>
    <rPh sb="0" eb="6">
      <t>オオガキショウボウクミアイ</t>
    </rPh>
    <phoneticPr fontId="2"/>
  </si>
  <si>
    <t>大垣衛生施設組合</t>
    <rPh sb="0" eb="2">
      <t>オオガキ</t>
    </rPh>
    <rPh sb="2" eb="6">
      <t>エイセイシセツ</t>
    </rPh>
    <rPh sb="6" eb="8">
      <t>クミアイ</t>
    </rPh>
    <phoneticPr fontId="2"/>
  </si>
  <si>
    <t>西南濃粗大廃棄物処理組合</t>
    <rPh sb="0" eb="3">
      <t>セイナンノウ</t>
    </rPh>
    <rPh sb="3" eb="8">
      <t>ソダイハイキブツ</t>
    </rPh>
    <rPh sb="8" eb="10">
      <t>ショリ</t>
    </rPh>
    <rPh sb="10" eb="12">
      <t>クミアイ</t>
    </rPh>
    <phoneticPr fontId="2"/>
  </si>
  <si>
    <t>西濃環境整備組合</t>
    <rPh sb="0" eb="8">
      <t>セイノウカンキョウセイビクミアイ</t>
    </rPh>
    <phoneticPr fontId="2"/>
  </si>
  <si>
    <t>あすわ苑老人福祉施設事務組合</t>
    <rPh sb="3" eb="4">
      <t>エン</t>
    </rPh>
    <rPh sb="4" eb="10">
      <t>ロウジンフクシシセツ</t>
    </rPh>
    <rPh sb="10" eb="14">
      <t>ジムクミアイ</t>
    </rPh>
    <phoneticPr fontId="2"/>
  </si>
  <si>
    <t>岐阜県後期高齢者医療広域連合（一般会計）</t>
    <rPh sb="0" eb="3">
      <t>ギフケン</t>
    </rPh>
    <rPh sb="3" eb="8">
      <t>コウキコウレイシャ</t>
    </rPh>
    <rPh sb="8" eb="14">
      <t>イリョウコウイキレンゴウ</t>
    </rPh>
    <rPh sb="15" eb="19">
      <t>イッパンカイケイ</t>
    </rPh>
    <phoneticPr fontId="2"/>
  </si>
  <si>
    <t>岐阜県後期高齢者医療広域連合（特別会計）</t>
    <rPh sb="0" eb="3">
      <t>ギフケン</t>
    </rPh>
    <rPh sb="3" eb="8">
      <t>コウキコウレイシャ</t>
    </rPh>
    <rPh sb="8" eb="14">
      <t>イリョウコウイキレンゴウ</t>
    </rPh>
    <rPh sb="15" eb="19">
      <t>トクベツカイケイ</t>
    </rPh>
    <phoneticPr fontId="2"/>
  </si>
  <si>
    <t>西美濃さくら苑介護老人保健施設事務組合</t>
    <rPh sb="0" eb="3">
      <t>ニシミノ</t>
    </rPh>
    <rPh sb="6" eb="7">
      <t>エン</t>
    </rPh>
    <rPh sb="7" eb="11">
      <t>カイゴロウジン</t>
    </rPh>
    <rPh sb="11" eb="15">
      <t>ホケンシセツ</t>
    </rPh>
    <rPh sb="15" eb="19">
      <t>ジムクミアイ</t>
    </rPh>
    <phoneticPr fontId="2"/>
  </si>
  <si>
    <t>大垣輪中水防事務組合</t>
    <rPh sb="0" eb="10">
      <t>オオガキワジュウスイボウジムクミアイ</t>
    </rPh>
    <phoneticPr fontId="2"/>
  </si>
  <si>
    <t>岐阜県市町村会館組合</t>
    <rPh sb="0" eb="3">
      <t>ギフケン</t>
    </rPh>
    <rPh sb="3" eb="6">
      <t>シチョウソン</t>
    </rPh>
    <rPh sb="6" eb="8">
      <t>カイカン</t>
    </rPh>
    <rPh sb="8" eb="10">
      <t>クミアイ</t>
    </rPh>
    <phoneticPr fontId="2"/>
  </si>
  <si>
    <t>-</t>
    <phoneticPr fontId="10"/>
  </si>
  <si>
    <t>基金繰入金　6</t>
    <phoneticPr fontId="2"/>
  </si>
  <si>
    <t>基金繰入金　62</t>
    <rPh sb="0" eb="5">
      <t>キキンクリイレキン</t>
    </rPh>
    <phoneticPr fontId="10"/>
  </si>
  <si>
    <t>基金繰入金　4</t>
    <phoneticPr fontId="2"/>
  </si>
  <si>
    <t>法適用</t>
    <rPh sb="0" eb="1">
      <t>ホウ</t>
    </rPh>
    <rPh sb="1" eb="3">
      <t>テキヨウ</t>
    </rPh>
    <phoneticPr fontId="10"/>
  </si>
  <si>
    <t>大垣勤労者福祉サービスセンター</t>
    <rPh sb="0" eb="5">
      <t>オオガキキンロウシャ</t>
    </rPh>
    <rPh sb="5" eb="7">
      <t>フクシ</t>
    </rPh>
    <phoneticPr fontId="10"/>
  </si>
  <si>
    <t>大垣市文化事業団</t>
    <rPh sb="0" eb="3">
      <t>オオガキシ</t>
    </rPh>
    <rPh sb="3" eb="8">
      <t>ブンカジギョウダン</t>
    </rPh>
    <phoneticPr fontId="10"/>
  </si>
  <si>
    <t>○</t>
    <phoneticPr fontId="10"/>
  </si>
  <si>
    <t>大垣市土地開発公社</t>
    <rPh sb="0" eb="3">
      <t>オオガキシ</t>
    </rPh>
    <rPh sb="3" eb="9">
      <t>トチカイハツコウシャ</t>
    </rPh>
    <phoneticPr fontId="10"/>
  </si>
  <si>
    <t>かみいしづ緑の村公社</t>
    <rPh sb="5" eb="6">
      <t>ミドリ</t>
    </rPh>
    <rPh sb="7" eb="10">
      <t>ムラコウシャ</t>
    </rPh>
    <phoneticPr fontId="10"/>
  </si>
  <si>
    <t>養老線管理機構</t>
    <rPh sb="0" eb="3">
      <t>ヨウロウセン</t>
    </rPh>
    <rPh sb="3" eb="7">
      <t>カンリキコウ</t>
    </rPh>
    <phoneticPr fontId="10"/>
  </si>
  <si>
    <t>樽見鉄道株式会社</t>
    <rPh sb="0" eb="8">
      <t>タルミテツドウカブシキガイシャ</t>
    </rPh>
    <phoneticPr fontId="10"/>
  </si>
  <si>
    <t>公共施設整備基金</t>
    <rPh sb="0" eb="4">
      <t>コウキョウシセツ</t>
    </rPh>
    <rPh sb="4" eb="8">
      <t>セイビキキン</t>
    </rPh>
    <phoneticPr fontId="5"/>
  </si>
  <si>
    <t>養老線支援基金</t>
    <rPh sb="0" eb="5">
      <t>ヨウロウセンシエン</t>
    </rPh>
    <rPh sb="5" eb="7">
      <t>キキン</t>
    </rPh>
    <phoneticPr fontId="5"/>
  </si>
  <si>
    <t>水都大垣ふるさと応援基金</t>
    <rPh sb="0" eb="2">
      <t>スイト</t>
    </rPh>
    <rPh sb="2" eb="4">
      <t>オオガキ</t>
    </rPh>
    <rPh sb="8" eb="12">
      <t>オウエンキキン</t>
    </rPh>
    <phoneticPr fontId="5"/>
  </si>
  <si>
    <t>国際協力田口基金</t>
    <phoneticPr fontId="10"/>
  </si>
  <si>
    <t>未来づくり基金</t>
    <phoneticPr fontId="10"/>
  </si>
  <si>
    <t>大垣市安八郡安八町東安中学校組合</t>
    <rPh sb="0" eb="3">
      <t>オオガキシ</t>
    </rPh>
    <rPh sb="3" eb="9">
      <t>アンパチグンアンパチチョウ</t>
    </rPh>
    <rPh sb="9" eb="11">
      <t>トンアン</t>
    </rPh>
    <rPh sb="11" eb="14">
      <t>チュウガッコウ</t>
    </rPh>
    <rPh sb="14" eb="16">
      <t>クミアイ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</si>
  <si>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</si>
  <si>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</si>
  <si>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</si>
  <si>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</si>
  <si>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</si>
  <si>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るが、庁舎建設事業債の償還増のため、前年度より悪化した。今後、公共施設の長寿命化対策に伴う公共施設等適正管理推進事業債の償還が本格化することで更なる悪化が見込まれる。
　将来負担比率は、引き続き土地開発公社の経営健全化を進めたことなどにより将来負担額が減少となり、また、公債費の償還が順調に進んだ結果、減少となった。老朽化した施設等の更新を行うにあたって、地方債の活用は不可欠であるため、交付税措置のある地方債の活用だけでなく、事務事業の徹底した見直しなど財政健全化に向けた取り組みが必要である。</t>
    <rPh sb="55" eb="57">
      <t>コウキョウ</t>
    </rPh>
    <rPh sb="57" eb="59">
      <t>シセツ</t>
    </rPh>
    <rPh sb="60" eb="64">
      <t>チョウジュミョウカ</t>
    </rPh>
    <rPh sb="64" eb="66">
      <t>タイサク</t>
    </rPh>
    <rPh sb="67" eb="68">
      <t>トモナ</t>
    </rPh>
    <rPh sb="69" eb="73">
      <t>コウキョウシセツ</t>
    </rPh>
    <rPh sb="73" eb="74">
      <t>トウ</t>
    </rPh>
    <rPh sb="74" eb="78">
      <t>テキセイカンリ</t>
    </rPh>
    <rPh sb="78" eb="80">
      <t>スイシン</t>
    </rPh>
    <rPh sb="80" eb="82">
      <t>ジギョウ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</si>
  <si>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</si>
  <si>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</si>
  <si>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</si>
  <si>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5年度において、主に一般会計債及び企業債残高の減や、財政調整基金等の積立により、将来負担比率は減少した。一方、有形固定資産減価償却率については依然高い水準にあり、これは公共施設等の管理においては維持補修等を重視し、施設更新や大規模改修を抑制してきたためである。今後、総合管理計画の基本方針にもあるように、将来の需要を見通した上で公共施設等の集約、規模の縮小、廃止等の検討を進めるとともに、老朽化に伴う更新等を計画的に順次進めることで新規整備の抑制と施設の適正管理に努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</si>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</sst>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23BC4F1-9314-4EBB-9C38-EE361226AA8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74CE-4C04-8989-42DDAC19B9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87194</c:v>
                </c:pt>
                <c:pt idx="1">
                  <c:v>43417</c:v>
                </c:pt>
                <c:pt idx="2">
                  <c:v>40224</c:v>
                </c:pt>
                <c:pt idx="3">
                  <c:v>33859</c:v>
                </c:pt>
                <c:pt idx="4">
                  <c:v>41122</c:v>
                </c:pt>
              </c:numCache>
            </c:numRef>
          </c:val>
          <c:smooth val="0"/>
          <c:extLst>
            <c:ext xmlns:c16="http://schemas.microsoft.com/office/drawing/2014/chart" uri="{C3380CC4-5D6E-409C-BE32-E72D297353CC}">
              <c16:uniqueId val="{00000001-74CE-4C04-8989-42DDAC19B9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7.98</c:v>
                </c:pt>
                <c:pt idx="1">
                  <c:v>6.14</c:v>
                </c:pt>
                <c:pt idx="2">
                  <c:v>12.55</c:v>
                </c:pt>
                <c:pt idx="3">
                  <c:v>6.13</c:v>
                </c:pt>
                <c:pt idx="4">
                  <c:v>7.57</c:v>
                </c:pt>
              </c:numCache>
            </c:numRef>
          </c:val>
          <c:extLst>
            <c:ext xmlns:c16="http://schemas.microsoft.com/office/drawing/2014/chart" uri="{C3380CC4-5D6E-409C-BE32-E72D297353CC}">
              <c16:uniqueId val="{00000000-0CDD-49BB-B9F0-236A4E6823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15.16</c:v>
                </c:pt>
                <c:pt idx="1">
                  <c:v>15.6</c:v>
                </c:pt>
                <c:pt idx="2">
                  <c:v>17.559999999999999</c:v>
                </c:pt>
                <c:pt idx="3">
                  <c:v>22.34</c:v>
                </c:pt>
                <c:pt idx="4">
                  <c:v>24.56</c:v>
                </c:pt>
              </c:numCache>
            </c:numRef>
          </c:val>
          <c:extLst>
            <c:ext xmlns:c16="http://schemas.microsoft.com/office/drawing/2014/chart" uri="{C3380CC4-5D6E-409C-BE32-E72D297353CC}">
              <c16:uniqueId val="{00000001-0CDD-49BB-B9F0-236A4E6823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0.43</c:v>
                </c:pt>
                <c:pt idx="1">
                  <c:v>-0.84</c:v>
                </c:pt>
                <c:pt idx="2">
                  <c:v>9.34</c:v>
                </c:pt>
                <c:pt idx="3">
                  <c:v>-2.39</c:v>
                </c:pt>
                <c:pt idx="4">
                  <c:v>4.2300000000000004</c:v>
                </c:pt>
              </c:numCache>
            </c:numRef>
          </c:val>
          <c:smooth val="0"/>
          <c:extLst>
            <c:ext xmlns:c16="http://schemas.microsoft.com/office/drawing/2014/chart" uri="{C3380CC4-5D6E-409C-BE32-E72D297353CC}">
              <c16:uniqueId val="{00000002-0CDD-49BB-B9F0-236A4E6823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0.14000000000000001</c:v>
                </c:pt>
                <c:pt idx="2">
                  <c:v>#N/A</c:v>
                </c:pt>
                <c:pt idx="3">
                  <c:v>0.09</c:v>
                </c:pt>
                <c:pt idx="4">
                  <c:v>#N/A</c:v>
                </c:pt>
                <c:pt idx="5">
                  <c:v>0.06</c:v>
                </c:pt>
                <c:pt idx="6">
                  <c:v>#N/A</c:v>
                </c:pt>
                <c:pt idx="7">
                  <c:v>0.03</c:v>
                </c:pt>
                <c:pt idx="8">
                  <c:v>#N/A</c:v>
                </c:pt>
                <c:pt idx="9">
                  <c:v>0.03</c:v>
                </c:pt>
              </c:numCache>
            </c:numRef>
          </c:val>
          <c:extLst>
            <c:ext xmlns:c16="http://schemas.microsoft.com/office/drawing/2014/chart" uri="{C3380CC4-5D6E-409C-BE32-E72D297353CC}">
              <c16:uniqueId val="{00000000-EF60-45F4-9F1F-2C83E541EE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60-45F4-9F1F-2C83E541EED7}"/>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0.18</c:v>
                </c:pt>
                <c:pt idx="4">
                  <c:v>#N/A</c:v>
                </c:pt>
                <c:pt idx="5">
                  <c:v>0.17</c:v>
                </c:pt>
                <c:pt idx="6">
                  <c:v>#N/A</c:v>
                </c:pt>
                <c:pt idx="7">
                  <c:v>0.21</c:v>
                </c:pt>
                <c:pt idx="8">
                  <c:v>#N/A</c:v>
                </c:pt>
                <c:pt idx="9">
                  <c:v>0.21</c:v>
                </c:pt>
              </c:numCache>
            </c:numRef>
          </c:val>
          <c:extLst>
            <c:ext xmlns:c16="http://schemas.microsoft.com/office/drawing/2014/chart" uri="{C3380CC4-5D6E-409C-BE32-E72D297353CC}">
              <c16:uniqueId val="{00000002-EF60-45F4-9F1F-2C83E541EED7}"/>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0.31</c:v>
                </c:pt>
                <c:pt idx="2">
                  <c:v>#N/A</c:v>
                </c:pt>
                <c:pt idx="3">
                  <c:v>0.89</c:v>
                </c:pt>
                <c:pt idx="4">
                  <c:v>#N/A</c:v>
                </c:pt>
                <c:pt idx="5">
                  <c:v>0.84</c:v>
                </c:pt>
                <c:pt idx="6">
                  <c:v>#N/A</c:v>
                </c:pt>
                <c:pt idx="7">
                  <c:v>0.86</c:v>
                </c:pt>
                <c:pt idx="8">
                  <c:v>#N/A</c:v>
                </c:pt>
                <c:pt idx="9">
                  <c:v>0.84</c:v>
                </c:pt>
              </c:numCache>
            </c:numRef>
          </c:val>
          <c:extLst>
            <c:ext xmlns:c16="http://schemas.microsoft.com/office/drawing/2014/chart" uri="{C3380CC4-5D6E-409C-BE32-E72D297353CC}">
              <c16:uniqueId val="{00000003-EF60-45F4-9F1F-2C83E541EED7}"/>
            </c:ext>
          </c:extLst>
        </c:ser>
        <c:ser>
          <c:idx val="4"/>
          <c:order val="4"/>
          <c:tx>
            <c:strRef>
              <c:f>データシート!$A$31</c:f>
              <c:strCache>
                <c:ptCount val="1"/>
                <c:pt idx="0">
                  <c:v>競輪事業会計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3.39</c:v>
                </c:pt>
                <c:pt idx="2">
                  <c:v>#N/A</c:v>
                </c:pt>
                <c:pt idx="3">
                  <c:v>3.23</c:v>
                </c:pt>
                <c:pt idx="4">
                  <c:v>#N/A</c:v>
                </c:pt>
                <c:pt idx="5">
                  <c:v>2.93</c:v>
                </c:pt>
                <c:pt idx="6">
                  <c:v>#N/A</c:v>
                </c:pt>
                <c:pt idx="7">
                  <c:v>2.97</c:v>
                </c:pt>
                <c:pt idx="8">
                  <c:v>#N/A</c:v>
                </c:pt>
                <c:pt idx="9">
                  <c:v>2.99</c:v>
                </c:pt>
              </c:numCache>
            </c:numRef>
          </c:val>
          <c:extLst>
            <c:ext xmlns:c16="http://schemas.microsoft.com/office/drawing/2014/chart" uri="{C3380CC4-5D6E-409C-BE32-E72D297353CC}">
              <c16:uniqueId val="{00000004-EF60-45F4-9F1F-2C83E541EED7}"/>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6.89</c:v>
                </c:pt>
                <c:pt idx="2">
                  <c:v>#N/A</c:v>
                </c:pt>
                <c:pt idx="3">
                  <c:v>6.33</c:v>
                </c:pt>
                <c:pt idx="4">
                  <c:v>#N/A</c:v>
                </c:pt>
                <c:pt idx="5">
                  <c:v>5.7</c:v>
                </c:pt>
                <c:pt idx="6">
                  <c:v>#N/A</c:v>
                </c:pt>
                <c:pt idx="7">
                  <c:v>4.75</c:v>
                </c:pt>
                <c:pt idx="8">
                  <c:v>#N/A</c:v>
                </c:pt>
                <c:pt idx="9">
                  <c:v>3.23</c:v>
                </c:pt>
              </c:numCache>
            </c:numRef>
          </c:val>
          <c:extLst>
            <c:ext xmlns:c16="http://schemas.microsoft.com/office/drawing/2014/chart" uri="{C3380CC4-5D6E-409C-BE32-E72D297353CC}">
              <c16:uniqueId val="{00000005-EF60-45F4-9F1F-2C83E541EED7}"/>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4.96</c:v>
                </c:pt>
                <c:pt idx="2">
                  <c:v>#N/A</c:v>
                </c:pt>
                <c:pt idx="3">
                  <c:v>5.2</c:v>
                </c:pt>
                <c:pt idx="4">
                  <c:v>#N/A</c:v>
                </c:pt>
                <c:pt idx="5">
                  <c:v>5.25</c:v>
                </c:pt>
                <c:pt idx="6">
                  <c:v>#N/A</c:v>
                </c:pt>
                <c:pt idx="7">
                  <c:v>5.59</c:v>
                </c:pt>
                <c:pt idx="8">
                  <c:v>#N/A</c:v>
                </c:pt>
                <c:pt idx="9">
                  <c:v>5.48</c:v>
                </c:pt>
              </c:numCache>
            </c:numRef>
          </c:val>
          <c:extLst>
            <c:ext xmlns:c16="http://schemas.microsoft.com/office/drawing/2014/chart" uri="{C3380CC4-5D6E-409C-BE32-E72D297353CC}">
              <c16:uniqueId val="{00000006-EF60-45F4-9F1F-2C83E541EED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5.68</c:v>
                </c:pt>
                <c:pt idx="2">
                  <c:v>#N/A</c:v>
                </c:pt>
                <c:pt idx="3">
                  <c:v>5.72</c:v>
                </c:pt>
                <c:pt idx="4">
                  <c:v>#N/A</c:v>
                </c:pt>
                <c:pt idx="5">
                  <c:v>5.61</c:v>
                </c:pt>
                <c:pt idx="6">
                  <c:v>#N/A</c:v>
                </c:pt>
                <c:pt idx="7">
                  <c:v>5.78</c:v>
                </c:pt>
                <c:pt idx="8">
                  <c:v>#N/A</c:v>
                </c:pt>
                <c:pt idx="9">
                  <c:v>5.54</c:v>
                </c:pt>
              </c:numCache>
            </c:numRef>
          </c:val>
          <c:extLst>
            <c:ext xmlns:c16="http://schemas.microsoft.com/office/drawing/2014/chart" uri="{C3380CC4-5D6E-409C-BE32-E72D297353CC}">
              <c16:uniqueId val="{00000007-EF60-45F4-9F1F-2C83E541EED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7.97</c:v>
                </c:pt>
                <c:pt idx="2">
                  <c:v>#N/A</c:v>
                </c:pt>
                <c:pt idx="3">
                  <c:v>6.13</c:v>
                </c:pt>
                <c:pt idx="4">
                  <c:v>#N/A</c:v>
                </c:pt>
                <c:pt idx="5">
                  <c:v>12.54</c:v>
                </c:pt>
                <c:pt idx="6">
                  <c:v>#N/A</c:v>
                </c:pt>
                <c:pt idx="7">
                  <c:v>6.13</c:v>
                </c:pt>
                <c:pt idx="8">
                  <c:v>#N/A</c:v>
                </c:pt>
                <c:pt idx="9">
                  <c:v>7.57</c:v>
                </c:pt>
              </c:numCache>
            </c:numRef>
          </c:val>
          <c:extLst>
            <c:ext xmlns:c16="http://schemas.microsoft.com/office/drawing/2014/chart" uri="{C3380CC4-5D6E-409C-BE32-E72D297353CC}">
              <c16:uniqueId val="{00000008-EF60-45F4-9F1F-2C83E541EED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77.03</c:v>
                </c:pt>
                <c:pt idx="2">
                  <c:v>#N/A</c:v>
                </c:pt>
                <c:pt idx="3">
                  <c:v>77.010000000000005</c:v>
                </c:pt>
                <c:pt idx="4">
                  <c:v>#N/A</c:v>
                </c:pt>
                <c:pt idx="5">
                  <c:v>77.989999999999995</c:v>
                </c:pt>
                <c:pt idx="6">
                  <c:v>#N/A</c:v>
                </c:pt>
                <c:pt idx="7">
                  <c:v>82.74</c:v>
                </c:pt>
                <c:pt idx="8">
                  <c:v>#N/A</c:v>
                </c:pt>
                <c:pt idx="9">
                  <c:v>81.23</c:v>
                </c:pt>
              </c:numCache>
            </c:numRef>
          </c:val>
          <c:extLst>
            <c:ext xmlns:c16="http://schemas.microsoft.com/office/drawing/2014/chart" uri="{C3380CC4-5D6E-409C-BE32-E72D297353CC}">
              <c16:uniqueId val="{00000009-EF60-45F4-9F1F-2C83E541EE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6818</c:v>
                </c:pt>
                <c:pt idx="5">
                  <c:v>6532</c:v>
                </c:pt>
                <c:pt idx="8">
                  <c:v>6429</c:v>
                </c:pt>
                <c:pt idx="11">
                  <c:v>6438</c:v>
                </c:pt>
                <c:pt idx="14">
                  <c:v>6243</c:v>
                </c:pt>
              </c:numCache>
            </c:numRef>
          </c:val>
          <c:extLst>
            <c:ext xmlns:c16="http://schemas.microsoft.com/office/drawing/2014/chart" uri="{C3380CC4-5D6E-409C-BE32-E72D297353CC}">
              <c16:uniqueId val="{00000000-76E7-4D63-8148-87D1195343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E7-4D63-8148-87D1195343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219</c:v>
                </c:pt>
                <c:pt idx="3">
                  <c:v>216</c:v>
                </c:pt>
                <c:pt idx="6">
                  <c:v>213</c:v>
                </c:pt>
                <c:pt idx="9">
                  <c:v>211</c:v>
                </c:pt>
                <c:pt idx="12">
                  <c:v>209</c:v>
                </c:pt>
              </c:numCache>
            </c:numRef>
          </c:val>
          <c:extLst>
            <c:ext xmlns:c16="http://schemas.microsoft.com/office/drawing/2014/chart" uri="{C3380CC4-5D6E-409C-BE32-E72D297353CC}">
              <c16:uniqueId val="{00000002-76E7-4D63-8148-87D1195343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93</c:v>
                </c:pt>
                <c:pt idx="3">
                  <c:v>97</c:v>
                </c:pt>
                <c:pt idx="6">
                  <c:v>106</c:v>
                </c:pt>
                <c:pt idx="9">
                  <c:v>108</c:v>
                </c:pt>
                <c:pt idx="12">
                  <c:v>136</c:v>
                </c:pt>
              </c:numCache>
            </c:numRef>
          </c:val>
          <c:extLst>
            <c:ext xmlns:c16="http://schemas.microsoft.com/office/drawing/2014/chart" uri="{C3380CC4-5D6E-409C-BE32-E72D297353CC}">
              <c16:uniqueId val="{00000003-76E7-4D63-8148-87D1195343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1482</c:v>
                </c:pt>
                <c:pt idx="3">
                  <c:v>1248</c:v>
                </c:pt>
                <c:pt idx="6">
                  <c:v>1023</c:v>
                </c:pt>
                <c:pt idx="9">
                  <c:v>1123</c:v>
                </c:pt>
                <c:pt idx="12">
                  <c:v>1081</c:v>
                </c:pt>
              </c:numCache>
            </c:numRef>
          </c:val>
          <c:extLst>
            <c:ext xmlns:c16="http://schemas.microsoft.com/office/drawing/2014/chart" uri="{C3380CC4-5D6E-409C-BE32-E72D297353CC}">
              <c16:uniqueId val="{00000004-76E7-4D63-8148-87D1195343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E7-4D63-8148-87D1195343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E7-4D63-8148-87D1195343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5493</c:v>
                </c:pt>
                <c:pt idx="3">
                  <c:v>5586</c:v>
                </c:pt>
                <c:pt idx="6">
                  <c:v>5654</c:v>
                </c:pt>
                <c:pt idx="9">
                  <c:v>5886</c:v>
                </c:pt>
                <c:pt idx="12">
                  <c:v>5886</c:v>
                </c:pt>
              </c:numCache>
            </c:numRef>
          </c:val>
          <c:extLst>
            <c:ext xmlns:c16="http://schemas.microsoft.com/office/drawing/2014/chart" uri="{C3380CC4-5D6E-409C-BE32-E72D297353CC}">
              <c16:uniqueId val="{00000007-76E7-4D63-8148-87D1195343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469</c:v>
                </c:pt>
                <c:pt idx="2">
                  <c:v>#N/A</c:v>
                </c:pt>
                <c:pt idx="3">
                  <c:v>#N/A</c:v>
                </c:pt>
                <c:pt idx="4">
                  <c:v>615</c:v>
                </c:pt>
                <c:pt idx="5">
                  <c:v>#N/A</c:v>
                </c:pt>
                <c:pt idx="6">
                  <c:v>#N/A</c:v>
                </c:pt>
                <c:pt idx="7">
                  <c:v>567</c:v>
                </c:pt>
                <c:pt idx="8">
                  <c:v>#N/A</c:v>
                </c:pt>
                <c:pt idx="9">
                  <c:v>#N/A</c:v>
                </c:pt>
                <c:pt idx="10">
                  <c:v>890</c:v>
                </c:pt>
                <c:pt idx="11">
                  <c:v>#N/A</c:v>
                </c:pt>
                <c:pt idx="12">
                  <c:v>#N/A</c:v>
                </c:pt>
                <c:pt idx="13">
                  <c:v>1069</c:v>
                </c:pt>
                <c:pt idx="14">
                  <c:v>#N/A</c:v>
                </c:pt>
              </c:numCache>
            </c:numRef>
          </c:val>
          <c:smooth val="0"/>
          <c:extLst>
            <c:ext xmlns:c16="http://schemas.microsoft.com/office/drawing/2014/chart" uri="{C3380CC4-5D6E-409C-BE32-E72D297353CC}">
              <c16:uniqueId val="{00000008-76E7-4D63-8148-87D1195343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60820</c:v>
                </c:pt>
                <c:pt idx="5">
                  <c:v>59662</c:v>
                </c:pt>
                <c:pt idx="8">
                  <c:v>58255</c:v>
                </c:pt>
                <c:pt idx="11">
                  <c:v>55391</c:v>
                </c:pt>
                <c:pt idx="14">
                  <c:v>52617</c:v>
                </c:pt>
              </c:numCache>
            </c:numRef>
          </c:val>
          <c:extLst>
            <c:ext xmlns:c16="http://schemas.microsoft.com/office/drawing/2014/chart" uri="{C3380CC4-5D6E-409C-BE32-E72D297353CC}">
              <c16:uniqueId val="{00000000-C936-494B-A7EF-D40000074D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18598</c:v>
                </c:pt>
                <c:pt idx="5">
                  <c:v>17140</c:v>
                </c:pt>
                <c:pt idx="8">
                  <c:v>14860</c:v>
                </c:pt>
                <c:pt idx="11">
                  <c:v>12847</c:v>
                </c:pt>
                <c:pt idx="14">
                  <c:v>11542</c:v>
                </c:pt>
              </c:numCache>
            </c:numRef>
          </c:val>
          <c:extLst>
            <c:ext xmlns:c16="http://schemas.microsoft.com/office/drawing/2014/chart" uri="{C3380CC4-5D6E-409C-BE32-E72D297353CC}">
              <c16:uniqueId val="{00000001-C936-494B-A7EF-D40000074D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12003</c:v>
                </c:pt>
                <c:pt idx="5">
                  <c:v>12771</c:v>
                </c:pt>
                <c:pt idx="8">
                  <c:v>15098</c:v>
                </c:pt>
                <c:pt idx="11">
                  <c:v>18359</c:v>
                </c:pt>
                <c:pt idx="14">
                  <c:v>20188</c:v>
                </c:pt>
              </c:numCache>
            </c:numRef>
          </c:val>
          <c:extLst>
            <c:ext xmlns:c16="http://schemas.microsoft.com/office/drawing/2014/chart" uri="{C3380CC4-5D6E-409C-BE32-E72D297353CC}">
              <c16:uniqueId val="{00000002-C936-494B-A7EF-D40000074D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36-494B-A7EF-D40000074D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36-494B-A7EF-D40000074D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1580</c:v>
                </c:pt>
                <c:pt idx="3">
                  <c:v>586</c:v>
                </c:pt>
                <c:pt idx="6">
                  <c:v>511</c:v>
                </c:pt>
                <c:pt idx="9">
                  <c:v>587</c:v>
                </c:pt>
                <c:pt idx="12">
                  <c:v>478</c:v>
                </c:pt>
              </c:numCache>
            </c:numRef>
          </c:val>
          <c:extLst>
            <c:ext xmlns:c16="http://schemas.microsoft.com/office/drawing/2014/chart" uri="{C3380CC4-5D6E-409C-BE32-E72D297353CC}">
              <c16:uniqueId val="{00000005-C936-494B-A7EF-D40000074D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8573</c:v>
                </c:pt>
                <c:pt idx="3">
                  <c:v>8667</c:v>
                </c:pt>
                <c:pt idx="6">
                  <c:v>9035</c:v>
                </c:pt>
                <c:pt idx="9">
                  <c:v>9278</c:v>
                </c:pt>
                <c:pt idx="12">
                  <c:v>9615</c:v>
                </c:pt>
              </c:numCache>
            </c:numRef>
          </c:val>
          <c:extLst>
            <c:ext xmlns:c16="http://schemas.microsoft.com/office/drawing/2014/chart" uri="{C3380CC4-5D6E-409C-BE32-E72D297353CC}">
              <c16:uniqueId val="{00000006-C936-494B-A7EF-D40000074D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1056</c:v>
                </c:pt>
                <c:pt idx="3">
                  <c:v>1340</c:v>
                </c:pt>
                <c:pt idx="6">
                  <c:v>1314</c:v>
                </c:pt>
                <c:pt idx="9">
                  <c:v>1569</c:v>
                </c:pt>
                <c:pt idx="12">
                  <c:v>1576</c:v>
                </c:pt>
              </c:numCache>
            </c:numRef>
          </c:val>
          <c:extLst>
            <c:ext xmlns:c16="http://schemas.microsoft.com/office/drawing/2014/chart" uri="{C3380CC4-5D6E-409C-BE32-E72D297353CC}">
              <c16:uniqueId val="{00000007-C936-494B-A7EF-D40000074D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18092</c:v>
                </c:pt>
                <c:pt idx="3">
                  <c:v>16486</c:v>
                </c:pt>
                <c:pt idx="6">
                  <c:v>14094</c:v>
                </c:pt>
                <c:pt idx="9">
                  <c:v>12006</c:v>
                </c:pt>
                <c:pt idx="12">
                  <c:v>10964</c:v>
                </c:pt>
              </c:numCache>
            </c:numRef>
          </c:val>
          <c:extLst>
            <c:ext xmlns:c16="http://schemas.microsoft.com/office/drawing/2014/chart" uri="{C3380CC4-5D6E-409C-BE32-E72D297353CC}">
              <c16:uniqueId val="{00000008-C936-494B-A7EF-D40000074D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3506</c:v>
                </c:pt>
                <c:pt idx="3">
                  <c:v>3257</c:v>
                </c:pt>
                <c:pt idx="6">
                  <c:v>2963</c:v>
                </c:pt>
                <c:pt idx="9">
                  <c:v>2665</c:v>
                </c:pt>
                <c:pt idx="12">
                  <c:v>2528</c:v>
                </c:pt>
              </c:numCache>
            </c:numRef>
          </c:val>
          <c:extLst>
            <c:ext xmlns:c16="http://schemas.microsoft.com/office/drawing/2014/chart" uri="{C3380CC4-5D6E-409C-BE32-E72D297353CC}">
              <c16:uniqueId val="{00000009-C936-494B-A7EF-D40000074D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69823</c:v>
                </c:pt>
                <c:pt idx="3">
                  <c:v>69356</c:v>
                </c:pt>
                <c:pt idx="6">
                  <c:v>68492</c:v>
                </c:pt>
                <c:pt idx="9">
                  <c:v>64499</c:v>
                </c:pt>
                <c:pt idx="12">
                  <c:v>62362</c:v>
                </c:pt>
              </c:numCache>
            </c:numRef>
          </c:val>
          <c:extLst>
            <c:ext xmlns:c16="http://schemas.microsoft.com/office/drawing/2014/chart" uri="{C3380CC4-5D6E-409C-BE32-E72D297353CC}">
              <c16:uniqueId val="{0000000A-C936-494B-A7EF-D40000074D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11209</c:v>
                </c:pt>
                <c:pt idx="2">
                  <c:v>#N/A</c:v>
                </c:pt>
                <c:pt idx="3">
                  <c:v>#N/A</c:v>
                </c:pt>
                <c:pt idx="4">
                  <c:v>10120</c:v>
                </c:pt>
                <c:pt idx="5">
                  <c:v>#N/A</c:v>
                </c:pt>
                <c:pt idx="6">
                  <c:v>#N/A</c:v>
                </c:pt>
                <c:pt idx="7">
                  <c:v>8197</c:v>
                </c:pt>
                <c:pt idx="8">
                  <c:v>#N/A</c:v>
                </c:pt>
                <c:pt idx="9">
                  <c:v>#N/A</c:v>
                </c:pt>
                <c:pt idx="10">
                  <c:v>4008</c:v>
                </c:pt>
                <c:pt idx="11">
                  <c:v>#N/A</c:v>
                </c:pt>
                <c:pt idx="12">
                  <c:v>#N/A</c:v>
                </c:pt>
                <c:pt idx="13">
                  <c:v>3176</c:v>
                </c:pt>
                <c:pt idx="14">
                  <c:v>#N/A</c:v>
                </c:pt>
              </c:numCache>
            </c:numRef>
          </c:val>
          <c:smooth val="0"/>
          <c:extLst>
            <c:ext xmlns:c16="http://schemas.microsoft.com/office/drawing/2014/chart" uri="{C3380CC4-5D6E-409C-BE32-E72D297353CC}">
              <c16:uniqueId val="{0000000B-C936-494B-A7EF-D40000074D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6651</c:v>
                </c:pt>
                <c:pt idx="1">
                  <c:v>8257</c:v>
                </c:pt>
                <c:pt idx="2">
                  <c:v>9262</c:v>
                </c:pt>
              </c:numCache>
            </c:numRef>
          </c:val>
          <c:extLst>
            <c:ext xmlns:c16="http://schemas.microsoft.com/office/drawing/2014/chart" uri="{C3380CC4-5D6E-409C-BE32-E72D297353CC}">
              <c16:uniqueId val="{00000000-3904-43EE-8448-FB4C8244EF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1321</c:v>
                </c:pt>
                <c:pt idx="1">
                  <c:v>1688</c:v>
                </c:pt>
                <c:pt idx="2">
                  <c:v>2117</c:v>
                </c:pt>
              </c:numCache>
            </c:numRef>
          </c:val>
          <c:extLst>
            <c:ext xmlns:c16="http://schemas.microsoft.com/office/drawing/2014/chart" uri="{C3380CC4-5D6E-409C-BE32-E72D297353CC}">
              <c16:uniqueId val="{00000001-3904-43EE-8448-FB4C8244EF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4231</c:v>
                </c:pt>
                <c:pt idx="1">
                  <c:v>5262</c:v>
                </c:pt>
                <c:pt idx="2">
                  <c:v>4927</c:v>
                </c:pt>
              </c:numCache>
            </c:numRef>
          </c:val>
          <c:extLst>
            <c:ext xmlns:c16="http://schemas.microsoft.com/office/drawing/2014/chart" uri="{C3380CC4-5D6E-409C-BE32-E72D297353CC}">
              <c16:uniqueId val="{00000002-3904-43EE-8448-FB4C8244EF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{26F162E7-3A0E-4EA7-8DC9-0E5591EC7C5A}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DC8-4571-8CF0-08A61A3F11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{1B009033-FF11-4823-B868-647387130586}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C8-4571-8CF0-08A61A3F11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{3C51FD0A-F3C9-45A4-AAA3-93120943FC31}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C8-4571-8CF0-08A61A3F11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{52720EBE-CBBA-4BAB-9EB7-0B431BA8F0A0}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C8-4571-8CF0-08A61A3F11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{BF92C178-D288-4F96-9024-336070B3D2AD}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C8-4571-8CF0-08A61A3F112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{92F14761-F657-4DD2-8164-029BFEB9874A}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DC8-4571-8CF0-08A61A3F112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{5B5FEA3C-9F14-4A05-B061-A40F330AF17B}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DC8-4571-8CF0-08A61A3F112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{2DC86C6F-D48C-4B4D-9505-EA18A2B713EA}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DC8-4571-8CF0-08A61A3F112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{FA1D1A3E-3DC6-46AE-BB01-599B139E3A95}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DC8-4571-8CF0-08A61A3F11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73.2</c:v>
                </c:pt>
                <c:pt idx="8">
                  <c:v>74</c:v>
                </c:pt>
                <c:pt idx="16">
                  <c:v>75.099999999999994</c:v>
                </c:pt>
                <c:pt idx="24">
                  <c:v>76.2</c:v>
                </c:pt>
                <c:pt idx="32">
                  <c:v>77.2</c:v>
                </c:pt>
              </c:numCache>
            </c:numRef>
          </c:xVal>
          <c:yVal>
            <c:numRef>
              <c:f>公会計指標分析・財政指標組合せ分析表!$BP$51:$DC$51</c:f>
              <c:numCache>
                <c:formatCode>#,##0.0;"▲ "#,##0.0</c:formatCode>
                <c:ptCount val="40"/>
                <c:pt idx="0">
                  <c:v>37</c:v>
                </c:pt>
                <c:pt idx="8">
                  <c:v>32.5</c:v>
                </c:pt>
                <c:pt idx="16">
                  <c:v>25</c:v>
                </c:pt>
                <c:pt idx="24">
                  <c:v>12.5</c:v>
                </c:pt>
                <c:pt idx="32">
                  <c:v>9.6</c:v>
                </c:pt>
              </c:numCache>
            </c:numRef>
          </c:yVal>
          <c:smooth val="0"/>
          <c:extLst>
            <c:ext xmlns:c16="http://schemas.microsoft.com/office/drawing/2014/chart" uri="{C3380CC4-5D6E-409C-BE32-E72D297353CC}">
              <c16:uniqueId val="{00000009-1DC8-4571-8CF0-08A61A3F11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{5C0D0409-FC7D-4755-85D3-B971FE12693C}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DC8-4571-8CF0-08A61A3F11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{095413E4-32F2-483B-A44E-05DFFC877CFC}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C8-4571-8CF0-08A61A3F11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{50C7DF2E-0C57-474D-BEEE-5B887948895C}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C8-4571-8CF0-08A61A3F11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{4D82060D-41E1-4770-8F8C-894CBD939D28}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C8-4571-8CF0-08A61A3F11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{EE656491-3F9F-4EE1-95B1-91434FBF02FA}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C8-4571-8CF0-08A61A3F112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{20C72C26-06CB-4F91-B3B8-0AB5EA622B2D}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DC8-4571-8CF0-08A61A3F112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{82C3FA94-B7B5-4EF7-B804-D63A76C53F7E}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DC8-4571-8CF0-08A61A3F1124}"/>
                </c:ext>
              </c:extLst>
            </c:dLbl>
            <c:dLbl>
              <c:idx val="24"/>
              <c:layout>
                <c:manualLayout>
                  <c:x val="0"/>
                  <c:y val="-1.96247270495131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{17036DAB-5BE3-4D4D-8843-F5F2CE18458C}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DC8-4571-8CF0-08A61A3F1124}"/>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{72AA97B6-61D9-4718-9FE6-BF7207614229}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DC8-4571-8CF0-08A61A3F11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1DC8-4571-8CF0-08A61A3F112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{ECBED637-D8E6-424B-AF8B-679E60432368}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E9-4305-B247-9335592D80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{CB52D04B-871E-44EA-A677-3036FD6C72DB}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E9-4305-B247-9335592D80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{9AABE7CF-83A6-41A6-9E2C-10F1DB7EBD93}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E9-4305-B247-9335592D80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{854A8C94-1CA4-4AA4-8264-3A969FC5976F}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E9-4305-B247-9335592D80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{8772C966-C168-4CC7-A302-37A9C882C4A7}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E9-4305-B247-9335592D80F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{3EAA0CC0-3661-4FE8-86AA-95F8E4D73197}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E9-4305-B247-9335592D80F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{5A0DA44D-F3D4-4F09-902E-A03B749B90DC}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E9-4305-B247-9335592D80F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{F784D6EB-9D0F-43C1-9036-679C40A5B6E8}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E9-4305-B247-9335592D80F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{F130A410-A21B-4A38-92B5-C55B0F6E6D6D}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E9-4305-B247-9335592D80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1.3</c:v>
                </c:pt>
                <c:pt idx="16">
                  <c:v>1.7</c:v>
                </c:pt>
                <c:pt idx="24">
                  <c:v>2.1</c:v>
                </c:pt>
                <c:pt idx="32">
                  <c:v>2.5</c:v>
                </c:pt>
              </c:numCache>
            </c:numRef>
          </c:xVal>
          <c:yVal>
            <c:numRef>
              <c:f>公会計指標分析・財政指標組合せ分析表!$BP$73:$DC$73</c:f>
              <c:numCache>
                <c:formatCode>#,##0.0;"▲ "#,##0.0</c:formatCode>
                <c:ptCount val="40"/>
                <c:pt idx="0">
                  <c:v>37</c:v>
                </c:pt>
                <c:pt idx="8">
                  <c:v>32.5</c:v>
                </c:pt>
                <c:pt idx="16">
                  <c:v>25</c:v>
                </c:pt>
                <c:pt idx="24">
                  <c:v>12.5</c:v>
                </c:pt>
                <c:pt idx="32">
                  <c:v>9.6</c:v>
                </c:pt>
              </c:numCache>
            </c:numRef>
          </c:yVal>
          <c:smooth val="0"/>
          <c:extLst>
            <c:ext xmlns:c16="http://schemas.microsoft.com/office/drawing/2014/chart" uri="{C3380CC4-5D6E-409C-BE32-E72D297353CC}">
              <c16:uniqueId val="{00000009-2FE9-4305-B247-9335592D80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{B442BE5F-04C2-4988-B515-A305169F0F7A}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E9-4305-B247-9335592D80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{78666CEB-8254-44BA-9C82-A06E9E78F0A5}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E9-4305-B247-9335592D80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{01556FE6-4623-4428-B50E-5CF955FD31CE}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E9-4305-B247-9335592D80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{E31C84E1-93C7-47DD-B036-01BA14423310}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E9-4305-B247-9335592D80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{F73C2C4C-B03F-4318-8437-7C0B92AF6184}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E9-4305-B247-9335592D80F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{36D3CCA9-C4A0-4BAF-97AF-E7D83CF4BBAE}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E9-4305-B247-9335592D80FB}"/>
                </c:ext>
              </c:extLst>
            </c:dLbl>
            <c:dLbl>
              <c:idx val="16"/>
              <c:layout>
                <c:manualLayout>
                  <c:x val="-3.7842297186153222E-2"/>
                  <c:y val="-5.323506908316762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{2B66809A-95A0-46EA-9D3F-FD863C62888D}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E9-4305-B247-9335592D80FB}"/>
                </c:ext>
              </c:extLst>
            </c:dLbl>
            <c:dLbl>
              <c:idx val="24"/>
              <c:layout>
                <c:manualLayout>
                  <c:x val="-2.5298388263998016E-2"/>
                  <c:y val="-4.808662469595668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{6000F333-1A0D-4ED9-8DD1-0E366193A058}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E9-4305-B247-9335592D80FB}"/>
                </c:ext>
              </c:extLst>
            </c:dLbl>
            <c:dLbl>
              <c:idx val="32"/>
              <c:layout>
                <c:manualLayout>
                  <c:x val="-3.1570342725075584E-2"/>
                  <c:y val="-8.592807624047285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{754D1BAE-41A4-42BD-8E24-EE385317637E}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E9-4305-B247-9335592D80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2FE9-4305-B247-9335592D80FB}"/>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年度に借入れた臨時財政対策債、令和元年度に借入れた小学校空調機整備事業債の元金償還が本格的に始まったが平成</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年度に借入れた臨時財政対策債の償還が終了することなどにより、前年度比同額程度となり、公営企業債の元利償還金に対する繰入金は公共下水道事業会計分の減などにより</a:t>
          </a:r>
          <a:r>
            <a:rPr kumimoji="1" lang="en-US" altLang="ja-JP" sz="1200">
              <a:latin typeface="ＭＳ ゴシック" pitchFamily="49" charset="-128"/>
              <a:ea typeface="ＭＳ ゴシック" pitchFamily="49" charset="-128"/>
            </a:rPr>
            <a:t>42</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元利償還金等から差し引く算入公債費等は、公債費充当特定財源（主に都市計画税）の減などにより、前年度比</a:t>
          </a:r>
          <a:r>
            <a:rPr kumimoji="1" lang="en-US" altLang="ja-JP" sz="1200">
              <a:latin typeface="ＭＳ ゴシック" pitchFamily="49" charset="-128"/>
              <a:ea typeface="ＭＳ ゴシック" pitchFamily="49" charset="-128"/>
            </a:rPr>
            <a:t>195</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この結果元利償還金等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の合計額が</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百万円の減、算入公債費等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a:t>
          </a:r>
          <a:r>
            <a:rPr kumimoji="1" lang="en-US" altLang="ja-JP" sz="1200">
              <a:latin typeface="ＭＳ ゴシック" pitchFamily="49" charset="-128"/>
              <a:ea typeface="ＭＳ ゴシック" pitchFamily="49" charset="-128"/>
            </a:rPr>
            <a:t>195</a:t>
          </a:r>
          <a:r>
            <a:rPr kumimoji="1" lang="ja-JP" altLang="en-US" sz="1200">
              <a:latin typeface="ＭＳ ゴシック" pitchFamily="49" charset="-128"/>
              <a:ea typeface="ＭＳ ゴシック" pitchFamily="49" charset="-128"/>
            </a:rPr>
            <a:t>百万円の減となり、実質公債費率の分子は</a:t>
          </a:r>
          <a:r>
            <a:rPr kumimoji="1" lang="en-US" altLang="ja-JP" sz="1200">
              <a:latin typeface="ＭＳ ゴシック" pitchFamily="49" charset="-128"/>
              <a:ea typeface="ＭＳ ゴシック" pitchFamily="49" charset="-128"/>
            </a:rPr>
            <a:t>179</a:t>
          </a:r>
          <a:r>
            <a:rPr kumimoji="1" lang="ja-JP" altLang="en-US" sz="1200">
              <a:latin typeface="ＭＳ ゴシック" pitchFamily="49" charset="-128"/>
              <a:ea typeface="ＭＳ ゴシック" pitchFamily="49" charset="-128"/>
            </a:rPr>
            <a:t>百万円の増となった。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一般会計等に係る地方債の現在高は、一般会計事業債及び公共用地先行取得事業債の償還が進んだことにより前年度比</a:t>
          </a:r>
          <a:r>
            <a:rPr kumimoji="1" lang="en-US" altLang="ja-JP" sz="1400">
              <a:latin typeface="ＭＳ ゴシック" pitchFamily="49" charset="-128"/>
              <a:ea typeface="ＭＳ ゴシック" pitchFamily="49" charset="-128"/>
            </a:rPr>
            <a:t>2,137</a:t>
          </a:r>
          <a:r>
            <a:rPr kumimoji="1" lang="ja-JP" altLang="en-US" sz="1400">
              <a:latin typeface="ＭＳ ゴシック" pitchFamily="49" charset="-128"/>
              <a:ea typeface="ＭＳ ゴシック" pitchFamily="49" charset="-128"/>
            </a:rPr>
            <a:t>百万円の減、公営企業債等の繰入見込額は、公営企業債等の償還が進んだことにより前年度比</a:t>
          </a:r>
          <a:r>
            <a:rPr kumimoji="1" lang="en-US" altLang="ja-JP" sz="1400">
              <a:latin typeface="ＭＳ ゴシック" pitchFamily="49" charset="-128"/>
              <a:ea typeface="ＭＳ ゴシック" pitchFamily="49" charset="-128"/>
            </a:rPr>
            <a:t>1,042</a:t>
          </a:r>
          <a:r>
            <a:rPr kumimoji="1" lang="ja-JP" altLang="en-US" sz="1400">
              <a:latin typeface="ＭＳ ゴシック" pitchFamily="49" charset="-128"/>
              <a:ea typeface="ＭＳ ゴシック" pitchFamily="49" charset="-128"/>
            </a:rPr>
            <a:t>百万円の減となるほか、将来負担額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の合計は、</a:t>
          </a:r>
          <a:r>
            <a:rPr kumimoji="1" lang="en-US" altLang="ja-JP" sz="1400">
              <a:latin typeface="ＭＳ ゴシック" pitchFamily="49" charset="-128"/>
              <a:ea typeface="ＭＳ ゴシック" pitchFamily="49" charset="-128"/>
            </a:rPr>
            <a:t>3,081</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将来負担額から差し引く充当可能財源等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は、充当可能基金現在高が前年度比</a:t>
          </a:r>
          <a:r>
            <a:rPr kumimoji="1" lang="en-US" altLang="ja-JP" sz="1400">
              <a:latin typeface="ＭＳ ゴシック" pitchFamily="49" charset="-128"/>
              <a:ea typeface="ＭＳ ゴシック" pitchFamily="49" charset="-128"/>
            </a:rPr>
            <a:t>1,829</a:t>
          </a:r>
          <a:r>
            <a:rPr kumimoji="1" lang="ja-JP" altLang="en-US" sz="1400">
              <a:latin typeface="ＭＳ ゴシック" pitchFamily="49" charset="-128"/>
              <a:ea typeface="ＭＳ ゴシック" pitchFamily="49" charset="-128"/>
            </a:rPr>
            <a:t>百万円の増、都市計画税歳入見込額の減により充当可能特定歳入が</a:t>
          </a:r>
          <a:r>
            <a:rPr kumimoji="1" lang="en-US" altLang="ja-JP" sz="1400">
              <a:latin typeface="ＭＳ ゴシック" pitchFamily="49" charset="-128"/>
              <a:ea typeface="ＭＳ ゴシック" pitchFamily="49" charset="-128"/>
            </a:rPr>
            <a:t>1,305</a:t>
          </a:r>
          <a:r>
            <a:rPr kumimoji="1" lang="ja-JP" altLang="en-US" sz="1400">
              <a:latin typeface="ＭＳ ゴシック" pitchFamily="49" charset="-128"/>
              <a:ea typeface="ＭＳ ゴシック" pitchFamily="49" charset="-128"/>
            </a:rPr>
            <a:t>百万円の減、基準財政需要額算入見込額が</a:t>
          </a:r>
          <a:r>
            <a:rPr kumimoji="1" lang="en-US" altLang="ja-JP" sz="1400">
              <a:latin typeface="ＭＳ ゴシック" pitchFamily="49" charset="-128"/>
              <a:ea typeface="ＭＳ ゴシック" pitchFamily="49" charset="-128"/>
            </a:rPr>
            <a:t>2,774</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以上の結果、将来負担比率の分子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832</a:t>
          </a:r>
          <a:r>
            <a:rPr kumimoji="1" lang="ja-JP" altLang="en-US" sz="1400">
              <a:latin typeface="ＭＳ ゴシック" pitchFamily="49" charset="-128"/>
              <a:ea typeface="ＭＳ ゴシック" pitchFamily="49" charset="-128"/>
            </a:rPr>
            <a:t>百万円の減となった。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岐阜県大垣市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百万円、水都大垣ふるさと応援基金に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2,473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一方で、水都大垣ふるさと応援基金を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百万円、新型コロナウイルス感染症対応中小企業融資金利子補給基金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その結果前年度比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1,098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16,305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大規模事業の実施による公債費の逓増や退職手当の増加が見込まれるため、財政調整基金や減債基金の積み立て残高を確保すると同時に、個別施設計画に基づいた公共施設の更新・大規模修繕等を行うため、計画的に公共施設整備基金の積み立て、取り崩しを行うなど、年度間において財源の不均衡が生じないよう、中長期的な視野で基金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養老線支援基金　　　　　　：　養老線の存続を支援</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水都大垣ふるさと応援基金　：　住民参加型の地方自治を実現し、住民の福祉の増進を図るとともに、個性豊かな活力あるまちづくりを推進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国際協力田口基金　　　　　：　国際協力その他国際交流の発展に寄与</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未来づくり基金　　　　　　：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SDGs</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の達成に向けた取組を推進するとともに、未来につながるまちづくり及び人づくりを推進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　小学校屋内運動場改築に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百万円充当した一方で、老朽化した施設の更新に備えるため、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立てたことにより前年度比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養老線支援基金　　　　　　：　養老鉄道株式会社の利益相当額など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水都大垣ふるさと応援基金　：　都市計画線引き見直し関連事業やクリーンセンター法令点検等整備事業などに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百万円充当する一方で、</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個人や法人からの寄付金など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　前年度末建物減価償却累計額の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％を年度末基金残額の目標値（</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年度末建物減価償却累計額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208,776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として積み立て、個別施設計画に基づいた施設更新等に対し取り崩し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養老線支援基金　　　　　　：　養老鉄道株式会社の利益相当額を積み立て、養老線の安全運航に必要な設備整備や維持管理に要する経費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などに取り崩し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基金利子及び決算剰余金を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9,262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大垣市第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次行政経営戦略計画後期実施プランに基づき、景気動向による法人市民税の減収や災害等による財政需要に備え、標準財政規模の概ね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％を目安に積立残額を確保する。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基金利子および、市税収等の増のうち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百万円積み立てた一方で、公債費の償還に充てるため、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新庁舎建設事業や幼保園建設事業などの大規模事業の実施に伴い公債費が逓増する見込みであるため、それに備えて積立金残高を確保する。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FCA8FEF-6A5E-4BEC-940E-0970032965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379D1F3-B4FA-4649-8018-8C0AB85BF2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0859C49-8F85-4783-A4C8-E2380268B948}"/>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87E56BD-5CAA-4E66-9164-19ADD3AE7EC2}"/>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0F122FD-DC50-485A-94B4-58C7656D6398}"/>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A5BD79B-50FC-491C-9943-97F42448BE39}"/>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8A603B2-EAB8-45B4-BF63-0A5837D7B638}"/>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B7AA5F4-8AD6-4E4A-906A-CBE95B3A8F61}"/>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564EB5B-D10C-4E4A-8C12-4FE7C59BE2B6}"/>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D22B9F5-8B0A-474D-BD67-D98C003813EB}"/>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028E493-B625-4993-8ED4-5097648F3FF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04F8783-D5D5-46BA-8781-734A7B5FF449}"/>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158,049
151,815
206.57
67,323,808
64,365,208
2,855,985
37,715,417
62,362,097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96BE165-FFE1-4B9F-8A07-F191F507A66B}"/>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769D090-EA28-4CE4-A1FB-777354BC795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3F4A1FD-8A7A-477C-98D0-A2A145C37E58}"/>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ABEEA8F-A54C-4203-B3A5-A66572FE1907}"/>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97EC2DC-A819-4249-9754-5A04C9E74D3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7A0FB98-A6B1-4594-817F-1DDDF1EAF56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B9A7CD2-CD3D-49AC-861E-6D6E11F14864}"/>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A20BCCB-34CC-4D69-AA86-A92ECB7A58C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F41E852-2118-4100-89EB-6BB557C8F1EF}"/>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F251A14-30C0-41A2-BC4B-879E93F3D703}"/>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43A52A5-1346-4E70-AB91-77A8FFD2B21C}"/>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B2424EA-65C1-4315-A444-7CC2FE17B204}"/>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AC509C3-8D0B-48D9-B795-F7CABE452B8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FF48600-AAB3-42AC-828C-C517F579CD1F}"/>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409B462-66EA-4610-A2B1-F16C01D2C941}"/>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FE9AFD6-DB90-44CC-BC78-370FC3E82D28}"/>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C6F176E-7564-4261-99D6-10F3E67AC80E}"/>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B97573A-9DD7-4473-97B3-F0459D36EB87}"/>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A40F28F-33BA-4B03-AAEC-906C20173936}"/>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5F1473E-8C29-4E0C-B18D-2120464555D3}"/>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7B0DA26-8E7E-4E1C-A13B-6BF6F030E907}"/>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7931662-B58F-49EB-92E5-C0060373EFF2}"/>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1FAF8A4-C1C8-4528-8353-52FA7AF26A1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BE39B11-112A-45FF-A9DA-CF3F53631858}"/>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A0736BB-3CCF-4B04-93D1-51C819D788C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D75B6B1-941E-472C-9CA9-76D5A0780D5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1177F3D-8A30-4009-BE1E-F1AF6CDF9E83}"/>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79DEED3-E9B5-4477-B9D5-FBA1C4488D3A}"/>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EBD066B-C025-47CE-BA59-CA7E27062E8A}"/>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FEE6ED6-37AF-45E5-8A3E-9143BF187E28}"/>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C1F0C2-04C4-4798-A21F-D08EF1256A05}"/>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9D9D241-2B91-44BD-BD76-272FA0ED4B31}"/>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2DE9785-0255-43F8-A956-E4C16208499B}"/>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AF42676-6F32-4A82-9376-A5E83DB0338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22C86DC-6BEB-42A0-960C-5B2BF5340B28}"/>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有形固定資産減価償却率は類似団体等と比べ高い水準にあるが、施設の維持管理を適切に進めており、それぞれの公共施設等について個別施設計画を基に施設の維持管理・更新を行っていく。</a:t>
          </a:r>
        </a:p>
        <a:p>
          <a:r>
            <a:rPr kumimoji="1" lang="ja-JP" altLang="en-US" sz="1100">
              <a:latin typeface="ＭＳ Ｐゴシック" panose="020B0600070205080204" pitchFamily="50" charset="-128"/>
              <a:ea typeface="ＭＳ Ｐゴシック" panose="020B0600070205080204" pitchFamily="50" charset="-128"/>
            </a:rPr>
            <a:t>　施設等の老朽化状況については、法定点検等において適切に把握し、必要な施設改修修繕及び維持管理等を行っている。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7788868-5396-4A69-BE26-F384DF5FC8EA}"/>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43C9EAB-CC18-40BE-B50C-8A7B87EF868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D0DEFCF-3422-490E-8C2E-F70D87293354}"/>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C28F2D2-997A-4CA4-B1DC-224BA0CC69F1}"/>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6D55C0C-6B7E-4C07-AF3C-1D7C9F3720DA}"/>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0AC922B-167F-408A-9FFF-56B7241BBFE3}"/>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EED8821-F39E-42F4-8B7E-D6FEB7EB7307}"/>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952D3C6-8C08-4FDA-A9C2-4375C84F7D3A}"/>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1FB8FA9-CF71-4308-848A-D0E2F3C61093}"/>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F163248-CFA2-4D0F-8AC9-1D6AC923EBDF}"/>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2F773FC-2825-43D5-A6B5-3DE0461FC321}"/>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7D8CDA8-6062-4066-B536-DE19293E1EF2}"/>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195FBE6-2FC1-482F-B3C7-0558786FCFCC}"/>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346E244-907F-4732-BE8C-E6F6203BB41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FF77F30-3A2B-4B68-86D9-6B233CE1712A}"/>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9324E67-5B54-4168-AEB4-74EA3F3DD3B4}"/>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65" name="直線コネクタ 64">
          <a:extLst>
            <a:ext uri="{FF2B5EF4-FFF2-40B4-BE49-F238E27FC236}">
              <a16:creationId xmlns:a16="http://schemas.microsoft.com/office/drawing/2014/main" id="{95617063-B463-4A9C-85B2-8156A1745B7C}"/>
            </a:ext>
          </a:extLst>
        </xdr:cNvPr>
        <xdr:cNvCxnSpPr/>
      </xdr:nvCxnSpPr>
      <xdr:spPr>
        <a:xfrm flipV="1">
          <a:off x="4206240" y="4571577"/>
          <a:ext cx="1270" cy="117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66" name="有形固定資産減価償却率最小値テキスト">
          <a:extLst>
            <a:ext uri="{FF2B5EF4-FFF2-40B4-BE49-F238E27FC236}">
              <a16:creationId xmlns:a16="http://schemas.microsoft.com/office/drawing/2014/main" id="{116087B6-E2B5-47FF-8F31-D174C7C78AB7}"/>
            </a:ext>
          </a:extLst>
        </xdr:cNvPr>
        <xdr:cNvSpPr txBox="1"/>
      </xdr:nvSpPr>
      <xdr:spPr>
        <a:xfrm>
          <a:off x="4258945" y="575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67" name="直線コネクタ 66">
          <a:extLst>
            <a:ext uri="{FF2B5EF4-FFF2-40B4-BE49-F238E27FC236}">
              <a16:creationId xmlns:a16="http://schemas.microsoft.com/office/drawing/2014/main" id="{01203B07-AFE3-4402-B75F-4EF11CACE1C9}"/>
            </a:ext>
          </a:extLst>
        </xdr:cNvPr>
        <xdr:cNvCxnSpPr/>
      </xdr:nvCxnSpPr>
      <xdr:spPr>
        <a:xfrm>
          <a:off x="4119245" y="57503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F0CD57E-DE35-4925-94E2-D409C883280D}"/>
            </a:ext>
          </a:extLst>
        </xdr:cNvPr>
        <xdr:cNvSpPr txBox="1"/>
      </xdr:nvSpPr>
      <xdr:spPr>
        <a:xfrm>
          <a:off x="4258945" y="435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4CB788F9-261F-4963-84AB-D4E12608F36F}"/>
            </a:ext>
          </a:extLst>
        </xdr:cNvPr>
        <xdr:cNvCxnSpPr/>
      </xdr:nvCxnSpPr>
      <xdr:spPr>
        <a:xfrm>
          <a:off x="4119245" y="45715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70" name="有形固定資産減価償却率平均値テキスト">
          <a:extLst>
            <a:ext uri="{FF2B5EF4-FFF2-40B4-BE49-F238E27FC236}">
              <a16:creationId xmlns:a16="http://schemas.microsoft.com/office/drawing/2014/main" id="{AD018A42-D7DF-496F-854B-FE0DFC693EFA}"/>
            </a:ext>
          </a:extLst>
        </xdr:cNvPr>
        <xdr:cNvSpPr txBox="1"/>
      </xdr:nvSpPr>
      <xdr:spPr>
        <a:xfrm>
          <a:off x="4258945"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1" name="フローチャート: 判断 70">
          <a:extLst>
            <a:ext uri="{FF2B5EF4-FFF2-40B4-BE49-F238E27FC236}">
              <a16:creationId xmlns:a16="http://schemas.microsoft.com/office/drawing/2014/main" id="{D78DE927-36F0-4528-A1C4-B5BDED1C8A69}"/>
            </a:ext>
          </a:extLst>
        </xdr:cNvPr>
        <xdr:cNvSpPr/>
      </xdr:nvSpPr>
      <xdr:spPr>
        <a:xfrm>
          <a:off x="4157345" y="5160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72" name="フローチャート: 判断 71">
          <a:extLst>
            <a:ext uri="{FF2B5EF4-FFF2-40B4-BE49-F238E27FC236}">
              <a16:creationId xmlns:a16="http://schemas.microsoft.com/office/drawing/2014/main" id="{8C98D1D0-B0E2-4C22-ACB9-E7509BE38AD0}"/>
            </a:ext>
          </a:extLst>
        </xdr:cNvPr>
        <xdr:cNvSpPr/>
      </xdr:nvSpPr>
      <xdr:spPr>
        <a:xfrm>
          <a:off x="3537585" y="5153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73" name="フローチャート: 判断 72">
          <a:extLst>
            <a:ext uri="{FF2B5EF4-FFF2-40B4-BE49-F238E27FC236}">
              <a16:creationId xmlns:a16="http://schemas.microsoft.com/office/drawing/2014/main" id="{CC6840BD-A396-4BA1-9A83-006BD5539664}"/>
            </a:ext>
          </a:extLst>
        </xdr:cNvPr>
        <xdr:cNvSpPr/>
      </xdr:nvSpPr>
      <xdr:spPr>
        <a:xfrm>
          <a:off x="2867025" y="50994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a:extLst>
            <a:ext uri="{FF2B5EF4-FFF2-40B4-BE49-F238E27FC236}">
              <a16:creationId xmlns:a16="http://schemas.microsoft.com/office/drawing/2014/main" id="{9DB7BC9B-02C8-4619-802D-E0515DCE9FD3}"/>
            </a:ext>
          </a:extLst>
        </xdr:cNvPr>
        <xdr:cNvSpPr/>
      </xdr:nvSpPr>
      <xdr:spPr>
        <a:xfrm>
          <a:off x="2196465" y="510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39DD812A-0A49-4F4E-B2D4-967D18981725}"/>
            </a:ext>
          </a:extLst>
        </xdr:cNvPr>
        <xdr:cNvSpPr/>
      </xdr:nvSpPr>
      <xdr:spPr>
        <a:xfrm>
          <a:off x="1525905" y="5088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F54C076-D263-4573-804A-B37D7DA5BED2}"/>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4F7A6EB-1A91-4983-BA22-4F3D10685929}"/>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052FD68-17B9-417C-B2D6-5F2C60EC260E}"/>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218F9A9-37E3-4D3B-B87E-F04DC2D01FA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DA883F1-3165-42F2-94C6-F1D46CD6805F}"/>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171238</xdr:rowOff>
    </xdr:from>
    <xdr:to>
      <xdr:col>23</xdr:col>
      <xdr:colOff>136525</xdr:colOff>
      <xdr:row>34</xdr:row>
      <xdr:rowOff>101388</xdr:rowOff>
    </xdr:to>
    <xdr:sp macro="" textlink="">
      <xdr:nvSpPr>
        <xdr:cNvPr id="81" name="楕円 80">
          <a:extLst>
            <a:ext uri="{FF2B5EF4-FFF2-40B4-BE49-F238E27FC236}">
              <a16:creationId xmlns:a16="http://schemas.microsoft.com/office/drawing/2014/main" id="{57687669-5EC0-4898-982F-D75C15A8D767}"/>
            </a:ext>
          </a:extLst>
        </xdr:cNvPr>
        <xdr:cNvSpPr/>
      </xdr:nvSpPr>
      <xdr:spPr>
        <a:xfrm>
          <a:off x="4157345" y="5703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86165</xdr:rowOff>
    </xdr:from>
    <xdr:ext cx="405111" cy="259045"/>
    <xdr:sp macro="" textlink="">
      <xdr:nvSpPr>
        <xdr:cNvPr id="82" name="有形固定資産減価償却率該当値テキスト">
          <a:extLst>
            <a:ext uri="{FF2B5EF4-FFF2-40B4-BE49-F238E27FC236}">
              <a16:creationId xmlns:a16="http://schemas.microsoft.com/office/drawing/2014/main" id="{A07E215F-7BF6-44A6-A31F-91FA6E4063D1}"/>
            </a:ext>
          </a:extLst>
        </xdr:cNvPr>
        <xdr:cNvSpPr txBox="1"/>
      </xdr:nvSpPr>
      <xdr:spPr>
        <a:xfrm>
          <a:off x="4258945" y="56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135255</xdr:rowOff>
    </xdr:from>
    <xdr:to>
      <xdr:col>19</xdr:col>
      <xdr:colOff>187325</xdr:colOff>
      <xdr:row>34</xdr:row>
      <xdr:rowOff>65405</xdr:rowOff>
    </xdr:to>
    <xdr:sp macro="" textlink="">
      <xdr:nvSpPr>
        <xdr:cNvPr id="83" name="楕円 82">
          <a:extLst>
            <a:ext uri="{FF2B5EF4-FFF2-40B4-BE49-F238E27FC236}">
              <a16:creationId xmlns:a16="http://schemas.microsoft.com/office/drawing/2014/main" id="{3063E27E-A656-41F8-9665-DBC89A6F00D6}"/>
            </a:ext>
          </a:extLst>
        </xdr:cNvPr>
        <xdr:cNvSpPr/>
      </xdr:nvSpPr>
      <xdr:spPr>
        <a:xfrm>
          <a:off x="3537585" y="5667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14605</xdr:rowOff>
    </xdr:from>
    <xdr:to>
      <xdr:col>23</xdr:col>
      <xdr:colOff>85725</xdr:colOff>
      <xdr:row>34</xdr:row>
      <xdr:rowOff>50588</xdr:rowOff>
    </xdr:to>
    <xdr:cxnSp macro="">
      <xdr:nvCxnSpPr>
        <xdr:cNvPr id="84" name="直線コネクタ 83">
          <a:extLst>
            <a:ext uri="{FF2B5EF4-FFF2-40B4-BE49-F238E27FC236}">
              <a16:creationId xmlns:a16="http://schemas.microsoft.com/office/drawing/2014/main" id="{05FC122B-F86F-464F-9084-6F1E873FB6B9}"/>
            </a:ext>
          </a:extLst>
        </xdr:cNvPr>
        <xdr:cNvCxnSpPr/>
      </xdr:nvCxnSpPr>
      <xdr:spPr>
        <a:xfrm>
          <a:off x="3588385" y="5714365"/>
          <a:ext cx="6197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95673</xdr:rowOff>
    </xdr:from>
    <xdr:to>
      <xdr:col>15</xdr:col>
      <xdr:colOff>187325</xdr:colOff>
      <xdr:row>34</xdr:row>
      <xdr:rowOff>25823</xdr:rowOff>
    </xdr:to>
    <xdr:sp macro="" textlink="">
      <xdr:nvSpPr>
        <xdr:cNvPr id="85" name="楕円 84">
          <a:extLst>
            <a:ext uri="{FF2B5EF4-FFF2-40B4-BE49-F238E27FC236}">
              <a16:creationId xmlns:a16="http://schemas.microsoft.com/office/drawing/2014/main" id="{C60C2CAE-ECDD-42F5-80F3-89A5949C533D}"/>
            </a:ext>
          </a:extLst>
        </xdr:cNvPr>
        <xdr:cNvSpPr/>
      </xdr:nvSpPr>
      <xdr:spPr>
        <a:xfrm>
          <a:off x="2867025" y="5627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146473</xdr:rowOff>
    </xdr:from>
    <xdr:to>
      <xdr:col>19</xdr:col>
      <xdr:colOff>136525</xdr:colOff>
      <xdr:row>34</xdr:row>
      <xdr:rowOff>14605</xdr:rowOff>
    </xdr:to>
    <xdr:cxnSp macro="">
      <xdr:nvCxnSpPr>
        <xdr:cNvPr id="86" name="直線コネクタ 85">
          <a:extLst>
            <a:ext uri="{FF2B5EF4-FFF2-40B4-BE49-F238E27FC236}">
              <a16:creationId xmlns:a16="http://schemas.microsoft.com/office/drawing/2014/main" id="{2540393A-13AA-4CD4-8C44-E700A782FC2F}"/>
            </a:ext>
          </a:extLst>
        </xdr:cNvPr>
        <xdr:cNvCxnSpPr/>
      </xdr:nvCxnSpPr>
      <xdr:spPr>
        <a:xfrm>
          <a:off x="2917825" y="5678593"/>
          <a:ext cx="67056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56092</xdr:rowOff>
    </xdr:from>
    <xdr:to>
      <xdr:col>11</xdr:col>
      <xdr:colOff>187325</xdr:colOff>
      <xdr:row>33</xdr:row>
      <xdr:rowOff>157691</xdr:rowOff>
    </xdr:to>
    <xdr:sp macro="" textlink="">
      <xdr:nvSpPr>
        <xdr:cNvPr id="87" name="楕円 86">
          <a:extLst>
            <a:ext uri="{FF2B5EF4-FFF2-40B4-BE49-F238E27FC236}">
              <a16:creationId xmlns:a16="http://schemas.microsoft.com/office/drawing/2014/main" id="{FF4AC514-3520-425D-8493-370DAA95B0BF}"/>
            </a:ext>
          </a:extLst>
        </xdr:cNvPr>
        <xdr:cNvSpPr/>
      </xdr:nvSpPr>
      <xdr:spPr>
        <a:xfrm>
          <a:off x="2196465" y="5588212"/>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106892</xdr:rowOff>
    </xdr:from>
    <xdr:to>
      <xdr:col>15</xdr:col>
      <xdr:colOff>136525</xdr:colOff>
      <xdr:row>33</xdr:row>
      <xdr:rowOff>146473</xdr:rowOff>
    </xdr:to>
    <xdr:cxnSp macro="">
      <xdr:nvCxnSpPr>
        <xdr:cNvPr id="88" name="直線コネクタ 87">
          <a:extLst>
            <a:ext uri="{FF2B5EF4-FFF2-40B4-BE49-F238E27FC236}">
              <a16:creationId xmlns:a16="http://schemas.microsoft.com/office/drawing/2014/main" id="{A1A25F8B-A17D-48D3-A84B-F0858E79A1E6}"/>
            </a:ext>
          </a:extLst>
        </xdr:cNvPr>
        <xdr:cNvCxnSpPr/>
      </xdr:nvCxnSpPr>
      <xdr:spPr>
        <a:xfrm>
          <a:off x="2247265" y="5639012"/>
          <a:ext cx="6705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27305</xdr:rowOff>
    </xdr:from>
    <xdr:to>
      <xdr:col>7</xdr:col>
      <xdr:colOff>187325</xdr:colOff>
      <xdr:row>33</xdr:row>
      <xdr:rowOff>128905</xdr:rowOff>
    </xdr:to>
    <xdr:sp macro="" textlink="">
      <xdr:nvSpPr>
        <xdr:cNvPr id="89" name="楕円 88">
          <a:extLst>
            <a:ext uri="{FF2B5EF4-FFF2-40B4-BE49-F238E27FC236}">
              <a16:creationId xmlns:a16="http://schemas.microsoft.com/office/drawing/2014/main" id="{53BFCBD8-50C4-4731-AA5A-DFCE873B23DA}"/>
            </a:ext>
          </a:extLst>
        </xdr:cNvPr>
        <xdr:cNvSpPr/>
      </xdr:nvSpPr>
      <xdr:spPr>
        <a:xfrm>
          <a:off x="1525905" y="55594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78105</xdr:rowOff>
    </xdr:from>
    <xdr:to>
      <xdr:col>11</xdr:col>
      <xdr:colOff>136525</xdr:colOff>
      <xdr:row>33</xdr:row>
      <xdr:rowOff>106892</xdr:rowOff>
    </xdr:to>
    <xdr:cxnSp macro="">
      <xdr:nvCxnSpPr>
        <xdr:cNvPr id="90" name="直線コネクタ 89">
          <a:extLst>
            <a:ext uri="{FF2B5EF4-FFF2-40B4-BE49-F238E27FC236}">
              <a16:creationId xmlns:a16="http://schemas.microsoft.com/office/drawing/2014/main" id="{75CF7BD1-B24F-4EC9-AF0F-D3707B945FB9}"/>
            </a:ext>
          </a:extLst>
        </xdr:cNvPr>
        <xdr:cNvCxnSpPr/>
      </xdr:nvCxnSpPr>
      <xdr:spPr>
        <a:xfrm>
          <a:off x="1576705" y="5610225"/>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70925</xdr:rowOff>
    </xdr:from>
    <xdr:ext cx="405111" cy="259045"/>
    <xdr:sp macro="" textlink="">
      <xdr:nvSpPr>
        <xdr:cNvPr id="91" name="n_1aveValue有形固定資産減価償却率">
          <a:extLst>
            <a:ext uri="{FF2B5EF4-FFF2-40B4-BE49-F238E27FC236}">
              <a16:creationId xmlns:a16="http://schemas.microsoft.com/office/drawing/2014/main" id="{9F4BDA07-6DC0-45F6-B894-01BD118201CC}"/>
            </a:ext>
          </a:extLst>
        </xdr:cNvPr>
        <xdr:cNvSpPr txBox="1"/>
      </xdr:nvSpPr>
      <xdr:spPr>
        <a:xfrm>
          <a:off x="3395989" y="493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92" name="n_2aveValue有形固定資産減価償却率">
          <a:extLst>
            <a:ext uri="{FF2B5EF4-FFF2-40B4-BE49-F238E27FC236}">
              <a16:creationId xmlns:a16="http://schemas.microsoft.com/office/drawing/2014/main" id="{ABB524FA-1F42-4D55-A902-46CE7E02D730}"/>
            </a:ext>
          </a:extLst>
        </xdr:cNvPr>
        <xdr:cNvSpPr txBox="1"/>
      </xdr:nvSpPr>
      <xdr:spPr>
        <a:xfrm>
          <a:off x="2738129" y="487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93" name="n_3aveValue有形固定資産減価償却率">
          <a:extLst>
            <a:ext uri="{FF2B5EF4-FFF2-40B4-BE49-F238E27FC236}">
              <a16:creationId xmlns:a16="http://schemas.microsoft.com/office/drawing/2014/main" id="{6742C67A-9B41-4867-9671-AFCB601566B0}"/>
            </a:ext>
          </a:extLst>
        </xdr:cNvPr>
        <xdr:cNvSpPr txBox="1"/>
      </xdr:nvSpPr>
      <xdr:spPr>
        <a:xfrm>
          <a:off x="2067569" y="488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a:extLst>
            <a:ext uri="{FF2B5EF4-FFF2-40B4-BE49-F238E27FC236}">
              <a16:creationId xmlns:a16="http://schemas.microsoft.com/office/drawing/2014/main" id="{5081B81D-A10F-4985-BACA-89BB1FB2FE33}"/>
            </a:ext>
          </a:extLst>
        </xdr:cNvPr>
        <xdr:cNvSpPr txBox="1"/>
      </xdr:nvSpPr>
      <xdr:spPr>
        <a:xfrm>
          <a:off x="1397009" y="486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56532</xdr:rowOff>
    </xdr:from>
    <xdr:ext cx="405111" cy="259045"/>
    <xdr:sp macro="" textlink="">
      <xdr:nvSpPr>
        <xdr:cNvPr id="95" name="n_1mainValue有形固定資産減価償却率">
          <a:extLst>
            <a:ext uri="{FF2B5EF4-FFF2-40B4-BE49-F238E27FC236}">
              <a16:creationId xmlns:a16="http://schemas.microsoft.com/office/drawing/2014/main" id="{AFADB74C-24ED-4305-B91A-922297DF4D83}"/>
            </a:ext>
          </a:extLst>
        </xdr:cNvPr>
        <xdr:cNvSpPr txBox="1"/>
      </xdr:nvSpPr>
      <xdr:spPr>
        <a:xfrm>
          <a:off x="3395989" y="575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16950</xdr:rowOff>
    </xdr:from>
    <xdr:ext cx="405111" cy="259045"/>
    <xdr:sp macro="" textlink="">
      <xdr:nvSpPr>
        <xdr:cNvPr id="96" name="n_2mainValue有形固定資産減価償却率">
          <a:extLst>
            <a:ext uri="{FF2B5EF4-FFF2-40B4-BE49-F238E27FC236}">
              <a16:creationId xmlns:a16="http://schemas.microsoft.com/office/drawing/2014/main" id="{36290BA6-65DF-4316-82AD-65FE0782F835}"/>
            </a:ext>
          </a:extLst>
        </xdr:cNvPr>
        <xdr:cNvSpPr txBox="1"/>
      </xdr:nvSpPr>
      <xdr:spPr>
        <a:xfrm>
          <a:off x="2738129" y="571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148819</xdr:rowOff>
    </xdr:from>
    <xdr:ext cx="405111" cy="259045"/>
    <xdr:sp macro="" textlink="">
      <xdr:nvSpPr>
        <xdr:cNvPr id="97" name="n_3mainValue有形固定資産減価償却率">
          <a:extLst>
            <a:ext uri="{FF2B5EF4-FFF2-40B4-BE49-F238E27FC236}">
              <a16:creationId xmlns:a16="http://schemas.microsoft.com/office/drawing/2014/main" id="{B171C692-36ED-4775-8603-D27AB1292B0E}"/>
            </a:ext>
          </a:extLst>
        </xdr:cNvPr>
        <xdr:cNvSpPr txBox="1"/>
      </xdr:nvSpPr>
      <xdr:spPr>
        <a:xfrm>
          <a:off x="2067569" y="5680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120032</xdr:rowOff>
    </xdr:from>
    <xdr:ext cx="405111" cy="259045"/>
    <xdr:sp macro="" textlink="">
      <xdr:nvSpPr>
        <xdr:cNvPr id="98" name="n_4mainValue有形固定資産減価償却率">
          <a:extLst>
            <a:ext uri="{FF2B5EF4-FFF2-40B4-BE49-F238E27FC236}">
              <a16:creationId xmlns:a16="http://schemas.microsoft.com/office/drawing/2014/main" id="{C995ED0F-1888-4519-A4A8-798627CF89E4}"/>
            </a:ext>
          </a:extLst>
        </xdr:cNvPr>
        <xdr:cNvSpPr txBox="1"/>
      </xdr:nvSpPr>
      <xdr:spPr>
        <a:xfrm>
          <a:off x="1397009"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6849705-A4D1-4CAE-A593-EE474A1008E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E1FB8AA-B954-40B0-AA0B-734AB55AAE0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9527105-5C04-41F7-838F-24F12EBDEF48}"/>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D10E509-D9D3-408C-81CF-F82F20336F1E}"/>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1DF9630-8625-4199-B2DD-C1EEE28D5341}"/>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AAB9469-F858-460B-A19F-5DEA686413CC}"/>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79B111A-F357-420F-82D9-CA8005E268C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47AF7C1-87A0-407E-821A-2F4AE9FBD37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F224A3A-5293-40F2-99C1-21487741220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9F7767B-F250-4657-897A-A757C6C47249}"/>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73DDFAD-BDE0-49BA-BA12-498D07C4C6A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C842BE5-7B3A-4DBA-927B-3970BC9EE1A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D86AFEF-72F7-4812-8270-A38C93D962D5}"/>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建設事業等において、地方債を活用した結果、債務償還比率は類似団体等の平均を上回っている。令和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臨時財政対策債発行可能額の減少に伴って「経常一般財源等」が減少したため、債務償還比率は上昇した。次年度以降については、引き続き地方債を活用するが、将来負担に備えた基金への積立や、地方債の発行に当たっては交付税措置のある地方債の活用により将来負担の軽減を図っ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EFC9B77-5000-49EA-ABAF-34761AC969DC}"/>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D13B66C-6F3A-44A1-9601-C7D8CA086D8B}"/>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8DAE340-9752-4CF0-B02F-B9BFB8C34DE8}"/>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5069AA7-95D3-4DB6-BC16-6BC570E442A9}"/>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4883CBA5-E198-4392-A442-F60687A2AD45}"/>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4CD2157-150F-400B-831E-797542759FAC}"/>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F1AFC9C-C302-47BA-9A41-D22DA01C31FA}"/>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D759056-C8DF-491A-A259-DBA83DB65234}"/>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32AAB42-8F8B-42AB-9C6A-22E879F27AD4}"/>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BBFD50A-5585-46E4-B5A0-4B43A0916FCA}"/>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A9B11BF-1144-4D7E-980A-99467A66C797}"/>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5FD708A-0CCC-42B7-B2D8-FB1F17EC4432}"/>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741FFF8-B70C-4FC6-AADD-5CC6466E6FBD}"/>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F16A12D-441B-4E5A-A57E-18D0A93EAC34}"/>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602EDBB-6B0C-4728-AF92-2A0464E9279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27" name="直線コネクタ 126">
          <a:extLst>
            <a:ext uri="{FF2B5EF4-FFF2-40B4-BE49-F238E27FC236}">
              <a16:creationId xmlns:a16="http://schemas.microsoft.com/office/drawing/2014/main" id="{793CC8B4-9A3B-4180-B77D-31D85CB5485D}"/>
            </a:ext>
          </a:extLst>
        </xdr:cNvPr>
        <xdr:cNvCxnSpPr/>
      </xdr:nvCxnSpPr>
      <xdr:spPr>
        <a:xfrm flipV="1">
          <a:off x="13027660" y="4442248"/>
          <a:ext cx="1269" cy="130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28" name="債務償還比率最小値テキスト">
          <a:extLst>
            <a:ext uri="{FF2B5EF4-FFF2-40B4-BE49-F238E27FC236}">
              <a16:creationId xmlns:a16="http://schemas.microsoft.com/office/drawing/2014/main" id="{C66694DE-BA0A-4FE2-A80B-CA1DD58B4B78}"/>
            </a:ext>
          </a:extLst>
        </xdr:cNvPr>
        <xdr:cNvSpPr txBox="1"/>
      </xdr:nvSpPr>
      <xdr:spPr>
        <a:xfrm>
          <a:off x="13080365" y="575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29" name="直線コネクタ 128">
          <a:extLst>
            <a:ext uri="{FF2B5EF4-FFF2-40B4-BE49-F238E27FC236}">
              <a16:creationId xmlns:a16="http://schemas.microsoft.com/office/drawing/2014/main" id="{04CC715D-BCA9-4A2C-8E84-6BE600CB24F4}"/>
            </a:ext>
          </a:extLst>
        </xdr:cNvPr>
        <xdr:cNvCxnSpPr/>
      </xdr:nvCxnSpPr>
      <xdr:spPr>
        <a:xfrm>
          <a:off x="12963525" y="5752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47B88CD-1C67-435E-9267-47104E08C48A}"/>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2CB3AE6-5890-4ACE-AD14-08B8868EB0E9}"/>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167096</xdr:rowOff>
    </xdr:from>
    <xdr:ext cx="469744" cy="259045"/>
    <xdr:sp macro="" textlink="">
      <xdr:nvSpPr>
        <xdr:cNvPr id="132" name="債務償還比率平均値テキスト">
          <a:extLst>
            <a:ext uri="{FF2B5EF4-FFF2-40B4-BE49-F238E27FC236}">
              <a16:creationId xmlns:a16="http://schemas.microsoft.com/office/drawing/2014/main" id="{B1170D76-A781-46F3-9EB3-6D3B217A220A}"/>
            </a:ext>
          </a:extLst>
        </xdr:cNvPr>
        <xdr:cNvSpPr txBox="1"/>
      </xdr:nvSpPr>
      <xdr:spPr>
        <a:xfrm>
          <a:off x="13080365" y="5028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33" name="フローチャート: 判断 132">
          <a:extLst>
            <a:ext uri="{FF2B5EF4-FFF2-40B4-BE49-F238E27FC236}">
              <a16:creationId xmlns:a16="http://schemas.microsoft.com/office/drawing/2014/main" id="{4F0ECB76-3B13-4054-BDC8-7E3B048F64F4}"/>
            </a:ext>
          </a:extLst>
        </xdr:cNvPr>
        <xdr:cNvSpPr/>
      </xdr:nvSpPr>
      <xdr:spPr>
        <a:xfrm>
          <a:off x="13001625" y="5173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34" name="フローチャート: 判断 133">
          <a:extLst>
            <a:ext uri="{FF2B5EF4-FFF2-40B4-BE49-F238E27FC236}">
              <a16:creationId xmlns:a16="http://schemas.microsoft.com/office/drawing/2014/main" id="{76DC892C-B136-483C-8687-43CD5F41C65A}"/>
            </a:ext>
          </a:extLst>
        </xdr:cNvPr>
        <xdr:cNvSpPr/>
      </xdr:nvSpPr>
      <xdr:spPr>
        <a:xfrm>
          <a:off x="12359005" y="5160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35" name="フローチャート: 判断 134">
          <a:extLst>
            <a:ext uri="{FF2B5EF4-FFF2-40B4-BE49-F238E27FC236}">
              <a16:creationId xmlns:a16="http://schemas.microsoft.com/office/drawing/2014/main" id="{EF111C0D-7EFE-4C37-A63D-76EF5DA8A391}"/>
            </a:ext>
          </a:extLst>
        </xdr:cNvPr>
        <xdr:cNvSpPr/>
      </xdr:nvSpPr>
      <xdr:spPr>
        <a:xfrm>
          <a:off x="11688445" y="5123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36" name="フローチャート: 判断 135">
          <a:extLst>
            <a:ext uri="{FF2B5EF4-FFF2-40B4-BE49-F238E27FC236}">
              <a16:creationId xmlns:a16="http://schemas.microsoft.com/office/drawing/2014/main" id="{A89C1C9B-84F3-4B69-96C1-AD0CB7B09495}"/>
            </a:ext>
          </a:extLst>
        </xdr:cNvPr>
        <xdr:cNvSpPr/>
      </xdr:nvSpPr>
      <xdr:spPr>
        <a:xfrm>
          <a:off x="11017885" y="5303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37" name="フローチャート: 判断 136">
          <a:extLst>
            <a:ext uri="{FF2B5EF4-FFF2-40B4-BE49-F238E27FC236}">
              <a16:creationId xmlns:a16="http://schemas.microsoft.com/office/drawing/2014/main" id="{45F4F324-6BA9-4C90-B5C0-91FACA1EA22C}"/>
            </a:ext>
          </a:extLst>
        </xdr:cNvPr>
        <xdr:cNvSpPr/>
      </xdr:nvSpPr>
      <xdr:spPr>
        <a:xfrm>
          <a:off x="10347325" y="53412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A9E1835-A7C1-4F01-8A23-60B47E180035}"/>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40ECD80-AC8B-4428-A7E5-9D3118EE864E}"/>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4BE26A7-D984-4058-8B2F-9DDFD614989A}"/>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AA8DB9E-5FE1-446B-B6F5-A9611C03D583}"/>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BEA7C1E-4375-406E-B3BD-05E195362F83}"/>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62907</xdr:rowOff>
    </xdr:from>
    <xdr:to>
      <xdr:col>76</xdr:col>
      <xdr:colOff>73025</xdr:colOff>
      <xdr:row>31</xdr:row>
      <xdr:rowOff>164507</xdr:rowOff>
    </xdr:to>
    <xdr:sp macro="" textlink="">
      <xdr:nvSpPr>
        <xdr:cNvPr id="143" name="楕円 142">
          <a:extLst>
            <a:ext uri="{FF2B5EF4-FFF2-40B4-BE49-F238E27FC236}">
              <a16:creationId xmlns:a16="http://schemas.microsoft.com/office/drawing/2014/main" id="{E1A033C1-B7AE-4272-A89F-511AD8768D8A}"/>
            </a:ext>
          </a:extLst>
        </xdr:cNvPr>
        <xdr:cNvSpPr/>
      </xdr:nvSpPr>
      <xdr:spPr>
        <a:xfrm>
          <a:off x="13001625" y="5259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41334</xdr:rowOff>
    </xdr:from>
    <xdr:ext cx="469744" cy="259045"/>
    <xdr:sp macro="" textlink="">
      <xdr:nvSpPr>
        <xdr:cNvPr id="144" name="債務償還比率該当値テキスト">
          <a:extLst>
            <a:ext uri="{FF2B5EF4-FFF2-40B4-BE49-F238E27FC236}">
              <a16:creationId xmlns:a16="http://schemas.microsoft.com/office/drawing/2014/main" id="{87D06543-A5AE-4552-976E-5B38DEAFBD5F}"/>
            </a:ext>
          </a:extLst>
        </xdr:cNvPr>
        <xdr:cNvSpPr txBox="1"/>
      </xdr:nvSpPr>
      <xdr:spPr>
        <a:xfrm>
          <a:off x="13080365" y="523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50493</xdr:rowOff>
    </xdr:from>
    <xdr:to>
      <xdr:col>72</xdr:col>
      <xdr:colOff>123825</xdr:colOff>
      <xdr:row>31</xdr:row>
      <xdr:rowOff>152093</xdr:rowOff>
    </xdr:to>
    <xdr:sp macro="" textlink="">
      <xdr:nvSpPr>
        <xdr:cNvPr id="145" name="楕円 144">
          <a:extLst>
            <a:ext uri="{FF2B5EF4-FFF2-40B4-BE49-F238E27FC236}">
              <a16:creationId xmlns:a16="http://schemas.microsoft.com/office/drawing/2014/main" id="{DDC2F8BA-98BD-4B8D-B062-C73B5036A19D}"/>
            </a:ext>
          </a:extLst>
        </xdr:cNvPr>
        <xdr:cNvSpPr/>
      </xdr:nvSpPr>
      <xdr:spPr>
        <a:xfrm>
          <a:off x="12359005" y="52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101293</xdr:rowOff>
    </xdr:from>
    <xdr:to>
      <xdr:col>76</xdr:col>
      <xdr:colOff>22225</xdr:colOff>
      <xdr:row>31</xdr:row>
      <xdr:rowOff>113707</xdr:rowOff>
    </xdr:to>
    <xdr:cxnSp macro="">
      <xdr:nvCxnSpPr>
        <xdr:cNvPr id="146" name="直線コネクタ 145">
          <a:extLst>
            <a:ext uri="{FF2B5EF4-FFF2-40B4-BE49-F238E27FC236}">
              <a16:creationId xmlns:a16="http://schemas.microsoft.com/office/drawing/2014/main" id="{E6A37424-0F51-4050-9A0C-74A399324401}"/>
            </a:ext>
          </a:extLst>
        </xdr:cNvPr>
        <xdr:cNvCxnSpPr/>
      </xdr:nvCxnSpPr>
      <xdr:spPr>
        <a:xfrm>
          <a:off x="12409805" y="5298133"/>
          <a:ext cx="619760" cy="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3715</xdr:rowOff>
    </xdr:from>
    <xdr:to>
      <xdr:col>68</xdr:col>
      <xdr:colOff>123825</xdr:colOff>
      <xdr:row>31</xdr:row>
      <xdr:rowOff>105315</xdr:rowOff>
    </xdr:to>
    <xdr:sp macro="" textlink="">
      <xdr:nvSpPr>
        <xdr:cNvPr id="147" name="楕円 146">
          <a:extLst>
            <a:ext uri="{FF2B5EF4-FFF2-40B4-BE49-F238E27FC236}">
              <a16:creationId xmlns:a16="http://schemas.microsoft.com/office/drawing/2014/main" id="{F76C70EA-32AE-4ACF-B451-698B45DB6412}"/>
            </a:ext>
          </a:extLst>
        </xdr:cNvPr>
        <xdr:cNvSpPr/>
      </xdr:nvSpPr>
      <xdr:spPr>
        <a:xfrm>
          <a:off x="11688445" y="52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54515</xdr:rowOff>
    </xdr:from>
    <xdr:to>
      <xdr:col>72</xdr:col>
      <xdr:colOff>73025</xdr:colOff>
      <xdr:row>31</xdr:row>
      <xdr:rowOff>101293</xdr:rowOff>
    </xdr:to>
    <xdr:cxnSp macro="">
      <xdr:nvCxnSpPr>
        <xdr:cNvPr id="148" name="直線コネクタ 147">
          <a:extLst>
            <a:ext uri="{FF2B5EF4-FFF2-40B4-BE49-F238E27FC236}">
              <a16:creationId xmlns:a16="http://schemas.microsoft.com/office/drawing/2014/main" id="{CCDF4655-C88E-4605-ACFA-12F0941CA49C}"/>
            </a:ext>
          </a:extLst>
        </xdr:cNvPr>
        <xdr:cNvCxnSpPr/>
      </xdr:nvCxnSpPr>
      <xdr:spPr>
        <a:xfrm>
          <a:off x="11739245" y="5251355"/>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40619</xdr:rowOff>
    </xdr:from>
    <xdr:to>
      <xdr:col>64</xdr:col>
      <xdr:colOff>123825</xdr:colOff>
      <xdr:row>33</xdr:row>
      <xdr:rowOff>142219</xdr:rowOff>
    </xdr:to>
    <xdr:sp macro="" textlink="">
      <xdr:nvSpPr>
        <xdr:cNvPr id="149" name="楕円 148">
          <a:extLst>
            <a:ext uri="{FF2B5EF4-FFF2-40B4-BE49-F238E27FC236}">
              <a16:creationId xmlns:a16="http://schemas.microsoft.com/office/drawing/2014/main" id="{C47CA0EB-8801-41C9-8A1A-7595EEAC830B}"/>
            </a:ext>
          </a:extLst>
        </xdr:cNvPr>
        <xdr:cNvSpPr/>
      </xdr:nvSpPr>
      <xdr:spPr>
        <a:xfrm>
          <a:off x="11017885" y="55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54515</xdr:rowOff>
    </xdr:from>
    <xdr:to>
      <xdr:col>68</xdr:col>
      <xdr:colOff>73025</xdr:colOff>
      <xdr:row>33</xdr:row>
      <xdr:rowOff>91418</xdr:rowOff>
    </xdr:to>
    <xdr:cxnSp macro="">
      <xdr:nvCxnSpPr>
        <xdr:cNvPr id="150" name="直線コネクタ 149">
          <a:extLst>
            <a:ext uri="{FF2B5EF4-FFF2-40B4-BE49-F238E27FC236}">
              <a16:creationId xmlns:a16="http://schemas.microsoft.com/office/drawing/2014/main" id="{BFD76789-C310-4D69-B460-2DBDEA165208}"/>
            </a:ext>
          </a:extLst>
        </xdr:cNvPr>
        <xdr:cNvCxnSpPr/>
      </xdr:nvCxnSpPr>
      <xdr:spPr>
        <a:xfrm flipV="1">
          <a:off x="11068685" y="5251355"/>
          <a:ext cx="670560" cy="3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61489</xdr:rowOff>
    </xdr:from>
    <xdr:to>
      <xdr:col>60</xdr:col>
      <xdr:colOff>123825</xdr:colOff>
      <xdr:row>33</xdr:row>
      <xdr:rowOff>163089</xdr:rowOff>
    </xdr:to>
    <xdr:sp macro="" textlink="">
      <xdr:nvSpPr>
        <xdr:cNvPr id="151" name="楕円 150">
          <a:extLst>
            <a:ext uri="{FF2B5EF4-FFF2-40B4-BE49-F238E27FC236}">
              <a16:creationId xmlns:a16="http://schemas.microsoft.com/office/drawing/2014/main" id="{BE511215-7640-4578-AD73-9AB6089489B9}"/>
            </a:ext>
          </a:extLst>
        </xdr:cNvPr>
        <xdr:cNvSpPr/>
      </xdr:nvSpPr>
      <xdr:spPr>
        <a:xfrm>
          <a:off x="10347325" y="55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91418</xdr:rowOff>
    </xdr:from>
    <xdr:to>
      <xdr:col>64</xdr:col>
      <xdr:colOff>73025</xdr:colOff>
      <xdr:row>33</xdr:row>
      <xdr:rowOff>112289</xdr:rowOff>
    </xdr:to>
    <xdr:cxnSp macro="">
      <xdr:nvCxnSpPr>
        <xdr:cNvPr id="152" name="直線コネクタ 151">
          <a:extLst>
            <a:ext uri="{FF2B5EF4-FFF2-40B4-BE49-F238E27FC236}">
              <a16:creationId xmlns:a16="http://schemas.microsoft.com/office/drawing/2014/main" id="{CB093FCF-B726-4257-AA20-185CBB48C025}"/>
            </a:ext>
          </a:extLst>
        </xdr:cNvPr>
        <xdr:cNvCxnSpPr/>
      </xdr:nvCxnSpPr>
      <xdr:spPr>
        <a:xfrm flipV="1">
          <a:off x="10398125" y="5623538"/>
          <a:ext cx="67056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77762</xdr:rowOff>
    </xdr:from>
    <xdr:ext cx="469744" cy="259045"/>
    <xdr:sp macro="" textlink="">
      <xdr:nvSpPr>
        <xdr:cNvPr id="153" name="n_1aveValue債務償還比率">
          <a:extLst>
            <a:ext uri="{FF2B5EF4-FFF2-40B4-BE49-F238E27FC236}">
              <a16:creationId xmlns:a16="http://schemas.microsoft.com/office/drawing/2014/main" id="{BC8174B7-7D9D-4FAA-9388-A49C783CDE1F}"/>
            </a:ext>
          </a:extLst>
        </xdr:cNvPr>
        <xdr:cNvSpPr txBox="1"/>
      </xdr:nvSpPr>
      <xdr:spPr>
        <a:xfrm>
          <a:off x="12185092" y="493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40519</xdr:rowOff>
    </xdr:from>
    <xdr:ext cx="469744" cy="259045"/>
    <xdr:sp macro="" textlink="">
      <xdr:nvSpPr>
        <xdr:cNvPr id="154" name="n_2aveValue債務償還比率">
          <a:extLst>
            <a:ext uri="{FF2B5EF4-FFF2-40B4-BE49-F238E27FC236}">
              <a16:creationId xmlns:a16="http://schemas.microsoft.com/office/drawing/2014/main" id="{12F84D2E-6FC8-4D8F-864A-4209E2D65D8C}"/>
            </a:ext>
          </a:extLst>
        </xdr:cNvPr>
        <xdr:cNvSpPr txBox="1"/>
      </xdr:nvSpPr>
      <xdr:spPr>
        <a:xfrm>
          <a:off x="11527232" y="49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53304</xdr:rowOff>
    </xdr:from>
    <xdr:ext cx="469744" cy="259045"/>
    <xdr:sp macro="" textlink="">
      <xdr:nvSpPr>
        <xdr:cNvPr id="155" name="n_3aveValue債務償還比率">
          <a:extLst>
            <a:ext uri="{FF2B5EF4-FFF2-40B4-BE49-F238E27FC236}">
              <a16:creationId xmlns:a16="http://schemas.microsoft.com/office/drawing/2014/main" id="{61E7520C-50CC-494A-A6C1-CE8E17BEDF2D}"/>
            </a:ext>
          </a:extLst>
        </xdr:cNvPr>
        <xdr:cNvSpPr txBox="1"/>
      </xdr:nvSpPr>
      <xdr:spPr>
        <a:xfrm>
          <a:off x="10856672" y="508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91086</xdr:rowOff>
    </xdr:from>
    <xdr:ext cx="469744" cy="259045"/>
    <xdr:sp macro="" textlink="">
      <xdr:nvSpPr>
        <xdr:cNvPr id="156" name="n_4aveValue債務償還比率">
          <a:extLst>
            <a:ext uri="{FF2B5EF4-FFF2-40B4-BE49-F238E27FC236}">
              <a16:creationId xmlns:a16="http://schemas.microsoft.com/office/drawing/2014/main" id="{8113D89A-B72E-4E3F-910C-A0642805326E}"/>
            </a:ext>
          </a:extLst>
        </xdr:cNvPr>
        <xdr:cNvSpPr txBox="1"/>
      </xdr:nvSpPr>
      <xdr:spPr>
        <a:xfrm>
          <a:off x="10186112" y="512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143220</xdr:rowOff>
    </xdr:from>
    <xdr:ext cx="469744" cy="259045"/>
    <xdr:sp macro="" textlink="">
      <xdr:nvSpPr>
        <xdr:cNvPr id="157" name="n_1mainValue債務償還比率">
          <a:extLst>
            <a:ext uri="{FF2B5EF4-FFF2-40B4-BE49-F238E27FC236}">
              <a16:creationId xmlns:a16="http://schemas.microsoft.com/office/drawing/2014/main" id="{702090A5-0305-49B5-99DE-6C88B1CDC668}"/>
            </a:ext>
          </a:extLst>
        </xdr:cNvPr>
        <xdr:cNvSpPr txBox="1"/>
      </xdr:nvSpPr>
      <xdr:spPr>
        <a:xfrm>
          <a:off x="12185092" y="53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96442</xdr:rowOff>
    </xdr:from>
    <xdr:ext cx="469744" cy="259045"/>
    <xdr:sp macro="" textlink="">
      <xdr:nvSpPr>
        <xdr:cNvPr id="158" name="n_2mainValue債務償還比率">
          <a:extLst>
            <a:ext uri="{FF2B5EF4-FFF2-40B4-BE49-F238E27FC236}">
              <a16:creationId xmlns:a16="http://schemas.microsoft.com/office/drawing/2014/main" id="{1D657A9D-9ECA-4F9B-8FFB-533950855783}"/>
            </a:ext>
          </a:extLst>
        </xdr:cNvPr>
        <xdr:cNvSpPr txBox="1"/>
      </xdr:nvSpPr>
      <xdr:spPr>
        <a:xfrm>
          <a:off x="11527232" y="52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133345</xdr:rowOff>
    </xdr:from>
    <xdr:ext cx="469744" cy="259045"/>
    <xdr:sp macro="" textlink="">
      <xdr:nvSpPr>
        <xdr:cNvPr id="159" name="n_3mainValue債務償還比率">
          <a:extLst>
            <a:ext uri="{FF2B5EF4-FFF2-40B4-BE49-F238E27FC236}">
              <a16:creationId xmlns:a16="http://schemas.microsoft.com/office/drawing/2014/main" id="{F8403414-BD32-40C2-A8A7-670FE7B004BA}"/>
            </a:ext>
          </a:extLst>
        </xdr:cNvPr>
        <xdr:cNvSpPr txBox="1"/>
      </xdr:nvSpPr>
      <xdr:spPr>
        <a:xfrm>
          <a:off x="10856672" y="56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154216</xdr:rowOff>
    </xdr:from>
    <xdr:ext cx="469744" cy="259045"/>
    <xdr:sp macro="" textlink="">
      <xdr:nvSpPr>
        <xdr:cNvPr id="160" name="n_4mainValue債務償還比率">
          <a:extLst>
            <a:ext uri="{FF2B5EF4-FFF2-40B4-BE49-F238E27FC236}">
              <a16:creationId xmlns:a16="http://schemas.microsoft.com/office/drawing/2014/main" id="{72BC8214-08E4-49A9-BA38-B08CBB7784CD}"/>
            </a:ext>
          </a:extLst>
        </xdr:cNvPr>
        <xdr:cNvSpPr txBox="1"/>
      </xdr:nvSpPr>
      <xdr:spPr>
        <a:xfrm>
          <a:off x="10186112" y="568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9520C28-6092-48E4-870B-AAD71D923F2D}"/>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6386A7A-61AA-4C3D-80EB-1D95A83CD70C}"/>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EEA6838-369A-4A6A-AE65-398858FE70D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0AFA00B-8969-4843-B090-D3FE9451723B}"/>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45B851F-1E16-4ABD-86D5-42E99D11FB4F}"/>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86FC20F-9D52-42F0-AF2F-8C891D0FB179}"/>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505AE1-F324-4D33-B775-FD61B2AB38D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184016-F96C-4DE2-BAA9-E13B9C3799F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DE32C2-DD55-4623-941E-15C9F4D3594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532C3B-6B6A-473C-9AB5-5F78991B105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D35FF2-7B18-416F-A745-2012E112CBF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D96154-AB5D-4D99-B43D-3286F7FF837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66DEB1-3E3F-4469-9433-9B43BE6E052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6AEEEC-4DAE-4993-AE39-3B82DC47E5D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A38FED-72C0-4989-947E-019EF2A43E8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842A07-DBA9-4916-BD74-8E488F98F78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158,049
151,815
206.57
67,323,808
64,365,208
2,855,985
37,715,417
62,362,097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3A00E1-76EC-46E3-873B-17D33123922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39D274-8EC3-4BD9-AAAF-8C57E564CD4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6B3DB7-C1D8-40F2-883A-E8926164651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10DCA4-9106-4573-BB33-606EDD26CB9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12CB4E-DC10-4554-B846-C26C5547B47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00516C2-EA74-464C-B1E0-39A8D4A0CCA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502EAA-0AE0-4CF0-8D30-EC375A76889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D61ECB-7A52-47A9-A874-8A37849DC61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6DF8E8-D729-47C7-9875-040C8858F1D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F2A2D5-DFEA-4B14-99CB-5FD7B92309E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F2FEF0-F17D-4D32-BF54-D6E27236E10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77B3A7-570E-47C3-9294-D51B6F37314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920235-E65F-459B-83BF-6395A176CBD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BA9859-9FF2-4210-8E68-025E7760102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B07206-815D-4CC2-9828-58766C6FC99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6A3550-5094-4588-B8DD-84678FDC835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1793D7-FA3D-4E12-89EA-089559F0D9D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83E51C5-638C-4C33-9294-FD463821704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412418-552F-457E-8225-881DEF9FD7D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21E3CD-580F-420D-B8CA-D7D15206474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7E70EC-0265-42C7-9A68-07DD90ABAEB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C844E7-0C33-4C58-BBA7-E780FD2161A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FCEA3B-F13B-47F2-9B01-97465D8855A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5757E9-29EF-4FCE-BFE8-62E05116314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A774D2-78D7-4BB1-A85D-DC5310C96C8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CBC909-A006-4288-A7C2-98805BB78B5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E89252-6C87-4582-B200-53495A6E1E7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017A76-A77D-4AC8-83A9-DEAB449FDEC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421F50-33A3-4C95-86C6-0C1D42C1973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C8DA8F-AC37-4C64-82B0-57D50D9F26B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882BFA-6275-4CD5-BFC2-5209F05AB5D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B57F73-471D-44F5-941F-A5DD1A8D375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1AFF531-AEAB-41B8-863B-5689B502029F}"/>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2CC20B6-B48D-4520-8496-B4C0478CD501}"/>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9A76B8C-4047-4A63-9542-2E1CB942D05E}"/>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3621F0E-C6FC-42AA-8C68-E9EEB9A1CAA5}"/>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B8E78B7-C222-46F1-9DA8-B9A95C5BEEF5}"/>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05DABFA-3AFA-4245-BD3E-13C23F9806C8}"/>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46AAAC2-D903-4A85-8B9D-9093BD2F4FA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FC2B4D0-DF3E-4579-8908-DCEC6397948D}"/>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D83187D-3070-4B80-A7A1-FF2305A227A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BA154DD-B104-4025-85B2-8A022E5845F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176D8D3-5F75-4F07-BA01-4D2F8E59C7B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FFC8E8CA-5B4F-4335-A7D9-0B0118D54478}"/>
            </a:ext>
          </a:extLst>
        </xdr:cNvPr>
        <xdr:cNvCxnSpPr/>
      </xdr:nvCxnSpPr>
      <xdr:spPr>
        <a:xfrm flipV="1">
          <a:off x="4086225" y="5535168"/>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56DBF5E0-83B4-44E5-80D9-C06CF26BBE0D}"/>
            </a:ext>
          </a:extLst>
        </xdr:cNvPr>
        <xdr:cNvSpPr txBox="1"/>
      </xdr:nvSpPr>
      <xdr:spPr>
        <a:xfrm>
          <a:off x="412496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039E415A-75C2-40A8-9D91-C65652A2CC0E}"/>
            </a:ext>
          </a:extLst>
        </xdr:cNvPr>
        <xdr:cNvCxnSpPr/>
      </xdr:nvCxnSpPr>
      <xdr:spPr>
        <a:xfrm>
          <a:off x="4020820" y="690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71A5A3DE-ED9E-4817-8E13-63AA11A783D7}"/>
            </a:ext>
          </a:extLst>
        </xdr:cNvPr>
        <xdr:cNvSpPr txBox="1"/>
      </xdr:nvSpPr>
      <xdr:spPr>
        <a:xfrm>
          <a:off x="4124960" y="531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19519486-8910-4CAE-A82D-24246B6B6BCB}"/>
            </a:ext>
          </a:extLst>
        </xdr:cNvPr>
        <xdr:cNvCxnSpPr/>
      </xdr:nvCxnSpPr>
      <xdr:spPr>
        <a:xfrm>
          <a:off x="4020820" y="553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0BA90F87-E141-4E05-80F7-DBA17DCEF210}"/>
            </a:ext>
          </a:extLst>
        </xdr:cNvPr>
        <xdr:cNvSpPr txBox="1"/>
      </xdr:nvSpPr>
      <xdr:spPr>
        <a:xfrm>
          <a:off x="4124960" y="6016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249A1BBD-ED8C-4AED-BEED-42D4CADC999C}"/>
            </a:ext>
          </a:extLst>
        </xdr:cNvPr>
        <xdr:cNvSpPr/>
      </xdr:nvSpPr>
      <xdr:spPr>
        <a:xfrm>
          <a:off x="4036060" y="6161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EDB7E82B-B7DA-4F5F-9458-5560B0823EB3}"/>
            </a:ext>
          </a:extLst>
        </xdr:cNvPr>
        <xdr:cNvSpPr/>
      </xdr:nvSpPr>
      <xdr:spPr>
        <a:xfrm>
          <a:off x="3312160" y="61313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E230C5D8-9743-4CD7-A426-300E2F286BAD}"/>
            </a:ext>
          </a:extLst>
        </xdr:cNvPr>
        <xdr:cNvSpPr/>
      </xdr:nvSpPr>
      <xdr:spPr>
        <a:xfrm>
          <a:off x="2514600" y="609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376F0545-2249-47C8-95BF-23053C86F732}"/>
            </a:ext>
          </a:extLst>
        </xdr:cNvPr>
        <xdr:cNvSpPr/>
      </xdr:nvSpPr>
      <xdr:spPr>
        <a:xfrm>
          <a:off x="17399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DFE1FD6D-44F4-44CA-8DCA-6948D082C320}"/>
            </a:ext>
          </a:extLst>
        </xdr:cNvPr>
        <xdr:cNvSpPr/>
      </xdr:nvSpPr>
      <xdr:spPr>
        <a:xfrm>
          <a:off x="965200" y="60512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63A0711-34FB-4874-B45F-DF17CDB9B7B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D67929A-40AA-42D1-9192-D00B73A194E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2CC7A2-615B-4F06-BF28-6FE03BF06C9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EB4D33-63BA-4DFB-B5AB-520B24297B6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DF5103-F068-42F9-898A-CD6B6D0CFC7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109982</xdr:rowOff>
    </xdr:from>
    <xdr:to>
      <xdr:col>24</xdr:col>
      <xdr:colOff>114300</xdr:colOff>
      <xdr:row>41</xdr:row>
      <xdr:rowOff>40132</xdr:rowOff>
    </xdr:to>
    <xdr:sp macro="" textlink="">
      <xdr:nvSpPr>
        <xdr:cNvPr id="71" name="楕円 70">
          <a:extLst>
            <a:ext uri="{FF2B5EF4-FFF2-40B4-BE49-F238E27FC236}">
              <a16:creationId xmlns:a16="http://schemas.microsoft.com/office/drawing/2014/main" id="{81CD4E37-C951-44B7-A730-6992E744692F}"/>
            </a:ext>
          </a:extLst>
        </xdr:cNvPr>
        <xdr:cNvSpPr/>
      </xdr:nvSpPr>
      <xdr:spPr>
        <a:xfrm>
          <a:off x="4036060" y="6815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24909</xdr:rowOff>
    </xdr:from>
    <xdr:ext cx="405111" cy="259045"/>
    <xdr:sp macro="" textlink="">
      <xdr:nvSpPr>
        <xdr:cNvPr id="72" name="【道路】&#10;有形固定資産減価償却率該当値テキスト">
          <a:extLst>
            <a:ext uri="{FF2B5EF4-FFF2-40B4-BE49-F238E27FC236}">
              <a16:creationId xmlns:a16="http://schemas.microsoft.com/office/drawing/2014/main" id="{5D99F7B6-85EF-49CD-A9C5-7172F91D17EC}"/>
            </a:ext>
          </a:extLst>
        </xdr:cNvPr>
        <xdr:cNvSpPr txBox="1"/>
      </xdr:nvSpPr>
      <xdr:spPr>
        <a:xfrm>
          <a:off x="4124960" y="6730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119126</xdr:rowOff>
    </xdr:from>
    <xdr:to>
      <xdr:col>20</xdr:col>
      <xdr:colOff>38100</xdr:colOff>
      <xdr:row>41</xdr:row>
      <xdr:rowOff>49276</xdr:rowOff>
    </xdr:to>
    <xdr:sp macro="" textlink="">
      <xdr:nvSpPr>
        <xdr:cNvPr id="73" name="楕円 72">
          <a:extLst>
            <a:ext uri="{FF2B5EF4-FFF2-40B4-BE49-F238E27FC236}">
              <a16:creationId xmlns:a16="http://schemas.microsoft.com/office/drawing/2014/main" id="{AAB97DD9-D513-434E-91BD-2AE505BEC989}"/>
            </a:ext>
          </a:extLst>
        </xdr:cNvPr>
        <xdr:cNvSpPr/>
      </xdr:nvSpPr>
      <xdr:spPr>
        <a:xfrm>
          <a:off x="3312160" y="6824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160782</xdr:rowOff>
    </xdr:from>
    <xdr:to>
      <xdr:col>24</xdr:col>
      <xdr:colOff>63500</xdr:colOff>
      <xdr:row>40</xdr:row>
      <xdr:rowOff>169926</xdr:rowOff>
    </xdr:to>
    <xdr:cxnSp macro="">
      <xdr:nvCxnSpPr>
        <xdr:cNvPr id="74" name="直線コネクタ 73">
          <a:extLst>
            <a:ext uri="{FF2B5EF4-FFF2-40B4-BE49-F238E27FC236}">
              <a16:creationId xmlns:a16="http://schemas.microsoft.com/office/drawing/2014/main" id="{F77D2F6B-A82E-426C-9FCF-9CDD4E53FA42}"/>
            </a:ext>
          </a:extLst>
        </xdr:cNvPr>
        <xdr:cNvCxnSpPr/>
      </xdr:nvCxnSpPr>
      <xdr:spPr>
        <a:xfrm flipV="1">
          <a:off x="3355340" y="686638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125984</xdr:rowOff>
    </xdr:from>
    <xdr:to>
      <xdr:col>15</xdr:col>
      <xdr:colOff>101600</xdr:colOff>
      <xdr:row>41</xdr:row>
      <xdr:rowOff>56134</xdr:rowOff>
    </xdr:to>
    <xdr:sp macro="" textlink="">
      <xdr:nvSpPr>
        <xdr:cNvPr id="75" name="楕円 74">
          <a:extLst>
            <a:ext uri="{FF2B5EF4-FFF2-40B4-BE49-F238E27FC236}">
              <a16:creationId xmlns:a16="http://schemas.microsoft.com/office/drawing/2014/main" id="{51C65310-46C4-4E61-91D5-02E0309861C8}"/>
            </a:ext>
          </a:extLst>
        </xdr:cNvPr>
        <xdr:cNvSpPr/>
      </xdr:nvSpPr>
      <xdr:spPr>
        <a:xfrm>
          <a:off x="251460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169926</xdr:rowOff>
    </xdr:from>
    <xdr:to>
      <xdr:col>19</xdr:col>
      <xdr:colOff>177800</xdr:colOff>
      <xdr:row>41</xdr:row>
      <xdr:rowOff>5334</xdr:rowOff>
    </xdr:to>
    <xdr:cxnSp macro="">
      <xdr:nvCxnSpPr>
        <xdr:cNvPr id="76" name="直線コネクタ 75">
          <a:extLst>
            <a:ext uri="{FF2B5EF4-FFF2-40B4-BE49-F238E27FC236}">
              <a16:creationId xmlns:a16="http://schemas.microsoft.com/office/drawing/2014/main" id="{BD0B2A87-FE96-4400-84BD-3ACA0AE6F522}"/>
            </a:ext>
          </a:extLst>
        </xdr:cNvPr>
        <xdr:cNvCxnSpPr/>
      </xdr:nvCxnSpPr>
      <xdr:spPr>
        <a:xfrm flipV="1">
          <a:off x="2565400" y="6875526"/>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130556</xdr:rowOff>
    </xdr:from>
    <xdr:to>
      <xdr:col>10</xdr:col>
      <xdr:colOff>165100</xdr:colOff>
      <xdr:row>41</xdr:row>
      <xdr:rowOff>60706</xdr:rowOff>
    </xdr:to>
    <xdr:sp macro="" textlink="">
      <xdr:nvSpPr>
        <xdr:cNvPr id="77" name="楕円 76">
          <a:extLst>
            <a:ext uri="{FF2B5EF4-FFF2-40B4-BE49-F238E27FC236}">
              <a16:creationId xmlns:a16="http://schemas.microsoft.com/office/drawing/2014/main" id="{C722ED04-DD6A-4AAB-8A35-ADB10727828C}"/>
            </a:ext>
          </a:extLst>
        </xdr:cNvPr>
        <xdr:cNvSpPr/>
      </xdr:nvSpPr>
      <xdr:spPr>
        <a:xfrm>
          <a:off x="173990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5334</xdr:rowOff>
    </xdr:from>
    <xdr:to>
      <xdr:col>15</xdr:col>
      <xdr:colOff>50800</xdr:colOff>
      <xdr:row>41</xdr:row>
      <xdr:rowOff>9906</xdr:rowOff>
    </xdr:to>
    <xdr:cxnSp macro="">
      <xdr:nvCxnSpPr>
        <xdr:cNvPr id="78" name="直線コネクタ 77">
          <a:extLst>
            <a:ext uri="{FF2B5EF4-FFF2-40B4-BE49-F238E27FC236}">
              <a16:creationId xmlns:a16="http://schemas.microsoft.com/office/drawing/2014/main" id="{A891FFF9-4FC4-4365-8B21-4EBA67DF854A}"/>
            </a:ext>
          </a:extLst>
        </xdr:cNvPr>
        <xdr:cNvCxnSpPr/>
      </xdr:nvCxnSpPr>
      <xdr:spPr>
        <a:xfrm flipV="1">
          <a:off x="1790700" y="687857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146558</xdr:rowOff>
    </xdr:from>
    <xdr:to>
      <xdr:col>6</xdr:col>
      <xdr:colOff>38100</xdr:colOff>
      <xdr:row>41</xdr:row>
      <xdr:rowOff>76708</xdr:rowOff>
    </xdr:to>
    <xdr:sp macro="" textlink="">
      <xdr:nvSpPr>
        <xdr:cNvPr id="79" name="楕円 78">
          <a:extLst>
            <a:ext uri="{FF2B5EF4-FFF2-40B4-BE49-F238E27FC236}">
              <a16:creationId xmlns:a16="http://schemas.microsoft.com/office/drawing/2014/main" id="{28784E8A-958B-4A96-A903-705521D9D325}"/>
            </a:ext>
          </a:extLst>
        </xdr:cNvPr>
        <xdr:cNvSpPr/>
      </xdr:nvSpPr>
      <xdr:spPr>
        <a:xfrm>
          <a:off x="965200" y="6852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9906</xdr:rowOff>
    </xdr:from>
    <xdr:to>
      <xdr:col>10</xdr:col>
      <xdr:colOff>114300</xdr:colOff>
      <xdr:row>41</xdr:row>
      <xdr:rowOff>25908</xdr:rowOff>
    </xdr:to>
    <xdr:cxnSp macro="">
      <xdr:nvCxnSpPr>
        <xdr:cNvPr id="80" name="直線コネクタ 79">
          <a:extLst>
            <a:ext uri="{FF2B5EF4-FFF2-40B4-BE49-F238E27FC236}">
              <a16:creationId xmlns:a16="http://schemas.microsoft.com/office/drawing/2014/main" id="{C431EFDD-124C-4751-8712-B5B943022A11}"/>
            </a:ext>
          </a:extLst>
        </xdr:cNvPr>
        <xdr:cNvCxnSpPr/>
      </xdr:nvCxnSpPr>
      <xdr:spPr>
        <a:xfrm flipV="1">
          <a:off x="1008380" y="6883146"/>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42943</xdr:rowOff>
    </xdr:from>
    <xdr:ext cx="405111" cy="259045"/>
    <xdr:sp macro="" textlink="">
      <xdr:nvSpPr>
        <xdr:cNvPr id="81" name="n_1aveValue【道路】&#10;有形固定資産減価償却率">
          <a:extLst>
            <a:ext uri="{FF2B5EF4-FFF2-40B4-BE49-F238E27FC236}">
              <a16:creationId xmlns:a16="http://schemas.microsoft.com/office/drawing/2014/main" id="{9206CCAE-58D6-48B5-A7ED-D454921DE86E}"/>
            </a:ext>
          </a:extLst>
        </xdr:cNvPr>
        <xdr:cNvSpPr txBox="1"/>
      </xdr:nvSpPr>
      <xdr:spPr>
        <a:xfrm>
          <a:off x="317056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2" name="n_2aveValue【道路】&#10;有形固定資産減価償却率">
          <a:extLst>
            <a:ext uri="{FF2B5EF4-FFF2-40B4-BE49-F238E27FC236}">
              <a16:creationId xmlns:a16="http://schemas.microsoft.com/office/drawing/2014/main" id="{0B89997F-F4B4-451A-954E-A3BD16A925E9}"/>
            </a:ext>
          </a:extLst>
        </xdr:cNvPr>
        <xdr:cNvSpPr txBox="1"/>
      </xdr:nvSpPr>
      <xdr:spPr>
        <a:xfrm>
          <a:off x="2385704" y="58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3" name="n_3aveValue【道路】&#10;有形固定資産減価償却率">
          <a:extLst>
            <a:ext uri="{FF2B5EF4-FFF2-40B4-BE49-F238E27FC236}">
              <a16:creationId xmlns:a16="http://schemas.microsoft.com/office/drawing/2014/main" id="{4D347736-EBC8-4916-80B7-F4430D361823}"/>
            </a:ext>
          </a:extLst>
        </xdr:cNvPr>
        <xdr:cNvSpPr txBox="1"/>
      </xdr:nvSpPr>
      <xdr:spPr>
        <a:xfrm>
          <a:off x="1611004" y="587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4" name="n_4aveValue【道路】&#10;有形固定資産減価償却率">
          <a:extLst>
            <a:ext uri="{FF2B5EF4-FFF2-40B4-BE49-F238E27FC236}">
              <a16:creationId xmlns:a16="http://schemas.microsoft.com/office/drawing/2014/main" id="{E3D9414B-1361-4BC6-9A90-A76B7D36B9AF}"/>
            </a:ext>
          </a:extLst>
        </xdr:cNvPr>
        <xdr:cNvSpPr txBox="1"/>
      </xdr:nvSpPr>
      <xdr:spPr>
        <a:xfrm>
          <a:off x="836304" y="583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40403</xdr:rowOff>
    </xdr:from>
    <xdr:ext cx="405111" cy="259045"/>
    <xdr:sp macro="" textlink="">
      <xdr:nvSpPr>
        <xdr:cNvPr id="85" name="n_1mainValue【道路】&#10;有形固定資産減価償却率">
          <a:extLst>
            <a:ext uri="{FF2B5EF4-FFF2-40B4-BE49-F238E27FC236}">
              <a16:creationId xmlns:a16="http://schemas.microsoft.com/office/drawing/2014/main" id="{60549537-A856-4730-89EE-B6D6F3AC249B}"/>
            </a:ext>
          </a:extLst>
        </xdr:cNvPr>
        <xdr:cNvSpPr txBox="1"/>
      </xdr:nvSpPr>
      <xdr:spPr>
        <a:xfrm>
          <a:off x="3170564" y="69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47261</xdr:rowOff>
    </xdr:from>
    <xdr:ext cx="405111" cy="259045"/>
    <xdr:sp macro="" textlink="">
      <xdr:nvSpPr>
        <xdr:cNvPr id="86" name="n_2mainValue【道路】&#10;有形固定資産減価償却率">
          <a:extLst>
            <a:ext uri="{FF2B5EF4-FFF2-40B4-BE49-F238E27FC236}">
              <a16:creationId xmlns:a16="http://schemas.microsoft.com/office/drawing/2014/main" id="{3838C186-AC34-408C-AC48-FFE6D8E86A34}"/>
            </a:ext>
          </a:extLst>
        </xdr:cNvPr>
        <xdr:cNvSpPr txBox="1"/>
      </xdr:nvSpPr>
      <xdr:spPr>
        <a:xfrm>
          <a:off x="2385704" y="692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51833</xdr:rowOff>
    </xdr:from>
    <xdr:ext cx="405111" cy="259045"/>
    <xdr:sp macro="" textlink="">
      <xdr:nvSpPr>
        <xdr:cNvPr id="87" name="n_3mainValue【道路】&#10;有形固定資産減価償却率">
          <a:extLst>
            <a:ext uri="{FF2B5EF4-FFF2-40B4-BE49-F238E27FC236}">
              <a16:creationId xmlns:a16="http://schemas.microsoft.com/office/drawing/2014/main" id="{C13BF13B-CD6F-4C1D-9662-D68F01D7518E}"/>
            </a:ext>
          </a:extLst>
        </xdr:cNvPr>
        <xdr:cNvSpPr txBox="1"/>
      </xdr:nvSpPr>
      <xdr:spPr>
        <a:xfrm>
          <a:off x="1611004" y="692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67835</xdr:rowOff>
    </xdr:from>
    <xdr:ext cx="405111" cy="259045"/>
    <xdr:sp macro="" textlink="">
      <xdr:nvSpPr>
        <xdr:cNvPr id="88" name="n_4mainValue【道路】&#10;有形固定資産減価償却率">
          <a:extLst>
            <a:ext uri="{FF2B5EF4-FFF2-40B4-BE49-F238E27FC236}">
              <a16:creationId xmlns:a16="http://schemas.microsoft.com/office/drawing/2014/main" id="{E2E4C43E-911A-484A-8E65-BE9557B3F9E0}"/>
            </a:ext>
          </a:extLst>
        </xdr:cNvPr>
        <xdr:cNvSpPr txBox="1"/>
      </xdr:nvSpPr>
      <xdr:spPr>
        <a:xfrm>
          <a:off x="836304" y="694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49662A5-E043-4A44-A86C-C8141EEE19C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64D0EFE-8388-4768-BFDC-14EA639B22D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4D9D3DC-428E-42BC-BCC4-9EF1BE415B8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20B0EFC-B5F6-4E4A-823B-CA44FCFCCB9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A2D290B-BA53-4ACA-9AEA-5D44438C8C6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7D4A403-8309-43A4-AE16-6D1F76D2F2E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2F77CCF-958A-4FA2-B128-12898226186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EFAA8DD-5745-4FAF-80E6-1F744E64DF4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BB58F47-07C5-4C86-8248-E05A49C7DC6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B92AA48-9D70-4A05-9457-FAD877C994C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85582F7-204E-429B-B15F-C84CF788A93F}"/>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293461B9-59BB-49B3-A900-234453D203A4}"/>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6D608B2-D6EE-4324-B346-1F848692A314}"/>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4F7BAC02-C678-4A93-A81D-1585DFDE5436}"/>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A966CD8-23AF-4D48-8E86-2456C1B7822A}"/>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5ABE36A6-3F79-4807-AFC2-F2E7E75EF793}"/>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B88D8965-025D-451B-8910-9EC8CDF9CC21}"/>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D0D26F29-9011-486A-A55E-7D658BD66FC2}"/>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5897C9FC-75C4-4F11-8546-0FD95AE3737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9670AE1A-9702-4CAB-8FCC-0302C9C09EDB}"/>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CD411F06-49D4-4ADC-9371-C1FDE074A49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5FAFC277-B758-4430-8C42-F9B1E81482E0}"/>
            </a:ext>
          </a:extLst>
        </xdr:cNvPr>
        <xdr:cNvCxnSpPr/>
      </xdr:nvCxnSpPr>
      <xdr:spPr>
        <a:xfrm flipV="1">
          <a:off x="9219565" y="5851078"/>
          <a:ext cx="0" cy="926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9811F232-D3C8-42EB-A8AC-1DAE080AB9AB}"/>
            </a:ext>
          </a:extLst>
        </xdr:cNvPr>
        <xdr:cNvSpPr txBox="1"/>
      </xdr:nvSpPr>
      <xdr:spPr>
        <a:xfrm>
          <a:off x="9258300" y="678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18498D38-10B3-44AE-B14F-150BDF73881C}"/>
            </a:ext>
          </a:extLst>
        </xdr:cNvPr>
        <xdr:cNvCxnSpPr/>
      </xdr:nvCxnSpPr>
      <xdr:spPr>
        <a:xfrm>
          <a:off x="9154160" y="67777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46F2511F-7AA3-4E02-A3F9-4175ED5AC956}"/>
            </a:ext>
          </a:extLst>
        </xdr:cNvPr>
        <xdr:cNvSpPr txBox="1"/>
      </xdr:nvSpPr>
      <xdr:spPr>
        <a:xfrm>
          <a:off x="9258300" y="56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A3C1DC64-720F-4383-89A6-C8564590C101}"/>
            </a:ext>
          </a:extLst>
        </xdr:cNvPr>
        <xdr:cNvCxnSpPr/>
      </xdr:nvCxnSpPr>
      <xdr:spPr>
        <a:xfrm>
          <a:off x="9154160" y="5851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115302</xdr:rowOff>
    </xdr:from>
    <xdr:ext cx="534377" cy="259045"/>
    <xdr:sp macro="" textlink="">
      <xdr:nvSpPr>
        <xdr:cNvPr id="115" name="【道路】&#10;一人当たり延長平均値テキスト">
          <a:extLst>
            <a:ext uri="{FF2B5EF4-FFF2-40B4-BE49-F238E27FC236}">
              <a16:creationId xmlns:a16="http://schemas.microsoft.com/office/drawing/2014/main" id="{6AD5FA7F-C272-4447-B20F-33FE9E225230}"/>
            </a:ext>
          </a:extLst>
        </xdr:cNvPr>
        <xdr:cNvSpPr txBox="1"/>
      </xdr:nvSpPr>
      <xdr:spPr>
        <a:xfrm>
          <a:off x="9258300" y="6317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EA21C848-B6A4-4198-B800-B5340679A5B3}"/>
            </a:ext>
          </a:extLst>
        </xdr:cNvPr>
        <xdr:cNvSpPr/>
      </xdr:nvSpPr>
      <xdr:spPr>
        <a:xfrm>
          <a:off x="9192260" y="6462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5042E7DC-95B2-4A0E-97C6-4895C01EA13D}"/>
            </a:ext>
          </a:extLst>
        </xdr:cNvPr>
        <xdr:cNvSpPr/>
      </xdr:nvSpPr>
      <xdr:spPr>
        <a:xfrm>
          <a:off x="8445500" y="6474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B006F734-05E4-4353-95B8-543CCAED7E89}"/>
            </a:ext>
          </a:extLst>
        </xdr:cNvPr>
        <xdr:cNvSpPr/>
      </xdr:nvSpPr>
      <xdr:spPr>
        <a:xfrm>
          <a:off x="7670800" y="6476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97416F36-64D8-471C-B3C7-F8FBE98A2575}"/>
            </a:ext>
          </a:extLst>
        </xdr:cNvPr>
        <xdr:cNvSpPr/>
      </xdr:nvSpPr>
      <xdr:spPr>
        <a:xfrm>
          <a:off x="6873240" y="6498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8ADE8964-2563-4313-8245-34BCC9F64F90}"/>
            </a:ext>
          </a:extLst>
        </xdr:cNvPr>
        <xdr:cNvSpPr/>
      </xdr:nvSpPr>
      <xdr:spPr>
        <a:xfrm>
          <a:off x="6098540" y="648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DC3D4E0-BE6E-4466-8D37-1AEF67430E6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3742E16-FEC3-489A-BFEF-6DF25077D81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B9DE702-65EB-41E3-B6A9-41D33053387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6922A1-8F7A-4D17-8494-B8C6EFDB527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7DB73BF-AC5A-4355-BF2A-C4E0A52C501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40533</xdr:rowOff>
    </xdr:from>
    <xdr:to>
      <xdr:col>55</xdr:col>
      <xdr:colOff>50800</xdr:colOff>
      <xdr:row>39</xdr:row>
      <xdr:rowOff>142133</xdr:rowOff>
    </xdr:to>
    <xdr:sp macro="" textlink="">
      <xdr:nvSpPr>
        <xdr:cNvPr id="126" name="楕円 125">
          <a:extLst>
            <a:ext uri="{FF2B5EF4-FFF2-40B4-BE49-F238E27FC236}">
              <a16:creationId xmlns:a16="http://schemas.microsoft.com/office/drawing/2014/main" id="{33B4B1FB-842C-4224-84D2-9FECFC0C2EEC}"/>
            </a:ext>
          </a:extLst>
        </xdr:cNvPr>
        <xdr:cNvSpPr/>
      </xdr:nvSpPr>
      <xdr:spPr>
        <a:xfrm>
          <a:off x="9192260" y="65784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18960</xdr:rowOff>
    </xdr:from>
    <xdr:ext cx="469744" cy="259045"/>
    <xdr:sp macro="" textlink="">
      <xdr:nvSpPr>
        <xdr:cNvPr id="127" name="【道路】&#10;一人当たり延長該当値テキスト">
          <a:extLst>
            <a:ext uri="{FF2B5EF4-FFF2-40B4-BE49-F238E27FC236}">
              <a16:creationId xmlns:a16="http://schemas.microsoft.com/office/drawing/2014/main" id="{32CD89A8-4206-4633-95C0-33F1777633C2}"/>
            </a:ext>
          </a:extLst>
        </xdr:cNvPr>
        <xdr:cNvSpPr txBox="1"/>
      </xdr:nvSpPr>
      <xdr:spPr>
        <a:xfrm>
          <a:off x="9258300" y="6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45562</xdr:rowOff>
    </xdr:from>
    <xdr:to>
      <xdr:col>50</xdr:col>
      <xdr:colOff>165100</xdr:colOff>
      <xdr:row>39</xdr:row>
      <xdr:rowOff>147162</xdr:rowOff>
    </xdr:to>
    <xdr:sp macro="" textlink="">
      <xdr:nvSpPr>
        <xdr:cNvPr id="128" name="楕円 127">
          <a:extLst>
            <a:ext uri="{FF2B5EF4-FFF2-40B4-BE49-F238E27FC236}">
              <a16:creationId xmlns:a16="http://schemas.microsoft.com/office/drawing/2014/main" id="{19575B59-BD2C-409E-8C7F-EA26EE160994}"/>
            </a:ext>
          </a:extLst>
        </xdr:cNvPr>
        <xdr:cNvSpPr/>
      </xdr:nvSpPr>
      <xdr:spPr>
        <a:xfrm>
          <a:off x="8445500" y="65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91333</xdr:rowOff>
    </xdr:from>
    <xdr:to>
      <xdr:col>55</xdr:col>
      <xdr:colOff>0</xdr:colOff>
      <xdr:row>39</xdr:row>
      <xdr:rowOff>96362</xdr:rowOff>
    </xdr:to>
    <xdr:cxnSp macro="">
      <xdr:nvCxnSpPr>
        <xdr:cNvPr id="129" name="直線コネクタ 128">
          <a:extLst>
            <a:ext uri="{FF2B5EF4-FFF2-40B4-BE49-F238E27FC236}">
              <a16:creationId xmlns:a16="http://schemas.microsoft.com/office/drawing/2014/main" id="{C1BA1B6B-FDFB-4048-BD2C-93E9FFA48667}"/>
            </a:ext>
          </a:extLst>
        </xdr:cNvPr>
        <xdr:cNvCxnSpPr/>
      </xdr:nvCxnSpPr>
      <xdr:spPr>
        <a:xfrm flipV="1">
          <a:off x="8496300" y="6629293"/>
          <a:ext cx="7239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48443</xdr:rowOff>
    </xdr:from>
    <xdr:to>
      <xdr:col>46</xdr:col>
      <xdr:colOff>38100</xdr:colOff>
      <xdr:row>39</xdr:row>
      <xdr:rowOff>150043</xdr:rowOff>
    </xdr:to>
    <xdr:sp macro="" textlink="">
      <xdr:nvSpPr>
        <xdr:cNvPr id="130" name="楕円 129">
          <a:extLst>
            <a:ext uri="{FF2B5EF4-FFF2-40B4-BE49-F238E27FC236}">
              <a16:creationId xmlns:a16="http://schemas.microsoft.com/office/drawing/2014/main" id="{EA1112D0-A300-4888-BBE1-DAFE0F931F67}"/>
            </a:ext>
          </a:extLst>
        </xdr:cNvPr>
        <xdr:cNvSpPr/>
      </xdr:nvSpPr>
      <xdr:spPr>
        <a:xfrm>
          <a:off x="7670800" y="65864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96362</xdr:rowOff>
    </xdr:from>
    <xdr:to>
      <xdr:col>50</xdr:col>
      <xdr:colOff>114300</xdr:colOff>
      <xdr:row>39</xdr:row>
      <xdr:rowOff>99243</xdr:rowOff>
    </xdr:to>
    <xdr:cxnSp macro="">
      <xdr:nvCxnSpPr>
        <xdr:cNvPr id="131" name="直線コネクタ 130">
          <a:extLst>
            <a:ext uri="{FF2B5EF4-FFF2-40B4-BE49-F238E27FC236}">
              <a16:creationId xmlns:a16="http://schemas.microsoft.com/office/drawing/2014/main" id="{9A8F3F9B-0DEF-4703-B9C2-FE1430A38341}"/>
            </a:ext>
          </a:extLst>
        </xdr:cNvPr>
        <xdr:cNvCxnSpPr/>
      </xdr:nvCxnSpPr>
      <xdr:spPr>
        <a:xfrm flipV="1">
          <a:off x="7713980" y="6634322"/>
          <a:ext cx="78232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51963</xdr:rowOff>
    </xdr:from>
    <xdr:to>
      <xdr:col>41</xdr:col>
      <xdr:colOff>101600</xdr:colOff>
      <xdr:row>39</xdr:row>
      <xdr:rowOff>153563</xdr:rowOff>
    </xdr:to>
    <xdr:sp macro="" textlink="">
      <xdr:nvSpPr>
        <xdr:cNvPr id="132" name="楕円 131">
          <a:extLst>
            <a:ext uri="{FF2B5EF4-FFF2-40B4-BE49-F238E27FC236}">
              <a16:creationId xmlns:a16="http://schemas.microsoft.com/office/drawing/2014/main" id="{F5AAFFFC-1C11-45FF-A1D8-E3CF6DC11EBC}"/>
            </a:ext>
          </a:extLst>
        </xdr:cNvPr>
        <xdr:cNvSpPr/>
      </xdr:nvSpPr>
      <xdr:spPr>
        <a:xfrm>
          <a:off x="6873240" y="65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99243</xdr:rowOff>
    </xdr:from>
    <xdr:to>
      <xdr:col>45</xdr:col>
      <xdr:colOff>177800</xdr:colOff>
      <xdr:row>39</xdr:row>
      <xdr:rowOff>102763</xdr:rowOff>
    </xdr:to>
    <xdr:cxnSp macro="">
      <xdr:nvCxnSpPr>
        <xdr:cNvPr id="133" name="直線コネクタ 132">
          <a:extLst>
            <a:ext uri="{FF2B5EF4-FFF2-40B4-BE49-F238E27FC236}">
              <a16:creationId xmlns:a16="http://schemas.microsoft.com/office/drawing/2014/main" id="{E100ACB6-40CB-49BD-8210-2DF6BF4B6AEA}"/>
            </a:ext>
          </a:extLst>
        </xdr:cNvPr>
        <xdr:cNvCxnSpPr/>
      </xdr:nvCxnSpPr>
      <xdr:spPr>
        <a:xfrm flipV="1">
          <a:off x="6924040" y="6637203"/>
          <a:ext cx="78994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54524</xdr:rowOff>
    </xdr:from>
    <xdr:to>
      <xdr:col>36</xdr:col>
      <xdr:colOff>165100</xdr:colOff>
      <xdr:row>39</xdr:row>
      <xdr:rowOff>156124</xdr:rowOff>
    </xdr:to>
    <xdr:sp macro="" textlink="">
      <xdr:nvSpPr>
        <xdr:cNvPr id="134" name="楕円 133">
          <a:extLst>
            <a:ext uri="{FF2B5EF4-FFF2-40B4-BE49-F238E27FC236}">
              <a16:creationId xmlns:a16="http://schemas.microsoft.com/office/drawing/2014/main" id="{A96AF3E4-E020-451D-B1BF-20CB65A2A165}"/>
            </a:ext>
          </a:extLst>
        </xdr:cNvPr>
        <xdr:cNvSpPr/>
      </xdr:nvSpPr>
      <xdr:spPr>
        <a:xfrm>
          <a:off x="6098540" y="659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102763</xdr:rowOff>
    </xdr:from>
    <xdr:to>
      <xdr:col>41</xdr:col>
      <xdr:colOff>50800</xdr:colOff>
      <xdr:row>39</xdr:row>
      <xdr:rowOff>105324</xdr:rowOff>
    </xdr:to>
    <xdr:cxnSp macro="">
      <xdr:nvCxnSpPr>
        <xdr:cNvPr id="135" name="直線コネクタ 134">
          <a:extLst>
            <a:ext uri="{FF2B5EF4-FFF2-40B4-BE49-F238E27FC236}">
              <a16:creationId xmlns:a16="http://schemas.microsoft.com/office/drawing/2014/main" id="{D2E99634-6A26-4542-8B3D-0B16BC3B5195}"/>
            </a:ext>
          </a:extLst>
        </xdr:cNvPr>
        <xdr:cNvCxnSpPr/>
      </xdr:nvCxnSpPr>
      <xdr:spPr>
        <a:xfrm flipV="1">
          <a:off x="6149340" y="6640723"/>
          <a:ext cx="7747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50624</xdr:rowOff>
    </xdr:from>
    <xdr:ext cx="534377" cy="259045"/>
    <xdr:sp macro="" textlink="">
      <xdr:nvSpPr>
        <xdr:cNvPr id="136" name="n_1aveValue【道路】&#10;一人当たり延長">
          <a:extLst>
            <a:ext uri="{FF2B5EF4-FFF2-40B4-BE49-F238E27FC236}">
              <a16:creationId xmlns:a16="http://schemas.microsoft.com/office/drawing/2014/main" id="{BACDBCA3-3D2D-4F5D-B159-F805D990D35A}"/>
            </a:ext>
          </a:extLst>
        </xdr:cNvPr>
        <xdr:cNvSpPr txBox="1"/>
      </xdr:nvSpPr>
      <xdr:spPr>
        <a:xfrm>
          <a:off x="8239271" y="62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52681</xdr:rowOff>
    </xdr:from>
    <xdr:ext cx="534377" cy="259045"/>
    <xdr:sp macro="" textlink="">
      <xdr:nvSpPr>
        <xdr:cNvPr id="137" name="n_2aveValue【道路】&#10;一人当たり延長">
          <a:extLst>
            <a:ext uri="{FF2B5EF4-FFF2-40B4-BE49-F238E27FC236}">
              <a16:creationId xmlns:a16="http://schemas.microsoft.com/office/drawing/2014/main" id="{1EECFC53-971D-4916-9C26-069C3D4C57E0}"/>
            </a:ext>
          </a:extLst>
        </xdr:cNvPr>
        <xdr:cNvSpPr txBox="1"/>
      </xdr:nvSpPr>
      <xdr:spPr>
        <a:xfrm>
          <a:off x="7477271" y="625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74718</xdr:rowOff>
    </xdr:from>
    <xdr:ext cx="534377" cy="259045"/>
    <xdr:sp macro="" textlink="">
      <xdr:nvSpPr>
        <xdr:cNvPr id="138" name="n_3aveValue【道路】&#10;一人当たり延長">
          <a:extLst>
            <a:ext uri="{FF2B5EF4-FFF2-40B4-BE49-F238E27FC236}">
              <a16:creationId xmlns:a16="http://schemas.microsoft.com/office/drawing/2014/main" id="{B9620174-6FA4-4743-8610-F03D4A53D9C6}"/>
            </a:ext>
          </a:extLst>
        </xdr:cNvPr>
        <xdr:cNvSpPr txBox="1"/>
      </xdr:nvSpPr>
      <xdr:spPr>
        <a:xfrm>
          <a:off x="670257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65757</xdr:rowOff>
    </xdr:from>
    <xdr:ext cx="534377" cy="259045"/>
    <xdr:sp macro="" textlink="">
      <xdr:nvSpPr>
        <xdr:cNvPr id="139" name="n_4aveValue【道路】&#10;一人当たり延長">
          <a:extLst>
            <a:ext uri="{FF2B5EF4-FFF2-40B4-BE49-F238E27FC236}">
              <a16:creationId xmlns:a16="http://schemas.microsoft.com/office/drawing/2014/main" id="{8E2823A4-35D5-4EC9-9655-1DC0CE1B5137}"/>
            </a:ext>
          </a:extLst>
        </xdr:cNvPr>
        <xdr:cNvSpPr txBox="1"/>
      </xdr:nvSpPr>
      <xdr:spPr>
        <a:xfrm>
          <a:off x="5905011" y="626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138289</xdr:rowOff>
    </xdr:from>
    <xdr:ext cx="469744" cy="259045"/>
    <xdr:sp macro="" textlink="">
      <xdr:nvSpPr>
        <xdr:cNvPr id="140" name="n_1mainValue【道路】&#10;一人当たり延長">
          <a:extLst>
            <a:ext uri="{FF2B5EF4-FFF2-40B4-BE49-F238E27FC236}">
              <a16:creationId xmlns:a16="http://schemas.microsoft.com/office/drawing/2014/main" id="{5897E433-3C81-4E29-B2A9-B4E7313D23B9}"/>
            </a:ext>
          </a:extLst>
        </xdr:cNvPr>
        <xdr:cNvSpPr txBox="1"/>
      </xdr:nvSpPr>
      <xdr:spPr>
        <a:xfrm>
          <a:off x="8271587" y="667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141170</xdr:rowOff>
    </xdr:from>
    <xdr:ext cx="469744" cy="259045"/>
    <xdr:sp macro="" textlink="">
      <xdr:nvSpPr>
        <xdr:cNvPr id="141" name="n_2mainValue【道路】&#10;一人当たり延長">
          <a:extLst>
            <a:ext uri="{FF2B5EF4-FFF2-40B4-BE49-F238E27FC236}">
              <a16:creationId xmlns:a16="http://schemas.microsoft.com/office/drawing/2014/main" id="{98176245-4C24-43E4-877F-811FFD0A72A8}"/>
            </a:ext>
          </a:extLst>
        </xdr:cNvPr>
        <xdr:cNvSpPr txBox="1"/>
      </xdr:nvSpPr>
      <xdr:spPr>
        <a:xfrm>
          <a:off x="7509587" y="6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144690</xdr:rowOff>
    </xdr:from>
    <xdr:ext cx="469744" cy="259045"/>
    <xdr:sp macro="" textlink="">
      <xdr:nvSpPr>
        <xdr:cNvPr id="142" name="n_3mainValue【道路】&#10;一人当たり延長">
          <a:extLst>
            <a:ext uri="{FF2B5EF4-FFF2-40B4-BE49-F238E27FC236}">
              <a16:creationId xmlns:a16="http://schemas.microsoft.com/office/drawing/2014/main" id="{8F9BA5AE-622C-4D30-A66F-EAD86255F464}"/>
            </a:ext>
          </a:extLst>
        </xdr:cNvPr>
        <xdr:cNvSpPr txBox="1"/>
      </xdr:nvSpPr>
      <xdr:spPr>
        <a:xfrm>
          <a:off x="6712027" y="668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147251</xdr:rowOff>
    </xdr:from>
    <xdr:ext cx="469744" cy="259045"/>
    <xdr:sp macro="" textlink="">
      <xdr:nvSpPr>
        <xdr:cNvPr id="143" name="n_4mainValue【道路】&#10;一人当たり延長">
          <a:extLst>
            <a:ext uri="{FF2B5EF4-FFF2-40B4-BE49-F238E27FC236}">
              <a16:creationId xmlns:a16="http://schemas.microsoft.com/office/drawing/2014/main" id="{ACA10F91-1AD5-4693-932F-FA0E5DA9C2A2}"/>
            </a:ext>
          </a:extLst>
        </xdr:cNvPr>
        <xdr:cNvSpPr txBox="1"/>
      </xdr:nvSpPr>
      <xdr:spPr>
        <a:xfrm>
          <a:off x="5937327" y="668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39762F6E-CCB1-4503-ABD2-16B91E9BBC1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2B76363E-5AA4-4914-93D7-E57DFCC776D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51801700-2F53-466D-9122-25A7296B2E8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63FE6325-E4EA-4FF4-BBB2-FBE8C47E792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4665DAF-67CE-4D1C-816C-E2DFA599ED3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8EF1824A-316A-4E3B-B4A5-A073DC8C6B4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C4F397F-7FD4-40AB-981C-27B0DD9D55A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5DB51305-D557-4C11-B057-2808BA26792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2EB91D8C-939D-49FD-8CCB-B5C38F25751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3EC4F81A-DDCF-4C86-932C-1664FA63EA7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6B83B32B-C258-4963-8279-018B45384952}"/>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DEAF6268-8A38-4378-8ED2-662FDAB4C34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09726450-CD65-432F-ADBE-EDA725893F8C}"/>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586562F3-F3F7-48FF-8B20-22737C23E01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69C52DF-1FB6-41BD-80F0-75B0108112E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70598726-CD24-415B-B085-CB90AF9FE09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6E3862B4-5CC6-4C71-9FDC-CA88C7CFE8D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2ED6E93E-9D66-4249-8196-19F5C1E15EC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EC1B7DA9-BC0E-4A2C-9713-35453961D44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941ACB99-26B2-4181-AFB7-256FF2331D3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DC322DA7-2BE6-493C-9156-B5E44F533DE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E5E2E9B-37E8-40AE-BC80-28DA7C07B3C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F0A137DD-B58E-4D40-96E9-036BF060ECD5}"/>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1D5F00EB-EA02-4E5B-BCB1-6F3A77C75E3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D5D66B50-797F-487A-A6F3-86CF28500854}"/>
            </a:ext>
          </a:extLst>
        </xdr:cNvPr>
        <xdr:cNvCxnSpPr/>
      </xdr:nvCxnSpPr>
      <xdr:spPr>
        <a:xfrm flipV="1">
          <a:off x="4086225" y="951738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E65AF4CA-4A82-4484-BD9F-148973BAC750}"/>
            </a:ext>
          </a:extLst>
        </xdr:cNvPr>
        <xdr:cNvSpPr txBox="1"/>
      </xdr:nvSpPr>
      <xdr:spPr>
        <a:xfrm>
          <a:off x="412496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4F619ED2-4B22-4BEC-8C27-B4B5C689AEB4}"/>
            </a:ext>
          </a:extLst>
        </xdr:cNvPr>
        <xdr:cNvCxnSpPr/>
      </xdr:nvCxnSpPr>
      <xdr:spPr>
        <a:xfrm>
          <a:off x="4020820" y="1060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C72016B9-232E-46F6-8DF2-929A9365DA6B}"/>
            </a:ext>
          </a:extLst>
        </xdr:cNvPr>
        <xdr:cNvSpPr txBox="1"/>
      </xdr:nvSpPr>
      <xdr:spPr>
        <a:xfrm>
          <a:off x="412496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7062DA51-89F0-4F47-888C-D533BE19531F}"/>
            </a:ext>
          </a:extLst>
        </xdr:cNvPr>
        <xdr:cNvCxnSpPr/>
      </xdr:nvCxnSpPr>
      <xdr:spPr>
        <a:xfrm>
          <a:off x="4020820" y="951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100CFD0D-1A9B-4A92-ADCC-F15551F03A14}"/>
            </a:ext>
          </a:extLst>
        </xdr:cNvPr>
        <xdr:cNvSpPr txBox="1"/>
      </xdr:nvSpPr>
      <xdr:spPr>
        <a:xfrm>
          <a:off x="4124960" y="990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577452B9-DA00-4791-B36B-1F21ABD61ADE}"/>
            </a:ext>
          </a:extLst>
        </xdr:cNvPr>
        <xdr:cNvSpPr/>
      </xdr:nvSpPr>
      <xdr:spPr>
        <a:xfrm>
          <a:off x="403606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BCD1C128-0AA4-4D50-960E-62EA7395739A}"/>
            </a:ext>
          </a:extLst>
        </xdr:cNvPr>
        <xdr:cNvSpPr/>
      </xdr:nvSpPr>
      <xdr:spPr>
        <a:xfrm>
          <a:off x="331216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8759F1CC-D4B6-4E71-A6F3-080E2CBEDD80}"/>
            </a:ext>
          </a:extLst>
        </xdr:cNvPr>
        <xdr:cNvSpPr/>
      </xdr:nvSpPr>
      <xdr:spPr>
        <a:xfrm>
          <a:off x="25146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4E470819-CFFE-48CC-A0AD-D038ED745C76}"/>
            </a:ext>
          </a:extLst>
        </xdr:cNvPr>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D56D066A-4A8C-4D7C-815A-F134A76D296A}"/>
            </a:ext>
          </a:extLst>
        </xdr:cNvPr>
        <xdr:cNvSpPr/>
      </xdr:nvSpPr>
      <xdr:spPr>
        <a:xfrm>
          <a:off x="96520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FAAA03-6029-4580-998A-D417D751A7E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381F62B-3C7D-44F0-BA56-580399289F8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4F3257C-3E89-4D0A-9002-B35ED6D56AB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0A521D2-02F2-4A4B-9CF9-A1B2217FBA9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AD3A5EC-34D6-4C10-A783-C402F4E16F7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166370</xdr:rowOff>
    </xdr:from>
    <xdr:to>
      <xdr:col>24</xdr:col>
      <xdr:colOff>114300</xdr:colOff>
      <xdr:row>63</xdr:row>
      <xdr:rowOff>96520</xdr:rowOff>
    </xdr:to>
    <xdr:sp macro="" textlink="">
      <xdr:nvSpPr>
        <xdr:cNvPr id="184" name="楕円 183">
          <a:extLst>
            <a:ext uri="{FF2B5EF4-FFF2-40B4-BE49-F238E27FC236}">
              <a16:creationId xmlns:a16="http://schemas.microsoft.com/office/drawing/2014/main" id="{14FBE5E5-3DE4-4DB7-89BE-FC136C74A100}"/>
            </a:ext>
          </a:extLst>
        </xdr:cNvPr>
        <xdr:cNvSpPr/>
      </xdr:nvSpPr>
      <xdr:spPr>
        <a:xfrm>
          <a:off x="403606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81297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803DA676-2F15-417B-8A7A-0A1CD550A1DE}"/>
            </a:ext>
          </a:extLst>
        </xdr:cNvPr>
        <xdr:cNvSpPr txBox="1"/>
      </xdr:nvSpPr>
      <xdr:spPr>
        <a:xfrm>
          <a:off x="4124960" y="1047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113030</xdr:rowOff>
    </xdr:from>
    <xdr:to>
      <xdr:col>20</xdr:col>
      <xdr:colOff>38100</xdr:colOff>
      <xdr:row>63</xdr:row>
      <xdr:rowOff>43180</xdr:rowOff>
    </xdr:to>
    <xdr:sp macro="" textlink="">
      <xdr:nvSpPr>
        <xdr:cNvPr id="186" name="楕円 185">
          <a:extLst>
            <a:ext uri="{FF2B5EF4-FFF2-40B4-BE49-F238E27FC236}">
              <a16:creationId xmlns:a16="http://schemas.microsoft.com/office/drawing/2014/main" id="{744F5AEB-C3CB-4FF2-9968-696124049FA7}"/>
            </a:ext>
          </a:extLst>
        </xdr:cNvPr>
        <xdr:cNvSpPr/>
      </xdr:nvSpPr>
      <xdr:spPr>
        <a:xfrm>
          <a:off x="3312160" y="1050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163830</xdr:rowOff>
    </xdr:from>
    <xdr:to>
      <xdr:col>24</xdr:col>
      <xdr:colOff>63500</xdr:colOff>
      <xdr:row>63</xdr:row>
      <xdr:rowOff>45720</xdr:rowOff>
    </xdr:to>
    <xdr:cxnSp macro="">
      <xdr:nvCxnSpPr>
        <xdr:cNvPr id="187" name="直線コネクタ 186">
          <a:extLst>
            <a:ext uri="{FF2B5EF4-FFF2-40B4-BE49-F238E27FC236}">
              <a16:creationId xmlns:a16="http://schemas.microsoft.com/office/drawing/2014/main" id="{B818C920-5A18-4F4B-86AB-332CB3739DD6}"/>
            </a:ext>
          </a:extLst>
        </xdr:cNvPr>
        <xdr:cNvCxnSpPr/>
      </xdr:nvCxnSpPr>
      <xdr:spPr>
        <a:xfrm>
          <a:off x="3355340" y="10557510"/>
          <a:ext cx="7315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55880</xdr:rowOff>
    </xdr:from>
    <xdr:to>
      <xdr:col>15</xdr:col>
      <xdr:colOff>101600</xdr:colOff>
      <xdr:row>62</xdr:row>
      <xdr:rowOff>157480</xdr:rowOff>
    </xdr:to>
    <xdr:sp macro="" textlink="">
      <xdr:nvSpPr>
        <xdr:cNvPr id="188" name="楕円 187">
          <a:extLst>
            <a:ext uri="{FF2B5EF4-FFF2-40B4-BE49-F238E27FC236}">
              <a16:creationId xmlns:a16="http://schemas.microsoft.com/office/drawing/2014/main" id="{9D2379CA-B888-4FE0-BCC0-DD5E3757AED8}"/>
            </a:ext>
          </a:extLst>
        </xdr:cNvPr>
        <xdr:cNvSpPr/>
      </xdr:nvSpPr>
      <xdr:spPr>
        <a:xfrm>
          <a:off x="25146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106680</xdr:rowOff>
    </xdr:from>
    <xdr:to>
      <xdr:col>19</xdr:col>
      <xdr:colOff>177800</xdr:colOff>
      <xdr:row>62</xdr:row>
      <xdr:rowOff>163830</xdr:rowOff>
    </xdr:to>
    <xdr:cxnSp macro="">
      <xdr:nvCxnSpPr>
        <xdr:cNvPr id="189" name="直線コネクタ 188">
          <a:extLst>
            <a:ext uri="{FF2B5EF4-FFF2-40B4-BE49-F238E27FC236}">
              <a16:creationId xmlns:a16="http://schemas.microsoft.com/office/drawing/2014/main" id="{522DE826-C718-4CA0-B9AE-4B9385B9583B}"/>
            </a:ext>
          </a:extLst>
        </xdr:cNvPr>
        <xdr:cNvCxnSpPr/>
      </xdr:nvCxnSpPr>
      <xdr:spPr>
        <a:xfrm>
          <a:off x="2565400" y="1050036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21590</xdr:rowOff>
    </xdr:from>
    <xdr:to>
      <xdr:col>10</xdr:col>
      <xdr:colOff>165100</xdr:colOff>
      <xdr:row>62</xdr:row>
      <xdr:rowOff>123190</xdr:rowOff>
    </xdr:to>
    <xdr:sp macro="" textlink="">
      <xdr:nvSpPr>
        <xdr:cNvPr id="190" name="楕円 189">
          <a:extLst>
            <a:ext uri="{FF2B5EF4-FFF2-40B4-BE49-F238E27FC236}">
              <a16:creationId xmlns:a16="http://schemas.microsoft.com/office/drawing/2014/main" id="{C1373941-3943-468B-B9A0-ECE961287641}"/>
            </a:ext>
          </a:extLst>
        </xdr:cNvPr>
        <xdr:cNvSpPr/>
      </xdr:nvSpPr>
      <xdr:spPr>
        <a:xfrm>
          <a:off x="17399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72390</xdr:rowOff>
    </xdr:from>
    <xdr:to>
      <xdr:col>15</xdr:col>
      <xdr:colOff>50800</xdr:colOff>
      <xdr:row>62</xdr:row>
      <xdr:rowOff>106680</xdr:rowOff>
    </xdr:to>
    <xdr:cxnSp macro="">
      <xdr:nvCxnSpPr>
        <xdr:cNvPr id="191" name="直線コネクタ 190">
          <a:extLst>
            <a:ext uri="{FF2B5EF4-FFF2-40B4-BE49-F238E27FC236}">
              <a16:creationId xmlns:a16="http://schemas.microsoft.com/office/drawing/2014/main" id="{695FCA71-8F68-4A4E-8DBD-9F463CFE6629}"/>
            </a:ext>
          </a:extLst>
        </xdr:cNvPr>
        <xdr:cNvCxnSpPr/>
      </xdr:nvCxnSpPr>
      <xdr:spPr>
        <a:xfrm>
          <a:off x="1790700" y="1046607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192" name="楕円 191">
          <a:extLst>
            <a:ext uri="{FF2B5EF4-FFF2-40B4-BE49-F238E27FC236}">
              <a16:creationId xmlns:a16="http://schemas.microsoft.com/office/drawing/2014/main" id="{E60FA97B-D558-46B0-A157-62F0285B8FD7}"/>
            </a:ext>
          </a:extLst>
        </xdr:cNvPr>
        <xdr:cNvSpPr/>
      </xdr:nvSpPr>
      <xdr:spPr>
        <a:xfrm>
          <a:off x="965200" y="10358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72390</xdr:rowOff>
    </xdr:to>
    <xdr:cxnSp macro="">
      <xdr:nvCxnSpPr>
        <xdr:cNvPr id="193" name="直線コネクタ 192">
          <a:extLst>
            <a:ext uri="{FF2B5EF4-FFF2-40B4-BE49-F238E27FC236}">
              <a16:creationId xmlns:a16="http://schemas.microsoft.com/office/drawing/2014/main" id="{D5A01380-D000-47C8-A514-31533FE0D80F}"/>
            </a:ext>
          </a:extLst>
        </xdr:cNvPr>
        <xdr:cNvCxnSpPr/>
      </xdr:nvCxnSpPr>
      <xdr:spPr>
        <a:xfrm>
          <a:off x="1008380" y="1040511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4F7141E4-D4E5-404B-8766-B7D64ABCA804}"/>
            </a:ext>
          </a:extLst>
        </xdr:cNvPr>
        <xdr:cNvSpPr txBox="1"/>
      </xdr:nvSpPr>
      <xdr:spPr>
        <a:xfrm>
          <a:off x="317056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1CA34C07-1400-464A-8F4C-D6C1275F6A30}"/>
            </a:ext>
          </a:extLst>
        </xdr:cNvPr>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1B93162B-C1DA-4059-8517-307B02E6FECF}"/>
            </a:ext>
          </a:extLst>
        </xdr:cNvPr>
        <xdr:cNvSpPr txBox="1"/>
      </xdr:nvSpPr>
      <xdr:spPr>
        <a:xfrm>
          <a:off x="16110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F16A7EE6-16FB-41D1-BFC0-CFCE89B937BC}"/>
            </a:ext>
          </a:extLst>
        </xdr:cNvPr>
        <xdr:cNvSpPr txBox="1"/>
      </xdr:nvSpPr>
      <xdr:spPr>
        <a:xfrm>
          <a:off x="8363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34307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966D4893-3AE2-412D-AACC-7497306AEF2D}"/>
            </a:ext>
          </a:extLst>
        </xdr:cNvPr>
        <xdr:cNvSpPr txBox="1"/>
      </xdr:nvSpPr>
      <xdr:spPr>
        <a:xfrm>
          <a:off x="317056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EACA36B1-32DB-41F1-A5B9-9019277886BC}"/>
            </a:ext>
          </a:extLst>
        </xdr:cNvPr>
        <xdr:cNvSpPr txBox="1"/>
      </xdr:nvSpPr>
      <xdr:spPr>
        <a:xfrm>
          <a:off x="238570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114317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8EE194BC-DB85-4C90-9CB9-53866E2674E2}"/>
            </a:ext>
          </a:extLst>
        </xdr:cNvPr>
        <xdr:cNvSpPr txBox="1"/>
      </xdr:nvSpPr>
      <xdr:spPr>
        <a:xfrm>
          <a:off x="161100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DB843AB-D78A-4DC0-9535-17722D7DBA8A}"/>
            </a:ext>
          </a:extLst>
        </xdr:cNvPr>
        <xdr:cNvSpPr txBox="1"/>
      </xdr:nvSpPr>
      <xdr:spPr>
        <a:xfrm>
          <a:off x="83630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3E184B68-FE8E-40E4-9B0F-A8AEC0E7C81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E0E48069-6347-41CE-9D4F-031C6BCCC74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F3151EFF-32AE-415C-8724-9A231E81FDE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F3BFD53E-3769-4832-A4BC-5A3B7D8A882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5898B690-FAE9-4521-99D2-DF6FE704C8A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3811957C-768E-46C3-B4BF-C487171A699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5AA4419-A311-43D1-8ADD-28F60385E2E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B6405A72-089E-431A-9BBB-19D0F8A97DF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80F8CD8-F3C5-4849-A0D2-49D1AECB9CB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AB698352-5579-403A-A259-7B165E6D736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6F08499B-5192-4CF2-8443-64877EDF6FF2}"/>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51ACEFEE-5AD1-4D58-833D-263C63DC1ED4}"/>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4EE7D94E-1A7B-4D92-8000-B9221917E20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658AD5C7-7F71-4F48-A560-A479375E8ED1}"/>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B3EB2F66-0A00-45E3-A2AE-1E96F9627271}"/>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84471D48-EEA5-4E6B-95A6-7733DB025496}"/>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494ED991-0CDE-4B91-B699-0C6BE4AC8C7C}"/>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3900C774-0674-4D95-BEF3-4F94ABADF55A}"/>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9478E82E-C0CF-4EED-8729-BC2FEC3FC247}"/>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43D0A376-AA86-44C9-8A1F-008EE983E11F}"/>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8302CE36-D230-4038-9DEE-76A770DA231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44D2EF5E-8FC0-4AE1-A34F-903AE1ED3783}"/>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2DB03A10-B678-4E9F-8E98-C7C4F388599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B2AD90BF-4D20-41C1-A0E0-9ACB6A893FBE}"/>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49BA6B8F-6845-4856-BDCA-958FC7D97F5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DAB38B19-3610-45DF-8BA9-C91AE9584352}"/>
            </a:ext>
          </a:extLst>
        </xdr:cNvPr>
        <xdr:cNvCxnSpPr/>
      </xdr:nvCxnSpPr>
      <xdr:spPr>
        <a:xfrm flipV="1">
          <a:off x="9219565" y="9396236"/>
          <a:ext cx="0" cy="133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6AA1E2CF-B137-4043-A934-4746088F4A64}"/>
            </a:ext>
          </a:extLst>
        </xdr:cNvPr>
        <xdr:cNvSpPr txBox="1"/>
      </xdr:nvSpPr>
      <xdr:spPr>
        <a:xfrm>
          <a:off x="9258300" y="1073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CEB91212-F95B-4027-A095-973A2C78E037}"/>
            </a:ext>
          </a:extLst>
        </xdr:cNvPr>
        <xdr:cNvCxnSpPr/>
      </xdr:nvCxnSpPr>
      <xdr:spPr>
        <a:xfrm>
          <a:off x="9154160" y="107361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2BE0EFC2-EDB4-451F-8B74-ABF25C0714B3}"/>
            </a:ext>
          </a:extLst>
        </xdr:cNvPr>
        <xdr:cNvSpPr txBox="1"/>
      </xdr:nvSpPr>
      <xdr:spPr>
        <a:xfrm>
          <a:off x="9258300" y="917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48F12CC2-0988-4CDD-A909-BCE495A186E7}"/>
            </a:ext>
          </a:extLst>
        </xdr:cNvPr>
        <xdr:cNvCxnSpPr/>
      </xdr:nvCxnSpPr>
      <xdr:spPr>
        <a:xfrm>
          <a:off x="9154160" y="9396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115069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3C245391-E375-4DFC-930A-95BCB05CF23B}"/>
            </a:ext>
          </a:extLst>
        </xdr:cNvPr>
        <xdr:cNvSpPr txBox="1"/>
      </xdr:nvSpPr>
      <xdr:spPr>
        <a:xfrm>
          <a:off x="9258300" y="10173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2706426B-8B31-4F5E-9769-5D1B4C96DC83}"/>
            </a:ext>
          </a:extLst>
        </xdr:cNvPr>
        <xdr:cNvSpPr/>
      </xdr:nvSpPr>
      <xdr:spPr>
        <a:xfrm>
          <a:off x="9192260" y="10195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A8121359-DE0E-420D-B8E3-D567BF24A759}"/>
            </a:ext>
          </a:extLst>
        </xdr:cNvPr>
        <xdr:cNvSpPr/>
      </xdr:nvSpPr>
      <xdr:spPr>
        <a:xfrm>
          <a:off x="8445500" y="10200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908DF9FA-D55B-46C4-9B88-130575707EE3}"/>
            </a:ext>
          </a:extLst>
        </xdr:cNvPr>
        <xdr:cNvSpPr/>
      </xdr:nvSpPr>
      <xdr:spPr>
        <a:xfrm>
          <a:off x="7670800" y="10204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4C1CE9EA-FB77-468F-8B78-6FF7314585FE}"/>
            </a:ext>
          </a:extLst>
        </xdr:cNvPr>
        <xdr:cNvSpPr/>
      </xdr:nvSpPr>
      <xdr:spPr>
        <a:xfrm>
          <a:off x="6873240" y="1006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04CD4B1E-568E-44FC-824C-29C923B8ACF4}"/>
            </a:ext>
          </a:extLst>
        </xdr:cNvPr>
        <xdr:cNvSpPr/>
      </xdr:nvSpPr>
      <xdr:spPr>
        <a:xfrm>
          <a:off x="6098540" y="10061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64B7D53-2601-401C-9D02-43460EEC734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889AE7B-28DF-4E55-9B78-6256C20949D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6F0EE65-D3A8-4715-8EDB-930B91010ED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FCF715-5F2B-403A-8D30-A950A1B2463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A89746-ACCB-402C-A57D-B7BDBC0E626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86922</xdr:rowOff>
    </xdr:from>
    <xdr:to>
      <xdr:col>55</xdr:col>
      <xdr:colOff>50800</xdr:colOff>
      <xdr:row>61</xdr:row>
      <xdr:rowOff>17072</xdr:rowOff>
    </xdr:to>
    <xdr:sp macro="" textlink="">
      <xdr:nvSpPr>
        <xdr:cNvPr id="243" name="楕円 242">
          <a:extLst>
            <a:ext uri="{FF2B5EF4-FFF2-40B4-BE49-F238E27FC236}">
              <a16:creationId xmlns:a16="http://schemas.microsoft.com/office/drawing/2014/main" id="{6D56AB53-BB7D-42A0-925B-5B2730A12FBE}"/>
            </a:ext>
          </a:extLst>
        </xdr:cNvPr>
        <xdr:cNvSpPr/>
      </xdr:nvSpPr>
      <xdr:spPr>
        <a:xfrm>
          <a:off x="9192260" y="10145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109799</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8F33B85A-0856-4E73-A40F-62F9ACB1661A}"/>
            </a:ext>
          </a:extLst>
        </xdr:cNvPr>
        <xdr:cNvSpPr txBox="1"/>
      </xdr:nvSpPr>
      <xdr:spPr>
        <a:xfrm>
          <a:off x="9258300" y="1000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92170</xdr:rowOff>
    </xdr:from>
    <xdr:to>
      <xdr:col>50</xdr:col>
      <xdr:colOff>165100</xdr:colOff>
      <xdr:row>61</xdr:row>
      <xdr:rowOff>22320</xdr:rowOff>
    </xdr:to>
    <xdr:sp macro="" textlink="">
      <xdr:nvSpPr>
        <xdr:cNvPr id="245" name="楕円 244">
          <a:extLst>
            <a:ext uri="{FF2B5EF4-FFF2-40B4-BE49-F238E27FC236}">
              <a16:creationId xmlns:a16="http://schemas.microsoft.com/office/drawing/2014/main" id="{C89D4DEE-2C15-426F-8CE8-1A6250460F6C}"/>
            </a:ext>
          </a:extLst>
        </xdr:cNvPr>
        <xdr:cNvSpPr/>
      </xdr:nvSpPr>
      <xdr:spPr>
        <a:xfrm>
          <a:off x="8445500" y="10150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137722</xdr:rowOff>
    </xdr:from>
    <xdr:to>
      <xdr:col>55</xdr:col>
      <xdr:colOff>0</xdr:colOff>
      <xdr:row>60</xdr:row>
      <xdr:rowOff>142970</xdr:rowOff>
    </xdr:to>
    <xdr:cxnSp macro="">
      <xdr:nvCxnSpPr>
        <xdr:cNvPr id="246" name="直線コネクタ 245">
          <a:extLst>
            <a:ext uri="{FF2B5EF4-FFF2-40B4-BE49-F238E27FC236}">
              <a16:creationId xmlns:a16="http://schemas.microsoft.com/office/drawing/2014/main" id="{9C0938B4-0B0A-47F0-ADDF-4A6EAC8687A5}"/>
            </a:ext>
          </a:extLst>
        </xdr:cNvPr>
        <xdr:cNvCxnSpPr/>
      </xdr:nvCxnSpPr>
      <xdr:spPr>
        <a:xfrm flipV="1">
          <a:off x="8496300" y="10196122"/>
          <a:ext cx="723900" cy="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94753</xdr:rowOff>
    </xdr:from>
    <xdr:to>
      <xdr:col>46</xdr:col>
      <xdr:colOff>38100</xdr:colOff>
      <xdr:row>61</xdr:row>
      <xdr:rowOff>24903</xdr:rowOff>
    </xdr:to>
    <xdr:sp macro="" textlink="">
      <xdr:nvSpPr>
        <xdr:cNvPr id="247" name="楕円 246">
          <a:extLst>
            <a:ext uri="{FF2B5EF4-FFF2-40B4-BE49-F238E27FC236}">
              <a16:creationId xmlns:a16="http://schemas.microsoft.com/office/drawing/2014/main" id="{3F724856-FA6E-4618-830F-F0F7A779EC0A}"/>
            </a:ext>
          </a:extLst>
        </xdr:cNvPr>
        <xdr:cNvSpPr/>
      </xdr:nvSpPr>
      <xdr:spPr>
        <a:xfrm>
          <a:off x="7670800" y="10153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142970</xdr:rowOff>
    </xdr:from>
    <xdr:to>
      <xdr:col>50</xdr:col>
      <xdr:colOff>114300</xdr:colOff>
      <xdr:row>60</xdr:row>
      <xdr:rowOff>145553</xdr:rowOff>
    </xdr:to>
    <xdr:cxnSp macro="">
      <xdr:nvCxnSpPr>
        <xdr:cNvPr id="248" name="直線コネクタ 247">
          <a:extLst>
            <a:ext uri="{FF2B5EF4-FFF2-40B4-BE49-F238E27FC236}">
              <a16:creationId xmlns:a16="http://schemas.microsoft.com/office/drawing/2014/main" id="{06595519-697F-4408-B095-667C92CEDD39}"/>
            </a:ext>
          </a:extLst>
        </xdr:cNvPr>
        <xdr:cNvCxnSpPr/>
      </xdr:nvCxnSpPr>
      <xdr:spPr>
        <a:xfrm flipV="1">
          <a:off x="7713980" y="10201370"/>
          <a:ext cx="78232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104583</xdr:rowOff>
    </xdr:from>
    <xdr:to>
      <xdr:col>41</xdr:col>
      <xdr:colOff>101600</xdr:colOff>
      <xdr:row>61</xdr:row>
      <xdr:rowOff>34733</xdr:rowOff>
    </xdr:to>
    <xdr:sp macro="" textlink="">
      <xdr:nvSpPr>
        <xdr:cNvPr id="249" name="楕円 248">
          <a:extLst>
            <a:ext uri="{FF2B5EF4-FFF2-40B4-BE49-F238E27FC236}">
              <a16:creationId xmlns:a16="http://schemas.microsoft.com/office/drawing/2014/main" id="{79156872-1396-4C75-8B88-189291A2387B}"/>
            </a:ext>
          </a:extLst>
        </xdr:cNvPr>
        <xdr:cNvSpPr/>
      </xdr:nvSpPr>
      <xdr:spPr>
        <a:xfrm>
          <a:off x="6873240" y="10162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145553</xdr:rowOff>
    </xdr:from>
    <xdr:to>
      <xdr:col>45</xdr:col>
      <xdr:colOff>177800</xdr:colOff>
      <xdr:row>60</xdr:row>
      <xdr:rowOff>155383</xdr:rowOff>
    </xdr:to>
    <xdr:cxnSp macro="">
      <xdr:nvCxnSpPr>
        <xdr:cNvPr id="250" name="直線コネクタ 249">
          <a:extLst>
            <a:ext uri="{FF2B5EF4-FFF2-40B4-BE49-F238E27FC236}">
              <a16:creationId xmlns:a16="http://schemas.microsoft.com/office/drawing/2014/main" id="{695B9E49-D76F-41DD-8227-94F115E586EA}"/>
            </a:ext>
          </a:extLst>
        </xdr:cNvPr>
        <xdr:cNvCxnSpPr/>
      </xdr:nvCxnSpPr>
      <xdr:spPr>
        <a:xfrm flipV="1">
          <a:off x="6924040" y="10203953"/>
          <a:ext cx="78994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106696</xdr:rowOff>
    </xdr:from>
    <xdr:to>
      <xdr:col>36</xdr:col>
      <xdr:colOff>165100</xdr:colOff>
      <xdr:row>61</xdr:row>
      <xdr:rowOff>36846</xdr:rowOff>
    </xdr:to>
    <xdr:sp macro="" textlink="">
      <xdr:nvSpPr>
        <xdr:cNvPr id="251" name="楕円 250">
          <a:extLst>
            <a:ext uri="{FF2B5EF4-FFF2-40B4-BE49-F238E27FC236}">
              <a16:creationId xmlns:a16="http://schemas.microsoft.com/office/drawing/2014/main" id="{7CB25B93-F56E-4137-9930-5D883A074735}"/>
            </a:ext>
          </a:extLst>
        </xdr:cNvPr>
        <xdr:cNvSpPr/>
      </xdr:nvSpPr>
      <xdr:spPr>
        <a:xfrm>
          <a:off x="6098540" y="10165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155383</xdr:rowOff>
    </xdr:from>
    <xdr:to>
      <xdr:col>41</xdr:col>
      <xdr:colOff>50800</xdr:colOff>
      <xdr:row>60</xdr:row>
      <xdr:rowOff>157496</xdr:rowOff>
    </xdr:to>
    <xdr:cxnSp macro="">
      <xdr:nvCxnSpPr>
        <xdr:cNvPr id="252" name="直線コネクタ 251">
          <a:extLst>
            <a:ext uri="{FF2B5EF4-FFF2-40B4-BE49-F238E27FC236}">
              <a16:creationId xmlns:a16="http://schemas.microsoft.com/office/drawing/2014/main" id="{EA30BF84-1783-42C7-BFFA-EE52050A2EB2}"/>
            </a:ext>
          </a:extLst>
        </xdr:cNvPr>
        <xdr:cNvCxnSpPr/>
      </xdr:nvCxnSpPr>
      <xdr:spPr>
        <a:xfrm flipV="1">
          <a:off x="6149340" y="10213783"/>
          <a:ext cx="7747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63497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B07ED19C-4994-400C-B664-7FF60788AA2B}"/>
            </a:ext>
          </a:extLst>
        </xdr:cNvPr>
        <xdr:cNvSpPr txBox="1"/>
      </xdr:nvSpPr>
      <xdr:spPr>
        <a:xfrm>
          <a:off x="8214575" y="1028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67292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A4A71BE-8543-4D03-811E-DEA3F9330499}"/>
            </a:ext>
          </a:extLst>
        </xdr:cNvPr>
        <xdr:cNvSpPr txBox="1"/>
      </xdr:nvSpPr>
      <xdr:spPr>
        <a:xfrm>
          <a:off x="7444955" y="1029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B1CB8162-1940-4D1F-A11B-C4503F9BAAE7}"/>
            </a:ext>
          </a:extLst>
        </xdr:cNvPr>
        <xdr:cNvSpPr txBox="1"/>
      </xdr:nvSpPr>
      <xdr:spPr>
        <a:xfrm>
          <a:off x="6670255" y="984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DF44BC96-C04C-4DF4-98D1-F2B8C82FBB63}"/>
            </a:ext>
          </a:extLst>
        </xdr:cNvPr>
        <xdr:cNvSpPr txBox="1"/>
      </xdr:nvSpPr>
      <xdr:spPr>
        <a:xfrm>
          <a:off x="5872695" y="984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38847</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D434811-0459-4183-8EA2-4A1F72DFDA6E}"/>
            </a:ext>
          </a:extLst>
        </xdr:cNvPr>
        <xdr:cNvSpPr txBox="1"/>
      </xdr:nvSpPr>
      <xdr:spPr>
        <a:xfrm>
          <a:off x="8214575" y="992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41430</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D0E463B-EDC6-4C89-BA2D-ECBA9B71264C}"/>
            </a:ext>
          </a:extLst>
        </xdr:cNvPr>
        <xdr:cNvSpPr txBox="1"/>
      </xdr:nvSpPr>
      <xdr:spPr>
        <a:xfrm>
          <a:off x="7444955" y="993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25860</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FD373E73-DEEB-43E6-AC7A-1F761B4D28C1}"/>
            </a:ext>
          </a:extLst>
        </xdr:cNvPr>
        <xdr:cNvSpPr txBox="1"/>
      </xdr:nvSpPr>
      <xdr:spPr>
        <a:xfrm>
          <a:off x="6670255" y="1025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27973</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B5AC910C-7A4D-40B9-9A97-C3413361E299}"/>
            </a:ext>
          </a:extLst>
        </xdr:cNvPr>
        <xdr:cNvSpPr txBox="1"/>
      </xdr:nvSpPr>
      <xdr:spPr>
        <a:xfrm>
          <a:off x="5872695" y="1025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DB7B34FE-344D-4680-B009-C2261C79566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361928FB-9D7B-489A-A710-0F5AFC397A1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E98814F5-4D5B-4F0A-8770-83A7041A9AC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D89190F4-A748-48B4-BB0F-71579F02A99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8E6305F9-2BFE-4231-9E21-4D3F74BE1CD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E3E88E0A-8866-465E-9E33-5A1AF0151C2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794CCB8-5F6A-49E2-A721-E2B878B04FF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7A893D88-DEAC-42F9-B2E6-0028BF32B01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E4B9410F-AFB3-4221-B97B-4757CF6C65D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AA703448-DB30-4C3E-B9F8-AF7EF89E306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698E13A4-F800-4833-81FD-2865D057829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5785B50E-BEC9-4580-A295-4238A8C6A9B3}"/>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11036301-1D50-4DD9-B914-66A04B14DB25}"/>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D1BE2087-69C1-4CC8-8C74-69D7D1DF16BD}"/>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C3A2A1B6-F2E1-48E7-9EA4-26F3793835C3}"/>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83ACEDA-62B1-48E4-A111-782267DFD3B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C03142BE-D56B-4D56-9FCA-10F605532B1C}"/>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DB9B4D8F-FFA4-4639-871B-7305775D5C1E}"/>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57DB4718-BAD4-4766-B6DC-7A54B0806BB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C2608A09-0FF0-48E4-A7BD-FCB89356402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C5E6812B-8F50-46B5-82E2-78FFC0765057}"/>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82F401D-14CC-4F22-BAE3-C2F6272710D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AC89A8AF-CDBA-455C-9CA9-F7418FB7ED4F}"/>
            </a:ext>
          </a:extLst>
        </xdr:cNvPr>
        <xdr:cNvCxnSpPr/>
      </xdr:nvCxnSpPr>
      <xdr:spPr>
        <a:xfrm flipV="1">
          <a:off x="4086225" y="1326565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CE6E7D4D-3EB6-4AE5-B7CC-12A4E75875A3}"/>
            </a:ext>
          </a:extLst>
        </xdr:cNvPr>
        <xdr:cNvSpPr txBox="1"/>
      </xdr:nvSpPr>
      <xdr:spPr>
        <a:xfrm>
          <a:off x="4124960" y="1438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0AF51067-6005-4AF2-9A84-13702C1EE4F6}"/>
            </a:ext>
          </a:extLst>
        </xdr:cNvPr>
        <xdr:cNvCxnSpPr/>
      </xdr:nvCxnSpPr>
      <xdr:spPr>
        <a:xfrm>
          <a:off x="402082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5705C3AE-790A-4952-BD04-357C8EBE9EE9}"/>
            </a:ext>
          </a:extLst>
        </xdr:cNvPr>
        <xdr:cNvSpPr txBox="1"/>
      </xdr:nvSpPr>
      <xdr:spPr>
        <a:xfrm>
          <a:off x="4124960" y="1304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288123E7-1880-44DB-B007-34AF8F57B201}"/>
            </a:ext>
          </a:extLst>
        </xdr:cNvPr>
        <xdr:cNvCxnSpPr/>
      </xdr:nvCxnSpPr>
      <xdr:spPr>
        <a:xfrm>
          <a:off x="4020820" y="13265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B50E388-A6FA-4429-B041-3A1DF0671A14}"/>
            </a:ext>
          </a:extLst>
        </xdr:cNvPr>
        <xdr:cNvSpPr txBox="1"/>
      </xdr:nvSpPr>
      <xdr:spPr>
        <a:xfrm>
          <a:off x="4124960" y="1358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AF5AEEDE-6C3C-46FE-B204-E03B1975B7FA}"/>
            </a:ext>
          </a:extLst>
        </xdr:cNvPr>
        <xdr:cNvSpPr/>
      </xdr:nvSpPr>
      <xdr:spPr>
        <a:xfrm>
          <a:off x="403606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43A3CBFC-A39A-4254-859A-64778B8494F8}"/>
            </a:ext>
          </a:extLst>
        </xdr:cNvPr>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8761C0B5-DF56-41F1-9CDA-02D7D8F578FF}"/>
            </a:ext>
          </a:extLst>
        </xdr:cNvPr>
        <xdr:cNvSpPr/>
      </xdr:nvSpPr>
      <xdr:spPr>
        <a:xfrm>
          <a:off x="2514600" y="1362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0B97492E-5DCA-4D8F-817A-61F89C55D376}"/>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6AF6239D-AA6E-489A-9A5B-1E1D66623DC5}"/>
            </a:ext>
          </a:extLst>
        </xdr:cNvPr>
        <xdr:cNvSpPr/>
      </xdr:nvSpPr>
      <xdr:spPr>
        <a:xfrm>
          <a:off x="96520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0E5DEAD-F2D6-4A5D-A9D1-CA48631E1F3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9811563-B02F-451E-AD10-B65F9E9B737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0D00DBD-0ED8-4280-B955-3130098948E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4E49A36-48B2-4A8B-A120-6B49137CDB9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4866C1F-1398-439F-9B00-C0C8E5D943D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299" name="楕円 298">
          <a:extLst>
            <a:ext uri="{FF2B5EF4-FFF2-40B4-BE49-F238E27FC236}">
              <a16:creationId xmlns:a16="http://schemas.microsoft.com/office/drawing/2014/main" id="{BA4663FB-303A-4171-AE42-D961C9827739}"/>
            </a:ext>
          </a:extLst>
        </xdr:cNvPr>
        <xdr:cNvSpPr/>
      </xdr:nvSpPr>
      <xdr:spPr>
        <a:xfrm>
          <a:off x="403606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62247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8CFB743-8ADD-4D72-B9C0-DC2379A7D506}"/>
            </a:ext>
          </a:extLst>
        </xdr:cNvPr>
        <xdr:cNvSpPr txBox="1"/>
      </xdr:nvSpPr>
      <xdr:spPr>
        <a:xfrm>
          <a:off x="4124960" y="1414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87885</xdr:rowOff>
    </xdr:from>
    <xdr:to>
      <xdr:col>20</xdr:col>
      <xdr:colOff>38100</xdr:colOff>
      <xdr:row>85</xdr:row>
      <xdr:rowOff>18035</xdr:rowOff>
    </xdr:to>
    <xdr:sp macro="" textlink="">
      <xdr:nvSpPr>
        <xdr:cNvPr id="301" name="楕円 300">
          <a:extLst>
            <a:ext uri="{FF2B5EF4-FFF2-40B4-BE49-F238E27FC236}">
              <a16:creationId xmlns:a16="http://schemas.microsoft.com/office/drawing/2014/main" id="{615202A1-7F77-4E2F-871F-C259F960F860}"/>
            </a:ext>
          </a:extLst>
        </xdr:cNvPr>
        <xdr:cNvSpPr/>
      </xdr:nvSpPr>
      <xdr:spPr>
        <a:xfrm>
          <a:off x="3312160" y="14169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138685</xdr:rowOff>
    </xdr:from>
    <xdr:to>
      <xdr:col>24</xdr:col>
      <xdr:colOff>63500</xdr:colOff>
      <xdr:row>85</xdr:row>
      <xdr:rowOff>26670</xdr:rowOff>
    </xdr:to>
    <xdr:cxnSp macro="">
      <xdr:nvCxnSpPr>
        <xdr:cNvPr id="302" name="直線コネクタ 301">
          <a:extLst>
            <a:ext uri="{FF2B5EF4-FFF2-40B4-BE49-F238E27FC236}">
              <a16:creationId xmlns:a16="http://schemas.microsoft.com/office/drawing/2014/main" id="{69EF98A7-8FBE-4CD2-8E72-3A4FAC9E8873}"/>
            </a:ext>
          </a:extLst>
        </xdr:cNvPr>
        <xdr:cNvCxnSpPr/>
      </xdr:nvCxnSpPr>
      <xdr:spPr>
        <a:xfrm>
          <a:off x="3355340" y="14220445"/>
          <a:ext cx="731520" cy="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19304</xdr:rowOff>
    </xdr:from>
    <xdr:to>
      <xdr:col>15</xdr:col>
      <xdr:colOff>101600</xdr:colOff>
      <xdr:row>84</xdr:row>
      <xdr:rowOff>120904</xdr:rowOff>
    </xdr:to>
    <xdr:sp macro="" textlink="">
      <xdr:nvSpPr>
        <xdr:cNvPr id="303" name="楕円 302">
          <a:extLst>
            <a:ext uri="{FF2B5EF4-FFF2-40B4-BE49-F238E27FC236}">
              <a16:creationId xmlns:a16="http://schemas.microsoft.com/office/drawing/2014/main" id="{982012FB-6567-407C-A9C0-4D18269B2CB8}"/>
            </a:ext>
          </a:extLst>
        </xdr:cNvPr>
        <xdr:cNvSpPr/>
      </xdr:nvSpPr>
      <xdr:spPr>
        <a:xfrm>
          <a:off x="2514600" y="141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70104</xdr:rowOff>
    </xdr:from>
    <xdr:to>
      <xdr:col>19</xdr:col>
      <xdr:colOff>177800</xdr:colOff>
      <xdr:row>84</xdr:row>
      <xdr:rowOff>138685</xdr:rowOff>
    </xdr:to>
    <xdr:cxnSp macro="">
      <xdr:nvCxnSpPr>
        <xdr:cNvPr id="304" name="直線コネクタ 303">
          <a:extLst>
            <a:ext uri="{FF2B5EF4-FFF2-40B4-BE49-F238E27FC236}">
              <a16:creationId xmlns:a16="http://schemas.microsoft.com/office/drawing/2014/main" id="{B7C13FC6-B8D7-43FD-8CDA-E8C60F80BAEB}"/>
            </a:ext>
          </a:extLst>
        </xdr:cNvPr>
        <xdr:cNvCxnSpPr/>
      </xdr:nvCxnSpPr>
      <xdr:spPr>
        <a:xfrm>
          <a:off x="2565400" y="14151864"/>
          <a:ext cx="78994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117602</xdr:rowOff>
    </xdr:from>
    <xdr:to>
      <xdr:col>10</xdr:col>
      <xdr:colOff>165100</xdr:colOff>
      <xdr:row>84</xdr:row>
      <xdr:rowOff>47752</xdr:rowOff>
    </xdr:to>
    <xdr:sp macro="" textlink="">
      <xdr:nvSpPr>
        <xdr:cNvPr id="305" name="楕円 304">
          <a:extLst>
            <a:ext uri="{FF2B5EF4-FFF2-40B4-BE49-F238E27FC236}">
              <a16:creationId xmlns:a16="http://schemas.microsoft.com/office/drawing/2014/main" id="{D689ADCC-B381-4D09-82EB-E3A47E963B20}"/>
            </a:ext>
          </a:extLst>
        </xdr:cNvPr>
        <xdr:cNvSpPr/>
      </xdr:nvSpPr>
      <xdr:spPr>
        <a:xfrm>
          <a:off x="1739900" y="14031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168402</xdr:rowOff>
    </xdr:from>
    <xdr:to>
      <xdr:col>15</xdr:col>
      <xdr:colOff>50800</xdr:colOff>
      <xdr:row>84</xdr:row>
      <xdr:rowOff>70104</xdr:rowOff>
    </xdr:to>
    <xdr:cxnSp macro="">
      <xdr:nvCxnSpPr>
        <xdr:cNvPr id="306" name="直線コネクタ 305">
          <a:extLst>
            <a:ext uri="{FF2B5EF4-FFF2-40B4-BE49-F238E27FC236}">
              <a16:creationId xmlns:a16="http://schemas.microsoft.com/office/drawing/2014/main" id="{6A149BA4-B37B-4D5B-B83D-5B43903F9F57}"/>
            </a:ext>
          </a:extLst>
        </xdr:cNvPr>
        <xdr:cNvCxnSpPr/>
      </xdr:nvCxnSpPr>
      <xdr:spPr>
        <a:xfrm>
          <a:off x="1790700" y="14082522"/>
          <a:ext cx="7747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39878</xdr:rowOff>
    </xdr:from>
    <xdr:to>
      <xdr:col>6</xdr:col>
      <xdr:colOff>38100</xdr:colOff>
      <xdr:row>83</xdr:row>
      <xdr:rowOff>141478</xdr:rowOff>
    </xdr:to>
    <xdr:sp macro="" textlink="">
      <xdr:nvSpPr>
        <xdr:cNvPr id="307" name="楕円 306">
          <a:extLst>
            <a:ext uri="{FF2B5EF4-FFF2-40B4-BE49-F238E27FC236}">
              <a16:creationId xmlns:a16="http://schemas.microsoft.com/office/drawing/2014/main" id="{E77DE7A4-A6BC-4ECD-AA68-DCFD4F974375}"/>
            </a:ext>
          </a:extLst>
        </xdr:cNvPr>
        <xdr:cNvSpPr/>
      </xdr:nvSpPr>
      <xdr:spPr>
        <a:xfrm>
          <a:off x="965200" y="13953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90678</xdr:rowOff>
    </xdr:from>
    <xdr:to>
      <xdr:col>10</xdr:col>
      <xdr:colOff>114300</xdr:colOff>
      <xdr:row>83</xdr:row>
      <xdr:rowOff>168402</xdr:rowOff>
    </xdr:to>
    <xdr:cxnSp macro="">
      <xdr:nvCxnSpPr>
        <xdr:cNvPr id="308" name="直線コネクタ 307">
          <a:extLst>
            <a:ext uri="{FF2B5EF4-FFF2-40B4-BE49-F238E27FC236}">
              <a16:creationId xmlns:a16="http://schemas.microsoft.com/office/drawing/2014/main" id="{514144E7-2B4E-494B-8367-A564864AEC54}"/>
            </a:ext>
          </a:extLst>
        </xdr:cNvPr>
        <xdr:cNvCxnSpPr/>
      </xdr:nvCxnSpPr>
      <xdr:spPr>
        <a:xfrm>
          <a:off x="1008380" y="14004798"/>
          <a:ext cx="78232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09" name="n_1aveValue【公営住宅】&#10;有形固定資産減価償却率">
          <a:extLst>
            <a:ext uri="{FF2B5EF4-FFF2-40B4-BE49-F238E27FC236}">
              <a16:creationId xmlns:a16="http://schemas.microsoft.com/office/drawing/2014/main" id="{EC757106-2ECC-4837-810B-158B12B941A8}"/>
            </a:ext>
          </a:extLst>
        </xdr:cNvPr>
        <xdr:cNvSpPr txBox="1"/>
      </xdr:nvSpPr>
      <xdr:spPr>
        <a:xfrm>
          <a:off x="317056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0" name="n_2aveValue【公営住宅】&#10;有形固定資産減価償却率">
          <a:extLst>
            <a:ext uri="{FF2B5EF4-FFF2-40B4-BE49-F238E27FC236}">
              <a16:creationId xmlns:a16="http://schemas.microsoft.com/office/drawing/2014/main" id="{6B886F22-35D2-41BB-8F51-F4F1DF9317B6}"/>
            </a:ext>
          </a:extLst>
        </xdr:cNvPr>
        <xdr:cNvSpPr txBox="1"/>
      </xdr:nvSpPr>
      <xdr:spPr>
        <a:xfrm>
          <a:off x="2385704" y="134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1" name="n_3aveValue【公営住宅】&#10;有形固定資産減価償却率">
          <a:extLst>
            <a:ext uri="{FF2B5EF4-FFF2-40B4-BE49-F238E27FC236}">
              <a16:creationId xmlns:a16="http://schemas.microsoft.com/office/drawing/2014/main" id="{C733EFE9-997A-4E9B-AA80-C0CF5EE5C973}"/>
            </a:ext>
          </a:extLst>
        </xdr:cNvPr>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2" name="n_4aveValue【公営住宅】&#10;有形固定資産減価償却率">
          <a:extLst>
            <a:ext uri="{FF2B5EF4-FFF2-40B4-BE49-F238E27FC236}">
              <a16:creationId xmlns:a16="http://schemas.microsoft.com/office/drawing/2014/main" id="{DC49F5B4-F8A7-443E-9C86-90D59E6A73C6}"/>
            </a:ext>
          </a:extLst>
        </xdr:cNvPr>
        <xdr:cNvSpPr txBox="1"/>
      </xdr:nvSpPr>
      <xdr:spPr>
        <a:xfrm>
          <a:off x="8363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9162</xdr:rowOff>
    </xdr:from>
    <xdr:ext cx="405111" cy="259045"/>
    <xdr:sp macro="" textlink="">
      <xdr:nvSpPr>
        <xdr:cNvPr id="313" name="n_1mainValue【公営住宅】&#10;有形固定資産減価償却率">
          <a:extLst>
            <a:ext uri="{FF2B5EF4-FFF2-40B4-BE49-F238E27FC236}">
              <a16:creationId xmlns:a16="http://schemas.microsoft.com/office/drawing/2014/main" id="{B88C2A1F-BD75-488A-9FF6-02DA955B5E25}"/>
            </a:ext>
          </a:extLst>
        </xdr:cNvPr>
        <xdr:cNvSpPr txBox="1"/>
      </xdr:nvSpPr>
      <xdr:spPr>
        <a:xfrm>
          <a:off x="3170564" y="142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112031</xdr:rowOff>
    </xdr:from>
    <xdr:ext cx="405111" cy="259045"/>
    <xdr:sp macro="" textlink="">
      <xdr:nvSpPr>
        <xdr:cNvPr id="314" name="n_2mainValue【公営住宅】&#10;有形固定資産減価償却率">
          <a:extLst>
            <a:ext uri="{FF2B5EF4-FFF2-40B4-BE49-F238E27FC236}">
              <a16:creationId xmlns:a16="http://schemas.microsoft.com/office/drawing/2014/main" id="{5CCFF325-4F2B-4B18-9801-AF35B5EC3EF0}"/>
            </a:ext>
          </a:extLst>
        </xdr:cNvPr>
        <xdr:cNvSpPr txBox="1"/>
      </xdr:nvSpPr>
      <xdr:spPr>
        <a:xfrm>
          <a:off x="2385704" y="141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38879</xdr:rowOff>
    </xdr:from>
    <xdr:ext cx="405111" cy="259045"/>
    <xdr:sp macro="" textlink="">
      <xdr:nvSpPr>
        <xdr:cNvPr id="315" name="n_3mainValue【公営住宅】&#10;有形固定資産減価償却率">
          <a:extLst>
            <a:ext uri="{FF2B5EF4-FFF2-40B4-BE49-F238E27FC236}">
              <a16:creationId xmlns:a16="http://schemas.microsoft.com/office/drawing/2014/main" id="{BE4E1178-F2BD-4B7C-961A-E59131CB7B90}"/>
            </a:ext>
          </a:extLst>
        </xdr:cNvPr>
        <xdr:cNvSpPr txBox="1"/>
      </xdr:nvSpPr>
      <xdr:spPr>
        <a:xfrm>
          <a:off x="1611004" y="1412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132605</xdr:rowOff>
    </xdr:from>
    <xdr:ext cx="405111" cy="259045"/>
    <xdr:sp macro="" textlink="">
      <xdr:nvSpPr>
        <xdr:cNvPr id="316" name="n_4mainValue【公営住宅】&#10;有形固定資産減価償却率">
          <a:extLst>
            <a:ext uri="{FF2B5EF4-FFF2-40B4-BE49-F238E27FC236}">
              <a16:creationId xmlns:a16="http://schemas.microsoft.com/office/drawing/2014/main" id="{02037B2B-9D1E-4A8C-AF5E-348D6E5D4892}"/>
            </a:ext>
          </a:extLst>
        </xdr:cNvPr>
        <xdr:cNvSpPr txBox="1"/>
      </xdr:nvSpPr>
      <xdr:spPr>
        <a:xfrm>
          <a:off x="836304" y="1404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AB4269C5-A596-4247-A466-5087B33EEDF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8E4AF341-1DE7-4E5B-9CCA-03BEFEE8163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A272C6E-878A-4B4E-ABAB-D7F83D0956A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7C763ACD-CB36-4E7F-843A-6B8B408B623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AE93D59-3524-4466-A48A-AE454BC20D9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4614173F-0D7E-43A9-B709-94F4691C62E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A66321C-D229-4DA0-81DE-AFE37AE13EA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8EAB12A8-7F0C-44F9-A206-8FC29D31779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91DA5FF-848C-4C06-A9B5-AA74E80B6DD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EE699B0D-798B-4951-9B13-0DD45395C2D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96F5898F-1045-4549-9218-A29EE093B507}"/>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D4118F80-D44C-425C-B203-AB5920E4531A}"/>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B392B195-CCA4-45D6-80C0-6C7ECFFF09B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C5EABF23-093A-4ABA-AA7A-8CA531EDC4DC}"/>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8F004491-1BAF-441C-A04B-095FB7461F6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1AD537E6-611E-45EE-9388-AEC6FD0D1CA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7D36BD24-1310-48FC-BDBD-AD0C410FF0D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17349C18-85A5-479E-845F-47D42BD74FF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560B03F5-950C-46E7-8354-370E9F3E811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9F18F850-DCC8-4DC4-BB6A-4616AAFD5F1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9D9651D7-59F1-45E8-890B-43BC8CB0E4A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B02151B4-2993-4DC3-A679-BDDEACB6E749}"/>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6FDDF43-504E-46A3-A8D9-23F4010E76D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7A99BC7-FD91-4B79-A4DA-7CEDD127DBA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4003C8D-3093-45D2-9089-E124A2B21E4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1B7D3B3F-F091-4F9E-9A09-D704F50B2599}"/>
            </a:ext>
          </a:extLst>
        </xdr:cNvPr>
        <xdr:cNvCxnSpPr/>
      </xdr:nvCxnSpPr>
      <xdr:spPr>
        <a:xfrm flipV="1">
          <a:off x="9219565" y="13170626"/>
          <a:ext cx="0" cy="122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59781929-3D81-4BF0-A1D5-433E69E99B3A}"/>
            </a:ext>
          </a:extLst>
        </xdr:cNvPr>
        <xdr:cNvSpPr txBox="1"/>
      </xdr:nvSpPr>
      <xdr:spPr>
        <a:xfrm>
          <a:off x="925830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6E0DF0A3-0A5F-46C1-81E2-5D156538F52F}"/>
            </a:ext>
          </a:extLst>
        </xdr:cNvPr>
        <xdr:cNvCxnSpPr/>
      </xdr:nvCxnSpPr>
      <xdr:spPr>
        <a:xfrm>
          <a:off x="9154160" y="143979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B20CB5B4-A10A-4173-A77F-9F557FC1D76F}"/>
            </a:ext>
          </a:extLst>
        </xdr:cNvPr>
        <xdr:cNvSpPr txBox="1"/>
      </xdr:nvSpPr>
      <xdr:spPr>
        <a:xfrm>
          <a:off x="9258300" y="129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FC94CCE6-35C0-41A8-BE88-8F31F3E631B8}"/>
            </a:ext>
          </a:extLst>
        </xdr:cNvPr>
        <xdr:cNvCxnSpPr/>
      </xdr:nvCxnSpPr>
      <xdr:spPr>
        <a:xfrm>
          <a:off x="9154160" y="1317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7" name="【公営住宅】&#10;一人当たり面積平均値テキスト">
          <a:extLst>
            <a:ext uri="{FF2B5EF4-FFF2-40B4-BE49-F238E27FC236}">
              <a16:creationId xmlns:a16="http://schemas.microsoft.com/office/drawing/2014/main" id="{DE70441A-2C30-4614-A715-5BA6B26D8710}"/>
            </a:ext>
          </a:extLst>
        </xdr:cNvPr>
        <xdr:cNvSpPr txBox="1"/>
      </xdr:nvSpPr>
      <xdr:spPr>
        <a:xfrm>
          <a:off x="9258300" y="13806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DC41DCF1-EF23-49D9-A983-199433E4743C}"/>
            </a:ext>
          </a:extLst>
        </xdr:cNvPr>
        <xdr:cNvSpPr/>
      </xdr:nvSpPr>
      <xdr:spPr>
        <a:xfrm>
          <a:off x="9192260" y="139509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77A7EBFB-2906-49C0-ACFD-683E1A5F5819}"/>
            </a:ext>
          </a:extLst>
        </xdr:cNvPr>
        <xdr:cNvSpPr/>
      </xdr:nvSpPr>
      <xdr:spPr>
        <a:xfrm>
          <a:off x="8445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E4BA9D61-0153-45A6-8350-EB1CEC355D20}"/>
            </a:ext>
          </a:extLst>
        </xdr:cNvPr>
        <xdr:cNvSpPr/>
      </xdr:nvSpPr>
      <xdr:spPr>
        <a:xfrm>
          <a:off x="7670800" y="139542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4055430E-00FB-466E-A7EF-59AA98715A40}"/>
            </a:ext>
          </a:extLst>
        </xdr:cNvPr>
        <xdr:cNvSpPr/>
      </xdr:nvSpPr>
      <xdr:spPr>
        <a:xfrm>
          <a:off x="6873240" y="139857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13A454E2-EDC6-4B33-87E1-A15C5C0CB016}"/>
            </a:ext>
          </a:extLst>
        </xdr:cNvPr>
        <xdr:cNvSpPr/>
      </xdr:nvSpPr>
      <xdr:spPr>
        <a:xfrm>
          <a:off x="6098540" y="1398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93927CC-9A8A-469A-B0EB-3392C60707F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FE3331-059A-4340-AE1F-090687409CA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B03808E-524B-428C-B524-679A3202B7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CD967F6-F0CB-4133-8206-5F3B7F3EE84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2D6596B-0EEA-489C-BE67-9B8B3505038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83638</xdr:rowOff>
    </xdr:from>
    <xdr:to>
      <xdr:col>55</xdr:col>
      <xdr:colOff>50800</xdr:colOff>
      <xdr:row>84</xdr:row>
      <xdr:rowOff>13788</xdr:rowOff>
    </xdr:to>
    <xdr:sp macro="" textlink="">
      <xdr:nvSpPr>
        <xdr:cNvPr id="358" name="楕円 357">
          <a:extLst>
            <a:ext uri="{FF2B5EF4-FFF2-40B4-BE49-F238E27FC236}">
              <a16:creationId xmlns:a16="http://schemas.microsoft.com/office/drawing/2014/main" id="{09F759EF-CB1E-47DA-AB4E-78EE2F364AF3}"/>
            </a:ext>
          </a:extLst>
        </xdr:cNvPr>
        <xdr:cNvSpPr/>
      </xdr:nvSpPr>
      <xdr:spPr>
        <a:xfrm>
          <a:off x="9192260" y="13997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62065</xdr:rowOff>
    </xdr:from>
    <xdr:ext cx="469744" cy="259045"/>
    <xdr:sp macro="" textlink="">
      <xdr:nvSpPr>
        <xdr:cNvPr id="359" name="【公営住宅】&#10;一人当たり面積該当値テキスト">
          <a:extLst>
            <a:ext uri="{FF2B5EF4-FFF2-40B4-BE49-F238E27FC236}">
              <a16:creationId xmlns:a16="http://schemas.microsoft.com/office/drawing/2014/main" id="{8C937E8F-A793-4DC1-AF95-FCEE4FE74B1F}"/>
            </a:ext>
          </a:extLst>
        </xdr:cNvPr>
        <xdr:cNvSpPr txBox="1"/>
      </xdr:nvSpPr>
      <xdr:spPr>
        <a:xfrm>
          <a:off x="9258300" y="1397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82550</xdr:rowOff>
    </xdr:from>
    <xdr:to>
      <xdr:col>50</xdr:col>
      <xdr:colOff>165100</xdr:colOff>
      <xdr:row>84</xdr:row>
      <xdr:rowOff>12700</xdr:rowOff>
    </xdr:to>
    <xdr:sp macro="" textlink="">
      <xdr:nvSpPr>
        <xdr:cNvPr id="360" name="楕円 359">
          <a:extLst>
            <a:ext uri="{FF2B5EF4-FFF2-40B4-BE49-F238E27FC236}">
              <a16:creationId xmlns:a16="http://schemas.microsoft.com/office/drawing/2014/main" id="{56ACE77F-B93C-488A-88A8-087883361CF4}"/>
            </a:ext>
          </a:extLst>
        </xdr:cNvPr>
        <xdr:cNvSpPr/>
      </xdr:nvSpPr>
      <xdr:spPr>
        <a:xfrm>
          <a:off x="8445500" y="1399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133350</xdr:rowOff>
    </xdr:from>
    <xdr:to>
      <xdr:col>55</xdr:col>
      <xdr:colOff>0</xdr:colOff>
      <xdr:row>83</xdr:row>
      <xdr:rowOff>134438</xdr:rowOff>
    </xdr:to>
    <xdr:cxnSp macro="">
      <xdr:nvCxnSpPr>
        <xdr:cNvPr id="361" name="直線コネクタ 360">
          <a:extLst>
            <a:ext uri="{FF2B5EF4-FFF2-40B4-BE49-F238E27FC236}">
              <a16:creationId xmlns:a16="http://schemas.microsoft.com/office/drawing/2014/main" id="{C6840F3B-C80F-456F-BAAE-6CC6D786F7EA}"/>
            </a:ext>
          </a:extLst>
        </xdr:cNvPr>
        <xdr:cNvCxnSpPr/>
      </xdr:nvCxnSpPr>
      <xdr:spPr>
        <a:xfrm>
          <a:off x="8496300" y="14047470"/>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84727</xdr:rowOff>
    </xdr:from>
    <xdr:to>
      <xdr:col>46</xdr:col>
      <xdr:colOff>38100</xdr:colOff>
      <xdr:row>84</xdr:row>
      <xdr:rowOff>14877</xdr:rowOff>
    </xdr:to>
    <xdr:sp macro="" textlink="">
      <xdr:nvSpPr>
        <xdr:cNvPr id="362" name="楕円 361">
          <a:extLst>
            <a:ext uri="{FF2B5EF4-FFF2-40B4-BE49-F238E27FC236}">
              <a16:creationId xmlns:a16="http://schemas.microsoft.com/office/drawing/2014/main" id="{D99AD6AB-2885-4B02-A235-F5F6FB0BAB12}"/>
            </a:ext>
          </a:extLst>
        </xdr:cNvPr>
        <xdr:cNvSpPr/>
      </xdr:nvSpPr>
      <xdr:spPr>
        <a:xfrm>
          <a:off x="7670800" y="13998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133350</xdr:rowOff>
    </xdr:from>
    <xdr:to>
      <xdr:col>50</xdr:col>
      <xdr:colOff>114300</xdr:colOff>
      <xdr:row>83</xdr:row>
      <xdr:rowOff>135527</xdr:rowOff>
    </xdr:to>
    <xdr:cxnSp macro="">
      <xdr:nvCxnSpPr>
        <xdr:cNvPr id="363" name="直線コネクタ 362">
          <a:extLst>
            <a:ext uri="{FF2B5EF4-FFF2-40B4-BE49-F238E27FC236}">
              <a16:creationId xmlns:a16="http://schemas.microsoft.com/office/drawing/2014/main" id="{2E847C54-71F8-43FD-BA08-F0737060DC49}"/>
            </a:ext>
          </a:extLst>
        </xdr:cNvPr>
        <xdr:cNvCxnSpPr/>
      </xdr:nvCxnSpPr>
      <xdr:spPr>
        <a:xfrm flipV="1">
          <a:off x="7713980" y="14047470"/>
          <a:ext cx="7823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87993</xdr:rowOff>
    </xdr:from>
    <xdr:to>
      <xdr:col>41</xdr:col>
      <xdr:colOff>101600</xdr:colOff>
      <xdr:row>84</xdr:row>
      <xdr:rowOff>18143</xdr:rowOff>
    </xdr:to>
    <xdr:sp macro="" textlink="">
      <xdr:nvSpPr>
        <xdr:cNvPr id="364" name="楕円 363">
          <a:extLst>
            <a:ext uri="{FF2B5EF4-FFF2-40B4-BE49-F238E27FC236}">
              <a16:creationId xmlns:a16="http://schemas.microsoft.com/office/drawing/2014/main" id="{84320250-860E-4820-80CB-238B033142A3}"/>
            </a:ext>
          </a:extLst>
        </xdr:cNvPr>
        <xdr:cNvSpPr/>
      </xdr:nvSpPr>
      <xdr:spPr>
        <a:xfrm>
          <a:off x="6873240" y="14002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135527</xdr:rowOff>
    </xdr:from>
    <xdr:to>
      <xdr:col>45</xdr:col>
      <xdr:colOff>177800</xdr:colOff>
      <xdr:row>83</xdr:row>
      <xdr:rowOff>138793</xdr:rowOff>
    </xdr:to>
    <xdr:cxnSp macro="">
      <xdr:nvCxnSpPr>
        <xdr:cNvPr id="365" name="直線コネクタ 364">
          <a:extLst>
            <a:ext uri="{FF2B5EF4-FFF2-40B4-BE49-F238E27FC236}">
              <a16:creationId xmlns:a16="http://schemas.microsoft.com/office/drawing/2014/main" id="{3094E469-1F3C-4A1F-ABDD-741FE0BAA639}"/>
            </a:ext>
          </a:extLst>
        </xdr:cNvPr>
        <xdr:cNvCxnSpPr/>
      </xdr:nvCxnSpPr>
      <xdr:spPr>
        <a:xfrm flipV="1">
          <a:off x="6924040" y="1404964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89081</xdr:rowOff>
    </xdr:from>
    <xdr:to>
      <xdr:col>36</xdr:col>
      <xdr:colOff>165100</xdr:colOff>
      <xdr:row>84</xdr:row>
      <xdr:rowOff>19231</xdr:rowOff>
    </xdr:to>
    <xdr:sp macro="" textlink="">
      <xdr:nvSpPr>
        <xdr:cNvPr id="366" name="楕円 365">
          <a:extLst>
            <a:ext uri="{FF2B5EF4-FFF2-40B4-BE49-F238E27FC236}">
              <a16:creationId xmlns:a16="http://schemas.microsoft.com/office/drawing/2014/main" id="{665A7A0A-0C06-4C41-AB2A-C118784540AA}"/>
            </a:ext>
          </a:extLst>
        </xdr:cNvPr>
        <xdr:cNvSpPr/>
      </xdr:nvSpPr>
      <xdr:spPr>
        <a:xfrm>
          <a:off x="6098540" y="14003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138793</xdr:rowOff>
    </xdr:from>
    <xdr:to>
      <xdr:col>41</xdr:col>
      <xdr:colOff>50800</xdr:colOff>
      <xdr:row>83</xdr:row>
      <xdr:rowOff>139881</xdr:rowOff>
    </xdr:to>
    <xdr:cxnSp macro="">
      <xdr:nvCxnSpPr>
        <xdr:cNvPr id="367" name="直線コネクタ 366">
          <a:extLst>
            <a:ext uri="{FF2B5EF4-FFF2-40B4-BE49-F238E27FC236}">
              <a16:creationId xmlns:a16="http://schemas.microsoft.com/office/drawing/2014/main" id="{16D91D63-C4CC-447E-A291-8188361656AB}"/>
            </a:ext>
          </a:extLst>
        </xdr:cNvPr>
        <xdr:cNvCxnSpPr/>
      </xdr:nvCxnSpPr>
      <xdr:spPr>
        <a:xfrm flipV="1">
          <a:off x="6149340" y="14052913"/>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68" name="n_1aveValue【公営住宅】&#10;一人当たり面積">
          <a:extLst>
            <a:ext uri="{FF2B5EF4-FFF2-40B4-BE49-F238E27FC236}">
              <a16:creationId xmlns:a16="http://schemas.microsoft.com/office/drawing/2014/main" id="{03E37E7E-1A38-48E1-9D78-C88885BA6873}"/>
            </a:ext>
          </a:extLst>
        </xdr:cNvPr>
        <xdr:cNvSpPr txBox="1"/>
      </xdr:nvSpPr>
      <xdr:spPr>
        <a:xfrm>
          <a:off x="8271587" y="1373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69" name="n_2aveValue【公営住宅】&#10;一人当たり面積">
          <a:extLst>
            <a:ext uri="{FF2B5EF4-FFF2-40B4-BE49-F238E27FC236}">
              <a16:creationId xmlns:a16="http://schemas.microsoft.com/office/drawing/2014/main" id="{0FBD2E3D-787D-40AB-96C2-6C92B5C999B0}"/>
            </a:ext>
          </a:extLst>
        </xdr:cNvPr>
        <xdr:cNvSpPr txBox="1"/>
      </xdr:nvSpPr>
      <xdr:spPr>
        <a:xfrm>
          <a:off x="7509587" y="1373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0" name="n_3aveValue【公営住宅】&#10;一人当たり面積">
          <a:extLst>
            <a:ext uri="{FF2B5EF4-FFF2-40B4-BE49-F238E27FC236}">
              <a16:creationId xmlns:a16="http://schemas.microsoft.com/office/drawing/2014/main" id="{9A8B25AD-04EC-43D5-8BAF-BCC06797D8BD}"/>
            </a:ext>
          </a:extLst>
        </xdr:cNvPr>
        <xdr:cNvSpPr txBox="1"/>
      </xdr:nvSpPr>
      <xdr:spPr>
        <a:xfrm>
          <a:off x="6712027" y="137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1" name="n_4aveValue【公営住宅】&#10;一人当たり面積">
          <a:extLst>
            <a:ext uri="{FF2B5EF4-FFF2-40B4-BE49-F238E27FC236}">
              <a16:creationId xmlns:a16="http://schemas.microsoft.com/office/drawing/2014/main" id="{1A03E62E-77A5-4C4D-9327-CD549142BC7C}"/>
            </a:ext>
          </a:extLst>
        </xdr:cNvPr>
        <xdr:cNvSpPr txBox="1"/>
      </xdr:nvSpPr>
      <xdr:spPr>
        <a:xfrm>
          <a:off x="5937327"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3827</xdr:rowOff>
    </xdr:from>
    <xdr:ext cx="469744" cy="259045"/>
    <xdr:sp macro="" textlink="">
      <xdr:nvSpPr>
        <xdr:cNvPr id="372" name="n_1mainValue【公営住宅】&#10;一人当たり面積">
          <a:extLst>
            <a:ext uri="{FF2B5EF4-FFF2-40B4-BE49-F238E27FC236}">
              <a16:creationId xmlns:a16="http://schemas.microsoft.com/office/drawing/2014/main" id="{D9DFCC84-302C-4B3E-A9E9-32004ABFA589}"/>
            </a:ext>
          </a:extLst>
        </xdr:cNvPr>
        <xdr:cNvSpPr txBox="1"/>
      </xdr:nvSpPr>
      <xdr:spPr>
        <a:xfrm>
          <a:off x="827158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6004</xdr:rowOff>
    </xdr:from>
    <xdr:ext cx="469744" cy="259045"/>
    <xdr:sp macro="" textlink="">
      <xdr:nvSpPr>
        <xdr:cNvPr id="373" name="n_2mainValue【公営住宅】&#10;一人当たり面積">
          <a:extLst>
            <a:ext uri="{FF2B5EF4-FFF2-40B4-BE49-F238E27FC236}">
              <a16:creationId xmlns:a16="http://schemas.microsoft.com/office/drawing/2014/main" id="{081ECC17-35FF-480E-B0BD-E197B73B39FE}"/>
            </a:ext>
          </a:extLst>
        </xdr:cNvPr>
        <xdr:cNvSpPr txBox="1"/>
      </xdr:nvSpPr>
      <xdr:spPr>
        <a:xfrm>
          <a:off x="7509587" y="140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74" name="n_3mainValue【公営住宅】&#10;一人当たり面積">
          <a:extLst>
            <a:ext uri="{FF2B5EF4-FFF2-40B4-BE49-F238E27FC236}">
              <a16:creationId xmlns:a16="http://schemas.microsoft.com/office/drawing/2014/main" id="{0C69A982-6E36-4B3F-BEB8-50DD09FF0B89}"/>
            </a:ext>
          </a:extLst>
        </xdr:cNvPr>
        <xdr:cNvSpPr txBox="1"/>
      </xdr:nvSpPr>
      <xdr:spPr>
        <a:xfrm>
          <a:off x="671202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10358</xdr:rowOff>
    </xdr:from>
    <xdr:ext cx="469744" cy="259045"/>
    <xdr:sp macro="" textlink="">
      <xdr:nvSpPr>
        <xdr:cNvPr id="375" name="n_4mainValue【公営住宅】&#10;一人当たり面積">
          <a:extLst>
            <a:ext uri="{FF2B5EF4-FFF2-40B4-BE49-F238E27FC236}">
              <a16:creationId xmlns:a16="http://schemas.microsoft.com/office/drawing/2014/main" id="{E64CB8F9-D6A2-4A93-88DD-F59FBE4EC29A}"/>
            </a:ext>
          </a:extLst>
        </xdr:cNvPr>
        <xdr:cNvSpPr txBox="1"/>
      </xdr:nvSpPr>
      <xdr:spPr>
        <a:xfrm>
          <a:off x="5937327" y="140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7C3B05C-C63F-4E04-BB80-04CB423F37C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393FA6D-3ACC-4FF5-AC2C-82C8ECD9F4A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150922B-A0E1-4111-8AF5-B6E0614847D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47BD66E-1A6E-4D89-A1C9-998995CB25A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6C47303-7D4A-4401-838C-BD7D9CB04D5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660E3E7-1A03-46F7-A137-806F3425986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70E5D74A-66E6-4AD7-811D-896DABE06DD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9849D219-AA2B-4287-9BAE-9DBAAD9D923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D42AF650-ABBD-4280-8044-D78C579A403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6F32CC8-B4F5-489A-B91D-71B1FA33F55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F711B0C5-1540-457A-A74D-39346418673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9EBE3FDF-949E-4F13-9AFA-F275F908B91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9214F47-C5A6-409D-B894-9ADAE4A822A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C713C2DB-1E5B-472D-97E9-9B9B9B6540D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03E81E0-2533-4F7E-BF68-E70C639D610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EF22884-F309-402D-8378-6D1C14A4D50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9308B4B-C69A-4663-9721-F613C032DF4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8A3E4A0-A7CF-4E9A-A41B-CA9C416A6AD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89253B0-5ED0-4D22-ABC4-DBD13B2BDBD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C6C217CC-3BD0-4EE6-9E04-BC1ABFD00AF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BE178EE-BE83-4AAD-AD8C-C8F02D495AF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ED938B41-D2D5-4C3F-8128-D8DD4167979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B3DB400-FE41-48D5-A405-30FA800C1C0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5D952DD4-9096-4795-AC08-2AE19AD5731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890A3C0D-9120-4AFC-BFF7-165E4526653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1E179D9F-A9CF-4923-8563-D9CE452395C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5EE05A7D-DE68-4A16-B6EC-663F78187A01}"/>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5868B52D-2B20-4CB6-BF1F-CB3A8D6F3DB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a:extLst>
            <a:ext uri="{FF2B5EF4-FFF2-40B4-BE49-F238E27FC236}">
              <a16:creationId xmlns:a16="http://schemas.microsoft.com/office/drawing/2014/main" id="{FDF8BF4F-6849-4FC6-B30E-85BDDB363EFF}"/>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CE5BFF16-F609-42BE-9ED5-F6C3F126A4C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5D015A10-6C6E-47C0-AEB1-BECBD5CE040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7EE1C96E-D030-4210-98F3-FF0B0EA9135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E97E21CD-0F98-4C3A-9189-D4985F60147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55428B3C-B42D-45FE-AC3E-FA9CCFA10FA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6FAB543C-8D09-4F95-8F8E-19A760141D2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5EF9297B-01A2-4CC1-89CF-04B220C2AB1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974CBE75-B0C9-491A-87A7-11385AF48188}"/>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644D6D5-03A8-40E2-930A-728B35E1C3D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73F36D21-2432-447D-821F-64E9E7823D1A}"/>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EC3CDCC4-3A3A-4A17-85A5-97449EC20BB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416" name="直線コネクタ 415">
          <a:extLst>
            <a:ext uri="{FF2B5EF4-FFF2-40B4-BE49-F238E27FC236}">
              <a16:creationId xmlns:a16="http://schemas.microsoft.com/office/drawing/2014/main" id="{9B34D1A8-C514-4A90-9271-C26ED21F4372}"/>
            </a:ext>
          </a:extLst>
        </xdr:cNvPr>
        <xdr:cNvCxnSpPr/>
      </xdr:nvCxnSpPr>
      <xdr:spPr>
        <a:xfrm flipV="1">
          <a:off x="14375764" y="553974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A2E1BBBD-6D1A-4845-94EC-DEBFFA82F914}"/>
            </a:ext>
          </a:extLst>
        </xdr:cNvPr>
        <xdr:cNvSpPr txBox="1"/>
      </xdr:nvSpPr>
      <xdr:spPr>
        <a:xfrm>
          <a:off x="144145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18" name="直線コネクタ 417">
          <a:extLst>
            <a:ext uri="{FF2B5EF4-FFF2-40B4-BE49-F238E27FC236}">
              <a16:creationId xmlns:a16="http://schemas.microsoft.com/office/drawing/2014/main" id="{4CAAD149-3077-43B6-BD0D-6BB100E21E35}"/>
            </a:ext>
          </a:extLst>
        </xdr:cNvPr>
        <xdr:cNvCxnSpPr/>
      </xdr:nvCxnSpPr>
      <xdr:spPr>
        <a:xfrm>
          <a:off x="142875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F53C1BE4-B80F-49EF-A52B-35AE2E5E4E00}"/>
            </a:ext>
          </a:extLst>
        </xdr:cNvPr>
        <xdr:cNvSpPr txBox="1"/>
      </xdr:nvSpPr>
      <xdr:spPr>
        <a:xfrm>
          <a:off x="1441450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420" name="直線コネクタ 419">
          <a:extLst>
            <a:ext uri="{FF2B5EF4-FFF2-40B4-BE49-F238E27FC236}">
              <a16:creationId xmlns:a16="http://schemas.microsoft.com/office/drawing/2014/main" id="{86EB8DEB-B068-4DCF-8A99-F6AAC3505721}"/>
            </a:ext>
          </a:extLst>
        </xdr:cNvPr>
        <xdr:cNvCxnSpPr/>
      </xdr:nvCxnSpPr>
      <xdr:spPr>
        <a:xfrm>
          <a:off x="1428750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133367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3AE7E522-F5E6-4479-B3F6-4C9E39457BC6}"/>
            </a:ext>
          </a:extLst>
        </xdr:cNvPr>
        <xdr:cNvSpPr txBox="1"/>
      </xdr:nvSpPr>
      <xdr:spPr>
        <a:xfrm>
          <a:off x="14414500" y="616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422" name="フローチャート: 判断 421">
          <a:extLst>
            <a:ext uri="{FF2B5EF4-FFF2-40B4-BE49-F238E27FC236}">
              <a16:creationId xmlns:a16="http://schemas.microsoft.com/office/drawing/2014/main" id="{FE363DE6-39EE-4615-B60F-7EF2BB6FE8A1}"/>
            </a:ext>
          </a:extLst>
        </xdr:cNvPr>
        <xdr:cNvSpPr/>
      </xdr:nvSpPr>
      <xdr:spPr>
        <a:xfrm>
          <a:off x="14325600" y="61899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3" name="フローチャート: 判断 422">
          <a:extLst>
            <a:ext uri="{FF2B5EF4-FFF2-40B4-BE49-F238E27FC236}">
              <a16:creationId xmlns:a16="http://schemas.microsoft.com/office/drawing/2014/main" id="{47E0FD31-56C4-45B1-8484-7D616492F3A5}"/>
            </a:ext>
          </a:extLst>
        </xdr:cNvPr>
        <xdr:cNvSpPr/>
      </xdr:nvSpPr>
      <xdr:spPr>
        <a:xfrm>
          <a:off x="13578840" y="614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424" name="フローチャート: 判断 423">
          <a:extLst>
            <a:ext uri="{FF2B5EF4-FFF2-40B4-BE49-F238E27FC236}">
              <a16:creationId xmlns:a16="http://schemas.microsoft.com/office/drawing/2014/main" id="{D6F2CFBA-998D-4FEA-85E0-965AD44FB10F}"/>
            </a:ext>
          </a:extLst>
        </xdr:cNvPr>
        <xdr:cNvSpPr/>
      </xdr:nvSpPr>
      <xdr:spPr>
        <a:xfrm>
          <a:off x="12804140" y="60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425" name="フローチャート: 判断 424">
          <a:extLst>
            <a:ext uri="{FF2B5EF4-FFF2-40B4-BE49-F238E27FC236}">
              <a16:creationId xmlns:a16="http://schemas.microsoft.com/office/drawing/2014/main" id="{7924E750-610D-47E4-BAF7-0B2A30F5FC2E}"/>
            </a:ext>
          </a:extLst>
        </xdr:cNvPr>
        <xdr:cNvSpPr/>
      </xdr:nvSpPr>
      <xdr:spPr>
        <a:xfrm>
          <a:off x="1202944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426" name="フローチャート: 判断 425">
          <a:extLst>
            <a:ext uri="{FF2B5EF4-FFF2-40B4-BE49-F238E27FC236}">
              <a16:creationId xmlns:a16="http://schemas.microsoft.com/office/drawing/2014/main" id="{55DF0829-392A-444E-ABAB-EA23E53E0CDA}"/>
            </a:ext>
          </a:extLst>
        </xdr:cNvPr>
        <xdr:cNvSpPr/>
      </xdr:nvSpPr>
      <xdr:spPr>
        <a:xfrm>
          <a:off x="1123188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222358A-8D7C-4035-B064-BD31A1DD793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C822600-D2E8-438A-8B70-03C17A4EE3D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1C471F6-2A43-4E17-9603-B94AA7EFD86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1A1C01D-D4EA-43EC-9637-4445F7D1C70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8B2EECE-6F4D-4B81-975C-0FF71CB9205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32" name="楕円 431">
          <a:extLst>
            <a:ext uri="{FF2B5EF4-FFF2-40B4-BE49-F238E27FC236}">
              <a16:creationId xmlns:a16="http://schemas.microsoft.com/office/drawing/2014/main" id="{3722294A-288E-4DE6-8A27-2EECCB52B641}"/>
            </a:ext>
          </a:extLst>
        </xdr:cNvPr>
        <xdr:cNvSpPr/>
      </xdr:nvSpPr>
      <xdr:spPr>
        <a:xfrm>
          <a:off x="14325600" y="61061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A4181779-CD93-444A-8CA1-24C5E8E287AD}"/>
            </a:ext>
          </a:extLst>
        </xdr:cNvPr>
        <xdr:cNvSpPr txBox="1"/>
      </xdr:nvSpPr>
      <xdr:spPr>
        <a:xfrm>
          <a:off x="144145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40640</xdr:rowOff>
    </xdr:from>
    <xdr:to>
      <xdr:col>81</xdr:col>
      <xdr:colOff>101600</xdr:colOff>
      <xdr:row>36</xdr:row>
      <xdr:rowOff>142240</xdr:rowOff>
    </xdr:to>
    <xdr:sp macro="" textlink="">
      <xdr:nvSpPr>
        <xdr:cNvPr id="434" name="楕円 433">
          <a:extLst>
            <a:ext uri="{FF2B5EF4-FFF2-40B4-BE49-F238E27FC236}">
              <a16:creationId xmlns:a16="http://schemas.microsoft.com/office/drawing/2014/main" id="{DCAB5244-2850-431B-A115-69248A61965C}"/>
            </a:ext>
          </a:extLst>
        </xdr:cNvPr>
        <xdr:cNvSpPr/>
      </xdr:nvSpPr>
      <xdr:spPr>
        <a:xfrm>
          <a:off x="1357884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121920</xdr:rowOff>
    </xdr:to>
    <xdr:cxnSp macro="">
      <xdr:nvCxnSpPr>
        <xdr:cNvPr id="435" name="直線コネクタ 434">
          <a:extLst>
            <a:ext uri="{FF2B5EF4-FFF2-40B4-BE49-F238E27FC236}">
              <a16:creationId xmlns:a16="http://schemas.microsoft.com/office/drawing/2014/main" id="{0D185274-E1ED-474C-8220-86B7CD30C909}"/>
            </a:ext>
          </a:extLst>
        </xdr:cNvPr>
        <xdr:cNvCxnSpPr/>
      </xdr:nvCxnSpPr>
      <xdr:spPr>
        <a:xfrm>
          <a:off x="13629640" y="612648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166370</xdr:rowOff>
    </xdr:from>
    <xdr:to>
      <xdr:col>76</xdr:col>
      <xdr:colOff>165100</xdr:colOff>
      <xdr:row>36</xdr:row>
      <xdr:rowOff>96520</xdr:rowOff>
    </xdr:to>
    <xdr:sp macro="" textlink="">
      <xdr:nvSpPr>
        <xdr:cNvPr id="436" name="楕円 435">
          <a:extLst>
            <a:ext uri="{FF2B5EF4-FFF2-40B4-BE49-F238E27FC236}">
              <a16:creationId xmlns:a16="http://schemas.microsoft.com/office/drawing/2014/main" id="{D1B0BFCF-24BC-42AF-9C8C-DBFE98E92DB6}"/>
            </a:ext>
          </a:extLst>
        </xdr:cNvPr>
        <xdr:cNvSpPr/>
      </xdr:nvSpPr>
      <xdr:spPr>
        <a:xfrm>
          <a:off x="12804140" y="603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45720</xdr:rowOff>
    </xdr:from>
    <xdr:to>
      <xdr:col>81</xdr:col>
      <xdr:colOff>50800</xdr:colOff>
      <xdr:row>36</xdr:row>
      <xdr:rowOff>91440</xdr:rowOff>
    </xdr:to>
    <xdr:cxnSp macro="">
      <xdr:nvCxnSpPr>
        <xdr:cNvPr id="437" name="直線コネクタ 436">
          <a:extLst>
            <a:ext uri="{FF2B5EF4-FFF2-40B4-BE49-F238E27FC236}">
              <a16:creationId xmlns:a16="http://schemas.microsoft.com/office/drawing/2014/main" id="{311BFF23-16B7-42A1-AB0C-E8847CA13C6C}"/>
            </a:ext>
          </a:extLst>
        </xdr:cNvPr>
        <xdr:cNvCxnSpPr/>
      </xdr:nvCxnSpPr>
      <xdr:spPr>
        <a:xfrm>
          <a:off x="12854940" y="608076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38" name="楕円 437">
          <a:extLst>
            <a:ext uri="{FF2B5EF4-FFF2-40B4-BE49-F238E27FC236}">
              <a16:creationId xmlns:a16="http://schemas.microsoft.com/office/drawing/2014/main" id="{A874DB6A-A6FB-4250-A5FB-07ADC9A3758D}"/>
            </a:ext>
          </a:extLst>
        </xdr:cNvPr>
        <xdr:cNvSpPr/>
      </xdr:nvSpPr>
      <xdr:spPr>
        <a:xfrm>
          <a:off x="1202944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45720</xdr:rowOff>
    </xdr:from>
    <xdr:to>
      <xdr:col>76</xdr:col>
      <xdr:colOff>114300</xdr:colOff>
      <xdr:row>37</xdr:row>
      <xdr:rowOff>19050</xdr:rowOff>
    </xdr:to>
    <xdr:cxnSp macro="">
      <xdr:nvCxnSpPr>
        <xdr:cNvPr id="439" name="直線コネクタ 438">
          <a:extLst>
            <a:ext uri="{FF2B5EF4-FFF2-40B4-BE49-F238E27FC236}">
              <a16:creationId xmlns:a16="http://schemas.microsoft.com/office/drawing/2014/main" id="{FD1BC3AB-40F7-4A24-99CA-11C43C8234C5}"/>
            </a:ext>
          </a:extLst>
        </xdr:cNvPr>
        <xdr:cNvCxnSpPr/>
      </xdr:nvCxnSpPr>
      <xdr:spPr>
        <a:xfrm flipV="1">
          <a:off x="12072620" y="6080760"/>
          <a:ext cx="78232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82550</xdr:rowOff>
    </xdr:from>
    <xdr:to>
      <xdr:col>67</xdr:col>
      <xdr:colOff>101600</xdr:colOff>
      <xdr:row>37</xdr:row>
      <xdr:rowOff>12700</xdr:rowOff>
    </xdr:to>
    <xdr:sp macro="" textlink="">
      <xdr:nvSpPr>
        <xdr:cNvPr id="440" name="楕円 439">
          <a:extLst>
            <a:ext uri="{FF2B5EF4-FFF2-40B4-BE49-F238E27FC236}">
              <a16:creationId xmlns:a16="http://schemas.microsoft.com/office/drawing/2014/main" id="{42E97F9B-0EE6-4541-AF3E-EF198E67280D}"/>
            </a:ext>
          </a:extLst>
        </xdr:cNvPr>
        <xdr:cNvSpPr/>
      </xdr:nvSpPr>
      <xdr:spPr>
        <a:xfrm>
          <a:off x="11231880" y="611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133350</xdr:rowOff>
    </xdr:from>
    <xdr:to>
      <xdr:col>71</xdr:col>
      <xdr:colOff>177800</xdr:colOff>
      <xdr:row>37</xdr:row>
      <xdr:rowOff>19050</xdr:rowOff>
    </xdr:to>
    <xdr:cxnSp macro="">
      <xdr:nvCxnSpPr>
        <xdr:cNvPr id="441" name="直線コネクタ 440">
          <a:extLst>
            <a:ext uri="{FF2B5EF4-FFF2-40B4-BE49-F238E27FC236}">
              <a16:creationId xmlns:a16="http://schemas.microsoft.com/office/drawing/2014/main" id="{CAFBD27B-949D-49F6-ADE8-BD1DF9181D6F}"/>
            </a:ext>
          </a:extLst>
        </xdr:cNvPr>
        <xdr:cNvCxnSpPr/>
      </xdr:nvCxnSpPr>
      <xdr:spPr>
        <a:xfrm>
          <a:off x="11282680" y="616839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196B1EB8-B344-4B05-850D-C2222DF15461}"/>
            </a:ext>
          </a:extLst>
        </xdr:cNvPr>
        <xdr:cNvSpPr txBox="1"/>
      </xdr:nvSpPr>
      <xdr:spPr>
        <a:xfrm>
          <a:off x="13437244"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133367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900EBE6D-A913-4FBF-B407-95F0804A555F}"/>
            </a:ext>
          </a:extLst>
        </xdr:cNvPr>
        <xdr:cNvSpPr txBox="1"/>
      </xdr:nvSpPr>
      <xdr:spPr>
        <a:xfrm>
          <a:off x="12675244" y="616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E0CD0DC9-3713-41BF-A301-7EBCA46EADBE}"/>
            </a:ext>
          </a:extLst>
        </xdr:cNvPr>
        <xdr:cNvSpPr txBox="1"/>
      </xdr:nvSpPr>
      <xdr:spPr>
        <a:xfrm>
          <a:off x="119005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38117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11D5B05B-EDFB-43ED-B5F7-B2FAB25D3931}"/>
            </a:ext>
          </a:extLst>
        </xdr:cNvPr>
        <xdr:cNvSpPr txBox="1"/>
      </xdr:nvSpPr>
      <xdr:spPr>
        <a:xfrm>
          <a:off x="1110298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158767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141EA0B3-8C2E-4955-B50D-E2707C37B6CE}"/>
            </a:ext>
          </a:extLst>
        </xdr:cNvPr>
        <xdr:cNvSpPr txBox="1"/>
      </xdr:nvSpPr>
      <xdr:spPr>
        <a:xfrm>
          <a:off x="134372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113047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8BFAE8E8-A8EA-4F92-BB07-A6FCEE3F70E0}"/>
            </a:ext>
          </a:extLst>
        </xdr:cNvPr>
        <xdr:cNvSpPr txBox="1"/>
      </xdr:nvSpPr>
      <xdr:spPr>
        <a:xfrm>
          <a:off x="126752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1B664288-370E-4983-85FF-CA0215194F7F}"/>
            </a:ext>
          </a:extLst>
        </xdr:cNvPr>
        <xdr:cNvSpPr txBox="1"/>
      </xdr:nvSpPr>
      <xdr:spPr>
        <a:xfrm>
          <a:off x="119005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29227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FADAEDC5-DAB2-4255-BC55-905BBF9A7A7A}"/>
            </a:ext>
          </a:extLst>
        </xdr:cNvPr>
        <xdr:cNvSpPr txBox="1"/>
      </xdr:nvSpPr>
      <xdr:spPr>
        <a:xfrm>
          <a:off x="1110298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3D28820C-5060-4A25-B3CC-EF1CD5D9E88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DB86717C-F481-4894-AE16-9F7EC6436A3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100D3A60-C80B-45B4-99EC-EDDE011B158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BD48374E-4DDD-4433-9A08-812B521F82B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F76C58E5-E1F9-4D19-A8A1-72AFBC56188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85CAB69B-0F62-467B-92E5-55C5055347A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9F91628A-C0A7-4424-9C1F-FB9A6D6EA44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65CDA409-CC4C-4D3A-BABD-A8612D30D67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D64B0266-AEA7-4FFC-B8DE-E5801DB3179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5D900BE6-8EA8-4891-89B2-F918043F10E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B6A3C742-6AB7-47A3-BC60-31224475166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0C3AEFD6-1AD3-4194-9CC2-1BC52409EDA1}"/>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D699FBB4-9DF1-4C9C-AF0E-B57B82B0EF6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9CF43091-EDC1-4D11-9F4C-7A68923824B4}"/>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5788BE07-D8C8-4989-A70A-FDD724FD09A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12357E0C-B1EE-48F5-98E8-88E300D91BFB}"/>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DC975A0F-9681-4611-BF04-110644CA8D41}"/>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FDAB3C53-7EED-47AB-8933-C3B42AE0D4A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10F2513-2275-4766-8CF7-9310AA7B274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CC696BC9-BA82-4F5B-86B6-523357535C6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D941CC40-4117-46DF-AAF7-976309EDA5C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1" name="直線コネクタ 470">
          <a:extLst>
            <a:ext uri="{FF2B5EF4-FFF2-40B4-BE49-F238E27FC236}">
              <a16:creationId xmlns:a16="http://schemas.microsoft.com/office/drawing/2014/main" id="{CFFA7EE3-440D-4476-91E2-59DC48C91487}"/>
            </a:ext>
          </a:extLst>
        </xdr:cNvPr>
        <xdr:cNvCxnSpPr/>
      </xdr:nvCxnSpPr>
      <xdr:spPr>
        <a:xfrm flipV="1">
          <a:off x="19509104" y="578053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A6503D53-AA7A-4569-AD55-BC2E5A2BD246}"/>
            </a:ext>
          </a:extLst>
        </xdr:cNvPr>
        <xdr:cNvSpPr txBox="1"/>
      </xdr:nvSpPr>
      <xdr:spPr>
        <a:xfrm>
          <a:off x="19547840" y="68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3" name="直線コネクタ 472">
          <a:extLst>
            <a:ext uri="{FF2B5EF4-FFF2-40B4-BE49-F238E27FC236}">
              <a16:creationId xmlns:a16="http://schemas.microsoft.com/office/drawing/2014/main" id="{5BE70CBC-1B27-406B-9B17-93C3B88D5629}"/>
            </a:ext>
          </a:extLst>
        </xdr:cNvPr>
        <xdr:cNvCxnSpPr/>
      </xdr:nvCxnSpPr>
      <xdr:spPr>
        <a:xfrm>
          <a:off x="19443700" y="6813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BA0E6A10-2EDD-46CE-B371-21A761FE9491}"/>
            </a:ext>
          </a:extLst>
        </xdr:cNvPr>
        <xdr:cNvSpPr txBox="1"/>
      </xdr:nvSpPr>
      <xdr:spPr>
        <a:xfrm>
          <a:off x="19547840" y="555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5" name="直線コネクタ 474">
          <a:extLst>
            <a:ext uri="{FF2B5EF4-FFF2-40B4-BE49-F238E27FC236}">
              <a16:creationId xmlns:a16="http://schemas.microsoft.com/office/drawing/2014/main" id="{A46298EA-FE48-4263-89B5-20C17938CA00}"/>
            </a:ext>
          </a:extLst>
        </xdr:cNvPr>
        <xdr:cNvCxnSpPr/>
      </xdr:nvCxnSpPr>
      <xdr:spPr>
        <a:xfrm>
          <a:off x="19443700" y="5780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92981</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A9546213-F792-44C4-AADE-329266D79770}"/>
            </a:ext>
          </a:extLst>
        </xdr:cNvPr>
        <xdr:cNvSpPr txBox="1"/>
      </xdr:nvSpPr>
      <xdr:spPr>
        <a:xfrm>
          <a:off x="19547840" y="6295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477" name="フローチャート: 判断 476">
          <a:extLst>
            <a:ext uri="{FF2B5EF4-FFF2-40B4-BE49-F238E27FC236}">
              <a16:creationId xmlns:a16="http://schemas.microsoft.com/office/drawing/2014/main" id="{2ABE881F-3F8E-4F27-ACCB-E71BA3522DC8}"/>
            </a:ext>
          </a:extLst>
        </xdr:cNvPr>
        <xdr:cNvSpPr/>
      </xdr:nvSpPr>
      <xdr:spPr>
        <a:xfrm>
          <a:off x="19458940" y="6317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478" name="フローチャート: 判断 477">
          <a:extLst>
            <a:ext uri="{FF2B5EF4-FFF2-40B4-BE49-F238E27FC236}">
              <a16:creationId xmlns:a16="http://schemas.microsoft.com/office/drawing/2014/main" id="{779E7C5D-2964-468D-8B06-3574ADD33B8A}"/>
            </a:ext>
          </a:extLst>
        </xdr:cNvPr>
        <xdr:cNvSpPr/>
      </xdr:nvSpPr>
      <xdr:spPr>
        <a:xfrm>
          <a:off x="18735040" y="6321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479" name="フローチャート: 判断 478">
          <a:extLst>
            <a:ext uri="{FF2B5EF4-FFF2-40B4-BE49-F238E27FC236}">
              <a16:creationId xmlns:a16="http://schemas.microsoft.com/office/drawing/2014/main" id="{854562F7-E23C-4020-B28A-372803C09689}"/>
            </a:ext>
          </a:extLst>
        </xdr:cNvPr>
        <xdr:cNvSpPr/>
      </xdr:nvSpPr>
      <xdr:spPr>
        <a:xfrm>
          <a:off x="1793748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80" name="フローチャート: 判断 479">
          <a:extLst>
            <a:ext uri="{FF2B5EF4-FFF2-40B4-BE49-F238E27FC236}">
              <a16:creationId xmlns:a16="http://schemas.microsoft.com/office/drawing/2014/main" id="{A9521841-E604-4547-8729-53F46AA70E65}"/>
            </a:ext>
          </a:extLst>
        </xdr:cNvPr>
        <xdr:cNvSpPr/>
      </xdr:nvSpPr>
      <xdr:spPr>
        <a:xfrm>
          <a:off x="17162780" y="6367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1" name="フローチャート: 判断 480">
          <a:extLst>
            <a:ext uri="{FF2B5EF4-FFF2-40B4-BE49-F238E27FC236}">
              <a16:creationId xmlns:a16="http://schemas.microsoft.com/office/drawing/2014/main" id="{00E6788D-AEE1-4E50-B89F-3E9863439F46}"/>
            </a:ext>
          </a:extLst>
        </xdr:cNvPr>
        <xdr:cNvSpPr/>
      </xdr:nvSpPr>
      <xdr:spPr>
        <a:xfrm>
          <a:off x="16388080" y="6386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DA4F9FA-1FAC-4A4A-8471-536A67F460C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6E95F9C-FF60-48F1-AE80-AEAD136E936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AF56823-82E7-492E-A509-6F2DF199E07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AA0EC92-6B42-4A8B-8AAB-AD0AE6427B6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26AF477-4535-46BB-9502-5B88A072FCB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105410</xdr:rowOff>
    </xdr:from>
    <xdr:to>
      <xdr:col>116</xdr:col>
      <xdr:colOff>114300</xdr:colOff>
      <xdr:row>36</xdr:row>
      <xdr:rowOff>35560</xdr:rowOff>
    </xdr:to>
    <xdr:sp macro="" textlink="">
      <xdr:nvSpPr>
        <xdr:cNvPr id="487" name="楕円 486">
          <a:extLst>
            <a:ext uri="{FF2B5EF4-FFF2-40B4-BE49-F238E27FC236}">
              <a16:creationId xmlns:a16="http://schemas.microsoft.com/office/drawing/2014/main" id="{40E3AA14-083C-459F-82CE-BDA8F2CE53BB}"/>
            </a:ext>
          </a:extLst>
        </xdr:cNvPr>
        <xdr:cNvSpPr/>
      </xdr:nvSpPr>
      <xdr:spPr>
        <a:xfrm>
          <a:off x="1945894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128287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D64522C-82BD-4D81-8F29-9C4F005F87CF}"/>
            </a:ext>
          </a:extLst>
        </xdr:cNvPr>
        <xdr:cNvSpPr txBox="1"/>
      </xdr:nvSpPr>
      <xdr:spPr>
        <a:xfrm>
          <a:off x="19547840"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64262</xdr:rowOff>
    </xdr:from>
    <xdr:to>
      <xdr:col>112</xdr:col>
      <xdr:colOff>38100</xdr:colOff>
      <xdr:row>35</xdr:row>
      <xdr:rowOff>165862</xdr:rowOff>
    </xdr:to>
    <xdr:sp macro="" textlink="">
      <xdr:nvSpPr>
        <xdr:cNvPr id="489" name="楕円 488">
          <a:extLst>
            <a:ext uri="{FF2B5EF4-FFF2-40B4-BE49-F238E27FC236}">
              <a16:creationId xmlns:a16="http://schemas.microsoft.com/office/drawing/2014/main" id="{3A13E390-DCBE-4598-8E3A-97E3A2A17473}"/>
            </a:ext>
          </a:extLst>
        </xdr:cNvPr>
        <xdr:cNvSpPr/>
      </xdr:nvSpPr>
      <xdr:spPr>
        <a:xfrm>
          <a:off x="18735040" y="59316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115062</xdr:rowOff>
    </xdr:from>
    <xdr:to>
      <xdr:col>116</xdr:col>
      <xdr:colOff>63500</xdr:colOff>
      <xdr:row>35</xdr:row>
      <xdr:rowOff>156210</xdr:rowOff>
    </xdr:to>
    <xdr:cxnSp macro="">
      <xdr:nvCxnSpPr>
        <xdr:cNvPr id="490" name="直線コネクタ 489">
          <a:extLst>
            <a:ext uri="{FF2B5EF4-FFF2-40B4-BE49-F238E27FC236}">
              <a16:creationId xmlns:a16="http://schemas.microsoft.com/office/drawing/2014/main" id="{6D367AA8-4EE2-43F5-9FEE-4B053CF910A4}"/>
            </a:ext>
          </a:extLst>
        </xdr:cNvPr>
        <xdr:cNvCxnSpPr/>
      </xdr:nvCxnSpPr>
      <xdr:spPr>
        <a:xfrm>
          <a:off x="18778220" y="5982462"/>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36830</xdr:rowOff>
    </xdr:from>
    <xdr:to>
      <xdr:col>107</xdr:col>
      <xdr:colOff>101600</xdr:colOff>
      <xdr:row>35</xdr:row>
      <xdr:rowOff>138430</xdr:rowOff>
    </xdr:to>
    <xdr:sp macro="" textlink="">
      <xdr:nvSpPr>
        <xdr:cNvPr id="491" name="楕円 490">
          <a:extLst>
            <a:ext uri="{FF2B5EF4-FFF2-40B4-BE49-F238E27FC236}">
              <a16:creationId xmlns:a16="http://schemas.microsoft.com/office/drawing/2014/main" id="{3434FB46-1A7E-4295-AF5E-AEEEC6F138F2}"/>
            </a:ext>
          </a:extLst>
        </xdr:cNvPr>
        <xdr:cNvSpPr/>
      </xdr:nvSpPr>
      <xdr:spPr>
        <a:xfrm>
          <a:off x="1793748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87630</xdr:rowOff>
    </xdr:from>
    <xdr:to>
      <xdr:col>111</xdr:col>
      <xdr:colOff>177800</xdr:colOff>
      <xdr:row>35</xdr:row>
      <xdr:rowOff>115062</xdr:rowOff>
    </xdr:to>
    <xdr:cxnSp macro="">
      <xdr:nvCxnSpPr>
        <xdr:cNvPr id="492" name="直線コネクタ 491">
          <a:extLst>
            <a:ext uri="{FF2B5EF4-FFF2-40B4-BE49-F238E27FC236}">
              <a16:creationId xmlns:a16="http://schemas.microsoft.com/office/drawing/2014/main" id="{E99C49EC-986F-4DBB-A55A-C8BA4BBBF24F}"/>
            </a:ext>
          </a:extLst>
        </xdr:cNvPr>
        <xdr:cNvCxnSpPr/>
      </xdr:nvCxnSpPr>
      <xdr:spPr>
        <a:xfrm>
          <a:off x="17988280" y="5955030"/>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59690</xdr:rowOff>
    </xdr:from>
    <xdr:to>
      <xdr:col>102</xdr:col>
      <xdr:colOff>165100</xdr:colOff>
      <xdr:row>35</xdr:row>
      <xdr:rowOff>161290</xdr:rowOff>
    </xdr:to>
    <xdr:sp macro="" textlink="">
      <xdr:nvSpPr>
        <xdr:cNvPr id="493" name="楕円 492">
          <a:extLst>
            <a:ext uri="{FF2B5EF4-FFF2-40B4-BE49-F238E27FC236}">
              <a16:creationId xmlns:a16="http://schemas.microsoft.com/office/drawing/2014/main" id="{AAA56DD6-6FEB-4EBD-8198-FE7ACBAAB462}"/>
            </a:ext>
          </a:extLst>
        </xdr:cNvPr>
        <xdr:cNvSpPr/>
      </xdr:nvSpPr>
      <xdr:spPr>
        <a:xfrm>
          <a:off x="1716278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87630</xdr:rowOff>
    </xdr:from>
    <xdr:to>
      <xdr:col>107</xdr:col>
      <xdr:colOff>50800</xdr:colOff>
      <xdr:row>35</xdr:row>
      <xdr:rowOff>110490</xdr:rowOff>
    </xdr:to>
    <xdr:cxnSp macro="">
      <xdr:nvCxnSpPr>
        <xdr:cNvPr id="494" name="直線コネクタ 493">
          <a:extLst>
            <a:ext uri="{FF2B5EF4-FFF2-40B4-BE49-F238E27FC236}">
              <a16:creationId xmlns:a16="http://schemas.microsoft.com/office/drawing/2014/main" id="{73AF47A3-DBDF-450C-BED2-898CB403172C}"/>
            </a:ext>
          </a:extLst>
        </xdr:cNvPr>
        <xdr:cNvCxnSpPr/>
      </xdr:nvCxnSpPr>
      <xdr:spPr>
        <a:xfrm flipV="1">
          <a:off x="17213580" y="595503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64262</xdr:rowOff>
    </xdr:from>
    <xdr:to>
      <xdr:col>98</xdr:col>
      <xdr:colOff>38100</xdr:colOff>
      <xdr:row>35</xdr:row>
      <xdr:rowOff>165862</xdr:rowOff>
    </xdr:to>
    <xdr:sp macro="" textlink="">
      <xdr:nvSpPr>
        <xdr:cNvPr id="495" name="楕円 494">
          <a:extLst>
            <a:ext uri="{FF2B5EF4-FFF2-40B4-BE49-F238E27FC236}">
              <a16:creationId xmlns:a16="http://schemas.microsoft.com/office/drawing/2014/main" id="{00DA5843-C49E-47C2-8919-2D9BEA7FF682}"/>
            </a:ext>
          </a:extLst>
        </xdr:cNvPr>
        <xdr:cNvSpPr/>
      </xdr:nvSpPr>
      <xdr:spPr>
        <a:xfrm>
          <a:off x="16388080" y="59316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110490</xdr:rowOff>
    </xdr:from>
    <xdr:to>
      <xdr:col>102</xdr:col>
      <xdr:colOff>114300</xdr:colOff>
      <xdr:row>35</xdr:row>
      <xdr:rowOff>115062</xdr:rowOff>
    </xdr:to>
    <xdr:cxnSp macro="">
      <xdr:nvCxnSpPr>
        <xdr:cNvPr id="496" name="直線コネクタ 495">
          <a:extLst>
            <a:ext uri="{FF2B5EF4-FFF2-40B4-BE49-F238E27FC236}">
              <a16:creationId xmlns:a16="http://schemas.microsoft.com/office/drawing/2014/main" id="{3A96CA65-0462-4C91-BBF0-78BF5997AB55}"/>
            </a:ext>
          </a:extLst>
        </xdr:cNvPr>
        <xdr:cNvCxnSpPr/>
      </xdr:nvCxnSpPr>
      <xdr:spPr>
        <a:xfrm flipV="1">
          <a:off x="16431260" y="597789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40403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6D707154-EDB4-4E04-8E22-6CA5D03E2E6E}"/>
            </a:ext>
          </a:extLst>
        </xdr:cNvPr>
        <xdr:cNvSpPr txBox="1"/>
      </xdr:nvSpPr>
      <xdr:spPr>
        <a:xfrm>
          <a:off x="18561127" y="641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26687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33E701CA-FD4C-4BDF-A94C-82195AC4FE0E}"/>
            </a:ext>
          </a:extLst>
        </xdr:cNvPr>
        <xdr:cNvSpPr txBox="1"/>
      </xdr:nvSpPr>
      <xdr:spPr>
        <a:xfrm>
          <a:off x="1777626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8F6E0033-BB33-4B6E-91D0-763127CA2235}"/>
            </a:ext>
          </a:extLst>
        </xdr:cNvPr>
        <xdr:cNvSpPr txBox="1"/>
      </xdr:nvSpPr>
      <xdr:spPr>
        <a:xfrm>
          <a:off x="17001567" y="645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E6374E2E-BBDE-44C7-AC27-CDB3FE68C85F}"/>
            </a:ext>
          </a:extLst>
        </xdr:cNvPr>
        <xdr:cNvSpPr txBox="1"/>
      </xdr:nvSpPr>
      <xdr:spPr>
        <a:xfrm>
          <a:off x="16226867" y="64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10939</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483E151D-25AE-4F53-8292-A2A79C5E54D9}"/>
            </a:ext>
          </a:extLst>
        </xdr:cNvPr>
        <xdr:cNvSpPr txBox="1"/>
      </xdr:nvSpPr>
      <xdr:spPr>
        <a:xfrm>
          <a:off x="18561127" y="57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154957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2C2150D1-CD21-40F8-8382-D743675FFB4C}"/>
            </a:ext>
          </a:extLst>
        </xdr:cNvPr>
        <xdr:cNvSpPr txBox="1"/>
      </xdr:nvSpPr>
      <xdr:spPr>
        <a:xfrm>
          <a:off x="17776267"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6367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755E70D6-DBB4-4957-AAF0-4EA351500D93}"/>
            </a:ext>
          </a:extLst>
        </xdr:cNvPr>
        <xdr:cNvSpPr txBox="1"/>
      </xdr:nvSpPr>
      <xdr:spPr>
        <a:xfrm>
          <a:off x="1700156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10939</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3C53D03F-1087-4315-8DCF-F2D238916583}"/>
            </a:ext>
          </a:extLst>
        </xdr:cNvPr>
        <xdr:cNvSpPr txBox="1"/>
      </xdr:nvSpPr>
      <xdr:spPr>
        <a:xfrm>
          <a:off x="16226867" y="57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842029A-192F-4C3E-9AA9-C2D7D02F1DB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19BFD7D0-8DFA-47D4-8A57-6673B9FF626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FDA947A3-9502-4DCA-AE7F-C8AA2A55E91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2E9412B0-B4D4-48DA-9336-1B9447567F0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488D22CC-90F8-4DF9-9720-9E3D3F189FC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FB080E43-600C-457A-96B2-F995CD444A7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C0E81DC3-4EB2-4F1D-B444-0C97DEF9F2F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C85FFB11-AEF9-46F7-B112-F91BC49259C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50064624-3E1B-439F-9626-7C6CEA5D11A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46801FB-1D30-4704-B472-6F1F93A5145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E7806E70-4E9B-4987-A8CB-313C27E6C175}"/>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95F53943-9131-4634-897A-BCC50EA3C8BD}"/>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a:extLst>
            <a:ext uri="{FF2B5EF4-FFF2-40B4-BE49-F238E27FC236}">
              <a16:creationId xmlns:a16="http://schemas.microsoft.com/office/drawing/2014/main" id="{52A6DDCB-1229-4A72-9B46-93A48729C3E9}"/>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CD6D7AED-1029-458D-98D8-F33E33BDE1CD}"/>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5E1C91B1-0877-499D-88E1-6D49462CECC3}"/>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48E575DC-DE43-4C67-8627-2CAAAD39EE9B}"/>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5DB70E4F-8004-4A3C-B808-E18219B15F27}"/>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2E2BD985-FC48-4E91-9261-253C9AAAFD67}"/>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D60335D3-D8E9-415C-964F-C60E9E0C739E}"/>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B9CF1247-1C24-430F-BA71-F045339FA4C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892DD0A9-35F3-4947-8E37-3301BA12F73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1B28014-2FD2-4D2F-9C31-14F65F995D6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527" name="直線コネクタ 526">
          <a:extLst>
            <a:ext uri="{FF2B5EF4-FFF2-40B4-BE49-F238E27FC236}">
              <a16:creationId xmlns:a16="http://schemas.microsoft.com/office/drawing/2014/main" id="{8820D0EB-2BAD-4AA1-BF8C-3C3B2E33F873}"/>
            </a:ext>
          </a:extLst>
        </xdr:cNvPr>
        <xdr:cNvCxnSpPr/>
      </xdr:nvCxnSpPr>
      <xdr:spPr>
        <a:xfrm flipV="1">
          <a:off x="14375764" y="963091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C9977C9D-9A4C-4699-92D2-CFB4D227B2DE}"/>
            </a:ext>
          </a:extLst>
        </xdr:cNvPr>
        <xdr:cNvSpPr txBox="1"/>
      </xdr:nvSpPr>
      <xdr:spPr>
        <a:xfrm>
          <a:off x="144145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29" name="直線コネクタ 528">
          <a:extLst>
            <a:ext uri="{FF2B5EF4-FFF2-40B4-BE49-F238E27FC236}">
              <a16:creationId xmlns:a16="http://schemas.microsoft.com/office/drawing/2014/main" id="{ABD7AA0D-81E5-4A58-9F43-70A0721A3300}"/>
            </a:ext>
          </a:extLst>
        </xdr:cNvPr>
        <xdr:cNvCxnSpPr/>
      </xdr:nvCxnSpPr>
      <xdr:spPr>
        <a:xfrm>
          <a:off x="14287500" y="10641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6CD362AC-C3FD-4ED8-9855-220E7B617429}"/>
            </a:ext>
          </a:extLst>
        </xdr:cNvPr>
        <xdr:cNvSpPr txBox="1"/>
      </xdr:nvSpPr>
      <xdr:spPr>
        <a:xfrm>
          <a:off x="14414500" y="9409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31" name="直線コネクタ 530">
          <a:extLst>
            <a:ext uri="{FF2B5EF4-FFF2-40B4-BE49-F238E27FC236}">
              <a16:creationId xmlns:a16="http://schemas.microsoft.com/office/drawing/2014/main" id="{258D2ABB-B29F-4AD3-BD76-A7E7A4235EBE}"/>
            </a:ext>
          </a:extLst>
        </xdr:cNvPr>
        <xdr:cNvCxnSpPr/>
      </xdr:nvCxnSpPr>
      <xdr:spPr>
        <a:xfrm>
          <a:off x="14287500" y="9630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107774E0-7859-4AAB-ABE7-AF3FF10CB94A}"/>
            </a:ext>
          </a:extLst>
        </xdr:cNvPr>
        <xdr:cNvSpPr txBox="1"/>
      </xdr:nvSpPr>
      <xdr:spPr>
        <a:xfrm>
          <a:off x="14414500" y="9848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533" name="フローチャート: 判断 532">
          <a:extLst>
            <a:ext uri="{FF2B5EF4-FFF2-40B4-BE49-F238E27FC236}">
              <a16:creationId xmlns:a16="http://schemas.microsoft.com/office/drawing/2014/main" id="{F8AABF5B-BD51-4637-B7A4-3005ED489A68}"/>
            </a:ext>
          </a:extLst>
        </xdr:cNvPr>
        <xdr:cNvSpPr/>
      </xdr:nvSpPr>
      <xdr:spPr>
        <a:xfrm>
          <a:off x="14325600" y="99931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534" name="フローチャート: 判断 533">
          <a:extLst>
            <a:ext uri="{FF2B5EF4-FFF2-40B4-BE49-F238E27FC236}">
              <a16:creationId xmlns:a16="http://schemas.microsoft.com/office/drawing/2014/main" id="{39C8B915-6F95-453A-82FD-EBFF02786B51}"/>
            </a:ext>
          </a:extLst>
        </xdr:cNvPr>
        <xdr:cNvSpPr/>
      </xdr:nvSpPr>
      <xdr:spPr>
        <a:xfrm>
          <a:off x="13578840" y="9961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35" name="フローチャート: 判断 534">
          <a:extLst>
            <a:ext uri="{FF2B5EF4-FFF2-40B4-BE49-F238E27FC236}">
              <a16:creationId xmlns:a16="http://schemas.microsoft.com/office/drawing/2014/main" id="{5E484161-C8AB-4F68-97FE-2BEE92161693}"/>
            </a:ext>
          </a:extLst>
        </xdr:cNvPr>
        <xdr:cNvSpPr/>
      </xdr:nvSpPr>
      <xdr:spPr>
        <a:xfrm>
          <a:off x="128041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6" name="フローチャート: 判断 535">
          <a:extLst>
            <a:ext uri="{FF2B5EF4-FFF2-40B4-BE49-F238E27FC236}">
              <a16:creationId xmlns:a16="http://schemas.microsoft.com/office/drawing/2014/main" id="{0026E913-B79D-49E1-89C5-ACB3A88DD248}"/>
            </a:ext>
          </a:extLst>
        </xdr:cNvPr>
        <xdr:cNvSpPr/>
      </xdr:nvSpPr>
      <xdr:spPr>
        <a:xfrm>
          <a:off x="12029440" y="9878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537" name="フローチャート: 判断 536">
          <a:extLst>
            <a:ext uri="{FF2B5EF4-FFF2-40B4-BE49-F238E27FC236}">
              <a16:creationId xmlns:a16="http://schemas.microsoft.com/office/drawing/2014/main" id="{1D76FA4A-7459-4D12-9C77-17F56A9FAC85}"/>
            </a:ext>
          </a:extLst>
        </xdr:cNvPr>
        <xdr:cNvSpPr/>
      </xdr:nvSpPr>
      <xdr:spPr>
        <a:xfrm>
          <a:off x="11231880" y="989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A945F02-F012-4D9F-8FF0-8F303834F1D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9E87FD6-284E-4A46-B4A1-C0CB3A7760E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8662B26-2700-4ED1-BC93-5861BAB0095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E121893-207A-4466-AE75-0C34E1D99B9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0C2AB74-100E-4312-9BE2-B2F1A8B59B2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29210</xdr:rowOff>
    </xdr:from>
    <xdr:to>
      <xdr:col>85</xdr:col>
      <xdr:colOff>177800</xdr:colOff>
      <xdr:row>63</xdr:row>
      <xdr:rowOff>130810</xdr:rowOff>
    </xdr:to>
    <xdr:sp macro="" textlink="">
      <xdr:nvSpPr>
        <xdr:cNvPr id="543" name="楕円 542">
          <a:extLst>
            <a:ext uri="{FF2B5EF4-FFF2-40B4-BE49-F238E27FC236}">
              <a16:creationId xmlns:a16="http://schemas.microsoft.com/office/drawing/2014/main" id="{56ED44DC-032A-4028-9EB7-DDA50B2DF5A5}"/>
            </a:ext>
          </a:extLst>
        </xdr:cNvPr>
        <xdr:cNvSpPr/>
      </xdr:nvSpPr>
      <xdr:spPr>
        <a:xfrm>
          <a:off x="14325600" y="105905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115587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9515C85-81D7-4CFE-A457-1B47B47A1C0E}"/>
            </a:ext>
          </a:extLst>
        </xdr:cNvPr>
        <xdr:cNvSpPr txBox="1"/>
      </xdr:nvSpPr>
      <xdr:spPr>
        <a:xfrm>
          <a:off x="14414500" y="1050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1778</xdr:rowOff>
    </xdr:from>
    <xdr:to>
      <xdr:col>81</xdr:col>
      <xdr:colOff>101600</xdr:colOff>
      <xdr:row>63</xdr:row>
      <xdr:rowOff>103378</xdr:rowOff>
    </xdr:to>
    <xdr:sp macro="" textlink="">
      <xdr:nvSpPr>
        <xdr:cNvPr id="545" name="楕円 544">
          <a:extLst>
            <a:ext uri="{FF2B5EF4-FFF2-40B4-BE49-F238E27FC236}">
              <a16:creationId xmlns:a16="http://schemas.microsoft.com/office/drawing/2014/main" id="{EAF7F86C-24AE-4CD5-9A82-3FB5F79894FB}"/>
            </a:ext>
          </a:extLst>
        </xdr:cNvPr>
        <xdr:cNvSpPr/>
      </xdr:nvSpPr>
      <xdr:spPr>
        <a:xfrm>
          <a:off x="1357884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52578</xdr:rowOff>
    </xdr:from>
    <xdr:to>
      <xdr:col>85</xdr:col>
      <xdr:colOff>127000</xdr:colOff>
      <xdr:row>63</xdr:row>
      <xdr:rowOff>80010</xdr:rowOff>
    </xdr:to>
    <xdr:cxnSp macro="">
      <xdr:nvCxnSpPr>
        <xdr:cNvPr id="546" name="直線コネクタ 545">
          <a:extLst>
            <a:ext uri="{FF2B5EF4-FFF2-40B4-BE49-F238E27FC236}">
              <a16:creationId xmlns:a16="http://schemas.microsoft.com/office/drawing/2014/main" id="{A8B39EB7-5620-4949-B107-CFA37D153C5D}"/>
            </a:ext>
          </a:extLst>
        </xdr:cNvPr>
        <xdr:cNvCxnSpPr/>
      </xdr:nvCxnSpPr>
      <xdr:spPr>
        <a:xfrm>
          <a:off x="13629640" y="10613898"/>
          <a:ext cx="74676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118364</xdr:rowOff>
    </xdr:from>
    <xdr:to>
      <xdr:col>76</xdr:col>
      <xdr:colOff>165100</xdr:colOff>
      <xdr:row>63</xdr:row>
      <xdr:rowOff>48514</xdr:rowOff>
    </xdr:to>
    <xdr:sp macro="" textlink="">
      <xdr:nvSpPr>
        <xdr:cNvPr id="547" name="楕円 546">
          <a:extLst>
            <a:ext uri="{FF2B5EF4-FFF2-40B4-BE49-F238E27FC236}">
              <a16:creationId xmlns:a16="http://schemas.microsoft.com/office/drawing/2014/main" id="{FD245816-739A-4A33-B394-5853CDF5AB5A}"/>
            </a:ext>
          </a:extLst>
        </xdr:cNvPr>
        <xdr:cNvSpPr/>
      </xdr:nvSpPr>
      <xdr:spPr>
        <a:xfrm>
          <a:off x="1280414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169164</xdr:rowOff>
    </xdr:from>
    <xdr:to>
      <xdr:col>81</xdr:col>
      <xdr:colOff>50800</xdr:colOff>
      <xdr:row>63</xdr:row>
      <xdr:rowOff>52578</xdr:rowOff>
    </xdr:to>
    <xdr:cxnSp macro="">
      <xdr:nvCxnSpPr>
        <xdr:cNvPr id="548" name="直線コネクタ 547">
          <a:extLst>
            <a:ext uri="{FF2B5EF4-FFF2-40B4-BE49-F238E27FC236}">
              <a16:creationId xmlns:a16="http://schemas.microsoft.com/office/drawing/2014/main" id="{E705C758-D200-48B4-8176-40A8BCF20E09}"/>
            </a:ext>
          </a:extLst>
        </xdr:cNvPr>
        <xdr:cNvCxnSpPr/>
      </xdr:nvCxnSpPr>
      <xdr:spPr>
        <a:xfrm>
          <a:off x="12854940" y="10562844"/>
          <a:ext cx="7747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104648</xdr:rowOff>
    </xdr:from>
    <xdr:to>
      <xdr:col>72</xdr:col>
      <xdr:colOff>38100</xdr:colOff>
      <xdr:row>63</xdr:row>
      <xdr:rowOff>34798</xdr:rowOff>
    </xdr:to>
    <xdr:sp macro="" textlink="">
      <xdr:nvSpPr>
        <xdr:cNvPr id="549" name="楕円 548">
          <a:extLst>
            <a:ext uri="{FF2B5EF4-FFF2-40B4-BE49-F238E27FC236}">
              <a16:creationId xmlns:a16="http://schemas.microsoft.com/office/drawing/2014/main" id="{F1029408-24D7-4EA2-B44F-BC10D391C877}"/>
            </a:ext>
          </a:extLst>
        </xdr:cNvPr>
        <xdr:cNvSpPr/>
      </xdr:nvSpPr>
      <xdr:spPr>
        <a:xfrm>
          <a:off x="12029440" y="10498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155448</xdr:rowOff>
    </xdr:from>
    <xdr:to>
      <xdr:col>76</xdr:col>
      <xdr:colOff>114300</xdr:colOff>
      <xdr:row>62</xdr:row>
      <xdr:rowOff>169164</xdr:rowOff>
    </xdr:to>
    <xdr:cxnSp macro="">
      <xdr:nvCxnSpPr>
        <xdr:cNvPr id="550" name="直線コネクタ 549">
          <a:extLst>
            <a:ext uri="{FF2B5EF4-FFF2-40B4-BE49-F238E27FC236}">
              <a16:creationId xmlns:a16="http://schemas.microsoft.com/office/drawing/2014/main" id="{853F9F56-4F6F-472B-8DC0-762E3A903F49}"/>
            </a:ext>
          </a:extLst>
        </xdr:cNvPr>
        <xdr:cNvCxnSpPr/>
      </xdr:nvCxnSpPr>
      <xdr:spPr>
        <a:xfrm>
          <a:off x="12072620" y="10549128"/>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86360</xdr:rowOff>
    </xdr:from>
    <xdr:to>
      <xdr:col>67</xdr:col>
      <xdr:colOff>101600</xdr:colOff>
      <xdr:row>63</xdr:row>
      <xdr:rowOff>16510</xdr:rowOff>
    </xdr:to>
    <xdr:sp macro="" textlink="">
      <xdr:nvSpPr>
        <xdr:cNvPr id="551" name="楕円 550">
          <a:extLst>
            <a:ext uri="{FF2B5EF4-FFF2-40B4-BE49-F238E27FC236}">
              <a16:creationId xmlns:a16="http://schemas.microsoft.com/office/drawing/2014/main" id="{05C93BEC-4BAC-49AC-90AC-FAB85E4345AE}"/>
            </a:ext>
          </a:extLst>
        </xdr:cNvPr>
        <xdr:cNvSpPr/>
      </xdr:nvSpPr>
      <xdr:spPr>
        <a:xfrm>
          <a:off x="11231880" y="1048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137160</xdr:rowOff>
    </xdr:from>
    <xdr:to>
      <xdr:col>71</xdr:col>
      <xdr:colOff>177800</xdr:colOff>
      <xdr:row>62</xdr:row>
      <xdr:rowOff>155448</xdr:rowOff>
    </xdr:to>
    <xdr:cxnSp macro="">
      <xdr:nvCxnSpPr>
        <xdr:cNvPr id="552" name="直線コネクタ 551">
          <a:extLst>
            <a:ext uri="{FF2B5EF4-FFF2-40B4-BE49-F238E27FC236}">
              <a16:creationId xmlns:a16="http://schemas.microsoft.com/office/drawing/2014/main" id="{BA7A9CDC-4656-4410-9972-1C7934F61D21}"/>
            </a:ext>
          </a:extLst>
        </xdr:cNvPr>
        <xdr:cNvCxnSpPr/>
      </xdr:nvCxnSpPr>
      <xdr:spPr>
        <a:xfrm>
          <a:off x="11282680" y="10530840"/>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17035</xdr:rowOff>
    </xdr:from>
    <xdr:ext cx="405111" cy="259045"/>
    <xdr:sp macro="" textlink="">
      <xdr:nvSpPr>
        <xdr:cNvPr id="553" name="n_1aveValue【学校施設】&#10;有形固定資産減価償却率">
          <a:extLst>
            <a:ext uri="{FF2B5EF4-FFF2-40B4-BE49-F238E27FC236}">
              <a16:creationId xmlns:a16="http://schemas.microsoft.com/office/drawing/2014/main" id="{597E1B4D-B17F-4BAF-98D4-7A8D9B413FBD}"/>
            </a:ext>
          </a:extLst>
        </xdr:cNvPr>
        <xdr:cNvSpPr txBox="1"/>
      </xdr:nvSpPr>
      <xdr:spPr>
        <a:xfrm>
          <a:off x="13437244"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554" name="n_2aveValue【学校施設】&#10;有形固定資産減価償却率">
          <a:extLst>
            <a:ext uri="{FF2B5EF4-FFF2-40B4-BE49-F238E27FC236}">
              <a16:creationId xmlns:a16="http://schemas.microsoft.com/office/drawing/2014/main" id="{D174E4CC-AB15-41AA-84A0-90A91D386B33}"/>
            </a:ext>
          </a:extLst>
        </xdr:cNvPr>
        <xdr:cNvSpPr txBox="1"/>
      </xdr:nvSpPr>
      <xdr:spPr>
        <a:xfrm>
          <a:off x="126752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555" name="n_3aveValue【学校施設】&#10;有形固定資産減価償却率">
          <a:extLst>
            <a:ext uri="{FF2B5EF4-FFF2-40B4-BE49-F238E27FC236}">
              <a16:creationId xmlns:a16="http://schemas.microsoft.com/office/drawing/2014/main" id="{A68ABD56-6564-4098-93CD-E4879DA9F812}"/>
            </a:ext>
          </a:extLst>
        </xdr:cNvPr>
        <xdr:cNvSpPr txBox="1"/>
      </xdr:nvSpPr>
      <xdr:spPr>
        <a:xfrm>
          <a:off x="119005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119905</xdr:rowOff>
    </xdr:from>
    <xdr:ext cx="405111" cy="259045"/>
    <xdr:sp macro="" textlink="">
      <xdr:nvSpPr>
        <xdr:cNvPr id="556" name="n_4aveValue【学校施設】&#10;有形固定資産減価償却率">
          <a:extLst>
            <a:ext uri="{FF2B5EF4-FFF2-40B4-BE49-F238E27FC236}">
              <a16:creationId xmlns:a16="http://schemas.microsoft.com/office/drawing/2014/main" id="{1EFB10BA-2C8E-4A9D-AE7D-0F4396611B9D}"/>
            </a:ext>
          </a:extLst>
        </xdr:cNvPr>
        <xdr:cNvSpPr txBox="1"/>
      </xdr:nvSpPr>
      <xdr:spPr>
        <a:xfrm>
          <a:off x="1110298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94505</xdr:rowOff>
    </xdr:from>
    <xdr:ext cx="405111" cy="259045"/>
    <xdr:sp macro="" textlink="">
      <xdr:nvSpPr>
        <xdr:cNvPr id="557" name="n_1mainValue【学校施設】&#10;有形固定資産減価償却率">
          <a:extLst>
            <a:ext uri="{FF2B5EF4-FFF2-40B4-BE49-F238E27FC236}">
              <a16:creationId xmlns:a16="http://schemas.microsoft.com/office/drawing/2014/main" id="{6FEB8D5A-690D-48D7-9B3E-839060606E49}"/>
            </a:ext>
          </a:extLst>
        </xdr:cNvPr>
        <xdr:cNvSpPr txBox="1"/>
      </xdr:nvSpPr>
      <xdr:spPr>
        <a:xfrm>
          <a:off x="13437244" y="1065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39641</xdr:rowOff>
    </xdr:from>
    <xdr:ext cx="405111" cy="259045"/>
    <xdr:sp macro="" textlink="">
      <xdr:nvSpPr>
        <xdr:cNvPr id="558" name="n_2mainValue【学校施設】&#10;有形固定資産減価償却率">
          <a:extLst>
            <a:ext uri="{FF2B5EF4-FFF2-40B4-BE49-F238E27FC236}">
              <a16:creationId xmlns:a16="http://schemas.microsoft.com/office/drawing/2014/main" id="{4E889BBE-AE96-4617-B710-91477961C50B}"/>
            </a:ext>
          </a:extLst>
        </xdr:cNvPr>
        <xdr:cNvSpPr txBox="1"/>
      </xdr:nvSpPr>
      <xdr:spPr>
        <a:xfrm>
          <a:off x="126752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25925</xdr:rowOff>
    </xdr:from>
    <xdr:ext cx="405111" cy="259045"/>
    <xdr:sp macro="" textlink="">
      <xdr:nvSpPr>
        <xdr:cNvPr id="559" name="n_3mainValue【学校施設】&#10;有形固定資産減価償却率">
          <a:extLst>
            <a:ext uri="{FF2B5EF4-FFF2-40B4-BE49-F238E27FC236}">
              <a16:creationId xmlns:a16="http://schemas.microsoft.com/office/drawing/2014/main" id="{D22D9F46-A96C-4229-92BE-6BC0A8E0B93E}"/>
            </a:ext>
          </a:extLst>
        </xdr:cNvPr>
        <xdr:cNvSpPr txBox="1"/>
      </xdr:nvSpPr>
      <xdr:spPr>
        <a:xfrm>
          <a:off x="119005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7637</xdr:rowOff>
    </xdr:from>
    <xdr:ext cx="405111" cy="259045"/>
    <xdr:sp macro="" textlink="">
      <xdr:nvSpPr>
        <xdr:cNvPr id="560" name="n_4mainValue【学校施設】&#10;有形固定資産減価償却率">
          <a:extLst>
            <a:ext uri="{FF2B5EF4-FFF2-40B4-BE49-F238E27FC236}">
              <a16:creationId xmlns:a16="http://schemas.microsoft.com/office/drawing/2014/main" id="{D8860B76-FE56-4262-B387-91261AE42C96}"/>
            </a:ext>
          </a:extLst>
        </xdr:cNvPr>
        <xdr:cNvSpPr txBox="1"/>
      </xdr:nvSpPr>
      <xdr:spPr>
        <a:xfrm>
          <a:off x="1110298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EE780E02-921E-4637-9DEC-C783183F1E9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40F0430-955E-4237-85A8-91B692C143C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E4016F56-F53C-424F-B682-0B39E0426EF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9A18840B-5628-421D-B39D-3EC004E3D80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4F7922CD-F376-4B4F-AB40-004F3D979C0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3BB93F43-4118-4B4D-8E98-8CC26FAF01B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CE871509-3330-48E4-9559-ADB5D17CDCD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22337A2E-0B5E-4C94-BA2B-1DE47BDAF89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CDF19A3C-8E7B-4151-A2F0-880C2B0082A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9EB2357F-592A-4AB3-AE55-09A6DA4B8BC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99FBD14F-F8C2-4531-965E-852CB78ECCB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2" name="直線コネクタ 571">
          <a:extLst>
            <a:ext uri="{FF2B5EF4-FFF2-40B4-BE49-F238E27FC236}">
              <a16:creationId xmlns:a16="http://schemas.microsoft.com/office/drawing/2014/main" id="{33929047-6D5A-448D-B875-679F40AC6C5F}"/>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3" name="テキスト ボックス 572">
          <a:extLst>
            <a:ext uri="{FF2B5EF4-FFF2-40B4-BE49-F238E27FC236}">
              <a16:creationId xmlns:a16="http://schemas.microsoft.com/office/drawing/2014/main" id="{8365F0F5-BC45-4C56-80C4-E29061A5893E}"/>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82E05606-9EA9-45E2-8E17-54264D1647D9}"/>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EC09E6A3-6AF3-4E5E-A9AF-2796E617366C}"/>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6" name="直線コネクタ 575">
          <a:extLst>
            <a:ext uri="{FF2B5EF4-FFF2-40B4-BE49-F238E27FC236}">
              <a16:creationId xmlns:a16="http://schemas.microsoft.com/office/drawing/2014/main" id="{EDD57ACC-DA26-4DAA-89B8-0470167D69BF}"/>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7" name="テキスト ボックス 576">
          <a:extLst>
            <a:ext uri="{FF2B5EF4-FFF2-40B4-BE49-F238E27FC236}">
              <a16:creationId xmlns:a16="http://schemas.microsoft.com/office/drawing/2014/main" id="{03A0026F-71B7-4DD1-AB08-F523EEE325ED}"/>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F96F6538-BEE0-4567-A001-69A6EBF263A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7C30991E-037E-45A0-9C03-EC6C62E3924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0" name="直線コネクタ 579">
          <a:extLst>
            <a:ext uri="{FF2B5EF4-FFF2-40B4-BE49-F238E27FC236}">
              <a16:creationId xmlns:a16="http://schemas.microsoft.com/office/drawing/2014/main" id="{DB9A615A-EB48-4DF8-A8BC-C481D9DBED4D}"/>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1" name="テキスト ボックス 580">
          <a:extLst>
            <a:ext uri="{FF2B5EF4-FFF2-40B4-BE49-F238E27FC236}">
              <a16:creationId xmlns:a16="http://schemas.microsoft.com/office/drawing/2014/main" id="{94075138-9426-45A3-BB65-D007A8C8C625}"/>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2" name="直線コネクタ 581">
          <a:extLst>
            <a:ext uri="{FF2B5EF4-FFF2-40B4-BE49-F238E27FC236}">
              <a16:creationId xmlns:a16="http://schemas.microsoft.com/office/drawing/2014/main" id="{807B3710-BA2F-4059-AAF3-D641BEDFC0C4}"/>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3" name="テキスト ボックス 582">
          <a:extLst>
            <a:ext uri="{FF2B5EF4-FFF2-40B4-BE49-F238E27FC236}">
              <a16:creationId xmlns:a16="http://schemas.microsoft.com/office/drawing/2014/main" id="{F215F5BE-B9B1-42B5-8307-BDA1B7D424D3}"/>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4" name="直線コネクタ 583">
          <a:extLst>
            <a:ext uri="{FF2B5EF4-FFF2-40B4-BE49-F238E27FC236}">
              <a16:creationId xmlns:a16="http://schemas.microsoft.com/office/drawing/2014/main" id="{8B794B29-E0D8-4664-B5EC-93119DA852CE}"/>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5" name="テキスト ボックス 584">
          <a:extLst>
            <a:ext uri="{FF2B5EF4-FFF2-40B4-BE49-F238E27FC236}">
              <a16:creationId xmlns:a16="http://schemas.microsoft.com/office/drawing/2014/main" id="{B2AD04A5-F787-49FF-976E-9313D40C174D}"/>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6677357-A940-465F-9C13-DFA4E69869F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C97D6F62-6FC8-49C4-B878-C7F048BCD30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A01CD58E-5C5F-491B-9C7D-C1BF34C4A1B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589" name="直線コネクタ 588">
          <a:extLst>
            <a:ext uri="{FF2B5EF4-FFF2-40B4-BE49-F238E27FC236}">
              <a16:creationId xmlns:a16="http://schemas.microsoft.com/office/drawing/2014/main" id="{C94C881A-73F5-489E-9AF5-9C8CE7CBB08F}"/>
            </a:ext>
          </a:extLst>
        </xdr:cNvPr>
        <xdr:cNvCxnSpPr/>
      </xdr:nvCxnSpPr>
      <xdr:spPr>
        <a:xfrm flipV="1">
          <a:off x="19509104" y="9328785"/>
          <a:ext cx="0" cy="137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590" name="【学校施設】&#10;一人当たり面積最小値テキスト">
          <a:extLst>
            <a:ext uri="{FF2B5EF4-FFF2-40B4-BE49-F238E27FC236}">
              <a16:creationId xmlns:a16="http://schemas.microsoft.com/office/drawing/2014/main" id="{1B2AAA16-7236-465C-A93A-42F1E216CCE9}"/>
            </a:ext>
          </a:extLst>
        </xdr:cNvPr>
        <xdr:cNvSpPr txBox="1"/>
      </xdr:nvSpPr>
      <xdr:spPr>
        <a:xfrm>
          <a:off x="19547840" y="107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591" name="直線コネクタ 590">
          <a:extLst>
            <a:ext uri="{FF2B5EF4-FFF2-40B4-BE49-F238E27FC236}">
              <a16:creationId xmlns:a16="http://schemas.microsoft.com/office/drawing/2014/main" id="{739C6147-A256-4107-85F5-4ABAE68391B4}"/>
            </a:ext>
          </a:extLst>
        </xdr:cNvPr>
        <xdr:cNvCxnSpPr/>
      </xdr:nvCxnSpPr>
      <xdr:spPr>
        <a:xfrm>
          <a:off x="19443700" y="10702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592" name="【学校施設】&#10;一人当たり面積最大値テキスト">
          <a:extLst>
            <a:ext uri="{FF2B5EF4-FFF2-40B4-BE49-F238E27FC236}">
              <a16:creationId xmlns:a16="http://schemas.microsoft.com/office/drawing/2014/main" id="{E775B39C-E8AE-4D9A-8D29-8AA7917B3720}"/>
            </a:ext>
          </a:extLst>
        </xdr:cNvPr>
        <xdr:cNvSpPr txBox="1"/>
      </xdr:nvSpPr>
      <xdr:spPr>
        <a:xfrm>
          <a:off x="19547840" y="910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593" name="直線コネクタ 592">
          <a:extLst>
            <a:ext uri="{FF2B5EF4-FFF2-40B4-BE49-F238E27FC236}">
              <a16:creationId xmlns:a16="http://schemas.microsoft.com/office/drawing/2014/main" id="{77E0F387-78A5-47CB-98BB-C091CEB2CE5C}"/>
            </a:ext>
          </a:extLst>
        </xdr:cNvPr>
        <xdr:cNvCxnSpPr/>
      </xdr:nvCxnSpPr>
      <xdr:spPr>
        <a:xfrm>
          <a:off x="19443700" y="932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54945</xdr:rowOff>
    </xdr:from>
    <xdr:ext cx="469744" cy="259045"/>
    <xdr:sp macro="" textlink="">
      <xdr:nvSpPr>
        <xdr:cNvPr id="594" name="【学校施設】&#10;一人当たり面積平均値テキスト">
          <a:extLst>
            <a:ext uri="{FF2B5EF4-FFF2-40B4-BE49-F238E27FC236}">
              <a16:creationId xmlns:a16="http://schemas.microsoft.com/office/drawing/2014/main" id="{B8119442-E1A5-4E92-AAEA-8AD24DCDB655}"/>
            </a:ext>
          </a:extLst>
        </xdr:cNvPr>
        <xdr:cNvSpPr txBox="1"/>
      </xdr:nvSpPr>
      <xdr:spPr>
        <a:xfrm>
          <a:off x="19547840" y="9945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595" name="フローチャート: 判断 594">
          <a:extLst>
            <a:ext uri="{FF2B5EF4-FFF2-40B4-BE49-F238E27FC236}">
              <a16:creationId xmlns:a16="http://schemas.microsoft.com/office/drawing/2014/main" id="{9936DB21-7C7E-419C-90AE-978EE7AF8242}"/>
            </a:ext>
          </a:extLst>
        </xdr:cNvPr>
        <xdr:cNvSpPr/>
      </xdr:nvSpPr>
      <xdr:spPr>
        <a:xfrm>
          <a:off x="19458940" y="100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596" name="フローチャート: 判断 595">
          <a:extLst>
            <a:ext uri="{FF2B5EF4-FFF2-40B4-BE49-F238E27FC236}">
              <a16:creationId xmlns:a16="http://schemas.microsoft.com/office/drawing/2014/main" id="{53970F6D-0078-400D-9EAB-5954ABBC693F}"/>
            </a:ext>
          </a:extLst>
        </xdr:cNvPr>
        <xdr:cNvSpPr/>
      </xdr:nvSpPr>
      <xdr:spPr>
        <a:xfrm>
          <a:off x="18735040" y="10087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597" name="フローチャート: 判断 596">
          <a:extLst>
            <a:ext uri="{FF2B5EF4-FFF2-40B4-BE49-F238E27FC236}">
              <a16:creationId xmlns:a16="http://schemas.microsoft.com/office/drawing/2014/main" id="{B558E58C-DC6A-4C7C-9B40-6747B82ED2FC}"/>
            </a:ext>
          </a:extLst>
        </xdr:cNvPr>
        <xdr:cNvSpPr/>
      </xdr:nvSpPr>
      <xdr:spPr>
        <a:xfrm>
          <a:off x="1793748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598" name="フローチャート: 判断 597">
          <a:extLst>
            <a:ext uri="{FF2B5EF4-FFF2-40B4-BE49-F238E27FC236}">
              <a16:creationId xmlns:a16="http://schemas.microsoft.com/office/drawing/2014/main" id="{0E04E8F2-D9B5-42A3-8E3C-D2CA1E6B012B}"/>
            </a:ext>
          </a:extLst>
        </xdr:cNvPr>
        <xdr:cNvSpPr/>
      </xdr:nvSpPr>
      <xdr:spPr>
        <a:xfrm>
          <a:off x="1716278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599" name="フローチャート: 判断 598">
          <a:extLst>
            <a:ext uri="{FF2B5EF4-FFF2-40B4-BE49-F238E27FC236}">
              <a16:creationId xmlns:a16="http://schemas.microsoft.com/office/drawing/2014/main" id="{590475EE-919D-4B26-A6C2-231E35D727F6}"/>
            </a:ext>
          </a:extLst>
        </xdr:cNvPr>
        <xdr:cNvSpPr/>
      </xdr:nvSpPr>
      <xdr:spPr>
        <a:xfrm>
          <a:off x="16388080" y="10134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8C09136-CD7F-4FFE-80C4-76319FAD678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3C2730E-D8C4-493C-B36F-E4F24804F1E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E5D3A54-C555-45A6-94D8-FA544F91739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94B4861-FBD3-46FF-A8BF-D5384976C87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74A00EB-E7E8-4609-A6BD-6CBC133D922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60643</xdr:rowOff>
    </xdr:from>
    <xdr:to>
      <xdr:col>116</xdr:col>
      <xdr:colOff>114300</xdr:colOff>
      <xdr:row>61</xdr:row>
      <xdr:rowOff>162243</xdr:rowOff>
    </xdr:to>
    <xdr:sp macro="" textlink="">
      <xdr:nvSpPr>
        <xdr:cNvPr id="605" name="楕円 604">
          <a:extLst>
            <a:ext uri="{FF2B5EF4-FFF2-40B4-BE49-F238E27FC236}">
              <a16:creationId xmlns:a16="http://schemas.microsoft.com/office/drawing/2014/main" id="{5F3A057C-946F-4B53-8923-D66CB1C706E0}"/>
            </a:ext>
          </a:extLst>
        </xdr:cNvPr>
        <xdr:cNvSpPr/>
      </xdr:nvSpPr>
      <xdr:spPr>
        <a:xfrm>
          <a:off x="19458940" y="102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39070</xdr:rowOff>
    </xdr:from>
    <xdr:ext cx="469744" cy="259045"/>
    <xdr:sp macro="" textlink="">
      <xdr:nvSpPr>
        <xdr:cNvPr id="606" name="【学校施設】&#10;一人当たり面積該当値テキスト">
          <a:extLst>
            <a:ext uri="{FF2B5EF4-FFF2-40B4-BE49-F238E27FC236}">
              <a16:creationId xmlns:a16="http://schemas.microsoft.com/office/drawing/2014/main" id="{32B48BF5-7BB5-4BBD-B764-208E86AA2816}"/>
            </a:ext>
          </a:extLst>
        </xdr:cNvPr>
        <xdr:cNvSpPr txBox="1"/>
      </xdr:nvSpPr>
      <xdr:spPr>
        <a:xfrm>
          <a:off x="19547840" y="1026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82074</xdr:rowOff>
    </xdr:from>
    <xdr:to>
      <xdr:col>112</xdr:col>
      <xdr:colOff>38100</xdr:colOff>
      <xdr:row>62</xdr:row>
      <xdr:rowOff>12224</xdr:rowOff>
    </xdr:to>
    <xdr:sp macro="" textlink="">
      <xdr:nvSpPr>
        <xdr:cNvPr id="607" name="楕円 606">
          <a:extLst>
            <a:ext uri="{FF2B5EF4-FFF2-40B4-BE49-F238E27FC236}">
              <a16:creationId xmlns:a16="http://schemas.microsoft.com/office/drawing/2014/main" id="{BFACDD60-A8FA-44EE-8558-1BFA7B3D0168}"/>
            </a:ext>
          </a:extLst>
        </xdr:cNvPr>
        <xdr:cNvSpPr/>
      </xdr:nvSpPr>
      <xdr:spPr>
        <a:xfrm>
          <a:off x="18735040" y="10308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111443</xdr:rowOff>
    </xdr:from>
    <xdr:to>
      <xdr:col>116</xdr:col>
      <xdr:colOff>63500</xdr:colOff>
      <xdr:row>61</xdr:row>
      <xdr:rowOff>132874</xdr:rowOff>
    </xdr:to>
    <xdr:cxnSp macro="">
      <xdr:nvCxnSpPr>
        <xdr:cNvPr id="608" name="直線コネクタ 607">
          <a:extLst>
            <a:ext uri="{FF2B5EF4-FFF2-40B4-BE49-F238E27FC236}">
              <a16:creationId xmlns:a16="http://schemas.microsoft.com/office/drawing/2014/main" id="{2E3A5024-DB9B-4C58-A9AD-B10F595F5321}"/>
            </a:ext>
          </a:extLst>
        </xdr:cNvPr>
        <xdr:cNvCxnSpPr/>
      </xdr:nvCxnSpPr>
      <xdr:spPr>
        <a:xfrm flipV="1">
          <a:off x="18778220" y="10337483"/>
          <a:ext cx="73152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100647</xdr:rowOff>
    </xdr:from>
    <xdr:to>
      <xdr:col>107</xdr:col>
      <xdr:colOff>101600</xdr:colOff>
      <xdr:row>62</xdr:row>
      <xdr:rowOff>30797</xdr:rowOff>
    </xdr:to>
    <xdr:sp macro="" textlink="">
      <xdr:nvSpPr>
        <xdr:cNvPr id="609" name="楕円 608">
          <a:extLst>
            <a:ext uri="{FF2B5EF4-FFF2-40B4-BE49-F238E27FC236}">
              <a16:creationId xmlns:a16="http://schemas.microsoft.com/office/drawing/2014/main" id="{A02741D9-B0AC-449F-AAA4-9F1AA0C0823D}"/>
            </a:ext>
          </a:extLst>
        </xdr:cNvPr>
        <xdr:cNvSpPr/>
      </xdr:nvSpPr>
      <xdr:spPr>
        <a:xfrm>
          <a:off x="17937480" y="10326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132874</xdr:rowOff>
    </xdr:from>
    <xdr:to>
      <xdr:col>111</xdr:col>
      <xdr:colOff>177800</xdr:colOff>
      <xdr:row>61</xdr:row>
      <xdr:rowOff>151447</xdr:rowOff>
    </xdr:to>
    <xdr:cxnSp macro="">
      <xdr:nvCxnSpPr>
        <xdr:cNvPr id="610" name="直線コネクタ 609">
          <a:extLst>
            <a:ext uri="{FF2B5EF4-FFF2-40B4-BE49-F238E27FC236}">
              <a16:creationId xmlns:a16="http://schemas.microsoft.com/office/drawing/2014/main" id="{9BB26775-B1B2-4EC6-9A33-8C4A7A9B297C}"/>
            </a:ext>
          </a:extLst>
        </xdr:cNvPr>
        <xdr:cNvCxnSpPr/>
      </xdr:nvCxnSpPr>
      <xdr:spPr>
        <a:xfrm flipV="1">
          <a:off x="17988280" y="10358914"/>
          <a:ext cx="78994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117793</xdr:rowOff>
    </xdr:from>
    <xdr:to>
      <xdr:col>102</xdr:col>
      <xdr:colOff>165100</xdr:colOff>
      <xdr:row>62</xdr:row>
      <xdr:rowOff>47943</xdr:rowOff>
    </xdr:to>
    <xdr:sp macro="" textlink="">
      <xdr:nvSpPr>
        <xdr:cNvPr id="611" name="楕円 610">
          <a:extLst>
            <a:ext uri="{FF2B5EF4-FFF2-40B4-BE49-F238E27FC236}">
              <a16:creationId xmlns:a16="http://schemas.microsoft.com/office/drawing/2014/main" id="{D2FF1604-3FD8-46DF-9F95-5ABBB09E8CFC}"/>
            </a:ext>
          </a:extLst>
        </xdr:cNvPr>
        <xdr:cNvSpPr/>
      </xdr:nvSpPr>
      <xdr:spPr>
        <a:xfrm>
          <a:off x="17162780" y="10343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151447</xdr:rowOff>
    </xdr:from>
    <xdr:to>
      <xdr:col>107</xdr:col>
      <xdr:colOff>50800</xdr:colOff>
      <xdr:row>61</xdr:row>
      <xdr:rowOff>168593</xdr:rowOff>
    </xdr:to>
    <xdr:cxnSp macro="">
      <xdr:nvCxnSpPr>
        <xdr:cNvPr id="612" name="直線コネクタ 611">
          <a:extLst>
            <a:ext uri="{FF2B5EF4-FFF2-40B4-BE49-F238E27FC236}">
              <a16:creationId xmlns:a16="http://schemas.microsoft.com/office/drawing/2014/main" id="{64BD7349-3727-4005-B3BB-466B5095FBA7}"/>
            </a:ext>
          </a:extLst>
        </xdr:cNvPr>
        <xdr:cNvCxnSpPr/>
      </xdr:nvCxnSpPr>
      <xdr:spPr>
        <a:xfrm flipV="1">
          <a:off x="17213580" y="10377487"/>
          <a:ext cx="7747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123507</xdr:rowOff>
    </xdr:from>
    <xdr:to>
      <xdr:col>98</xdr:col>
      <xdr:colOff>38100</xdr:colOff>
      <xdr:row>62</xdr:row>
      <xdr:rowOff>53657</xdr:rowOff>
    </xdr:to>
    <xdr:sp macro="" textlink="">
      <xdr:nvSpPr>
        <xdr:cNvPr id="613" name="楕円 612">
          <a:extLst>
            <a:ext uri="{FF2B5EF4-FFF2-40B4-BE49-F238E27FC236}">
              <a16:creationId xmlns:a16="http://schemas.microsoft.com/office/drawing/2014/main" id="{537FFEC5-10EC-489F-9D60-83883099B65E}"/>
            </a:ext>
          </a:extLst>
        </xdr:cNvPr>
        <xdr:cNvSpPr/>
      </xdr:nvSpPr>
      <xdr:spPr>
        <a:xfrm>
          <a:off x="16388080" y="103495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168593</xdr:rowOff>
    </xdr:from>
    <xdr:to>
      <xdr:col>102</xdr:col>
      <xdr:colOff>114300</xdr:colOff>
      <xdr:row>62</xdr:row>
      <xdr:rowOff>2857</xdr:rowOff>
    </xdr:to>
    <xdr:cxnSp macro="">
      <xdr:nvCxnSpPr>
        <xdr:cNvPr id="614" name="直線コネクタ 613">
          <a:extLst>
            <a:ext uri="{FF2B5EF4-FFF2-40B4-BE49-F238E27FC236}">
              <a16:creationId xmlns:a16="http://schemas.microsoft.com/office/drawing/2014/main" id="{80C2BCC3-B99B-4DE2-8427-A9671AC8E4CA}"/>
            </a:ext>
          </a:extLst>
        </xdr:cNvPr>
        <xdr:cNvCxnSpPr/>
      </xdr:nvCxnSpPr>
      <xdr:spPr>
        <a:xfrm flipV="1">
          <a:off x="16431260" y="10394633"/>
          <a:ext cx="78232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147337</xdr:rowOff>
    </xdr:from>
    <xdr:ext cx="469744" cy="259045"/>
    <xdr:sp macro="" textlink="">
      <xdr:nvSpPr>
        <xdr:cNvPr id="615" name="n_1aveValue【学校施設】&#10;一人当たり面積">
          <a:extLst>
            <a:ext uri="{FF2B5EF4-FFF2-40B4-BE49-F238E27FC236}">
              <a16:creationId xmlns:a16="http://schemas.microsoft.com/office/drawing/2014/main" id="{3BEEBE26-F432-414E-9E3F-1B6EC50E3474}"/>
            </a:ext>
          </a:extLst>
        </xdr:cNvPr>
        <xdr:cNvSpPr txBox="1"/>
      </xdr:nvSpPr>
      <xdr:spPr>
        <a:xfrm>
          <a:off x="18561127" y="987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616" name="n_2aveValue【学校施設】&#10;一人当たり面積">
          <a:extLst>
            <a:ext uri="{FF2B5EF4-FFF2-40B4-BE49-F238E27FC236}">
              <a16:creationId xmlns:a16="http://schemas.microsoft.com/office/drawing/2014/main" id="{71AD6C5A-E07B-4BD8-B02F-4EC729D46FC4}"/>
            </a:ext>
          </a:extLst>
        </xdr:cNvPr>
        <xdr:cNvSpPr txBox="1"/>
      </xdr:nvSpPr>
      <xdr:spPr>
        <a:xfrm>
          <a:off x="177762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143051</xdr:rowOff>
    </xdr:from>
    <xdr:ext cx="469744" cy="259045"/>
    <xdr:sp macro="" textlink="">
      <xdr:nvSpPr>
        <xdr:cNvPr id="617" name="n_3aveValue【学校施設】&#10;一人当たり面積">
          <a:extLst>
            <a:ext uri="{FF2B5EF4-FFF2-40B4-BE49-F238E27FC236}">
              <a16:creationId xmlns:a16="http://schemas.microsoft.com/office/drawing/2014/main" id="{E57E604F-AD85-4D68-B4B6-35AD2D06492F}"/>
            </a:ext>
          </a:extLst>
        </xdr:cNvPr>
        <xdr:cNvSpPr txBox="1"/>
      </xdr:nvSpPr>
      <xdr:spPr>
        <a:xfrm>
          <a:off x="17001567" y="98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618" name="n_4aveValue【学校施設】&#10;一人当たり面積">
          <a:extLst>
            <a:ext uri="{FF2B5EF4-FFF2-40B4-BE49-F238E27FC236}">
              <a16:creationId xmlns:a16="http://schemas.microsoft.com/office/drawing/2014/main" id="{03908173-11A2-4606-9630-EB294885A6D4}"/>
            </a:ext>
          </a:extLst>
        </xdr:cNvPr>
        <xdr:cNvSpPr txBox="1"/>
      </xdr:nvSpPr>
      <xdr:spPr>
        <a:xfrm>
          <a:off x="16226867" y="991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3351</xdr:rowOff>
    </xdr:from>
    <xdr:ext cx="469744" cy="259045"/>
    <xdr:sp macro="" textlink="">
      <xdr:nvSpPr>
        <xdr:cNvPr id="619" name="n_1mainValue【学校施設】&#10;一人当たり面積">
          <a:extLst>
            <a:ext uri="{FF2B5EF4-FFF2-40B4-BE49-F238E27FC236}">
              <a16:creationId xmlns:a16="http://schemas.microsoft.com/office/drawing/2014/main" id="{6FD810AF-5C9D-45B1-98FB-EE682B147AC2}"/>
            </a:ext>
          </a:extLst>
        </xdr:cNvPr>
        <xdr:cNvSpPr txBox="1"/>
      </xdr:nvSpPr>
      <xdr:spPr>
        <a:xfrm>
          <a:off x="18561127" y="1039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21924</xdr:rowOff>
    </xdr:from>
    <xdr:ext cx="469744" cy="259045"/>
    <xdr:sp macro="" textlink="">
      <xdr:nvSpPr>
        <xdr:cNvPr id="620" name="n_2mainValue【学校施設】&#10;一人当たり面積">
          <a:extLst>
            <a:ext uri="{FF2B5EF4-FFF2-40B4-BE49-F238E27FC236}">
              <a16:creationId xmlns:a16="http://schemas.microsoft.com/office/drawing/2014/main" id="{1EE11AC8-E008-4E76-8B62-8D18F462870C}"/>
            </a:ext>
          </a:extLst>
        </xdr:cNvPr>
        <xdr:cNvSpPr txBox="1"/>
      </xdr:nvSpPr>
      <xdr:spPr>
        <a:xfrm>
          <a:off x="17776267" y="1041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39070</xdr:rowOff>
    </xdr:from>
    <xdr:ext cx="469744" cy="259045"/>
    <xdr:sp macro="" textlink="">
      <xdr:nvSpPr>
        <xdr:cNvPr id="621" name="n_3mainValue【学校施設】&#10;一人当たり面積">
          <a:extLst>
            <a:ext uri="{FF2B5EF4-FFF2-40B4-BE49-F238E27FC236}">
              <a16:creationId xmlns:a16="http://schemas.microsoft.com/office/drawing/2014/main" id="{8197388F-0D58-4558-B494-594E3FB382E8}"/>
            </a:ext>
          </a:extLst>
        </xdr:cNvPr>
        <xdr:cNvSpPr txBox="1"/>
      </xdr:nvSpPr>
      <xdr:spPr>
        <a:xfrm>
          <a:off x="17001567" y="1043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44784</xdr:rowOff>
    </xdr:from>
    <xdr:ext cx="469744" cy="259045"/>
    <xdr:sp macro="" textlink="">
      <xdr:nvSpPr>
        <xdr:cNvPr id="622" name="n_4mainValue【学校施設】&#10;一人当たり面積">
          <a:extLst>
            <a:ext uri="{FF2B5EF4-FFF2-40B4-BE49-F238E27FC236}">
              <a16:creationId xmlns:a16="http://schemas.microsoft.com/office/drawing/2014/main" id="{92CA2210-90EF-4A02-A9A8-D4093220F312}"/>
            </a:ext>
          </a:extLst>
        </xdr:cNvPr>
        <xdr:cNvSpPr txBox="1"/>
      </xdr:nvSpPr>
      <xdr:spPr>
        <a:xfrm>
          <a:off x="16226867" y="1043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BD36032F-859A-4201-A6F9-1F3883ACC21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D9912D0E-711B-4CBC-A697-5E244B486EF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59563B69-7E69-4239-ABF5-4EDFD3EF48F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440E008C-B9E2-4AD5-9E2F-E726FF13C2E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F191D0E7-1BDF-4A14-8433-943F0F57486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82C5171C-9EF7-48F5-A224-0ED6AF47D0C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E96C6599-EF9A-4860-8A17-81195F2394E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8D969D36-56C1-4579-BD0B-D4558E187FC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BFC470A6-5EE2-40A2-ABC7-CE2AAD974C3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EF77B61B-0C43-479D-83CC-9E858B79DCE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6853B752-B0F9-4BE9-B6F0-AA09F7FE51C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a:extLst>
            <a:ext uri="{FF2B5EF4-FFF2-40B4-BE49-F238E27FC236}">
              <a16:creationId xmlns:a16="http://schemas.microsoft.com/office/drawing/2014/main" id="{01FD0C5B-CF43-45B9-886E-627024E41131}"/>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00D635E5-6433-4603-B738-7DA727FA0448}"/>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a:extLst>
            <a:ext uri="{FF2B5EF4-FFF2-40B4-BE49-F238E27FC236}">
              <a16:creationId xmlns:a16="http://schemas.microsoft.com/office/drawing/2014/main" id="{1FA7C27D-982D-44D1-9077-DBC3B032543F}"/>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a:extLst>
            <a:ext uri="{FF2B5EF4-FFF2-40B4-BE49-F238E27FC236}">
              <a16:creationId xmlns:a16="http://schemas.microsoft.com/office/drawing/2014/main" id="{0D5E5845-E29C-4BAD-8A5F-4D2D9AB342B7}"/>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a:extLst>
            <a:ext uri="{FF2B5EF4-FFF2-40B4-BE49-F238E27FC236}">
              <a16:creationId xmlns:a16="http://schemas.microsoft.com/office/drawing/2014/main" id="{189472F2-A9B2-4DFF-9682-55F503C91FAA}"/>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a:extLst>
            <a:ext uri="{FF2B5EF4-FFF2-40B4-BE49-F238E27FC236}">
              <a16:creationId xmlns:a16="http://schemas.microsoft.com/office/drawing/2014/main" id="{CDBBEBA8-4AB5-45EB-B68B-2E2332CCA728}"/>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a:extLst>
            <a:ext uri="{FF2B5EF4-FFF2-40B4-BE49-F238E27FC236}">
              <a16:creationId xmlns:a16="http://schemas.microsoft.com/office/drawing/2014/main" id="{F44A8A40-FEC5-4BA4-86BB-449CDA8641BE}"/>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a:extLst>
            <a:ext uri="{FF2B5EF4-FFF2-40B4-BE49-F238E27FC236}">
              <a16:creationId xmlns:a16="http://schemas.microsoft.com/office/drawing/2014/main" id="{B49E3D35-980D-4CF6-BF4A-EC4F03AD13D2}"/>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DFFBBBE4-A9F7-423F-9F57-8E994587C82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a:extLst>
            <a:ext uri="{FF2B5EF4-FFF2-40B4-BE49-F238E27FC236}">
              <a16:creationId xmlns:a16="http://schemas.microsoft.com/office/drawing/2014/main" id="{8B572177-A5B4-48EF-AB96-504F91E2D4AC}"/>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3164712-BA21-4C4B-9C27-F0E1289B45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645" name="直線コネクタ 644">
          <a:extLst>
            <a:ext uri="{FF2B5EF4-FFF2-40B4-BE49-F238E27FC236}">
              <a16:creationId xmlns:a16="http://schemas.microsoft.com/office/drawing/2014/main" id="{4955A967-42AA-48CB-8494-CC86D3473AAC}"/>
            </a:ext>
          </a:extLst>
        </xdr:cNvPr>
        <xdr:cNvCxnSpPr/>
      </xdr:nvCxnSpPr>
      <xdr:spPr>
        <a:xfrm flipV="1">
          <a:off x="14375764" y="13205459"/>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6" name="【児童館】&#10;有形固定資産減価償却率最小値テキスト">
          <a:extLst>
            <a:ext uri="{FF2B5EF4-FFF2-40B4-BE49-F238E27FC236}">
              <a16:creationId xmlns:a16="http://schemas.microsoft.com/office/drawing/2014/main" id="{51B1E9EF-465D-4487-9D94-AF5B6D2DFF6C}"/>
            </a:ext>
          </a:extLst>
        </xdr:cNvPr>
        <xdr:cNvSpPr txBox="1"/>
      </xdr:nvSpPr>
      <xdr:spPr>
        <a:xfrm>
          <a:off x="144145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7" name="直線コネクタ 646">
          <a:extLst>
            <a:ext uri="{FF2B5EF4-FFF2-40B4-BE49-F238E27FC236}">
              <a16:creationId xmlns:a16="http://schemas.microsoft.com/office/drawing/2014/main" id="{6E405B95-EAB5-4BC4-A2C5-3A18F8F9A617}"/>
            </a:ext>
          </a:extLst>
        </xdr:cNvPr>
        <xdr:cNvCxnSpPr/>
      </xdr:nvCxnSpPr>
      <xdr:spPr>
        <a:xfrm>
          <a:off x="142875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48" name="【児童館】&#10;有形固定資産減価償却率最大値テキスト">
          <a:extLst>
            <a:ext uri="{FF2B5EF4-FFF2-40B4-BE49-F238E27FC236}">
              <a16:creationId xmlns:a16="http://schemas.microsoft.com/office/drawing/2014/main" id="{99FE1E0E-C7A8-4BA8-BFC1-75C45EFD93E3}"/>
            </a:ext>
          </a:extLst>
        </xdr:cNvPr>
        <xdr:cNvSpPr txBox="1"/>
      </xdr:nvSpPr>
      <xdr:spPr>
        <a:xfrm>
          <a:off x="14414500" y="1298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49" name="直線コネクタ 648">
          <a:extLst>
            <a:ext uri="{FF2B5EF4-FFF2-40B4-BE49-F238E27FC236}">
              <a16:creationId xmlns:a16="http://schemas.microsoft.com/office/drawing/2014/main" id="{519B2095-746D-4762-9127-DED9456CB57C}"/>
            </a:ext>
          </a:extLst>
        </xdr:cNvPr>
        <xdr:cNvCxnSpPr/>
      </xdr:nvCxnSpPr>
      <xdr:spPr>
        <a:xfrm>
          <a:off x="1428750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650" name="【児童館】&#10;有形固定資産減価償却率平均値テキスト">
          <a:extLst>
            <a:ext uri="{FF2B5EF4-FFF2-40B4-BE49-F238E27FC236}">
              <a16:creationId xmlns:a16="http://schemas.microsoft.com/office/drawing/2014/main" id="{292D27ED-9E3B-4106-9051-99A763CC88CD}"/>
            </a:ext>
          </a:extLst>
        </xdr:cNvPr>
        <xdr:cNvSpPr txBox="1"/>
      </xdr:nvSpPr>
      <xdr:spPr>
        <a:xfrm>
          <a:off x="14414500" y="13559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51" name="フローチャート: 判断 650">
          <a:extLst>
            <a:ext uri="{FF2B5EF4-FFF2-40B4-BE49-F238E27FC236}">
              <a16:creationId xmlns:a16="http://schemas.microsoft.com/office/drawing/2014/main" id="{B9802E47-F07F-41C1-9036-E9DF43132C0E}"/>
            </a:ext>
          </a:extLst>
        </xdr:cNvPr>
        <xdr:cNvSpPr/>
      </xdr:nvSpPr>
      <xdr:spPr>
        <a:xfrm>
          <a:off x="14325600" y="135813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652" name="フローチャート: 判断 651">
          <a:extLst>
            <a:ext uri="{FF2B5EF4-FFF2-40B4-BE49-F238E27FC236}">
              <a16:creationId xmlns:a16="http://schemas.microsoft.com/office/drawing/2014/main" id="{AA9DF7E3-7EF5-431E-BEAC-27559369E1EA}"/>
            </a:ext>
          </a:extLst>
        </xdr:cNvPr>
        <xdr:cNvSpPr/>
      </xdr:nvSpPr>
      <xdr:spPr>
        <a:xfrm>
          <a:off x="13578840" y="13521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653" name="フローチャート: 判断 652">
          <a:extLst>
            <a:ext uri="{FF2B5EF4-FFF2-40B4-BE49-F238E27FC236}">
              <a16:creationId xmlns:a16="http://schemas.microsoft.com/office/drawing/2014/main" id="{C950A787-BABA-4367-BF4A-C839AFFA2C3F}"/>
            </a:ext>
          </a:extLst>
        </xdr:cNvPr>
        <xdr:cNvSpPr/>
      </xdr:nvSpPr>
      <xdr:spPr>
        <a:xfrm>
          <a:off x="12804140" y="1348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654" name="フローチャート: 判断 653">
          <a:extLst>
            <a:ext uri="{FF2B5EF4-FFF2-40B4-BE49-F238E27FC236}">
              <a16:creationId xmlns:a16="http://schemas.microsoft.com/office/drawing/2014/main" id="{1E840AD4-C69A-451E-A306-9367A8BD906A}"/>
            </a:ext>
          </a:extLst>
        </xdr:cNvPr>
        <xdr:cNvSpPr/>
      </xdr:nvSpPr>
      <xdr:spPr>
        <a:xfrm>
          <a:off x="12029440" y="13377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655" name="フローチャート: 判断 654">
          <a:extLst>
            <a:ext uri="{FF2B5EF4-FFF2-40B4-BE49-F238E27FC236}">
              <a16:creationId xmlns:a16="http://schemas.microsoft.com/office/drawing/2014/main" id="{A7768F48-DCE4-484D-A2BA-B9AD4054D1D8}"/>
            </a:ext>
          </a:extLst>
        </xdr:cNvPr>
        <xdr:cNvSpPr/>
      </xdr:nvSpPr>
      <xdr:spPr>
        <a:xfrm>
          <a:off x="11231880" y="13365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DF4B625-0D22-4590-9B16-689D84B0627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1FA0E7D-081E-4C36-A25A-9B892BC6429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8EA7627-22E4-4BE7-ABE5-D4EE8539FE9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244A3EC-6A18-4F55-9176-504F5B77F2A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ED9F34A-D985-4B23-821B-9BEDD6A199A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78739</xdr:rowOff>
    </xdr:from>
    <xdr:to>
      <xdr:col>85</xdr:col>
      <xdr:colOff>177800</xdr:colOff>
      <xdr:row>79</xdr:row>
      <xdr:rowOff>8889</xdr:rowOff>
    </xdr:to>
    <xdr:sp macro="" textlink="">
      <xdr:nvSpPr>
        <xdr:cNvPr id="661" name="楕円 660">
          <a:extLst>
            <a:ext uri="{FF2B5EF4-FFF2-40B4-BE49-F238E27FC236}">
              <a16:creationId xmlns:a16="http://schemas.microsoft.com/office/drawing/2014/main" id="{916BBFF3-0998-41CA-8D26-75D00690622B}"/>
            </a:ext>
          </a:extLst>
        </xdr:cNvPr>
        <xdr:cNvSpPr/>
      </xdr:nvSpPr>
      <xdr:spPr>
        <a:xfrm>
          <a:off x="14325600" y="131546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31766</xdr:rowOff>
    </xdr:from>
    <xdr:ext cx="405111" cy="259045"/>
    <xdr:sp macro="" textlink="">
      <xdr:nvSpPr>
        <xdr:cNvPr id="662" name="【児童館】&#10;有形固定資産減価償却率該当値テキスト">
          <a:extLst>
            <a:ext uri="{FF2B5EF4-FFF2-40B4-BE49-F238E27FC236}">
              <a16:creationId xmlns:a16="http://schemas.microsoft.com/office/drawing/2014/main" id="{87B01149-217B-41F8-907D-D28608F053C0}"/>
            </a:ext>
          </a:extLst>
        </xdr:cNvPr>
        <xdr:cNvSpPr txBox="1"/>
      </xdr:nvSpPr>
      <xdr:spPr>
        <a:xfrm>
          <a:off x="14414500" y="1310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28448</xdr:rowOff>
    </xdr:from>
    <xdr:to>
      <xdr:col>81</xdr:col>
      <xdr:colOff>101600</xdr:colOff>
      <xdr:row>78</xdr:row>
      <xdr:rowOff>130048</xdr:rowOff>
    </xdr:to>
    <xdr:sp macro="" textlink="">
      <xdr:nvSpPr>
        <xdr:cNvPr id="663" name="楕円 662">
          <a:extLst>
            <a:ext uri="{FF2B5EF4-FFF2-40B4-BE49-F238E27FC236}">
              <a16:creationId xmlns:a16="http://schemas.microsoft.com/office/drawing/2014/main" id="{BD0D7EFB-CCDA-4B79-B0F0-00105D3AC4B9}"/>
            </a:ext>
          </a:extLst>
        </xdr:cNvPr>
        <xdr:cNvSpPr/>
      </xdr:nvSpPr>
      <xdr:spPr>
        <a:xfrm>
          <a:off x="13578840" y="131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79248</xdr:rowOff>
    </xdr:from>
    <xdr:to>
      <xdr:col>85</xdr:col>
      <xdr:colOff>127000</xdr:colOff>
      <xdr:row>78</xdr:row>
      <xdr:rowOff>129539</xdr:rowOff>
    </xdr:to>
    <xdr:cxnSp macro="">
      <xdr:nvCxnSpPr>
        <xdr:cNvPr id="664" name="直線コネクタ 663">
          <a:extLst>
            <a:ext uri="{FF2B5EF4-FFF2-40B4-BE49-F238E27FC236}">
              <a16:creationId xmlns:a16="http://schemas.microsoft.com/office/drawing/2014/main" id="{B6BC86B1-8824-4818-93A6-346F1FF8B8BC}"/>
            </a:ext>
          </a:extLst>
        </xdr:cNvPr>
        <xdr:cNvCxnSpPr/>
      </xdr:nvCxnSpPr>
      <xdr:spPr>
        <a:xfrm>
          <a:off x="13629640" y="13155168"/>
          <a:ext cx="74676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149606</xdr:rowOff>
    </xdr:from>
    <xdr:to>
      <xdr:col>76</xdr:col>
      <xdr:colOff>165100</xdr:colOff>
      <xdr:row>78</xdr:row>
      <xdr:rowOff>79756</xdr:rowOff>
    </xdr:to>
    <xdr:sp macro="" textlink="">
      <xdr:nvSpPr>
        <xdr:cNvPr id="665" name="楕円 664">
          <a:extLst>
            <a:ext uri="{FF2B5EF4-FFF2-40B4-BE49-F238E27FC236}">
              <a16:creationId xmlns:a16="http://schemas.microsoft.com/office/drawing/2014/main" id="{30631327-48A9-4B81-8294-7D782DE3623F}"/>
            </a:ext>
          </a:extLst>
        </xdr:cNvPr>
        <xdr:cNvSpPr/>
      </xdr:nvSpPr>
      <xdr:spPr>
        <a:xfrm>
          <a:off x="12804140" y="13057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28956</xdr:rowOff>
    </xdr:from>
    <xdr:to>
      <xdr:col>81</xdr:col>
      <xdr:colOff>50800</xdr:colOff>
      <xdr:row>78</xdr:row>
      <xdr:rowOff>79248</xdr:rowOff>
    </xdr:to>
    <xdr:cxnSp macro="">
      <xdr:nvCxnSpPr>
        <xdr:cNvPr id="666" name="直線コネクタ 665">
          <a:extLst>
            <a:ext uri="{FF2B5EF4-FFF2-40B4-BE49-F238E27FC236}">
              <a16:creationId xmlns:a16="http://schemas.microsoft.com/office/drawing/2014/main" id="{25CDE50C-645C-42EE-82EF-970A887E4551}"/>
            </a:ext>
          </a:extLst>
        </xdr:cNvPr>
        <xdr:cNvCxnSpPr/>
      </xdr:nvCxnSpPr>
      <xdr:spPr>
        <a:xfrm>
          <a:off x="12854940" y="13104876"/>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99313</xdr:rowOff>
    </xdr:from>
    <xdr:to>
      <xdr:col>72</xdr:col>
      <xdr:colOff>38100</xdr:colOff>
      <xdr:row>78</xdr:row>
      <xdr:rowOff>29463</xdr:rowOff>
    </xdr:to>
    <xdr:sp macro="" textlink="">
      <xdr:nvSpPr>
        <xdr:cNvPr id="667" name="楕円 666">
          <a:extLst>
            <a:ext uri="{FF2B5EF4-FFF2-40B4-BE49-F238E27FC236}">
              <a16:creationId xmlns:a16="http://schemas.microsoft.com/office/drawing/2014/main" id="{CA5C15C7-DE97-497B-90F1-02AA7840A9DD}"/>
            </a:ext>
          </a:extLst>
        </xdr:cNvPr>
        <xdr:cNvSpPr/>
      </xdr:nvSpPr>
      <xdr:spPr>
        <a:xfrm>
          <a:off x="12029440" y="13007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150113</xdr:rowOff>
    </xdr:from>
    <xdr:to>
      <xdr:col>76</xdr:col>
      <xdr:colOff>114300</xdr:colOff>
      <xdr:row>78</xdr:row>
      <xdr:rowOff>28956</xdr:rowOff>
    </xdr:to>
    <xdr:cxnSp macro="">
      <xdr:nvCxnSpPr>
        <xdr:cNvPr id="668" name="直線コネクタ 667">
          <a:extLst>
            <a:ext uri="{FF2B5EF4-FFF2-40B4-BE49-F238E27FC236}">
              <a16:creationId xmlns:a16="http://schemas.microsoft.com/office/drawing/2014/main" id="{9B9D37EA-2D01-403F-90F2-27D5807CD278}"/>
            </a:ext>
          </a:extLst>
        </xdr:cNvPr>
        <xdr:cNvCxnSpPr/>
      </xdr:nvCxnSpPr>
      <xdr:spPr>
        <a:xfrm>
          <a:off x="12072620" y="13058393"/>
          <a:ext cx="78232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62737</xdr:rowOff>
    </xdr:from>
    <xdr:to>
      <xdr:col>67</xdr:col>
      <xdr:colOff>101600</xdr:colOff>
      <xdr:row>77</xdr:row>
      <xdr:rowOff>164337</xdr:rowOff>
    </xdr:to>
    <xdr:sp macro="" textlink="">
      <xdr:nvSpPr>
        <xdr:cNvPr id="669" name="楕円 668">
          <a:extLst>
            <a:ext uri="{FF2B5EF4-FFF2-40B4-BE49-F238E27FC236}">
              <a16:creationId xmlns:a16="http://schemas.microsoft.com/office/drawing/2014/main" id="{4B766B4F-0B46-453E-83B3-841952FEB805}"/>
            </a:ext>
          </a:extLst>
        </xdr:cNvPr>
        <xdr:cNvSpPr/>
      </xdr:nvSpPr>
      <xdr:spPr>
        <a:xfrm>
          <a:off x="11231880" y="1297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113537</xdr:rowOff>
    </xdr:from>
    <xdr:to>
      <xdr:col>71</xdr:col>
      <xdr:colOff>177800</xdr:colOff>
      <xdr:row>77</xdr:row>
      <xdr:rowOff>150113</xdr:rowOff>
    </xdr:to>
    <xdr:cxnSp macro="">
      <xdr:nvCxnSpPr>
        <xdr:cNvPr id="670" name="直線コネクタ 669">
          <a:extLst>
            <a:ext uri="{FF2B5EF4-FFF2-40B4-BE49-F238E27FC236}">
              <a16:creationId xmlns:a16="http://schemas.microsoft.com/office/drawing/2014/main" id="{ECA0927A-09D1-40B1-968E-8AAB8D144299}"/>
            </a:ext>
          </a:extLst>
        </xdr:cNvPr>
        <xdr:cNvCxnSpPr/>
      </xdr:nvCxnSpPr>
      <xdr:spPr>
        <a:xfrm>
          <a:off x="11282680" y="13021817"/>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32021</xdr:rowOff>
    </xdr:from>
    <xdr:ext cx="405111" cy="259045"/>
    <xdr:sp macro="" textlink="">
      <xdr:nvSpPr>
        <xdr:cNvPr id="671" name="n_1aveValue【児童館】&#10;有形固定資産減価償却率">
          <a:extLst>
            <a:ext uri="{FF2B5EF4-FFF2-40B4-BE49-F238E27FC236}">
              <a16:creationId xmlns:a16="http://schemas.microsoft.com/office/drawing/2014/main" id="{B303903A-741F-4DFD-8F4D-E26E7E0E347F}"/>
            </a:ext>
          </a:extLst>
        </xdr:cNvPr>
        <xdr:cNvSpPr txBox="1"/>
      </xdr:nvSpPr>
      <xdr:spPr>
        <a:xfrm>
          <a:off x="13437244" y="1361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162323</xdr:rowOff>
    </xdr:from>
    <xdr:ext cx="405111" cy="259045"/>
    <xdr:sp macro="" textlink="">
      <xdr:nvSpPr>
        <xdr:cNvPr id="672" name="n_2aveValue【児童館】&#10;有形固定資産減価償却率">
          <a:extLst>
            <a:ext uri="{FF2B5EF4-FFF2-40B4-BE49-F238E27FC236}">
              <a16:creationId xmlns:a16="http://schemas.microsoft.com/office/drawing/2014/main" id="{1A2CE7C3-4C87-4176-A6E6-7E2C2D68E858}"/>
            </a:ext>
          </a:extLst>
        </xdr:cNvPr>
        <xdr:cNvSpPr txBox="1"/>
      </xdr:nvSpPr>
      <xdr:spPr>
        <a:xfrm>
          <a:off x="12675244" y="1357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54881</xdr:rowOff>
    </xdr:from>
    <xdr:ext cx="405111" cy="259045"/>
    <xdr:sp macro="" textlink="">
      <xdr:nvSpPr>
        <xdr:cNvPr id="673" name="n_3aveValue【児童館】&#10;有形固定資産減価償却率">
          <a:extLst>
            <a:ext uri="{FF2B5EF4-FFF2-40B4-BE49-F238E27FC236}">
              <a16:creationId xmlns:a16="http://schemas.microsoft.com/office/drawing/2014/main" id="{B7500828-A50F-4691-ACE9-394D2F73BEB3}"/>
            </a:ext>
          </a:extLst>
        </xdr:cNvPr>
        <xdr:cNvSpPr txBox="1"/>
      </xdr:nvSpPr>
      <xdr:spPr>
        <a:xfrm>
          <a:off x="11900544" y="1346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43451</xdr:rowOff>
    </xdr:from>
    <xdr:ext cx="405111" cy="259045"/>
    <xdr:sp macro="" textlink="">
      <xdr:nvSpPr>
        <xdr:cNvPr id="674" name="n_4aveValue【児童館】&#10;有形固定資産減価償却率">
          <a:extLst>
            <a:ext uri="{FF2B5EF4-FFF2-40B4-BE49-F238E27FC236}">
              <a16:creationId xmlns:a16="http://schemas.microsoft.com/office/drawing/2014/main" id="{9E0F70C1-FF5A-497A-8793-DD9CBB3264FA}"/>
            </a:ext>
          </a:extLst>
        </xdr:cNvPr>
        <xdr:cNvSpPr txBox="1"/>
      </xdr:nvSpPr>
      <xdr:spPr>
        <a:xfrm>
          <a:off x="11102984" y="1345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146575</xdr:rowOff>
    </xdr:from>
    <xdr:ext cx="405111" cy="259045"/>
    <xdr:sp macro="" textlink="">
      <xdr:nvSpPr>
        <xdr:cNvPr id="675" name="n_1mainValue【児童館】&#10;有形固定資産減価償却率">
          <a:extLst>
            <a:ext uri="{FF2B5EF4-FFF2-40B4-BE49-F238E27FC236}">
              <a16:creationId xmlns:a16="http://schemas.microsoft.com/office/drawing/2014/main" id="{25B67099-115A-4045-9896-4236EAA32EB6}"/>
            </a:ext>
          </a:extLst>
        </xdr:cNvPr>
        <xdr:cNvSpPr txBox="1"/>
      </xdr:nvSpPr>
      <xdr:spPr>
        <a:xfrm>
          <a:off x="13437244" y="1288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96283</xdr:rowOff>
    </xdr:from>
    <xdr:ext cx="405111" cy="259045"/>
    <xdr:sp macro="" textlink="">
      <xdr:nvSpPr>
        <xdr:cNvPr id="676" name="n_2mainValue【児童館】&#10;有形固定資産減価償却率">
          <a:extLst>
            <a:ext uri="{FF2B5EF4-FFF2-40B4-BE49-F238E27FC236}">
              <a16:creationId xmlns:a16="http://schemas.microsoft.com/office/drawing/2014/main" id="{D40C3B6F-321E-40B1-9245-EF3D01091EA5}"/>
            </a:ext>
          </a:extLst>
        </xdr:cNvPr>
        <xdr:cNvSpPr txBox="1"/>
      </xdr:nvSpPr>
      <xdr:spPr>
        <a:xfrm>
          <a:off x="12675244" y="1283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45990</xdr:rowOff>
    </xdr:from>
    <xdr:ext cx="405111" cy="259045"/>
    <xdr:sp macro="" textlink="">
      <xdr:nvSpPr>
        <xdr:cNvPr id="677" name="n_3mainValue【児童館】&#10;有形固定資産減価償却率">
          <a:extLst>
            <a:ext uri="{FF2B5EF4-FFF2-40B4-BE49-F238E27FC236}">
              <a16:creationId xmlns:a16="http://schemas.microsoft.com/office/drawing/2014/main" id="{F3B9D3D1-C1CF-4851-B363-ED5D50E15D71}"/>
            </a:ext>
          </a:extLst>
        </xdr:cNvPr>
        <xdr:cNvSpPr txBox="1"/>
      </xdr:nvSpPr>
      <xdr:spPr>
        <a:xfrm>
          <a:off x="11900544" y="127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9414</xdr:rowOff>
    </xdr:from>
    <xdr:ext cx="405111" cy="259045"/>
    <xdr:sp macro="" textlink="">
      <xdr:nvSpPr>
        <xdr:cNvPr id="678" name="n_4mainValue【児童館】&#10;有形固定資産減価償却率">
          <a:extLst>
            <a:ext uri="{FF2B5EF4-FFF2-40B4-BE49-F238E27FC236}">
              <a16:creationId xmlns:a16="http://schemas.microsoft.com/office/drawing/2014/main" id="{87D5F8FC-20BF-47D6-8002-88A50022778D}"/>
            </a:ext>
          </a:extLst>
        </xdr:cNvPr>
        <xdr:cNvSpPr txBox="1"/>
      </xdr:nvSpPr>
      <xdr:spPr>
        <a:xfrm>
          <a:off x="11102984" y="12750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4FEC754-5793-47BC-97D4-6E87C83CC92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A10E7682-D851-4F93-802C-2B5D7E213BB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5644848C-37AE-4E2E-A2ED-B8E9B738BA7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F9803B3C-77E6-4829-A3E1-BE6B52BD49E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62B71303-F888-467F-A2C6-D3EB2DFB09E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3F073204-DBC7-4F43-97E4-676B1DA03A3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BCAC17F9-1379-4E13-9F0D-610F12CBD76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6288A8E4-6C11-4018-BF5C-1FDE3FEBDE7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C542954-07AA-4717-B38C-F50A9C023B4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EB3DB805-8448-4D9A-BAC9-52357763537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F0578742-1EDF-4BC3-8BC4-094C786E705E}"/>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EA9C39A8-5BD7-4EE3-BD53-E6EB2C6311D7}"/>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E9DACC41-56CB-4584-9F7A-5FEE98F226C8}"/>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799DCA0C-F7BE-4E6B-9BB0-534A4CAF9AE7}"/>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95626614-E7E1-4547-9801-9DCAFFB8F35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D66FD13E-836B-4336-9D69-22BC2F87E624}"/>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674D18A9-0DE7-4C72-B9DF-B492E114716B}"/>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1CDA1B73-E3EB-493B-8EB4-8A44CB485A34}"/>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5360DCC7-0654-4419-9B1B-515205FBA66E}"/>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492D7C61-0E82-476B-8FD3-0496D35C2BAB}"/>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E7C4EAAD-ECDA-429E-9C5D-32D245C9F809}"/>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DA2306B8-8544-47B4-B40B-E345CDAD71DA}"/>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4974C6A3-D439-4D73-98B3-FB2ED5BB2F5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5C2E5C2D-F01D-464A-8FE7-7EDA6DF8D89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8D8F50A0-907E-4085-890F-42DD32CBAA6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4" name="直線コネクタ 703">
          <a:extLst>
            <a:ext uri="{FF2B5EF4-FFF2-40B4-BE49-F238E27FC236}">
              <a16:creationId xmlns:a16="http://schemas.microsoft.com/office/drawing/2014/main" id="{E056A7A1-18CD-4536-9A88-BE026105E6BD}"/>
            </a:ext>
          </a:extLst>
        </xdr:cNvPr>
        <xdr:cNvCxnSpPr/>
      </xdr:nvCxnSpPr>
      <xdr:spPr>
        <a:xfrm flipV="1">
          <a:off x="19509104" y="13179334"/>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5" name="【児童館】&#10;一人当たり面積最小値テキスト">
          <a:extLst>
            <a:ext uri="{FF2B5EF4-FFF2-40B4-BE49-F238E27FC236}">
              <a16:creationId xmlns:a16="http://schemas.microsoft.com/office/drawing/2014/main" id="{9AAF9F6D-400B-45D8-8B63-E20E92E170BE}"/>
            </a:ext>
          </a:extLst>
        </xdr:cNvPr>
        <xdr:cNvSpPr txBox="1"/>
      </xdr:nvSpPr>
      <xdr:spPr>
        <a:xfrm>
          <a:off x="19547840" y="1452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6" name="直線コネクタ 705">
          <a:extLst>
            <a:ext uri="{FF2B5EF4-FFF2-40B4-BE49-F238E27FC236}">
              <a16:creationId xmlns:a16="http://schemas.microsoft.com/office/drawing/2014/main" id="{50A67F4C-7E58-432C-899F-38B1742E02BC}"/>
            </a:ext>
          </a:extLst>
        </xdr:cNvPr>
        <xdr:cNvCxnSpPr/>
      </xdr:nvCxnSpPr>
      <xdr:spPr>
        <a:xfrm>
          <a:off x="19443700" y="14520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7" name="【児童館】&#10;一人当たり面積最大値テキスト">
          <a:extLst>
            <a:ext uri="{FF2B5EF4-FFF2-40B4-BE49-F238E27FC236}">
              <a16:creationId xmlns:a16="http://schemas.microsoft.com/office/drawing/2014/main" id="{FF5B3E60-1AD8-43A7-BE2D-F07AB46EE272}"/>
            </a:ext>
          </a:extLst>
        </xdr:cNvPr>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8" name="直線コネクタ 707">
          <a:extLst>
            <a:ext uri="{FF2B5EF4-FFF2-40B4-BE49-F238E27FC236}">
              <a16:creationId xmlns:a16="http://schemas.microsoft.com/office/drawing/2014/main" id="{2618DFA8-B83C-4440-BFEE-6DB0527D8C0C}"/>
            </a:ext>
          </a:extLst>
        </xdr:cNvPr>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9" name="【児童館】&#10;一人当たり面積平均値テキスト">
          <a:extLst>
            <a:ext uri="{FF2B5EF4-FFF2-40B4-BE49-F238E27FC236}">
              <a16:creationId xmlns:a16="http://schemas.microsoft.com/office/drawing/2014/main" id="{94483D93-017F-4F7A-9A4A-628216C10B9D}"/>
            </a:ext>
          </a:extLst>
        </xdr:cNvPr>
        <xdr:cNvSpPr txBox="1"/>
      </xdr:nvSpPr>
      <xdr:spPr>
        <a:xfrm>
          <a:off x="19547840" y="139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0" name="フローチャート: 判断 709">
          <a:extLst>
            <a:ext uri="{FF2B5EF4-FFF2-40B4-BE49-F238E27FC236}">
              <a16:creationId xmlns:a16="http://schemas.microsoft.com/office/drawing/2014/main" id="{BA835A77-417F-48CB-A4F3-B8E947B74B2A}"/>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1" name="フローチャート: 判断 710">
          <a:extLst>
            <a:ext uri="{FF2B5EF4-FFF2-40B4-BE49-F238E27FC236}">
              <a16:creationId xmlns:a16="http://schemas.microsoft.com/office/drawing/2014/main" id="{917D1916-3888-4F17-A622-E371686D43F4}"/>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712" name="フローチャート: 判断 711">
          <a:extLst>
            <a:ext uri="{FF2B5EF4-FFF2-40B4-BE49-F238E27FC236}">
              <a16:creationId xmlns:a16="http://schemas.microsoft.com/office/drawing/2014/main" id="{DAF1DFD6-0DAF-478B-BAA6-8560AB7DC80C}"/>
            </a:ext>
          </a:extLst>
        </xdr:cNvPr>
        <xdr:cNvSpPr/>
      </xdr:nvSpPr>
      <xdr:spPr>
        <a:xfrm>
          <a:off x="1793748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3" name="フローチャート: 判断 712">
          <a:extLst>
            <a:ext uri="{FF2B5EF4-FFF2-40B4-BE49-F238E27FC236}">
              <a16:creationId xmlns:a16="http://schemas.microsoft.com/office/drawing/2014/main" id="{9153EDD1-9C50-4889-BC80-82D264FF4941}"/>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4" name="フローチャート: 判断 713">
          <a:extLst>
            <a:ext uri="{FF2B5EF4-FFF2-40B4-BE49-F238E27FC236}">
              <a16:creationId xmlns:a16="http://schemas.microsoft.com/office/drawing/2014/main" id="{A2320188-543A-4194-8593-190001FF0AD8}"/>
            </a:ext>
          </a:extLst>
        </xdr:cNvPr>
        <xdr:cNvSpPr/>
      </xdr:nvSpPr>
      <xdr:spPr>
        <a:xfrm>
          <a:off x="1638808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BCDD73D2-1A36-4554-B829-043D0CD7A5F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BB839979-BD53-4FA3-9322-C5B74DB452A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A2B8A68-B383-46A5-A95E-7B07C783A94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5127413-C0CC-4C83-8CA2-CC573327988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8A561F2-4B97-4757-B2A9-D9341AED4BC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52614</xdr:rowOff>
    </xdr:from>
    <xdr:to>
      <xdr:col>116</xdr:col>
      <xdr:colOff>114300</xdr:colOff>
      <xdr:row>86</xdr:row>
      <xdr:rowOff>154214</xdr:rowOff>
    </xdr:to>
    <xdr:sp macro="" textlink="">
      <xdr:nvSpPr>
        <xdr:cNvPr id="720" name="楕円 719">
          <a:extLst>
            <a:ext uri="{FF2B5EF4-FFF2-40B4-BE49-F238E27FC236}">
              <a16:creationId xmlns:a16="http://schemas.microsoft.com/office/drawing/2014/main" id="{E4E29A37-3453-47EA-9BC6-3A98FA08BD3C}"/>
            </a:ext>
          </a:extLst>
        </xdr:cNvPr>
        <xdr:cNvSpPr/>
      </xdr:nvSpPr>
      <xdr:spPr>
        <a:xfrm>
          <a:off x="19458940" y="144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138991</xdr:rowOff>
    </xdr:from>
    <xdr:ext cx="469744" cy="259045"/>
    <xdr:sp macro="" textlink="">
      <xdr:nvSpPr>
        <xdr:cNvPr id="721" name="【児童館】&#10;一人当たり面積該当値テキスト">
          <a:extLst>
            <a:ext uri="{FF2B5EF4-FFF2-40B4-BE49-F238E27FC236}">
              <a16:creationId xmlns:a16="http://schemas.microsoft.com/office/drawing/2014/main" id="{C4FDA7A3-38B8-46E2-8371-6990170AE794}"/>
            </a:ext>
          </a:extLst>
        </xdr:cNvPr>
        <xdr:cNvSpPr txBox="1"/>
      </xdr:nvSpPr>
      <xdr:spPr>
        <a:xfrm>
          <a:off x="19547840" y="1438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722" name="楕円 721">
          <a:extLst>
            <a:ext uri="{FF2B5EF4-FFF2-40B4-BE49-F238E27FC236}">
              <a16:creationId xmlns:a16="http://schemas.microsoft.com/office/drawing/2014/main" id="{82E3D469-CFC6-4B75-A5FA-2B032B153209}"/>
            </a:ext>
          </a:extLst>
        </xdr:cNvPr>
        <xdr:cNvSpPr/>
      </xdr:nvSpPr>
      <xdr:spPr>
        <a:xfrm>
          <a:off x="18735040" y="144696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103414</xdr:rowOff>
    </xdr:from>
    <xdr:to>
      <xdr:col>116</xdr:col>
      <xdr:colOff>63500</xdr:colOff>
      <xdr:row>86</xdr:row>
      <xdr:rowOff>103414</xdr:rowOff>
    </xdr:to>
    <xdr:cxnSp macro="">
      <xdr:nvCxnSpPr>
        <xdr:cNvPr id="723" name="直線コネクタ 722">
          <a:extLst>
            <a:ext uri="{FF2B5EF4-FFF2-40B4-BE49-F238E27FC236}">
              <a16:creationId xmlns:a16="http://schemas.microsoft.com/office/drawing/2014/main" id="{38AC94EB-A338-477F-B729-5A627C57B157}"/>
            </a:ext>
          </a:extLst>
        </xdr:cNvPr>
        <xdr:cNvCxnSpPr/>
      </xdr:nvCxnSpPr>
      <xdr:spPr>
        <a:xfrm>
          <a:off x="18778220" y="145204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724" name="楕円 723">
          <a:extLst>
            <a:ext uri="{FF2B5EF4-FFF2-40B4-BE49-F238E27FC236}">
              <a16:creationId xmlns:a16="http://schemas.microsoft.com/office/drawing/2014/main" id="{77AFE650-06E0-4919-953B-6F2B882E3761}"/>
            </a:ext>
          </a:extLst>
        </xdr:cNvPr>
        <xdr:cNvSpPr/>
      </xdr:nvSpPr>
      <xdr:spPr>
        <a:xfrm>
          <a:off x="17937480" y="144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103414</xdr:rowOff>
    </xdr:from>
    <xdr:to>
      <xdr:col>111</xdr:col>
      <xdr:colOff>177800</xdr:colOff>
      <xdr:row>86</xdr:row>
      <xdr:rowOff>103414</xdr:rowOff>
    </xdr:to>
    <xdr:cxnSp macro="">
      <xdr:nvCxnSpPr>
        <xdr:cNvPr id="725" name="直線コネクタ 724">
          <a:extLst>
            <a:ext uri="{FF2B5EF4-FFF2-40B4-BE49-F238E27FC236}">
              <a16:creationId xmlns:a16="http://schemas.microsoft.com/office/drawing/2014/main" id="{699E57AE-17D3-489A-9F60-A2DFE74CD158}"/>
            </a:ext>
          </a:extLst>
        </xdr:cNvPr>
        <xdr:cNvCxnSpPr/>
      </xdr:nvCxnSpPr>
      <xdr:spPr>
        <a:xfrm>
          <a:off x="17988280" y="145204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726" name="楕円 725">
          <a:extLst>
            <a:ext uri="{FF2B5EF4-FFF2-40B4-BE49-F238E27FC236}">
              <a16:creationId xmlns:a16="http://schemas.microsoft.com/office/drawing/2014/main" id="{D158F8A2-8C89-4915-A34F-700091872877}"/>
            </a:ext>
          </a:extLst>
        </xdr:cNvPr>
        <xdr:cNvSpPr/>
      </xdr:nvSpPr>
      <xdr:spPr>
        <a:xfrm>
          <a:off x="17162780" y="144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727" name="直線コネクタ 726">
          <a:extLst>
            <a:ext uri="{FF2B5EF4-FFF2-40B4-BE49-F238E27FC236}">
              <a16:creationId xmlns:a16="http://schemas.microsoft.com/office/drawing/2014/main" id="{2020D4E0-E4DC-4679-8563-4467D1AD5B6A}"/>
            </a:ext>
          </a:extLst>
        </xdr:cNvPr>
        <xdr:cNvCxnSpPr/>
      </xdr:nvCxnSpPr>
      <xdr:spPr>
        <a:xfrm>
          <a:off x="17213580" y="145204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728" name="楕円 727">
          <a:extLst>
            <a:ext uri="{FF2B5EF4-FFF2-40B4-BE49-F238E27FC236}">
              <a16:creationId xmlns:a16="http://schemas.microsoft.com/office/drawing/2014/main" id="{8572BE0C-6FA6-4C18-9DCD-9D88344C91D2}"/>
            </a:ext>
          </a:extLst>
        </xdr:cNvPr>
        <xdr:cNvSpPr/>
      </xdr:nvSpPr>
      <xdr:spPr>
        <a:xfrm>
          <a:off x="16388080" y="144696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729" name="直線コネクタ 728">
          <a:extLst>
            <a:ext uri="{FF2B5EF4-FFF2-40B4-BE49-F238E27FC236}">
              <a16:creationId xmlns:a16="http://schemas.microsoft.com/office/drawing/2014/main" id="{88994DF1-9E18-4EFB-A16E-D2BDCDEDDB2E}"/>
            </a:ext>
          </a:extLst>
        </xdr:cNvPr>
        <xdr:cNvCxnSpPr/>
      </xdr:nvCxnSpPr>
      <xdr:spPr>
        <a:xfrm>
          <a:off x="16431260" y="145204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30" name="n_1aveValue【児童館】&#10;一人当たり面積">
          <a:extLst>
            <a:ext uri="{FF2B5EF4-FFF2-40B4-BE49-F238E27FC236}">
              <a16:creationId xmlns:a16="http://schemas.microsoft.com/office/drawing/2014/main" id="{37CC0A56-AC0C-4424-8BBA-2663977EDE9D}"/>
            </a:ext>
          </a:extLst>
        </xdr:cNvPr>
        <xdr:cNvSpPr txBox="1"/>
      </xdr:nvSpPr>
      <xdr:spPr>
        <a:xfrm>
          <a:off x="185611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731" name="n_2aveValue【児童館】&#10;一人当たり面積">
          <a:extLst>
            <a:ext uri="{FF2B5EF4-FFF2-40B4-BE49-F238E27FC236}">
              <a16:creationId xmlns:a16="http://schemas.microsoft.com/office/drawing/2014/main" id="{CF7AFF85-5870-45A5-9727-CF8AF51EFF50}"/>
            </a:ext>
          </a:extLst>
        </xdr:cNvPr>
        <xdr:cNvSpPr txBox="1"/>
      </xdr:nvSpPr>
      <xdr:spPr>
        <a:xfrm>
          <a:off x="1777626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32" name="n_3aveValue【児童館】&#10;一人当たり面積">
          <a:extLst>
            <a:ext uri="{FF2B5EF4-FFF2-40B4-BE49-F238E27FC236}">
              <a16:creationId xmlns:a16="http://schemas.microsoft.com/office/drawing/2014/main" id="{2B0E0205-427C-4D21-8622-75A62F421F3F}"/>
            </a:ext>
          </a:extLst>
        </xdr:cNvPr>
        <xdr:cNvSpPr txBox="1"/>
      </xdr:nvSpPr>
      <xdr:spPr>
        <a:xfrm>
          <a:off x="170015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3" name="n_4aveValue【児童館】&#10;一人当たり面積">
          <a:extLst>
            <a:ext uri="{FF2B5EF4-FFF2-40B4-BE49-F238E27FC236}">
              <a16:creationId xmlns:a16="http://schemas.microsoft.com/office/drawing/2014/main" id="{6DF57085-83B6-4BDE-B485-6A4FEE69C406}"/>
            </a:ext>
          </a:extLst>
        </xdr:cNvPr>
        <xdr:cNvSpPr txBox="1"/>
      </xdr:nvSpPr>
      <xdr:spPr>
        <a:xfrm>
          <a:off x="162268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734" name="n_1mainValue【児童館】&#10;一人当たり面積">
          <a:extLst>
            <a:ext uri="{FF2B5EF4-FFF2-40B4-BE49-F238E27FC236}">
              <a16:creationId xmlns:a16="http://schemas.microsoft.com/office/drawing/2014/main" id="{ADE26216-A4F3-46AE-ABAB-507A5ECC0773}"/>
            </a:ext>
          </a:extLst>
        </xdr:cNvPr>
        <xdr:cNvSpPr txBox="1"/>
      </xdr:nvSpPr>
      <xdr:spPr>
        <a:xfrm>
          <a:off x="18561127" y="145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735" name="n_2mainValue【児童館】&#10;一人当たり面積">
          <a:extLst>
            <a:ext uri="{FF2B5EF4-FFF2-40B4-BE49-F238E27FC236}">
              <a16:creationId xmlns:a16="http://schemas.microsoft.com/office/drawing/2014/main" id="{9C0548A1-0819-45FD-A2EE-ED80D1CF3350}"/>
            </a:ext>
          </a:extLst>
        </xdr:cNvPr>
        <xdr:cNvSpPr txBox="1"/>
      </xdr:nvSpPr>
      <xdr:spPr>
        <a:xfrm>
          <a:off x="17776267" y="145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736" name="n_3mainValue【児童館】&#10;一人当たり面積">
          <a:extLst>
            <a:ext uri="{FF2B5EF4-FFF2-40B4-BE49-F238E27FC236}">
              <a16:creationId xmlns:a16="http://schemas.microsoft.com/office/drawing/2014/main" id="{3345D260-E172-4DB9-8A87-ECD4AC82D2FB}"/>
            </a:ext>
          </a:extLst>
        </xdr:cNvPr>
        <xdr:cNvSpPr txBox="1"/>
      </xdr:nvSpPr>
      <xdr:spPr>
        <a:xfrm>
          <a:off x="17001567" y="145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737" name="n_4mainValue【児童館】&#10;一人当たり面積">
          <a:extLst>
            <a:ext uri="{FF2B5EF4-FFF2-40B4-BE49-F238E27FC236}">
              <a16:creationId xmlns:a16="http://schemas.microsoft.com/office/drawing/2014/main" id="{4887C94D-2F7A-43DC-AEDF-4E37E58EFD19}"/>
            </a:ext>
          </a:extLst>
        </xdr:cNvPr>
        <xdr:cNvSpPr txBox="1"/>
      </xdr:nvSpPr>
      <xdr:spPr>
        <a:xfrm>
          <a:off x="16226867" y="145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7972185-52C7-4DEC-988C-25A252CF09D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4A3CE516-7F1E-4A69-898C-CE90A0E20BE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BF12F00-C879-4A3E-B24F-C3534ACA06C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9C93894C-530E-4E57-A120-70C870EE124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47E4975E-1B1E-4CC9-98DA-1C72D274134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783D951C-8FE1-4381-BC86-281813456B1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4210E37B-FBF7-4E94-96E9-85DD797DB47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99EE323B-9E00-4177-89FB-B01BEBF764E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EF4D6EC-0147-4C15-A10C-0530EFB04B6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6C0319CC-4713-4315-8571-AAB94815F8C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2EEA9B0B-4D0A-4553-A415-625F5F94749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68AF5AED-BDF9-4B90-9C4C-60F5A0A3ED2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6C6F13B-7784-45CE-AA82-F1B9B787204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F9389F42-598D-4EFF-B55D-71C28A11A53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EF38C7AE-F286-4780-9AF7-857567B817F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C5A0F143-78BE-4AD8-BF89-C7B3F77F54B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913B4DA8-3426-471D-8A86-A327DCEBA04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7EB17752-E28F-40B5-A1EB-5C41A3C11A4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7F8B61C5-1F26-4DA3-9983-A921768AA40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ABABB86-0F81-47EF-8270-95650F12536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7CFE947A-B428-4F48-B9D2-EF06BD519B8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136E748D-B084-4726-A575-8CE40C274C8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0" name="テキスト ボックス 759">
          <a:extLst>
            <a:ext uri="{FF2B5EF4-FFF2-40B4-BE49-F238E27FC236}">
              <a16:creationId xmlns:a16="http://schemas.microsoft.com/office/drawing/2014/main" id="{513C2B33-BBEA-4A79-AF5C-C17BD61E510B}"/>
            </a:ext>
          </a:extLst>
        </xdr:cNvPr>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8623981-AD22-481A-823D-6F9F0BED168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a:extLst>
            <a:ext uri="{FF2B5EF4-FFF2-40B4-BE49-F238E27FC236}">
              <a16:creationId xmlns:a16="http://schemas.microsoft.com/office/drawing/2014/main" id="{1F8F39C6-B0AC-4255-9208-80418636E863}"/>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D3DDD3DC-A1D5-4BE7-8AEB-8512A58B16E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764" name="直線コネクタ 763">
          <a:extLst>
            <a:ext uri="{FF2B5EF4-FFF2-40B4-BE49-F238E27FC236}">
              <a16:creationId xmlns:a16="http://schemas.microsoft.com/office/drawing/2014/main" id="{697EBE83-ECB7-4704-8B6A-1DED72E3619B}"/>
            </a:ext>
          </a:extLst>
        </xdr:cNvPr>
        <xdr:cNvCxnSpPr/>
      </xdr:nvCxnSpPr>
      <xdr:spPr>
        <a:xfrm flipV="1">
          <a:off x="14375764" y="168859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65" name="【公民館】&#10;有形固定資産減価償却率最小値テキスト">
          <a:extLst>
            <a:ext uri="{FF2B5EF4-FFF2-40B4-BE49-F238E27FC236}">
              <a16:creationId xmlns:a16="http://schemas.microsoft.com/office/drawing/2014/main" id="{4D690475-BA39-4627-A6FA-61043D285B86}"/>
            </a:ext>
          </a:extLst>
        </xdr:cNvPr>
        <xdr:cNvSpPr txBox="1"/>
      </xdr:nvSpPr>
      <xdr:spPr>
        <a:xfrm>
          <a:off x="144145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66" name="直線コネクタ 765">
          <a:extLst>
            <a:ext uri="{FF2B5EF4-FFF2-40B4-BE49-F238E27FC236}">
              <a16:creationId xmlns:a16="http://schemas.microsoft.com/office/drawing/2014/main" id="{2ED0B209-1B17-40B3-8D69-9AEDF41B5E27}"/>
            </a:ext>
          </a:extLst>
        </xdr:cNvPr>
        <xdr:cNvCxnSpPr/>
      </xdr:nvCxnSpPr>
      <xdr:spPr>
        <a:xfrm>
          <a:off x="1428750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7" name="【公民館】&#10;有形固定資産減価償却率最大値テキスト">
          <a:extLst>
            <a:ext uri="{FF2B5EF4-FFF2-40B4-BE49-F238E27FC236}">
              <a16:creationId xmlns:a16="http://schemas.microsoft.com/office/drawing/2014/main" id="{1484C65A-7C74-4A5A-A488-D0A4E1939D8B}"/>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8" name="直線コネクタ 767">
          <a:extLst>
            <a:ext uri="{FF2B5EF4-FFF2-40B4-BE49-F238E27FC236}">
              <a16:creationId xmlns:a16="http://schemas.microsoft.com/office/drawing/2014/main" id="{C40C33CA-63E6-4670-A037-0158023610CB}"/>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451F72FB-C174-4477-BEAD-C8EAC7C5223E}"/>
            </a:ext>
          </a:extLst>
        </xdr:cNvPr>
        <xdr:cNvSpPr txBox="1"/>
      </xdr:nvSpPr>
      <xdr:spPr>
        <a:xfrm>
          <a:off x="14414500" y="17025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70" name="フローチャート: 判断 769">
          <a:extLst>
            <a:ext uri="{FF2B5EF4-FFF2-40B4-BE49-F238E27FC236}">
              <a16:creationId xmlns:a16="http://schemas.microsoft.com/office/drawing/2014/main" id="{FDDC0EE0-714E-4F95-A27C-6498BF3DD033}"/>
            </a:ext>
          </a:extLst>
        </xdr:cNvPr>
        <xdr:cNvSpPr/>
      </xdr:nvSpPr>
      <xdr:spPr>
        <a:xfrm>
          <a:off x="14325600" y="171704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771" name="フローチャート: 判断 770">
          <a:extLst>
            <a:ext uri="{FF2B5EF4-FFF2-40B4-BE49-F238E27FC236}">
              <a16:creationId xmlns:a16="http://schemas.microsoft.com/office/drawing/2014/main" id="{E4CA79DF-88B9-42E9-9AC7-255D0C21F7D6}"/>
            </a:ext>
          </a:extLst>
        </xdr:cNvPr>
        <xdr:cNvSpPr/>
      </xdr:nvSpPr>
      <xdr:spPr>
        <a:xfrm>
          <a:off x="13578840" y="1712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772" name="フローチャート: 判断 771">
          <a:extLst>
            <a:ext uri="{FF2B5EF4-FFF2-40B4-BE49-F238E27FC236}">
              <a16:creationId xmlns:a16="http://schemas.microsoft.com/office/drawing/2014/main" id="{DEEC522D-9A2E-4547-B69D-8D2742BA0AF0}"/>
            </a:ext>
          </a:extLst>
        </xdr:cNvPr>
        <xdr:cNvSpPr/>
      </xdr:nvSpPr>
      <xdr:spPr>
        <a:xfrm>
          <a:off x="12804140" y="17099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773" name="フローチャート: 判断 772">
          <a:extLst>
            <a:ext uri="{FF2B5EF4-FFF2-40B4-BE49-F238E27FC236}">
              <a16:creationId xmlns:a16="http://schemas.microsoft.com/office/drawing/2014/main" id="{112F8605-88A9-4E6C-844B-A8922121A8C4}"/>
            </a:ext>
          </a:extLst>
        </xdr:cNvPr>
        <xdr:cNvSpPr/>
      </xdr:nvSpPr>
      <xdr:spPr>
        <a:xfrm>
          <a:off x="12029440" y="170697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774" name="フローチャート: 判断 773">
          <a:extLst>
            <a:ext uri="{FF2B5EF4-FFF2-40B4-BE49-F238E27FC236}">
              <a16:creationId xmlns:a16="http://schemas.microsoft.com/office/drawing/2014/main" id="{824BDD60-BC17-4B53-AC73-1E26F43CCA08}"/>
            </a:ext>
          </a:extLst>
        </xdr:cNvPr>
        <xdr:cNvSpPr/>
      </xdr:nvSpPr>
      <xdr:spPr>
        <a:xfrm>
          <a:off x="11231880" y="1700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EE19424-647C-4A75-A513-7BA3FF55BF2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859BCB3-63F8-4C08-9432-6F1A34220E5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F18D7E1-A85C-4C93-9894-B709991C869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7275AA3B-67BB-4457-BD29-21B3DF7818F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5DD1124-3D50-4C41-B1FA-D7A0C30E2E0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80" name="楕円 779">
          <a:extLst>
            <a:ext uri="{FF2B5EF4-FFF2-40B4-BE49-F238E27FC236}">
              <a16:creationId xmlns:a16="http://schemas.microsoft.com/office/drawing/2014/main" id="{2CC0377B-C006-4B7D-B39C-D47D20BFC58B}"/>
            </a:ext>
          </a:extLst>
        </xdr:cNvPr>
        <xdr:cNvSpPr/>
      </xdr:nvSpPr>
      <xdr:spPr>
        <a:xfrm>
          <a:off x="14325600" y="174730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16890</xdr:rowOff>
    </xdr:from>
    <xdr:ext cx="405111" cy="259045"/>
    <xdr:sp macro="" textlink="">
      <xdr:nvSpPr>
        <xdr:cNvPr id="781" name="【公民館】&#10;有形固定資産減価償却率該当値テキスト">
          <a:extLst>
            <a:ext uri="{FF2B5EF4-FFF2-40B4-BE49-F238E27FC236}">
              <a16:creationId xmlns:a16="http://schemas.microsoft.com/office/drawing/2014/main" id="{5543D101-3108-4F97-9D70-24EF85CE38FC}"/>
            </a:ext>
          </a:extLst>
        </xdr:cNvPr>
        <xdr:cNvSpPr txBox="1"/>
      </xdr:nvSpPr>
      <xdr:spPr>
        <a:xfrm>
          <a:off x="14414500" y="17451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138068</xdr:rowOff>
    </xdr:from>
    <xdr:to>
      <xdr:col>81</xdr:col>
      <xdr:colOff>101600</xdr:colOff>
      <xdr:row>104</xdr:row>
      <xdr:rowOff>68218</xdr:rowOff>
    </xdr:to>
    <xdr:sp macro="" textlink="">
      <xdr:nvSpPr>
        <xdr:cNvPr id="782" name="楕円 781">
          <a:extLst>
            <a:ext uri="{FF2B5EF4-FFF2-40B4-BE49-F238E27FC236}">
              <a16:creationId xmlns:a16="http://schemas.microsoft.com/office/drawing/2014/main" id="{DB52A80E-C16D-4947-A567-BBC8B90A1E6D}"/>
            </a:ext>
          </a:extLst>
        </xdr:cNvPr>
        <xdr:cNvSpPr/>
      </xdr:nvSpPr>
      <xdr:spPr>
        <a:xfrm>
          <a:off x="13578840" y="17404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17418</xdr:rowOff>
    </xdr:from>
    <xdr:to>
      <xdr:col>85</xdr:col>
      <xdr:colOff>127000</xdr:colOff>
      <xdr:row>104</xdr:row>
      <xdr:rowOff>89263</xdr:rowOff>
    </xdr:to>
    <xdr:cxnSp macro="">
      <xdr:nvCxnSpPr>
        <xdr:cNvPr id="783" name="直線コネクタ 782">
          <a:extLst>
            <a:ext uri="{FF2B5EF4-FFF2-40B4-BE49-F238E27FC236}">
              <a16:creationId xmlns:a16="http://schemas.microsoft.com/office/drawing/2014/main" id="{A070A581-0594-4C6C-A652-05C635C55111}"/>
            </a:ext>
          </a:extLst>
        </xdr:cNvPr>
        <xdr:cNvCxnSpPr/>
      </xdr:nvCxnSpPr>
      <xdr:spPr>
        <a:xfrm>
          <a:off x="13629640" y="17451978"/>
          <a:ext cx="74676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784" name="楕円 783">
          <a:extLst>
            <a:ext uri="{FF2B5EF4-FFF2-40B4-BE49-F238E27FC236}">
              <a16:creationId xmlns:a16="http://schemas.microsoft.com/office/drawing/2014/main" id="{34674153-B0B7-41DD-AF6D-6D03677B8C1D}"/>
            </a:ext>
          </a:extLst>
        </xdr:cNvPr>
        <xdr:cNvSpPr/>
      </xdr:nvSpPr>
      <xdr:spPr>
        <a:xfrm>
          <a:off x="1280414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104</xdr:row>
      <xdr:rowOff>17418</xdr:rowOff>
    </xdr:to>
    <xdr:cxnSp macro="">
      <xdr:nvCxnSpPr>
        <xdr:cNvPr id="785" name="直線コネクタ 784">
          <a:extLst>
            <a:ext uri="{FF2B5EF4-FFF2-40B4-BE49-F238E27FC236}">
              <a16:creationId xmlns:a16="http://schemas.microsoft.com/office/drawing/2014/main" id="{319056BF-4296-40E3-A2FE-834C6FA235E9}"/>
            </a:ext>
          </a:extLst>
        </xdr:cNvPr>
        <xdr:cNvCxnSpPr/>
      </xdr:nvCxnSpPr>
      <xdr:spPr>
        <a:xfrm>
          <a:off x="12854940" y="17377409"/>
          <a:ext cx="7747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156029</xdr:rowOff>
    </xdr:from>
    <xdr:to>
      <xdr:col>72</xdr:col>
      <xdr:colOff>38100</xdr:colOff>
      <xdr:row>103</xdr:row>
      <xdr:rowOff>86179</xdr:rowOff>
    </xdr:to>
    <xdr:sp macro="" textlink="">
      <xdr:nvSpPr>
        <xdr:cNvPr id="786" name="楕円 785">
          <a:extLst>
            <a:ext uri="{FF2B5EF4-FFF2-40B4-BE49-F238E27FC236}">
              <a16:creationId xmlns:a16="http://schemas.microsoft.com/office/drawing/2014/main" id="{4DD0D1A2-9F73-4530-9549-840523E4063A}"/>
            </a:ext>
          </a:extLst>
        </xdr:cNvPr>
        <xdr:cNvSpPr/>
      </xdr:nvSpPr>
      <xdr:spPr>
        <a:xfrm>
          <a:off x="12029440" y="17255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35379</xdr:rowOff>
    </xdr:from>
    <xdr:to>
      <xdr:col>76</xdr:col>
      <xdr:colOff>114300</xdr:colOff>
      <xdr:row>103</xdr:row>
      <xdr:rowOff>110489</xdr:rowOff>
    </xdr:to>
    <xdr:cxnSp macro="">
      <xdr:nvCxnSpPr>
        <xdr:cNvPr id="787" name="直線コネクタ 786">
          <a:extLst>
            <a:ext uri="{FF2B5EF4-FFF2-40B4-BE49-F238E27FC236}">
              <a16:creationId xmlns:a16="http://schemas.microsoft.com/office/drawing/2014/main" id="{0AFE7593-4B00-41F9-B1D1-2F999E10E0D6}"/>
            </a:ext>
          </a:extLst>
        </xdr:cNvPr>
        <xdr:cNvCxnSpPr/>
      </xdr:nvCxnSpPr>
      <xdr:spPr>
        <a:xfrm>
          <a:off x="12072620" y="17302299"/>
          <a:ext cx="78232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84182</xdr:rowOff>
    </xdr:from>
    <xdr:to>
      <xdr:col>67</xdr:col>
      <xdr:colOff>101600</xdr:colOff>
      <xdr:row>103</xdr:row>
      <xdr:rowOff>14332</xdr:rowOff>
    </xdr:to>
    <xdr:sp macro="" textlink="">
      <xdr:nvSpPr>
        <xdr:cNvPr id="788" name="楕円 787">
          <a:extLst>
            <a:ext uri="{FF2B5EF4-FFF2-40B4-BE49-F238E27FC236}">
              <a16:creationId xmlns:a16="http://schemas.microsoft.com/office/drawing/2014/main" id="{C8FE9AB3-EC3B-43A4-ACB6-DEDD6888D04C}"/>
            </a:ext>
          </a:extLst>
        </xdr:cNvPr>
        <xdr:cNvSpPr/>
      </xdr:nvSpPr>
      <xdr:spPr>
        <a:xfrm>
          <a:off x="11231880" y="171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134982</xdr:rowOff>
    </xdr:from>
    <xdr:to>
      <xdr:col>71</xdr:col>
      <xdr:colOff>177800</xdr:colOff>
      <xdr:row>103</xdr:row>
      <xdr:rowOff>35379</xdr:rowOff>
    </xdr:to>
    <xdr:cxnSp macro="">
      <xdr:nvCxnSpPr>
        <xdr:cNvPr id="789" name="直線コネクタ 788">
          <a:extLst>
            <a:ext uri="{FF2B5EF4-FFF2-40B4-BE49-F238E27FC236}">
              <a16:creationId xmlns:a16="http://schemas.microsoft.com/office/drawing/2014/main" id="{7F1F8EF3-E6E1-4DC8-9775-5AAA3DAF1F6F}"/>
            </a:ext>
          </a:extLst>
        </xdr:cNvPr>
        <xdr:cNvCxnSpPr/>
      </xdr:nvCxnSpPr>
      <xdr:spPr>
        <a:xfrm>
          <a:off x="11282680" y="17234262"/>
          <a:ext cx="789940" cy="6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790" name="n_1aveValue【公民館】&#10;有形固定資産減価償却率">
          <a:extLst>
            <a:ext uri="{FF2B5EF4-FFF2-40B4-BE49-F238E27FC236}">
              <a16:creationId xmlns:a16="http://schemas.microsoft.com/office/drawing/2014/main" id="{ECC7F4C1-7A2D-48CE-954D-4235E471CEE6}"/>
            </a:ext>
          </a:extLst>
        </xdr:cNvPr>
        <xdr:cNvSpPr txBox="1"/>
      </xdr:nvSpPr>
      <xdr:spPr>
        <a:xfrm>
          <a:off x="13437244" y="1691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791" name="n_2aveValue【公民館】&#10;有形固定資産減価償却率">
          <a:extLst>
            <a:ext uri="{FF2B5EF4-FFF2-40B4-BE49-F238E27FC236}">
              <a16:creationId xmlns:a16="http://schemas.microsoft.com/office/drawing/2014/main" id="{5280B24E-2A5F-442A-BF2C-82BA589C245C}"/>
            </a:ext>
          </a:extLst>
        </xdr:cNvPr>
        <xdr:cNvSpPr txBox="1"/>
      </xdr:nvSpPr>
      <xdr:spPr>
        <a:xfrm>
          <a:off x="12675244" y="1687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792" name="n_3aveValue【公民館】&#10;有形固定資産減価償却率">
          <a:extLst>
            <a:ext uri="{FF2B5EF4-FFF2-40B4-BE49-F238E27FC236}">
              <a16:creationId xmlns:a16="http://schemas.microsoft.com/office/drawing/2014/main" id="{D585BBAD-4AAE-4702-B35B-7261F5973BA4}"/>
            </a:ext>
          </a:extLst>
        </xdr:cNvPr>
        <xdr:cNvSpPr txBox="1"/>
      </xdr:nvSpPr>
      <xdr:spPr>
        <a:xfrm>
          <a:off x="11900544" y="1684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793" name="n_4aveValue【公民館】&#10;有形固定資産減価償却率">
          <a:extLst>
            <a:ext uri="{FF2B5EF4-FFF2-40B4-BE49-F238E27FC236}">
              <a16:creationId xmlns:a16="http://schemas.microsoft.com/office/drawing/2014/main" id="{307DC6E9-AE82-473E-B315-D6853D874100}"/>
            </a:ext>
          </a:extLst>
        </xdr:cNvPr>
        <xdr:cNvSpPr txBox="1"/>
      </xdr:nvSpPr>
      <xdr:spPr>
        <a:xfrm>
          <a:off x="11102984" y="1678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59345</xdr:rowOff>
    </xdr:from>
    <xdr:ext cx="405111" cy="259045"/>
    <xdr:sp macro="" textlink="">
      <xdr:nvSpPr>
        <xdr:cNvPr id="794" name="n_1mainValue【公民館】&#10;有形固定資産減価償却率">
          <a:extLst>
            <a:ext uri="{FF2B5EF4-FFF2-40B4-BE49-F238E27FC236}">
              <a16:creationId xmlns:a16="http://schemas.microsoft.com/office/drawing/2014/main" id="{D06DDBF8-5372-483F-8B26-6B7B80B1BEA3}"/>
            </a:ext>
          </a:extLst>
        </xdr:cNvPr>
        <xdr:cNvSpPr txBox="1"/>
      </xdr:nvSpPr>
      <xdr:spPr>
        <a:xfrm>
          <a:off x="13437244" y="1749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152416</xdr:rowOff>
    </xdr:from>
    <xdr:ext cx="405111" cy="259045"/>
    <xdr:sp macro="" textlink="">
      <xdr:nvSpPr>
        <xdr:cNvPr id="795" name="n_2mainValue【公民館】&#10;有形固定資産減価償却率">
          <a:extLst>
            <a:ext uri="{FF2B5EF4-FFF2-40B4-BE49-F238E27FC236}">
              <a16:creationId xmlns:a16="http://schemas.microsoft.com/office/drawing/2014/main" id="{C0001A2F-A592-4347-8772-B26A8E753220}"/>
            </a:ext>
          </a:extLst>
        </xdr:cNvPr>
        <xdr:cNvSpPr txBox="1"/>
      </xdr:nvSpPr>
      <xdr:spPr>
        <a:xfrm>
          <a:off x="12675244" y="1741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77306</xdr:rowOff>
    </xdr:from>
    <xdr:ext cx="405111" cy="259045"/>
    <xdr:sp macro="" textlink="">
      <xdr:nvSpPr>
        <xdr:cNvPr id="796" name="n_3mainValue【公民館】&#10;有形固定資産減価償却率">
          <a:extLst>
            <a:ext uri="{FF2B5EF4-FFF2-40B4-BE49-F238E27FC236}">
              <a16:creationId xmlns:a16="http://schemas.microsoft.com/office/drawing/2014/main" id="{1CA80C8D-4F1D-492F-BE28-885EF63E83FB}"/>
            </a:ext>
          </a:extLst>
        </xdr:cNvPr>
        <xdr:cNvSpPr txBox="1"/>
      </xdr:nvSpPr>
      <xdr:spPr>
        <a:xfrm>
          <a:off x="11900544" y="1734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5459</xdr:rowOff>
    </xdr:from>
    <xdr:ext cx="405111" cy="259045"/>
    <xdr:sp macro="" textlink="">
      <xdr:nvSpPr>
        <xdr:cNvPr id="797" name="n_4mainValue【公民館】&#10;有形固定資産減価償却率">
          <a:extLst>
            <a:ext uri="{FF2B5EF4-FFF2-40B4-BE49-F238E27FC236}">
              <a16:creationId xmlns:a16="http://schemas.microsoft.com/office/drawing/2014/main" id="{20B862B7-C027-4EAC-80FF-2E31FDB52BD7}"/>
            </a:ext>
          </a:extLst>
        </xdr:cNvPr>
        <xdr:cNvSpPr txBox="1"/>
      </xdr:nvSpPr>
      <xdr:spPr>
        <a:xfrm>
          <a:off x="11102984" y="17272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44C51CE5-3D0E-44B3-B29C-96B74D77E20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AD23F39-28E1-4710-80F3-7CEB311EC74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619DAD4-F0B3-48AC-9C65-A5648BB6852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B3E02D29-79B8-4042-B3FC-D9671DFDE31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8624D0A-C8FA-4468-80F9-F14C65FD669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74FCCF7-09D5-48A7-8906-EA076197500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90124685-BC3D-433B-AFA0-7ADEFF71B88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2382E8FF-45F9-416B-B16E-2440816C50F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67E87CD-ABB4-4724-B178-D0C36AFFD82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FB01599-9797-498E-BADA-D6A52198BCC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27B6FA0C-302E-40B0-8535-4E815E1215A5}"/>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28E5A518-5754-496A-BACE-FB68C451CD13}"/>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4A5EFB10-3567-4C2F-8033-A2262885D939}"/>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E76AFAAF-5170-427C-BC1B-B30351BEA00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71EAC33A-36BB-4E27-9D87-EB867444D291}"/>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D688512C-FE47-477B-8A51-169FE91F7127}"/>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C2C4141D-21B8-4F95-BDDD-3D93DB6994D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482C4360-6B2A-42D1-8E31-6D5ADBED251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3832CEE2-F5E5-4BAE-8CE0-54724BC7B20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817" name="直線コネクタ 816">
          <a:extLst>
            <a:ext uri="{FF2B5EF4-FFF2-40B4-BE49-F238E27FC236}">
              <a16:creationId xmlns:a16="http://schemas.microsoft.com/office/drawing/2014/main" id="{7701B794-F088-4CD2-BD46-E5AA15FDEDE3}"/>
            </a:ext>
          </a:extLst>
        </xdr:cNvPr>
        <xdr:cNvCxnSpPr/>
      </xdr:nvCxnSpPr>
      <xdr:spPr>
        <a:xfrm flipV="1">
          <a:off x="19509104" y="16805911"/>
          <a:ext cx="0" cy="11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18" name="【公民館】&#10;一人当たり面積最小値テキスト">
          <a:extLst>
            <a:ext uri="{FF2B5EF4-FFF2-40B4-BE49-F238E27FC236}">
              <a16:creationId xmlns:a16="http://schemas.microsoft.com/office/drawing/2014/main" id="{A81DEDAA-D0B4-4915-9D2E-CE57CF7CA540}"/>
            </a:ext>
          </a:extLst>
        </xdr:cNvPr>
        <xdr:cNvSpPr txBox="1"/>
      </xdr:nvSpPr>
      <xdr:spPr>
        <a:xfrm>
          <a:off x="19547840" y="17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19" name="直線コネクタ 818">
          <a:extLst>
            <a:ext uri="{FF2B5EF4-FFF2-40B4-BE49-F238E27FC236}">
              <a16:creationId xmlns:a16="http://schemas.microsoft.com/office/drawing/2014/main" id="{44D05338-D91A-4454-8399-F7D5ED403961}"/>
            </a:ext>
          </a:extLst>
        </xdr:cNvPr>
        <xdr:cNvCxnSpPr/>
      </xdr:nvCxnSpPr>
      <xdr:spPr>
        <a:xfrm>
          <a:off x="19443700" y="17973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820" name="【公民館】&#10;一人当たり面積最大値テキスト">
          <a:extLst>
            <a:ext uri="{FF2B5EF4-FFF2-40B4-BE49-F238E27FC236}">
              <a16:creationId xmlns:a16="http://schemas.microsoft.com/office/drawing/2014/main" id="{244DF70D-465E-413B-B9A6-0A4E3C51163C}"/>
            </a:ext>
          </a:extLst>
        </xdr:cNvPr>
        <xdr:cNvSpPr txBox="1"/>
      </xdr:nvSpPr>
      <xdr:spPr>
        <a:xfrm>
          <a:off x="19547840" y="1658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821" name="直線コネクタ 820">
          <a:extLst>
            <a:ext uri="{FF2B5EF4-FFF2-40B4-BE49-F238E27FC236}">
              <a16:creationId xmlns:a16="http://schemas.microsoft.com/office/drawing/2014/main" id="{2C2FC517-965F-4AFD-9961-4CCFAA2DB6FC}"/>
            </a:ext>
          </a:extLst>
        </xdr:cNvPr>
        <xdr:cNvCxnSpPr/>
      </xdr:nvCxnSpPr>
      <xdr:spPr>
        <a:xfrm>
          <a:off x="19443700" y="16805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76852</xdr:rowOff>
    </xdr:from>
    <xdr:ext cx="469744" cy="259045"/>
    <xdr:sp macro="" textlink="">
      <xdr:nvSpPr>
        <xdr:cNvPr id="822" name="【公民館】&#10;一人当たり面積平均値テキスト">
          <a:extLst>
            <a:ext uri="{FF2B5EF4-FFF2-40B4-BE49-F238E27FC236}">
              <a16:creationId xmlns:a16="http://schemas.microsoft.com/office/drawing/2014/main" id="{02B03657-F892-4FF7-8797-6ADEE04E33A7}"/>
            </a:ext>
          </a:extLst>
        </xdr:cNvPr>
        <xdr:cNvSpPr txBox="1"/>
      </xdr:nvSpPr>
      <xdr:spPr>
        <a:xfrm>
          <a:off x="19547840" y="17343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823" name="フローチャート: 判断 822">
          <a:extLst>
            <a:ext uri="{FF2B5EF4-FFF2-40B4-BE49-F238E27FC236}">
              <a16:creationId xmlns:a16="http://schemas.microsoft.com/office/drawing/2014/main" id="{3BFCCC98-73C2-4271-A977-E94F23B34772}"/>
            </a:ext>
          </a:extLst>
        </xdr:cNvPr>
        <xdr:cNvSpPr/>
      </xdr:nvSpPr>
      <xdr:spPr>
        <a:xfrm>
          <a:off x="194589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824" name="フローチャート: 判断 823">
          <a:extLst>
            <a:ext uri="{FF2B5EF4-FFF2-40B4-BE49-F238E27FC236}">
              <a16:creationId xmlns:a16="http://schemas.microsoft.com/office/drawing/2014/main" id="{56EABC04-B782-47D9-B136-A3C3B4910934}"/>
            </a:ext>
          </a:extLst>
        </xdr:cNvPr>
        <xdr:cNvSpPr/>
      </xdr:nvSpPr>
      <xdr:spPr>
        <a:xfrm>
          <a:off x="187350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825" name="フローチャート: 判断 824">
          <a:extLst>
            <a:ext uri="{FF2B5EF4-FFF2-40B4-BE49-F238E27FC236}">
              <a16:creationId xmlns:a16="http://schemas.microsoft.com/office/drawing/2014/main" id="{160A226F-AB31-4BA3-896A-0FD19ED4A54E}"/>
            </a:ext>
          </a:extLst>
        </xdr:cNvPr>
        <xdr:cNvSpPr/>
      </xdr:nvSpPr>
      <xdr:spPr>
        <a:xfrm>
          <a:off x="179374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826" name="フローチャート: 判断 825">
          <a:extLst>
            <a:ext uri="{FF2B5EF4-FFF2-40B4-BE49-F238E27FC236}">
              <a16:creationId xmlns:a16="http://schemas.microsoft.com/office/drawing/2014/main" id="{E9A5E4D5-A6BA-4B9D-93CE-CFA45D901D0D}"/>
            </a:ext>
          </a:extLst>
        </xdr:cNvPr>
        <xdr:cNvSpPr/>
      </xdr:nvSpPr>
      <xdr:spPr>
        <a:xfrm>
          <a:off x="17162780" y="17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827" name="フローチャート: 判断 826">
          <a:extLst>
            <a:ext uri="{FF2B5EF4-FFF2-40B4-BE49-F238E27FC236}">
              <a16:creationId xmlns:a16="http://schemas.microsoft.com/office/drawing/2014/main" id="{02A77CEE-5905-4232-B0C6-08227B8F96C4}"/>
            </a:ext>
          </a:extLst>
        </xdr:cNvPr>
        <xdr:cNvSpPr/>
      </xdr:nvSpPr>
      <xdr:spPr>
        <a:xfrm>
          <a:off x="16388080" y="17423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CDD1566-D4DB-4C7C-A05E-53242F1B961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C40DC6F-9129-4D0E-9D91-2FFDF12EB4E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B07D0DB-9ACE-4536-808C-1613471DE86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4891899-1ABF-447A-88E5-15B8D27EEE2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51A406B-9554-48C4-A988-F06C74340D0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156845</xdr:rowOff>
    </xdr:from>
    <xdr:to>
      <xdr:col>116</xdr:col>
      <xdr:colOff>114300</xdr:colOff>
      <xdr:row>107</xdr:row>
      <xdr:rowOff>86995</xdr:rowOff>
    </xdr:to>
    <xdr:sp macro="" textlink="">
      <xdr:nvSpPr>
        <xdr:cNvPr id="833" name="楕円 832">
          <a:extLst>
            <a:ext uri="{FF2B5EF4-FFF2-40B4-BE49-F238E27FC236}">
              <a16:creationId xmlns:a16="http://schemas.microsoft.com/office/drawing/2014/main" id="{AEDE64FA-3023-4A34-9175-11DB6B1FEF35}"/>
            </a:ext>
          </a:extLst>
        </xdr:cNvPr>
        <xdr:cNvSpPr/>
      </xdr:nvSpPr>
      <xdr:spPr>
        <a:xfrm>
          <a:off x="19458940" y="1792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71772</xdr:rowOff>
    </xdr:from>
    <xdr:ext cx="469744" cy="259045"/>
    <xdr:sp macro="" textlink="">
      <xdr:nvSpPr>
        <xdr:cNvPr id="834" name="【公民館】&#10;一人当たり面積該当値テキスト">
          <a:extLst>
            <a:ext uri="{FF2B5EF4-FFF2-40B4-BE49-F238E27FC236}">
              <a16:creationId xmlns:a16="http://schemas.microsoft.com/office/drawing/2014/main" id="{BD13A596-B41C-45DD-8A90-A56A40A485E8}"/>
            </a:ext>
          </a:extLst>
        </xdr:cNvPr>
        <xdr:cNvSpPr txBox="1"/>
      </xdr:nvSpPr>
      <xdr:spPr>
        <a:xfrm>
          <a:off x="19547840" y="178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156845</xdr:rowOff>
    </xdr:from>
    <xdr:to>
      <xdr:col>112</xdr:col>
      <xdr:colOff>38100</xdr:colOff>
      <xdr:row>107</xdr:row>
      <xdr:rowOff>86995</xdr:rowOff>
    </xdr:to>
    <xdr:sp macro="" textlink="">
      <xdr:nvSpPr>
        <xdr:cNvPr id="835" name="楕円 834">
          <a:extLst>
            <a:ext uri="{FF2B5EF4-FFF2-40B4-BE49-F238E27FC236}">
              <a16:creationId xmlns:a16="http://schemas.microsoft.com/office/drawing/2014/main" id="{DFBDCDFE-8C77-4268-92C2-8CB9350C875B}"/>
            </a:ext>
          </a:extLst>
        </xdr:cNvPr>
        <xdr:cNvSpPr/>
      </xdr:nvSpPr>
      <xdr:spPr>
        <a:xfrm>
          <a:off x="18735040" y="17926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36195</xdr:rowOff>
    </xdr:from>
    <xdr:to>
      <xdr:col>116</xdr:col>
      <xdr:colOff>63500</xdr:colOff>
      <xdr:row>107</xdr:row>
      <xdr:rowOff>36195</xdr:rowOff>
    </xdr:to>
    <xdr:cxnSp macro="">
      <xdr:nvCxnSpPr>
        <xdr:cNvPr id="836" name="直線コネクタ 835">
          <a:extLst>
            <a:ext uri="{FF2B5EF4-FFF2-40B4-BE49-F238E27FC236}">
              <a16:creationId xmlns:a16="http://schemas.microsoft.com/office/drawing/2014/main" id="{437885EC-966C-4CA2-B15C-31AB9CB6E28A}"/>
            </a:ext>
          </a:extLst>
        </xdr:cNvPr>
        <xdr:cNvCxnSpPr/>
      </xdr:nvCxnSpPr>
      <xdr:spPr>
        <a:xfrm>
          <a:off x="18778220" y="179736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7" name="楕円 836">
          <a:extLst>
            <a:ext uri="{FF2B5EF4-FFF2-40B4-BE49-F238E27FC236}">
              <a16:creationId xmlns:a16="http://schemas.microsoft.com/office/drawing/2014/main" id="{94119CA5-034A-4D75-85C1-85987F08C25C}"/>
            </a:ext>
          </a:extLst>
        </xdr:cNvPr>
        <xdr:cNvSpPr/>
      </xdr:nvSpPr>
      <xdr:spPr>
        <a:xfrm>
          <a:off x="179374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36195</xdr:rowOff>
    </xdr:from>
    <xdr:to>
      <xdr:col>111</xdr:col>
      <xdr:colOff>177800</xdr:colOff>
      <xdr:row>107</xdr:row>
      <xdr:rowOff>41911</xdr:rowOff>
    </xdr:to>
    <xdr:cxnSp macro="">
      <xdr:nvCxnSpPr>
        <xdr:cNvPr id="838" name="直線コネクタ 837">
          <a:extLst>
            <a:ext uri="{FF2B5EF4-FFF2-40B4-BE49-F238E27FC236}">
              <a16:creationId xmlns:a16="http://schemas.microsoft.com/office/drawing/2014/main" id="{88EA7FEE-DC7B-48FE-BB13-9D1881C0D171}"/>
            </a:ext>
          </a:extLst>
        </xdr:cNvPr>
        <xdr:cNvCxnSpPr/>
      </xdr:nvCxnSpPr>
      <xdr:spPr>
        <a:xfrm flipV="1">
          <a:off x="17988280" y="17973675"/>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39" name="楕円 838">
          <a:extLst>
            <a:ext uri="{FF2B5EF4-FFF2-40B4-BE49-F238E27FC236}">
              <a16:creationId xmlns:a16="http://schemas.microsoft.com/office/drawing/2014/main" id="{8FAA42B7-F091-409A-86E7-25D9251E8451}"/>
            </a:ext>
          </a:extLst>
        </xdr:cNvPr>
        <xdr:cNvSpPr/>
      </xdr:nvSpPr>
      <xdr:spPr>
        <a:xfrm>
          <a:off x="171627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840" name="直線コネクタ 839">
          <a:extLst>
            <a:ext uri="{FF2B5EF4-FFF2-40B4-BE49-F238E27FC236}">
              <a16:creationId xmlns:a16="http://schemas.microsoft.com/office/drawing/2014/main" id="{F9AF5D69-D472-4653-BD66-FF1CA8954BB3}"/>
            </a:ext>
          </a:extLst>
        </xdr:cNvPr>
        <xdr:cNvCxnSpPr/>
      </xdr:nvCxnSpPr>
      <xdr:spPr>
        <a:xfrm>
          <a:off x="17213580" y="179793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41" name="楕円 840">
          <a:extLst>
            <a:ext uri="{FF2B5EF4-FFF2-40B4-BE49-F238E27FC236}">
              <a16:creationId xmlns:a16="http://schemas.microsoft.com/office/drawing/2014/main" id="{7285288F-13E5-4DF2-A147-B97A68E38320}"/>
            </a:ext>
          </a:extLst>
        </xdr:cNvPr>
        <xdr:cNvSpPr/>
      </xdr:nvSpPr>
      <xdr:spPr>
        <a:xfrm>
          <a:off x="16388080" y="17932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41911</xdr:rowOff>
    </xdr:to>
    <xdr:cxnSp macro="">
      <xdr:nvCxnSpPr>
        <xdr:cNvPr id="842" name="直線コネクタ 841">
          <a:extLst>
            <a:ext uri="{FF2B5EF4-FFF2-40B4-BE49-F238E27FC236}">
              <a16:creationId xmlns:a16="http://schemas.microsoft.com/office/drawing/2014/main" id="{728C255F-A753-4D01-A410-3252B827108C}"/>
            </a:ext>
          </a:extLst>
        </xdr:cNvPr>
        <xdr:cNvCxnSpPr/>
      </xdr:nvCxnSpPr>
      <xdr:spPr>
        <a:xfrm>
          <a:off x="16431260" y="179793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166388</xdr:rowOff>
    </xdr:from>
    <xdr:ext cx="469744" cy="259045"/>
    <xdr:sp macro="" textlink="">
      <xdr:nvSpPr>
        <xdr:cNvPr id="843" name="n_1aveValue【公民館】&#10;一人当たり面積">
          <a:extLst>
            <a:ext uri="{FF2B5EF4-FFF2-40B4-BE49-F238E27FC236}">
              <a16:creationId xmlns:a16="http://schemas.microsoft.com/office/drawing/2014/main" id="{6E925E6A-90E6-4E38-823A-738882AC4135}"/>
            </a:ext>
          </a:extLst>
        </xdr:cNvPr>
        <xdr:cNvSpPr txBox="1"/>
      </xdr:nvSpPr>
      <xdr:spPr>
        <a:xfrm>
          <a:off x="1856112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844" name="n_2aveValue【公民館】&#10;一人当たり面積">
          <a:extLst>
            <a:ext uri="{FF2B5EF4-FFF2-40B4-BE49-F238E27FC236}">
              <a16:creationId xmlns:a16="http://schemas.microsoft.com/office/drawing/2014/main" id="{57F58858-F24D-4A11-B041-F68E12794625}"/>
            </a:ext>
          </a:extLst>
        </xdr:cNvPr>
        <xdr:cNvSpPr txBox="1"/>
      </xdr:nvSpPr>
      <xdr:spPr>
        <a:xfrm>
          <a:off x="1777626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126382</xdr:rowOff>
    </xdr:from>
    <xdr:ext cx="469744" cy="259045"/>
    <xdr:sp macro="" textlink="">
      <xdr:nvSpPr>
        <xdr:cNvPr id="845" name="n_3aveValue【公民館】&#10;一人当たり面積">
          <a:extLst>
            <a:ext uri="{FF2B5EF4-FFF2-40B4-BE49-F238E27FC236}">
              <a16:creationId xmlns:a16="http://schemas.microsoft.com/office/drawing/2014/main" id="{795751F9-FB8C-4EED-9E2B-4B976B28FF48}"/>
            </a:ext>
          </a:extLst>
        </xdr:cNvPr>
        <xdr:cNvSpPr txBox="1"/>
      </xdr:nvSpPr>
      <xdr:spPr>
        <a:xfrm>
          <a:off x="17001567" y="1722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103522</xdr:rowOff>
    </xdr:from>
    <xdr:ext cx="469744" cy="259045"/>
    <xdr:sp macro="" textlink="">
      <xdr:nvSpPr>
        <xdr:cNvPr id="846" name="n_4aveValue【公民館】&#10;一人当たり面積">
          <a:extLst>
            <a:ext uri="{FF2B5EF4-FFF2-40B4-BE49-F238E27FC236}">
              <a16:creationId xmlns:a16="http://schemas.microsoft.com/office/drawing/2014/main" id="{0872784B-0319-4041-B1EC-E04A4C5BC719}"/>
            </a:ext>
          </a:extLst>
        </xdr:cNvPr>
        <xdr:cNvSpPr txBox="1"/>
      </xdr:nvSpPr>
      <xdr:spPr>
        <a:xfrm>
          <a:off x="16226867" y="172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78122</xdr:rowOff>
    </xdr:from>
    <xdr:ext cx="469744" cy="259045"/>
    <xdr:sp macro="" textlink="">
      <xdr:nvSpPr>
        <xdr:cNvPr id="847" name="n_1mainValue【公民館】&#10;一人当たり面積">
          <a:extLst>
            <a:ext uri="{FF2B5EF4-FFF2-40B4-BE49-F238E27FC236}">
              <a16:creationId xmlns:a16="http://schemas.microsoft.com/office/drawing/2014/main" id="{C4A18A3C-A363-4DF3-A655-B5ED451009D6}"/>
            </a:ext>
          </a:extLst>
        </xdr:cNvPr>
        <xdr:cNvSpPr txBox="1"/>
      </xdr:nvSpPr>
      <xdr:spPr>
        <a:xfrm>
          <a:off x="18561127" y="180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8" name="n_2mainValue【公民館】&#10;一人当たり面積">
          <a:extLst>
            <a:ext uri="{FF2B5EF4-FFF2-40B4-BE49-F238E27FC236}">
              <a16:creationId xmlns:a16="http://schemas.microsoft.com/office/drawing/2014/main" id="{A0D99B88-11BD-4EA7-AD1A-D085511A0F9D}"/>
            </a:ext>
          </a:extLst>
        </xdr:cNvPr>
        <xdr:cNvSpPr txBox="1"/>
      </xdr:nvSpPr>
      <xdr:spPr>
        <a:xfrm>
          <a:off x="177762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49" name="n_3mainValue【公民館】&#10;一人当たり面積">
          <a:extLst>
            <a:ext uri="{FF2B5EF4-FFF2-40B4-BE49-F238E27FC236}">
              <a16:creationId xmlns:a16="http://schemas.microsoft.com/office/drawing/2014/main" id="{5545EDA5-3781-43C3-9BE9-159B95078553}"/>
            </a:ext>
          </a:extLst>
        </xdr:cNvPr>
        <xdr:cNvSpPr txBox="1"/>
      </xdr:nvSpPr>
      <xdr:spPr>
        <a:xfrm>
          <a:off x="170015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0" name="n_4mainValue【公民館】&#10;一人当たり面積">
          <a:extLst>
            <a:ext uri="{FF2B5EF4-FFF2-40B4-BE49-F238E27FC236}">
              <a16:creationId xmlns:a16="http://schemas.microsoft.com/office/drawing/2014/main" id="{71F59E24-6C69-43B3-96FE-50B84CA10EFF}"/>
            </a:ext>
          </a:extLst>
        </xdr:cNvPr>
        <xdr:cNvSpPr txBox="1"/>
      </xdr:nvSpPr>
      <xdr:spPr>
        <a:xfrm>
          <a:off x="162268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AE908E1-05B1-4630-9760-BC5FC6FD3C4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1C687308-70A3-47CF-8583-611CA52DC3C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A3FFB28B-796F-4099-AC63-D761E84DE3F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類似団体と比較し、ほとんどの施設についても有形固定資産減価償却率（以下「償却率」という。）が高い水準にあり、施設の老朽化が進んでいることがわかる。</a:t>
          </a:r>
        </a:p>
        <a:p>
          <a:r>
            <a:rPr kumimoji="1" lang="ja-JP" altLang="en-US" sz="1300">
              <a:latin typeface="ＭＳ Ｐゴシック" panose="020B0600070205080204" pitchFamily="50" charset="-128"/>
              <a:ea typeface="ＭＳ Ｐゴシック" panose="020B0600070205080204" pitchFamily="50" charset="-128"/>
            </a:rPr>
            <a:t>　道路については、資産の多くが耐用年数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年（アスファルト舗装）で計上しており、部分補修等で長寿命化を図っているため、とりわけ高い水準となっている。</a:t>
          </a:r>
        </a:p>
        <a:p>
          <a:r>
            <a:rPr kumimoji="1" lang="ja-JP" altLang="en-US" sz="1300">
              <a:latin typeface="ＭＳ Ｐゴシック" panose="020B0600070205080204" pitchFamily="50" charset="-128"/>
              <a:ea typeface="ＭＳ Ｐゴシック" panose="020B0600070205080204" pitchFamily="50" charset="-128"/>
            </a:rPr>
            <a:t>　総合的かつ計画的な管理に関する基本的な方針として、将来の需要を見通した上で公共施設等の集約、規模の縮小、廃止等の検討を進めるとともに、老朽化に伴う更新等を重視することで新規整備の抑制に努めるが、財政負担の平準化や施設利用者の安全性などを考慮しつつ、施設の適正管理に努める。</a:t>
          </a:r>
        </a:p>
        <a:p>
          <a:r>
            <a:rPr kumimoji="1" lang="ja-JP" altLang="en-US" sz="1300">
              <a:latin typeface="ＭＳ Ｐゴシック" panose="020B0600070205080204" pitchFamily="50" charset="-128"/>
              <a:ea typeface="ＭＳ Ｐゴシック" panose="020B0600070205080204" pitchFamily="50" charset="-128"/>
            </a:rPr>
            <a:t>　施設の更新・統廃合等が必要な施設については個別施設計画等に位置付けたうえで、国の補助制度を活用しながら、計画を推進する。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1C34C0-5C11-4C16-8C4D-D6019C0B2D5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B35391-D0CF-4E26-8305-A562AA29FD6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80E371-DAD4-4F49-9541-A0399535883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3E1374-C931-4694-B0B1-CE76F125DDD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B2E6CD-C284-4B47-9D1A-B8FB5D8FFFE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FB06E4-AEFB-442F-A866-78FCC82ED37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0D89E3-E35E-4889-98FC-521C8909F79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E06EF2-B44F-47E9-B738-48BA9A386C0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8B0AE9-5671-47E8-97F0-EF1445835FC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49B572-EDA8-439F-BA9D-42EED8C1C7D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158,049
151,815
206.57
67,323,808
64,365,208
2,855,985
37,715,417
62,362,097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191874-7E5B-49E6-8D6A-4C72905A17F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92E16C-8B3D-4A30-8ABA-96768EBCEAF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A34A5E-07B6-4500-8770-D1CC469EE1B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691DD8-2239-4523-B2CB-7C7C46F20B8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E43F26-9BB7-427E-BDB3-0EAB5E5C94C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EB318A8-0F9C-4759-BA2D-CCFA94B8FEC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AB0456-0BFB-4E7A-BF85-94FC3571984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4A6010-C4FB-4BF2-9A95-42C6C12A600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2F72B4-F2FC-4098-9DE9-CAD7CD0DF64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E56594-77CD-4FA6-87A3-53F9C19B784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5370B4-30B5-4254-92CB-A23A622200A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2E7BDD-B4F9-4CBC-BAE3-164FE6C56E3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6D1D96-1C38-4962-8343-0C53ED52F69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AEA725-78BA-44EE-8037-ECBC697C564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EE73DD-A86D-415D-A67A-D029E0D3C4E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FCAD47-B0A4-4E10-B29F-B0F13B928B0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A69F91-ED03-4453-AD83-B9531AD21C0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E38D8A-8C28-484B-91A2-FD6D63973CF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3DC20C-ADA3-4798-A28C-1FD05EEA957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CCDCE0-F019-41EF-8085-3E2E7DAC2FF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230EA0-81CB-47A3-BC20-5C246C7F77E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06CD3B-E14B-4221-B225-7A4F485CB2D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36C9E8-136A-426C-89DA-6A5798F6E6C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02F619-A026-4EE6-8973-215B4C3E22D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69CDC3-E1AE-4334-A9F5-BD0F1AF935D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10B6A4-3E28-4457-A7CA-8264E68BFEA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1A4131-73B2-4828-A5C3-1FC451B41DB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DBB07A-570A-4747-A534-3E4A8E31678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589FBD-9BF0-42FA-A340-DB6BC1C27CE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6C35AF-5BEB-4456-94A8-0F41FC7E990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18E717-F3F4-4E00-B7CF-BA00C538CEA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0BB08D-CAA7-45C7-B2C6-C90CF2A46E4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700C800-EF4A-4033-86EF-341F804FC67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F68E1521-6949-4BE1-9DB2-514052407E70}"/>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63C1544-83A7-4CD6-B68A-CDCBCA8A102D}"/>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D690CE-F8B5-4521-9B69-903FCF027B46}"/>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D492C38-16D6-4E26-91EE-44D85AA0787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7586B04-A766-4CA2-B7B4-066D5F747B94}"/>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D00A84B-BE84-458B-A205-BC180305B39D}"/>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9741182-A496-4D3A-8FAE-B55D269405A9}"/>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CD446C1-805A-44C4-AFC8-16BDB034D9A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58464780-48DB-46CB-8305-785C277F559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A6BEDC7C-961A-420B-9718-0CC870A1F4F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8919B58C-75D5-4AEB-8D08-8AD705D2DBBA}"/>
            </a:ext>
          </a:extLst>
        </xdr:cNvPr>
        <xdr:cNvCxnSpPr/>
      </xdr:nvCxnSpPr>
      <xdr:spPr>
        <a:xfrm flipV="1">
          <a:off x="4086225" y="5766816"/>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01936ED1-771D-47CD-9CE2-206A8C722D3F}"/>
            </a:ext>
          </a:extLst>
        </xdr:cNvPr>
        <xdr:cNvSpPr txBox="1"/>
      </xdr:nvSpPr>
      <xdr:spPr>
        <a:xfrm>
          <a:off x="4124960" y="701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43B4910C-1A46-4799-8C05-4CC6CA45D428}"/>
            </a:ext>
          </a:extLst>
        </xdr:cNvPr>
        <xdr:cNvCxnSpPr/>
      </xdr:nvCxnSpPr>
      <xdr:spPr>
        <a:xfrm>
          <a:off x="4020820" y="70134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6C4E6C9D-4349-4E02-8A5E-E3614EF07FF8}"/>
            </a:ext>
          </a:extLst>
        </xdr:cNvPr>
        <xdr:cNvSpPr txBox="1"/>
      </xdr:nvSpPr>
      <xdr:spPr>
        <a:xfrm>
          <a:off x="4124960" y="554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C986D6A9-CB13-4246-A87B-04E2A2DC3FF4}"/>
            </a:ext>
          </a:extLst>
        </xdr:cNvPr>
        <xdr:cNvCxnSpPr/>
      </xdr:nvCxnSpPr>
      <xdr:spPr>
        <a:xfrm>
          <a:off x="4020820" y="5766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55135</xdr:rowOff>
    </xdr:from>
    <xdr:ext cx="405111" cy="259045"/>
    <xdr:sp macro="" textlink="">
      <xdr:nvSpPr>
        <xdr:cNvPr id="60" name="【図書館】&#10;有形固定資産減価償却率平均値テキスト">
          <a:extLst>
            <a:ext uri="{FF2B5EF4-FFF2-40B4-BE49-F238E27FC236}">
              <a16:creationId xmlns:a16="http://schemas.microsoft.com/office/drawing/2014/main" id="{7121C04F-ADB3-42F2-AD84-347656242723}"/>
            </a:ext>
          </a:extLst>
        </xdr:cNvPr>
        <xdr:cNvSpPr txBox="1"/>
      </xdr:nvSpPr>
      <xdr:spPr>
        <a:xfrm>
          <a:off x="4124960" y="6257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D6D465D5-2981-4909-8A95-891D410CE0FB}"/>
            </a:ext>
          </a:extLst>
        </xdr:cNvPr>
        <xdr:cNvSpPr/>
      </xdr:nvSpPr>
      <xdr:spPr>
        <a:xfrm>
          <a:off x="403606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882D4C84-EDB5-4990-97A7-C2E3442088E9}"/>
            </a:ext>
          </a:extLst>
        </xdr:cNvPr>
        <xdr:cNvSpPr/>
      </xdr:nvSpPr>
      <xdr:spPr>
        <a:xfrm>
          <a:off x="33121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62EB9583-28A9-4AB4-A2ED-C101E8B78F50}"/>
            </a:ext>
          </a:extLst>
        </xdr:cNvPr>
        <xdr:cNvSpPr/>
      </xdr:nvSpPr>
      <xdr:spPr>
        <a:xfrm>
          <a:off x="2514600" y="63126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5EC96640-7FC3-4B30-B5E2-A6E4F15B2FBE}"/>
            </a:ext>
          </a:extLst>
        </xdr:cNvPr>
        <xdr:cNvSpPr/>
      </xdr:nvSpPr>
      <xdr:spPr>
        <a:xfrm>
          <a:off x="1739900" y="6282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a:extLst>
            <a:ext uri="{FF2B5EF4-FFF2-40B4-BE49-F238E27FC236}">
              <a16:creationId xmlns:a16="http://schemas.microsoft.com/office/drawing/2014/main" id="{734DFFB2-2961-486D-99E3-CCFF43D7FC45}"/>
            </a:ext>
          </a:extLst>
        </xdr:cNvPr>
        <xdr:cNvSpPr/>
      </xdr:nvSpPr>
      <xdr:spPr>
        <a:xfrm>
          <a:off x="965200" y="6218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0D65C9C-0153-445F-B89A-675C3DC7101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F50FAE7-1E32-4C9E-9C76-8A73177F811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63FE071-8BAE-4B82-9AAD-B56C406DBA2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C9AF00-39F4-4632-A1B2-DB72D6A7E90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9C2193-6E1B-4B86-A67A-6AABA30783C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66548</xdr:rowOff>
    </xdr:from>
    <xdr:to>
      <xdr:col>24</xdr:col>
      <xdr:colOff>114300</xdr:colOff>
      <xdr:row>40</xdr:row>
      <xdr:rowOff>168148</xdr:rowOff>
    </xdr:to>
    <xdr:sp macro="" textlink="">
      <xdr:nvSpPr>
        <xdr:cNvPr id="71" name="楕円 70">
          <a:extLst>
            <a:ext uri="{FF2B5EF4-FFF2-40B4-BE49-F238E27FC236}">
              <a16:creationId xmlns:a16="http://schemas.microsoft.com/office/drawing/2014/main" id="{80E2E28D-D161-4435-8450-5F5B714EB485}"/>
            </a:ext>
          </a:extLst>
        </xdr:cNvPr>
        <xdr:cNvSpPr/>
      </xdr:nvSpPr>
      <xdr:spPr>
        <a:xfrm>
          <a:off x="4036060" y="6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44975</xdr:rowOff>
    </xdr:from>
    <xdr:ext cx="405111" cy="259045"/>
    <xdr:sp macro="" textlink="">
      <xdr:nvSpPr>
        <xdr:cNvPr id="72" name="【図書館】&#10;有形固定資産減価償却率該当値テキスト">
          <a:extLst>
            <a:ext uri="{FF2B5EF4-FFF2-40B4-BE49-F238E27FC236}">
              <a16:creationId xmlns:a16="http://schemas.microsoft.com/office/drawing/2014/main" id="{1E8FF398-62F1-4C79-A659-17DBA0B75BB7}"/>
            </a:ext>
          </a:extLst>
        </xdr:cNvPr>
        <xdr:cNvSpPr txBox="1"/>
      </xdr:nvSpPr>
      <xdr:spPr>
        <a:xfrm>
          <a:off x="4124960" y="675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52832</xdr:rowOff>
    </xdr:from>
    <xdr:to>
      <xdr:col>20</xdr:col>
      <xdr:colOff>38100</xdr:colOff>
      <xdr:row>40</xdr:row>
      <xdr:rowOff>154432</xdr:rowOff>
    </xdr:to>
    <xdr:sp macro="" textlink="">
      <xdr:nvSpPr>
        <xdr:cNvPr id="73" name="楕円 72">
          <a:extLst>
            <a:ext uri="{FF2B5EF4-FFF2-40B4-BE49-F238E27FC236}">
              <a16:creationId xmlns:a16="http://schemas.microsoft.com/office/drawing/2014/main" id="{7BCB7E48-7074-4D45-9901-85F4E1FE4BD2}"/>
            </a:ext>
          </a:extLst>
        </xdr:cNvPr>
        <xdr:cNvSpPr/>
      </xdr:nvSpPr>
      <xdr:spPr>
        <a:xfrm>
          <a:off x="3312160" y="67584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103632</xdr:rowOff>
    </xdr:from>
    <xdr:to>
      <xdr:col>24</xdr:col>
      <xdr:colOff>63500</xdr:colOff>
      <xdr:row>40</xdr:row>
      <xdr:rowOff>117348</xdr:rowOff>
    </xdr:to>
    <xdr:cxnSp macro="">
      <xdr:nvCxnSpPr>
        <xdr:cNvPr id="74" name="直線コネクタ 73">
          <a:extLst>
            <a:ext uri="{FF2B5EF4-FFF2-40B4-BE49-F238E27FC236}">
              <a16:creationId xmlns:a16="http://schemas.microsoft.com/office/drawing/2014/main" id="{66F2851F-4926-4084-B49A-73F8F133FE64}"/>
            </a:ext>
          </a:extLst>
        </xdr:cNvPr>
        <xdr:cNvCxnSpPr/>
      </xdr:nvCxnSpPr>
      <xdr:spPr>
        <a:xfrm>
          <a:off x="3355340" y="6809232"/>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162560</xdr:rowOff>
    </xdr:from>
    <xdr:to>
      <xdr:col>15</xdr:col>
      <xdr:colOff>101600</xdr:colOff>
      <xdr:row>40</xdr:row>
      <xdr:rowOff>92710</xdr:rowOff>
    </xdr:to>
    <xdr:sp macro="" textlink="">
      <xdr:nvSpPr>
        <xdr:cNvPr id="75" name="楕円 74">
          <a:extLst>
            <a:ext uri="{FF2B5EF4-FFF2-40B4-BE49-F238E27FC236}">
              <a16:creationId xmlns:a16="http://schemas.microsoft.com/office/drawing/2014/main" id="{86313E62-2D0B-4156-BC34-3A29CB6BB11A}"/>
            </a:ext>
          </a:extLst>
        </xdr:cNvPr>
        <xdr:cNvSpPr/>
      </xdr:nvSpPr>
      <xdr:spPr>
        <a:xfrm>
          <a:off x="251460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41910</xdr:rowOff>
    </xdr:from>
    <xdr:to>
      <xdr:col>19</xdr:col>
      <xdr:colOff>177800</xdr:colOff>
      <xdr:row>40</xdr:row>
      <xdr:rowOff>103632</xdr:rowOff>
    </xdr:to>
    <xdr:cxnSp macro="">
      <xdr:nvCxnSpPr>
        <xdr:cNvPr id="76" name="直線コネクタ 75">
          <a:extLst>
            <a:ext uri="{FF2B5EF4-FFF2-40B4-BE49-F238E27FC236}">
              <a16:creationId xmlns:a16="http://schemas.microsoft.com/office/drawing/2014/main" id="{D5380225-E651-4D8E-A1C6-14531836A458}"/>
            </a:ext>
          </a:extLst>
        </xdr:cNvPr>
        <xdr:cNvCxnSpPr/>
      </xdr:nvCxnSpPr>
      <xdr:spPr>
        <a:xfrm>
          <a:off x="2565400" y="6747510"/>
          <a:ext cx="78994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109982</xdr:rowOff>
    </xdr:from>
    <xdr:to>
      <xdr:col>10</xdr:col>
      <xdr:colOff>165100</xdr:colOff>
      <xdr:row>40</xdr:row>
      <xdr:rowOff>40132</xdr:rowOff>
    </xdr:to>
    <xdr:sp macro="" textlink="">
      <xdr:nvSpPr>
        <xdr:cNvPr id="77" name="楕円 76">
          <a:extLst>
            <a:ext uri="{FF2B5EF4-FFF2-40B4-BE49-F238E27FC236}">
              <a16:creationId xmlns:a16="http://schemas.microsoft.com/office/drawing/2014/main" id="{25D445F4-51C1-47BB-A893-72ECF94D5A5D}"/>
            </a:ext>
          </a:extLst>
        </xdr:cNvPr>
        <xdr:cNvSpPr/>
      </xdr:nvSpPr>
      <xdr:spPr>
        <a:xfrm>
          <a:off x="1739900" y="6647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160782</xdr:rowOff>
    </xdr:from>
    <xdr:to>
      <xdr:col>15</xdr:col>
      <xdr:colOff>50800</xdr:colOff>
      <xdr:row>40</xdr:row>
      <xdr:rowOff>41910</xdr:rowOff>
    </xdr:to>
    <xdr:cxnSp macro="">
      <xdr:nvCxnSpPr>
        <xdr:cNvPr id="78" name="直線コネクタ 77">
          <a:extLst>
            <a:ext uri="{FF2B5EF4-FFF2-40B4-BE49-F238E27FC236}">
              <a16:creationId xmlns:a16="http://schemas.microsoft.com/office/drawing/2014/main" id="{68D95943-5E1A-4C7A-951D-F6F5F5135DC2}"/>
            </a:ext>
          </a:extLst>
        </xdr:cNvPr>
        <xdr:cNvCxnSpPr/>
      </xdr:nvCxnSpPr>
      <xdr:spPr>
        <a:xfrm>
          <a:off x="1790700" y="6698742"/>
          <a:ext cx="7747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57404</xdr:rowOff>
    </xdr:from>
    <xdr:to>
      <xdr:col>6</xdr:col>
      <xdr:colOff>38100</xdr:colOff>
      <xdr:row>39</xdr:row>
      <xdr:rowOff>159004</xdr:rowOff>
    </xdr:to>
    <xdr:sp macro="" textlink="">
      <xdr:nvSpPr>
        <xdr:cNvPr id="79" name="楕円 78">
          <a:extLst>
            <a:ext uri="{FF2B5EF4-FFF2-40B4-BE49-F238E27FC236}">
              <a16:creationId xmlns:a16="http://schemas.microsoft.com/office/drawing/2014/main" id="{5F414D5C-36BC-438C-BCDD-5BFF83FB390E}"/>
            </a:ext>
          </a:extLst>
        </xdr:cNvPr>
        <xdr:cNvSpPr/>
      </xdr:nvSpPr>
      <xdr:spPr>
        <a:xfrm>
          <a:off x="965200" y="65953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108204</xdr:rowOff>
    </xdr:from>
    <xdr:to>
      <xdr:col>10</xdr:col>
      <xdr:colOff>114300</xdr:colOff>
      <xdr:row>39</xdr:row>
      <xdr:rowOff>160782</xdr:rowOff>
    </xdr:to>
    <xdr:cxnSp macro="">
      <xdr:nvCxnSpPr>
        <xdr:cNvPr id="80" name="直線コネクタ 79">
          <a:extLst>
            <a:ext uri="{FF2B5EF4-FFF2-40B4-BE49-F238E27FC236}">
              <a16:creationId xmlns:a16="http://schemas.microsoft.com/office/drawing/2014/main" id="{D027D87C-6EF0-42C8-A0FB-AF7B6133D220}"/>
            </a:ext>
          </a:extLst>
        </xdr:cNvPr>
        <xdr:cNvCxnSpPr/>
      </xdr:nvCxnSpPr>
      <xdr:spPr>
        <a:xfrm>
          <a:off x="1008380" y="6646164"/>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207106D6-EAF5-434E-BD87-E32DDD5C8948}"/>
            </a:ext>
          </a:extLst>
        </xdr:cNvPr>
        <xdr:cNvSpPr txBox="1"/>
      </xdr:nvSpPr>
      <xdr:spPr>
        <a:xfrm>
          <a:off x="317056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a:extLst>
            <a:ext uri="{FF2B5EF4-FFF2-40B4-BE49-F238E27FC236}">
              <a16:creationId xmlns:a16="http://schemas.microsoft.com/office/drawing/2014/main" id="{7858AA2C-BA9A-4E36-9E14-EFF9DE9BAACF}"/>
            </a:ext>
          </a:extLst>
        </xdr:cNvPr>
        <xdr:cNvSpPr txBox="1"/>
      </xdr:nvSpPr>
      <xdr:spPr>
        <a:xfrm>
          <a:off x="238570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a:extLst>
            <a:ext uri="{FF2B5EF4-FFF2-40B4-BE49-F238E27FC236}">
              <a16:creationId xmlns:a16="http://schemas.microsoft.com/office/drawing/2014/main" id="{9962F7AD-49B7-4153-97F2-7511AC1F82FE}"/>
            </a:ext>
          </a:extLst>
        </xdr:cNvPr>
        <xdr:cNvSpPr txBox="1"/>
      </xdr:nvSpPr>
      <xdr:spPr>
        <a:xfrm>
          <a:off x="1611004" y="606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4" name="n_4aveValue【図書館】&#10;有形固定資産減価償却率">
          <a:extLst>
            <a:ext uri="{FF2B5EF4-FFF2-40B4-BE49-F238E27FC236}">
              <a16:creationId xmlns:a16="http://schemas.microsoft.com/office/drawing/2014/main" id="{349FFA2E-E288-4957-BBA3-64DC3EB76A34}"/>
            </a:ext>
          </a:extLst>
        </xdr:cNvPr>
        <xdr:cNvSpPr txBox="1"/>
      </xdr:nvSpPr>
      <xdr:spPr>
        <a:xfrm>
          <a:off x="836304" y="60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145559</xdr:rowOff>
    </xdr:from>
    <xdr:ext cx="405111" cy="259045"/>
    <xdr:sp macro="" textlink="">
      <xdr:nvSpPr>
        <xdr:cNvPr id="85" name="n_1mainValue【図書館】&#10;有形固定資産減価償却率">
          <a:extLst>
            <a:ext uri="{FF2B5EF4-FFF2-40B4-BE49-F238E27FC236}">
              <a16:creationId xmlns:a16="http://schemas.microsoft.com/office/drawing/2014/main" id="{4BA5D69E-85D2-4C03-B6D3-B085A7CB9DF0}"/>
            </a:ext>
          </a:extLst>
        </xdr:cNvPr>
        <xdr:cNvSpPr txBox="1"/>
      </xdr:nvSpPr>
      <xdr:spPr>
        <a:xfrm>
          <a:off x="3170564" y="685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83837</xdr:rowOff>
    </xdr:from>
    <xdr:ext cx="405111" cy="259045"/>
    <xdr:sp macro="" textlink="">
      <xdr:nvSpPr>
        <xdr:cNvPr id="86" name="n_2mainValue【図書館】&#10;有形固定資産減価償却率">
          <a:extLst>
            <a:ext uri="{FF2B5EF4-FFF2-40B4-BE49-F238E27FC236}">
              <a16:creationId xmlns:a16="http://schemas.microsoft.com/office/drawing/2014/main" id="{B602F39D-5E84-4D49-BEF7-B3359AFF5F34}"/>
            </a:ext>
          </a:extLst>
        </xdr:cNvPr>
        <xdr:cNvSpPr txBox="1"/>
      </xdr:nvSpPr>
      <xdr:spPr>
        <a:xfrm>
          <a:off x="238570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31259</xdr:rowOff>
    </xdr:from>
    <xdr:ext cx="405111" cy="259045"/>
    <xdr:sp macro="" textlink="">
      <xdr:nvSpPr>
        <xdr:cNvPr id="87" name="n_3mainValue【図書館】&#10;有形固定資産減価償却率">
          <a:extLst>
            <a:ext uri="{FF2B5EF4-FFF2-40B4-BE49-F238E27FC236}">
              <a16:creationId xmlns:a16="http://schemas.microsoft.com/office/drawing/2014/main" id="{00705C8F-4283-4406-AA39-E60DC58CDF97}"/>
            </a:ext>
          </a:extLst>
        </xdr:cNvPr>
        <xdr:cNvSpPr txBox="1"/>
      </xdr:nvSpPr>
      <xdr:spPr>
        <a:xfrm>
          <a:off x="1611004" y="673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150131</xdr:rowOff>
    </xdr:from>
    <xdr:ext cx="405111" cy="259045"/>
    <xdr:sp macro="" textlink="">
      <xdr:nvSpPr>
        <xdr:cNvPr id="88" name="n_4mainValue【図書館】&#10;有形固定資産減価償却率">
          <a:extLst>
            <a:ext uri="{FF2B5EF4-FFF2-40B4-BE49-F238E27FC236}">
              <a16:creationId xmlns:a16="http://schemas.microsoft.com/office/drawing/2014/main" id="{00BB81ED-8079-4270-B372-C49C29B49B56}"/>
            </a:ext>
          </a:extLst>
        </xdr:cNvPr>
        <xdr:cNvSpPr txBox="1"/>
      </xdr:nvSpPr>
      <xdr:spPr>
        <a:xfrm>
          <a:off x="83630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F89CB79-FD10-4C4C-A727-1F92B8679BF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980FB70-CAD0-4978-9742-76C2421696B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696430E-5EEF-4E33-8152-71983CFF0D7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966118B-72BD-42CE-93D7-39336051EF0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73FE439-AA10-426E-BD00-7B87AEC9352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982D2B9-863B-4789-91F8-183E8EE09D1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C913C8F-0758-431E-A0B1-41FB1DD50CE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5ABCDDC-52C9-406E-8B5D-344E23B4D6B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A4A6258-E53A-4EE7-9A36-23BFB8399995}"/>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4D89D3A-5326-4355-8545-E760D863720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66F04F33-9E53-4DE1-9221-305824E4BD39}"/>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4E74A0D-1744-44F2-8AC0-5ADEA646D22E}"/>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F8563376-16F7-45C6-9AE4-4671309DC4FD}"/>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975630FC-D752-4CAB-8155-FC79F7A34227}"/>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983F700-089A-4FC9-9BEB-F07380167C3D}"/>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C8A8A064-C97E-4726-A42C-D45E1CB43F51}"/>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E68419E9-BC88-47EB-A559-D293DF1D888B}"/>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B31011F9-9958-45DC-9588-7BC7F25D167C}"/>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F1AB313-9042-42CB-984A-629FFD3E565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38104BE4-C8DC-4C07-9BDF-EFCB9E89595C}"/>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24F6E3A9-02E5-4993-91BF-BBE16EBA29C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4B57CC06-27C2-415A-B65F-52A74B04E915}"/>
            </a:ext>
          </a:extLst>
        </xdr:cNvPr>
        <xdr:cNvCxnSpPr/>
      </xdr:nvCxnSpPr>
      <xdr:spPr>
        <a:xfrm flipV="1">
          <a:off x="9219565" y="555117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EB5C03C8-7A68-4574-B032-ED61EC134793}"/>
            </a:ext>
          </a:extLst>
        </xdr:cNvPr>
        <xdr:cNvSpPr txBox="1"/>
      </xdr:nvSpPr>
      <xdr:spPr>
        <a:xfrm>
          <a:off x="925830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B8448391-A6CF-494D-B9CB-4B83B8BE5E8D}"/>
            </a:ext>
          </a:extLst>
        </xdr:cNvPr>
        <xdr:cNvCxnSpPr/>
      </xdr:nvCxnSpPr>
      <xdr:spPr>
        <a:xfrm>
          <a:off x="9154160" y="693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0285BD5E-D503-4EAC-8982-C3FDE023D02F}"/>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09210005-EBBF-48C4-8EBD-16A20173007E}"/>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a:extLst>
            <a:ext uri="{FF2B5EF4-FFF2-40B4-BE49-F238E27FC236}">
              <a16:creationId xmlns:a16="http://schemas.microsoft.com/office/drawing/2014/main" id="{7016E46B-4B0F-41DB-A8AC-20B9B694E004}"/>
            </a:ext>
          </a:extLst>
        </xdr:cNvPr>
        <xdr:cNvSpPr txBox="1"/>
      </xdr:nvSpPr>
      <xdr:spPr>
        <a:xfrm>
          <a:off x="9258300" y="5961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0CB9ABC2-DB1E-4BFE-854B-6D36F9E17739}"/>
            </a:ext>
          </a:extLst>
        </xdr:cNvPr>
        <xdr:cNvSpPr/>
      </xdr:nvSpPr>
      <xdr:spPr>
        <a:xfrm>
          <a:off x="919226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C3932B37-9740-4FA7-801A-E6979601934A}"/>
            </a:ext>
          </a:extLst>
        </xdr:cNvPr>
        <xdr:cNvSpPr/>
      </xdr:nvSpPr>
      <xdr:spPr>
        <a:xfrm>
          <a:off x="84455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B6648FFA-3653-4A57-B2E7-FD6EC520A73B}"/>
            </a:ext>
          </a:extLst>
        </xdr:cNvPr>
        <xdr:cNvSpPr/>
      </xdr:nvSpPr>
      <xdr:spPr>
        <a:xfrm>
          <a:off x="7670800" y="6129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4830D29C-A609-4A20-86F3-DD0E885C5CA9}"/>
            </a:ext>
          </a:extLst>
        </xdr:cNvPr>
        <xdr:cNvSpPr/>
      </xdr:nvSpPr>
      <xdr:spPr>
        <a:xfrm>
          <a:off x="687324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BDDB3BA9-35AD-4676-B44B-C2EA3581021B}"/>
            </a:ext>
          </a:extLst>
        </xdr:cNvPr>
        <xdr:cNvSpPr/>
      </xdr:nvSpPr>
      <xdr:spPr>
        <a:xfrm>
          <a:off x="609854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1F78313-20DA-4BFC-B640-A51ADE646BC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A3E9BB3-D9B5-430B-A56C-5346310397D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BF98666-10C9-4123-AE4A-A736E89799D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213673A-8AF9-4E8A-AD3C-D93E110A379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422A686-2D33-49DE-887A-B7B9EF64E5C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36830</xdr:rowOff>
    </xdr:from>
    <xdr:to>
      <xdr:col>55</xdr:col>
      <xdr:colOff>50800</xdr:colOff>
      <xdr:row>37</xdr:row>
      <xdr:rowOff>138430</xdr:rowOff>
    </xdr:to>
    <xdr:sp macro="" textlink="">
      <xdr:nvSpPr>
        <xdr:cNvPr id="126" name="楕円 125">
          <a:extLst>
            <a:ext uri="{FF2B5EF4-FFF2-40B4-BE49-F238E27FC236}">
              <a16:creationId xmlns:a16="http://schemas.microsoft.com/office/drawing/2014/main" id="{E7C5BC37-4670-40C0-92F4-027E985C5B72}"/>
            </a:ext>
          </a:extLst>
        </xdr:cNvPr>
        <xdr:cNvSpPr/>
      </xdr:nvSpPr>
      <xdr:spPr>
        <a:xfrm>
          <a:off x="919226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15257</xdr:rowOff>
    </xdr:from>
    <xdr:ext cx="469744" cy="259045"/>
    <xdr:sp macro="" textlink="">
      <xdr:nvSpPr>
        <xdr:cNvPr id="127" name="【図書館】&#10;一人当たり面積該当値テキスト">
          <a:extLst>
            <a:ext uri="{FF2B5EF4-FFF2-40B4-BE49-F238E27FC236}">
              <a16:creationId xmlns:a16="http://schemas.microsoft.com/office/drawing/2014/main" id="{345EE483-5476-4A4B-87D3-6050EA76093B}"/>
            </a:ext>
          </a:extLst>
        </xdr:cNvPr>
        <xdr:cNvSpPr txBox="1"/>
      </xdr:nvSpPr>
      <xdr:spPr>
        <a:xfrm>
          <a:off x="9258300"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36830</xdr:rowOff>
    </xdr:from>
    <xdr:to>
      <xdr:col>50</xdr:col>
      <xdr:colOff>165100</xdr:colOff>
      <xdr:row>37</xdr:row>
      <xdr:rowOff>138430</xdr:rowOff>
    </xdr:to>
    <xdr:sp macro="" textlink="">
      <xdr:nvSpPr>
        <xdr:cNvPr id="128" name="楕円 127">
          <a:extLst>
            <a:ext uri="{FF2B5EF4-FFF2-40B4-BE49-F238E27FC236}">
              <a16:creationId xmlns:a16="http://schemas.microsoft.com/office/drawing/2014/main" id="{94702B11-36B7-4CDD-B8CA-B989FF010AF7}"/>
            </a:ext>
          </a:extLst>
        </xdr:cNvPr>
        <xdr:cNvSpPr/>
      </xdr:nvSpPr>
      <xdr:spPr>
        <a:xfrm>
          <a:off x="8445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87630</xdr:rowOff>
    </xdr:from>
    <xdr:to>
      <xdr:col>55</xdr:col>
      <xdr:colOff>0</xdr:colOff>
      <xdr:row>37</xdr:row>
      <xdr:rowOff>87630</xdr:rowOff>
    </xdr:to>
    <xdr:cxnSp macro="">
      <xdr:nvCxnSpPr>
        <xdr:cNvPr id="129" name="直線コネクタ 128">
          <a:extLst>
            <a:ext uri="{FF2B5EF4-FFF2-40B4-BE49-F238E27FC236}">
              <a16:creationId xmlns:a16="http://schemas.microsoft.com/office/drawing/2014/main" id="{6E9B7406-F0E9-4D9C-A4E5-825083F90AF2}"/>
            </a:ext>
          </a:extLst>
        </xdr:cNvPr>
        <xdr:cNvCxnSpPr/>
      </xdr:nvCxnSpPr>
      <xdr:spPr>
        <a:xfrm>
          <a:off x="8496300" y="62903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36830</xdr:rowOff>
    </xdr:from>
    <xdr:to>
      <xdr:col>46</xdr:col>
      <xdr:colOff>38100</xdr:colOff>
      <xdr:row>37</xdr:row>
      <xdr:rowOff>138430</xdr:rowOff>
    </xdr:to>
    <xdr:sp macro="" textlink="">
      <xdr:nvSpPr>
        <xdr:cNvPr id="130" name="楕円 129">
          <a:extLst>
            <a:ext uri="{FF2B5EF4-FFF2-40B4-BE49-F238E27FC236}">
              <a16:creationId xmlns:a16="http://schemas.microsoft.com/office/drawing/2014/main" id="{5C6A92A5-411E-4F97-A961-50915DB84A4A}"/>
            </a:ext>
          </a:extLst>
        </xdr:cNvPr>
        <xdr:cNvSpPr/>
      </xdr:nvSpPr>
      <xdr:spPr>
        <a:xfrm>
          <a:off x="767080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87630</xdr:rowOff>
    </xdr:from>
    <xdr:to>
      <xdr:col>50</xdr:col>
      <xdr:colOff>114300</xdr:colOff>
      <xdr:row>37</xdr:row>
      <xdr:rowOff>87630</xdr:rowOff>
    </xdr:to>
    <xdr:cxnSp macro="">
      <xdr:nvCxnSpPr>
        <xdr:cNvPr id="131" name="直線コネクタ 130">
          <a:extLst>
            <a:ext uri="{FF2B5EF4-FFF2-40B4-BE49-F238E27FC236}">
              <a16:creationId xmlns:a16="http://schemas.microsoft.com/office/drawing/2014/main" id="{4FB75EB1-3F08-4F47-92A5-CA57FD067362}"/>
            </a:ext>
          </a:extLst>
        </xdr:cNvPr>
        <xdr:cNvCxnSpPr/>
      </xdr:nvCxnSpPr>
      <xdr:spPr>
        <a:xfrm>
          <a:off x="7713980" y="62903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132" name="楕円 131">
          <a:extLst>
            <a:ext uri="{FF2B5EF4-FFF2-40B4-BE49-F238E27FC236}">
              <a16:creationId xmlns:a16="http://schemas.microsoft.com/office/drawing/2014/main" id="{0F131BAF-F01C-4538-8243-B5E167900B66}"/>
            </a:ext>
          </a:extLst>
        </xdr:cNvPr>
        <xdr:cNvSpPr/>
      </xdr:nvSpPr>
      <xdr:spPr>
        <a:xfrm>
          <a:off x="687324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87630</xdr:rowOff>
    </xdr:from>
    <xdr:to>
      <xdr:col>45</xdr:col>
      <xdr:colOff>177800</xdr:colOff>
      <xdr:row>37</xdr:row>
      <xdr:rowOff>87630</xdr:rowOff>
    </xdr:to>
    <xdr:cxnSp macro="">
      <xdr:nvCxnSpPr>
        <xdr:cNvPr id="133" name="直線コネクタ 132">
          <a:extLst>
            <a:ext uri="{FF2B5EF4-FFF2-40B4-BE49-F238E27FC236}">
              <a16:creationId xmlns:a16="http://schemas.microsoft.com/office/drawing/2014/main" id="{1D1625C6-7BBF-4D77-8F4F-0613848781E8}"/>
            </a:ext>
          </a:extLst>
        </xdr:cNvPr>
        <xdr:cNvCxnSpPr/>
      </xdr:nvCxnSpPr>
      <xdr:spPr>
        <a:xfrm>
          <a:off x="6924040" y="62903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36830</xdr:rowOff>
    </xdr:from>
    <xdr:to>
      <xdr:col>36</xdr:col>
      <xdr:colOff>165100</xdr:colOff>
      <xdr:row>37</xdr:row>
      <xdr:rowOff>138430</xdr:rowOff>
    </xdr:to>
    <xdr:sp macro="" textlink="">
      <xdr:nvSpPr>
        <xdr:cNvPr id="134" name="楕円 133">
          <a:extLst>
            <a:ext uri="{FF2B5EF4-FFF2-40B4-BE49-F238E27FC236}">
              <a16:creationId xmlns:a16="http://schemas.microsoft.com/office/drawing/2014/main" id="{FCF3928D-D3BF-45FE-B589-6BA0372153BE}"/>
            </a:ext>
          </a:extLst>
        </xdr:cNvPr>
        <xdr:cNvSpPr/>
      </xdr:nvSpPr>
      <xdr:spPr>
        <a:xfrm>
          <a:off x="609854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87630</xdr:rowOff>
    </xdr:from>
    <xdr:to>
      <xdr:col>41</xdr:col>
      <xdr:colOff>50800</xdr:colOff>
      <xdr:row>37</xdr:row>
      <xdr:rowOff>87630</xdr:rowOff>
    </xdr:to>
    <xdr:cxnSp macro="">
      <xdr:nvCxnSpPr>
        <xdr:cNvPr id="135" name="直線コネクタ 134">
          <a:extLst>
            <a:ext uri="{FF2B5EF4-FFF2-40B4-BE49-F238E27FC236}">
              <a16:creationId xmlns:a16="http://schemas.microsoft.com/office/drawing/2014/main" id="{152347A0-1980-476C-9064-F1C83C047118}"/>
            </a:ext>
          </a:extLst>
        </xdr:cNvPr>
        <xdr:cNvCxnSpPr/>
      </xdr:nvCxnSpPr>
      <xdr:spPr>
        <a:xfrm>
          <a:off x="6149340" y="62903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36" name="n_1aveValue【図書館】&#10;一人当たり面積">
          <a:extLst>
            <a:ext uri="{FF2B5EF4-FFF2-40B4-BE49-F238E27FC236}">
              <a16:creationId xmlns:a16="http://schemas.microsoft.com/office/drawing/2014/main" id="{0E4EDFF8-9D80-4A9C-8442-64BEF75F5236}"/>
            </a:ext>
          </a:extLst>
        </xdr:cNvPr>
        <xdr:cNvSpPr txBox="1"/>
      </xdr:nvSpPr>
      <xdr:spPr>
        <a:xfrm>
          <a:off x="827158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7" name="n_2aveValue【図書館】&#10;一人当たり面積">
          <a:extLst>
            <a:ext uri="{FF2B5EF4-FFF2-40B4-BE49-F238E27FC236}">
              <a16:creationId xmlns:a16="http://schemas.microsoft.com/office/drawing/2014/main" id="{AB933607-007F-4688-8047-954B840E830E}"/>
            </a:ext>
          </a:extLst>
        </xdr:cNvPr>
        <xdr:cNvSpPr txBox="1"/>
      </xdr:nvSpPr>
      <xdr:spPr>
        <a:xfrm>
          <a:off x="7509587"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8" name="n_3aveValue【図書館】&#10;一人当たり面積">
          <a:extLst>
            <a:ext uri="{FF2B5EF4-FFF2-40B4-BE49-F238E27FC236}">
              <a16:creationId xmlns:a16="http://schemas.microsoft.com/office/drawing/2014/main" id="{031CDB1F-10CB-4205-A475-B025C37560AC}"/>
            </a:ext>
          </a:extLst>
        </xdr:cNvPr>
        <xdr:cNvSpPr txBox="1"/>
      </xdr:nvSpPr>
      <xdr:spPr>
        <a:xfrm>
          <a:off x="671202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a:extLst>
            <a:ext uri="{FF2B5EF4-FFF2-40B4-BE49-F238E27FC236}">
              <a16:creationId xmlns:a16="http://schemas.microsoft.com/office/drawing/2014/main" id="{0C9D4737-54D5-436F-A5FE-1AB91FCFD08A}"/>
            </a:ext>
          </a:extLst>
        </xdr:cNvPr>
        <xdr:cNvSpPr txBox="1"/>
      </xdr:nvSpPr>
      <xdr:spPr>
        <a:xfrm>
          <a:off x="59373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129557</xdr:rowOff>
    </xdr:from>
    <xdr:ext cx="469744" cy="259045"/>
    <xdr:sp macro="" textlink="">
      <xdr:nvSpPr>
        <xdr:cNvPr id="140" name="n_1mainValue【図書館】&#10;一人当たり面積">
          <a:extLst>
            <a:ext uri="{FF2B5EF4-FFF2-40B4-BE49-F238E27FC236}">
              <a16:creationId xmlns:a16="http://schemas.microsoft.com/office/drawing/2014/main" id="{29C17144-DBDC-438C-80A0-EFADDD0DD8B1}"/>
            </a:ext>
          </a:extLst>
        </xdr:cNvPr>
        <xdr:cNvSpPr txBox="1"/>
      </xdr:nvSpPr>
      <xdr:spPr>
        <a:xfrm>
          <a:off x="827158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129557</xdr:rowOff>
    </xdr:from>
    <xdr:ext cx="469744" cy="259045"/>
    <xdr:sp macro="" textlink="">
      <xdr:nvSpPr>
        <xdr:cNvPr id="141" name="n_2mainValue【図書館】&#10;一人当たり面積">
          <a:extLst>
            <a:ext uri="{FF2B5EF4-FFF2-40B4-BE49-F238E27FC236}">
              <a16:creationId xmlns:a16="http://schemas.microsoft.com/office/drawing/2014/main" id="{41C2356D-D0AB-420F-93BB-75BDFF639D00}"/>
            </a:ext>
          </a:extLst>
        </xdr:cNvPr>
        <xdr:cNvSpPr txBox="1"/>
      </xdr:nvSpPr>
      <xdr:spPr>
        <a:xfrm>
          <a:off x="750958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129557</xdr:rowOff>
    </xdr:from>
    <xdr:ext cx="469744" cy="259045"/>
    <xdr:sp macro="" textlink="">
      <xdr:nvSpPr>
        <xdr:cNvPr id="142" name="n_3mainValue【図書館】&#10;一人当たり面積">
          <a:extLst>
            <a:ext uri="{FF2B5EF4-FFF2-40B4-BE49-F238E27FC236}">
              <a16:creationId xmlns:a16="http://schemas.microsoft.com/office/drawing/2014/main" id="{5B30202A-B662-454E-A1FC-91293A739A23}"/>
            </a:ext>
          </a:extLst>
        </xdr:cNvPr>
        <xdr:cNvSpPr txBox="1"/>
      </xdr:nvSpPr>
      <xdr:spPr>
        <a:xfrm>
          <a:off x="67120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129557</xdr:rowOff>
    </xdr:from>
    <xdr:ext cx="469744" cy="259045"/>
    <xdr:sp macro="" textlink="">
      <xdr:nvSpPr>
        <xdr:cNvPr id="143" name="n_4mainValue【図書館】&#10;一人当たり面積">
          <a:extLst>
            <a:ext uri="{FF2B5EF4-FFF2-40B4-BE49-F238E27FC236}">
              <a16:creationId xmlns:a16="http://schemas.microsoft.com/office/drawing/2014/main" id="{E1A4778A-0E1B-45F7-B130-C18AE8D899F8}"/>
            </a:ext>
          </a:extLst>
        </xdr:cNvPr>
        <xdr:cNvSpPr txBox="1"/>
      </xdr:nvSpPr>
      <xdr:spPr>
        <a:xfrm>
          <a:off x="59373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6E2171AF-E167-4248-8A4D-CBB2327A010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39C2B795-EAA7-4921-BAF3-9E8CAD294EF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A7AE9FB4-E969-4CC5-8A74-109BE7F5776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EC9428D-44C2-4CD7-AD68-ED0885C7EEE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4F2AB061-3527-4209-A7F6-F8B4970044B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99FB3CC4-DDCB-408A-A761-19A64DE316D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62D5742E-45DA-447D-B8EF-226C5087E29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A5F333F8-9DE4-4E4E-AD97-0C42749AEB9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3EAE020B-EC79-4BA8-A98B-2C4706D5664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833750CC-6AE8-40FB-B557-09AAFF1DFB5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CFDC3E6-D3CF-43FC-9D3E-E53A10DD28E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64C77963-874E-42C0-ACCE-D8673B06B08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5AB0325E-59D7-42A3-8F89-08F37B3D195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E9356F6B-57A9-4129-9FA1-010C41A792B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958342ED-39EA-441A-8964-62D2859D29D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12CA8375-2393-4CE4-AC40-03CA879F07C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C7D5CCE0-A697-4059-9508-5E9EB1E0776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391BB212-9EA1-4397-B9A2-ABA7DEE81E6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1EA13811-51D9-4402-BB90-D9A644193F8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5D47646-B7EC-4C07-BD9F-AC7965554A6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974B8ED1-08B7-4C5E-8F84-6D3AB6C6A64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1C3CDBA1-5A7B-43C1-92E9-BDC11F315E4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C5B37F03-6ABC-4BEC-87BE-AC300C19FEE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85DBC8AD-CAC5-4F98-9E7D-DB7A8F66DDB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A551E9FB-F62E-4C35-9364-B5A56162FF5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B040E736-1A5A-4134-960A-E1EA99E5D30C}"/>
            </a:ext>
          </a:extLst>
        </xdr:cNvPr>
        <xdr:cNvCxnSpPr/>
      </xdr:nvCxnSpPr>
      <xdr:spPr>
        <a:xfrm flipV="1">
          <a:off x="4086225" y="9385119"/>
          <a:ext cx="0" cy="1310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7BE687A9-AC4B-483C-9401-493C65D8896B}"/>
            </a:ext>
          </a:extLst>
        </xdr:cNvPr>
        <xdr:cNvSpPr txBox="1"/>
      </xdr:nvSpPr>
      <xdr:spPr>
        <a:xfrm>
          <a:off x="4124960" y="106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80F2CBD4-7FB1-49F7-9EE6-7317EDBDD2B8}"/>
            </a:ext>
          </a:extLst>
        </xdr:cNvPr>
        <xdr:cNvCxnSpPr/>
      </xdr:nvCxnSpPr>
      <xdr:spPr>
        <a:xfrm>
          <a:off x="4020820" y="10695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69A5B84C-0666-4DB5-849D-FA02C6AC20C4}"/>
            </a:ext>
          </a:extLst>
        </xdr:cNvPr>
        <xdr:cNvSpPr txBox="1"/>
      </xdr:nvSpPr>
      <xdr:spPr>
        <a:xfrm>
          <a:off x="4124960" y="91641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1F27528A-A6E6-4BF6-943F-9CDA84D7A61A}"/>
            </a:ext>
          </a:extLst>
        </xdr:cNvPr>
        <xdr:cNvCxnSpPr/>
      </xdr:nvCxnSpPr>
      <xdr:spPr>
        <a:xfrm>
          <a:off x="4020820" y="938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F420B3DB-00FC-415D-ACDA-2CBB8D2FDE76}"/>
            </a:ext>
          </a:extLst>
        </xdr:cNvPr>
        <xdr:cNvSpPr txBox="1"/>
      </xdr:nvSpPr>
      <xdr:spPr>
        <a:xfrm>
          <a:off x="4124960" y="10042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305E20EF-95BA-4173-9267-0FAB718B3D32}"/>
            </a:ext>
          </a:extLst>
        </xdr:cNvPr>
        <xdr:cNvSpPr/>
      </xdr:nvSpPr>
      <xdr:spPr>
        <a:xfrm>
          <a:off x="403606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E19F9062-660D-451A-8761-00D61BBACCD1}"/>
            </a:ext>
          </a:extLst>
        </xdr:cNvPr>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F8350D38-04F6-4157-AAA0-B4B45FFA18FC}"/>
            </a:ext>
          </a:extLst>
        </xdr:cNvPr>
        <xdr:cNvSpPr/>
      </xdr:nvSpPr>
      <xdr:spPr>
        <a:xfrm>
          <a:off x="2514600" y="10162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4FAAA5B9-DE35-423B-B3FD-43B29E989D4D}"/>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0978AC07-9CD2-46A5-9FA6-EA043DABF7BF}"/>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D530B8A-92E4-4BD8-BB24-7AA30593368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B2BB64B-BDF8-4717-BC92-C9B43998C40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7C59B6A-B36E-4BB0-A92E-FD9DD92E836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3AE9455-C671-4BC5-B85A-3C4F51B8C3A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0561F3-CCD5-449F-913B-6DDB7B1D0B9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83094</xdr:rowOff>
    </xdr:from>
    <xdr:to>
      <xdr:col>24</xdr:col>
      <xdr:colOff>114300</xdr:colOff>
      <xdr:row>64</xdr:row>
      <xdr:rowOff>13244</xdr:rowOff>
    </xdr:to>
    <xdr:sp macro="" textlink="">
      <xdr:nvSpPr>
        <xdr:cNvPr id="185" name="楕円 184">
          <a:extLst>
            <a:ext uri="{FF2B5EF4-FFF2-40B4-BE49-F238E27FC236}">
              <a16:creationId xmlns:a16="http://schemas.microsoft.com/office/drawing/2014/main" id="{E8BD2F81-1257-46D7-8CD6-BD6868B82947}"/>
            </a:ext>
          </a:extLst>
        </xdr:cNvPr>
        <xdr:cNvSpPr/>
      </xdr:nvSpPr>
      <xdr:spPr>
        <a:xfrm>
          <a:off x="4036060" y="10644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169471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A083F9F3-898D-4CE2-8B9F-D014A0AB59EB}"/>
            </a:ext>
          </a:extLst>
        </xdr:cNvPr>
        <xdr:cNvSpPr txBox="1"/>
      </xdr:nvSpPr>
      <xdr:spPr>
        <a:xfrm>
          <a:off x="4124960" y="1056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50437</xdr:rowOff>
    </xdr:from>
    <xdr:to>
      <xdr:col>20</xdr:col>
      <xdr:colOff>38100</xdr:colOff>
      <xdr:row>63</xdr:row>
      <xdr:rowOff>152037</xdr:rowOff>
    </xdr:to>
    <xdr:sp macro="" textlink="">
      <xdr:nvSpPr>
        <xdr:cNvPr id="187" name="楕円 186">
          <a:extLst>
            <a:ext uri="{FF2B5EF4-FFF2-40B4-BE49-F238E27FC236}">
              <a16:creationId xmlns:a16="http://schemas.microsoft.com/office/drawing/2014/main" id="{C8E20F26-D5F1-4DF4-BD3C-9EECE8402D7E}"/>
            </a:ext>
          </a:extLst>
        </xdr:cNvPr>
        <xdr:cNvSpPr/>
      </xdr:nvSpPr>
      <xdr:spPr>
        <a:xfrm>
          <a:off x="3312160" y="10611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101237</xdr:rowOff>
    </xdr:from>
    <xdr:to>
      <xdr:col>24</xdr:col>
      <xdr:colOff>63500</xdr:colOff>
      <xdr:row>63</xdr:row>
      <xdr:rowOff>133894</xdr:rowOff>
    </xdr:to>
    <xdr:cxnSp macro="">
      <xdr:nvCxnSpPr>
        <xdr:cNvPr id="188" name="直線コネクタ 187">
          <a:extLst>
            <a:ext uri="{FF2B5EF4-FFF2-40B4-BE49-F238E27FC236}">
              <a16:creationId xmlns:a16="http://schemas.microsoft.com/office/drawing/2014/main" id="{5C688179-8F09-4AD1-A6CB-DD739140FB85}"/>
            </a:ext>
          </a:extLst>
        </xdr:cNvPr>
        <xdr:cNvCxnSpPr/>
      </xdr:nvCxnSpPr>
      <xdr:spPr>
        <a:xfrm>
          <a:off x="3355340" y="10662557"/>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25944</xdr:rowOff>
    </xdr:from>
    <xdr:to>
      <xdr:col>15</xdr:col>
      <xdr:colOff>101600</xdr:colOff>
      <xdr:row>63</xdr:row>
      <xdr:rowOff>127544</xdr:rowOff>
    </xdr:to>
    <xdr:sp macro="" textlink="">
      <xdr:nvSpPr>
        <xdr:cNvPr id="189" name="楕円 188">
          <a:extLst>
            <a:ext uri="{FF2B5EF4-FFF2-40B4-BE49-F238E27FC236}">
              <a16:creationId xmlns:a16="http://schemas.microsoft.com/office/drawing/2014/main" id="{E6078F9C-5B9A-40AE-A3FF-63C890B63CE2}"/>
            </a:ext>
          </a:extLst>
        </xdr:cNvPr>
        <xdr:cNvSpPr/>
      </xdr:nvSpPr>
      <xdr:spPr>
        <a:xfrm>
          <a:off x="2514600" y="105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76744</xdr:rowOff>
    </xdr:from>
    <xdr:to>
      <xdr:col>19</xdr:col>
      <xdr:colOff>177800</xdr:colOff>
      <xdr:row>63</xdr:row>
      <xdr:rowOff>101237</xdr:rowOff>
    </xdr:to>
    <xdr:cxnSp macro="">
      <xdr:nvCxnSpPr>
        <xdr:cNvPr id="190" name="直線コネクタ 189">
          <a:extLst>
            <a:ext uri="{FF2B5EF4-FFF2-40B4-BE49-F238E27FC236}">
              <a16:creationId xmlns:a16="http://schemas.microsoft.com/office/drawing/2014/main" id="{AE9DB0EC-2A3E-487E-9ED5-227FB220F0BA}"/>
            </a:ext>
          </a:extLst>
        </xdr:cNvPr>
        <xdr:cNvCxnSpPr/>
      </xdr:nvCxnSpPr>
      <xdr:spPr>
        <a:xfrm>
          <a:off x="2565400" y="10638064"/>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164737</xdr:rowOff>
    </xdr:from>
    <xdr:to>
      <xdr:col>10</xdr:col>
      <xdr:colOff>165100</xdr:colOff>
      <xdr:row>63</xdr:row>
      <xdr:rowOff>94887</xdr:rowOff>
    </xdr:to>
    <xdr:sp macro="" textlink="">
      <xdr:nvSpPr>
        <xdr:cNvPr id="191" name="楕円 190">
          <a:extLst>
            <a:ext uri="{FF2B5EF4-FFF2-40B4-BE49-F238E27FC236}">
              <a16:creationId xmlns:a16="http://schemas.microsoft.com/office/drawing/2014/main" id="{DEF4F580-43C9-4E0B-83D7-0D3062177818}"/>
            </a:ext>
          </a:extLst>
        </xdr:cNvPr>
        <xdr:cNvSpPr/>
      </xdr:nvSpPr>
      <xdr:spPr>
        <a:xfrm>
          <a:off x="1739900" y="10558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44087</xdr:rowOff>
    </xdr:from>
    <xdr:to>
      <xdr:col>15</xdr:col>
      <xdr:colOff>50800</xdr:colOff>
      <xdr:row>63</xdr:row>
      <xdr:rowOff>76744</xdr:rowOff>
    </xdr:to>
    <xdr:cxnSp macro="">
      <xdr:nvCxnSpPr>
        <xdr:cNvPr id="192" name="直線コネクタ 191">
          <a:extLst>
            <a:ext uri="{FF2B5EF4-FFF2-40B4-BE49-F238E27FC236}">
              <a16:creationId xmlns:a16="http://schemas.microsoft.com/office/drawing/2014/main" id="{7E218AA9-ABF2-41DA-9489-867C878E6766}"/>
            </a:ext>
          </a:extLst>
        </xdr:cNvPr>
        <xdr:cNvCxnSpPr/>
      </xdr:nvCxnSpPr>
      <xdr:spPr>
        <a:xfrm>
          <a:off x="1790700" y="1060540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153307</xdr:rowOff>
    </xdr:from>
    <xdr:to>
      <xdr:col>6</xdr:col>
      <xdr:colOff>38100</xdr:colOff>
      <xdr:row>63</xdr:row>
      <xdr:rowOff>83457</xdr:rowOff>
    </xdr:to>
    <xdr:sp macro="" textlink="">
      <xdr:nvSpPr>
        <xdr:cNvPr id="193" name="楕円 192">
          <a:extLst>
            <a:ext uri="{FF2B5EF4-FFF2-40B4-BE49-F238E27FC236}">
              <a16:creationId xmlns:a16="http://schemas.microsoft.com/office/drawing/2014/main" id="{6F9272DD-C61C-4482-9DF2-B635AEFBC6A6}"/>
            </a:ext>
          </a:extLst>
        </xdr:cNvPr>
        <xdr:cNvSpPr/>
      </xdr:nvSpPr>
      <xdr:spPr>
        <a:xfrm>
          <a:off x="965200" y="10546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32657</xdr:rowOff>
    </xdr:from>
    <xdr:to>
      <xdr:col>10</xdr:col>
      <xdr:colOff>114300</xdr:colOff>
      <xdr:row>63</xdr:row>
      <xdr:rowOff>44087</xdr:rowOff>
    </xdr:to>
    <xdr:cxnSp macro="">
      <xdr:nvCxnSpPr>
        <xdr:cNvPr id="194" name="直線コネクタ 193">
          <a:extLst>
            <a:ext uri="{FF2B5EF4-FFF2-40B4-BE49-F238E27FC236}">
              <a16:creationId xmlns:a16="http://schemas.microsoft.com/office/drawing/2014/main" id="{E82D1FE9-82F7-43BB-9E8B-CE3D449A7A0D}"/>
            </a:ext>
          </a:extLst>
        </xdr:cNvPr>
        <xdr:cNvCxnSpPr/>
      </xdr:nvCxnSpPr>
      <xdr:spPr>
        <a:xfrm>
          <a:off x="1008380" y="10593977"/>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5" name="n_1aveValue【体育館・プール】&#10;有形固定資産減価償却率">
          <a:extLst>
            <a:ext uri="{FF2B5EF4-FFF2-40B4-BE49-F238E27FC236}">
              <a16:creationId xmlns:a16="http://schemas.microsoft.com/office/drawing/2014/main" id="{88806193-63C0-4D53-80E8-7DF5DBC7952E}"/>
            </a:ext>
          </a:extLst>
        </xdr:cNvPr>
        <xdr:cNvSpPr txBox="1"/>
      </xdr:nvSpPr>
      <xdr:spPr>
        <a:xfrm>
          <a:off x="317056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6" name="n_2aveValue【体育館・プール】&#10;有形固定資産減価償却率">
          <a:extLst>
            <a:ext uri="{FF2B5EF4-FFF2-40B4-BE49-F238E27FC236}">
              <a16:creationId xmlns:a16="http://schemas.microsoft.com/office/drawing/2014/main" id="{F5A8274F-015E-419D-A58C-B59FD8C914DF}"/>
            </a:ext>
          </a:extLst>
        </xdr:cNvPr>
        <xdr:cNvSpPr txBox="1"/>
      </xdr:nvSpPr>
      <xdr:spPr>
        <a:xfrm>
          <a:off x="238570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97" name="n_3aveValue【体育館・プール】&#10;有形固定資産減価償却率">
          <a:extLst>
            <a:ext uri="{FF2B5EF4-FFF2-40B4-BE49-F238E27FC236}">
              <a16:creationId xmlns:a16="http://schemas.microsoft.com/office/drawing/2014/main" id="{169A4F47-A07D-4632-83CC-8837BF6A9B59}"/>
            </a:ext>
          </a:extLst>
        </xdr:cNvPr>
        <xdr:cNvSpPr txBox="1"/>
      </xdr:nvSpPr>
      <xdr:spPr>
        <a:xfrm>
          <a:off x="16110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4361906C-B8DC-4236-A40F-F7B052D39C7E}"/>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143164</xdr:rowOff>
    </xdr:from>
    <xdr:ext cx="405111" cy="259045"/>
    <xdr:sp macro="" textlink="">
      <xdr:nvSpPr>
        <xdr:cNvPr id="199" name="n_1mainValue【体育館・プール】&#10;有形固定資産減価償却率">
          <a:extLst>
            <a:ext uri="{FF2B5EF4-FFF2-40B4-BE49-F238E27FC236}">
              <a16:creationId xmlns:a16="http://schemas.microsoft.com/office/drawing/2014/main" id="{584C3C9B-AAD6-4E6B-B634-7983F3AA65A2}"/>
            </a:ext>
          </a:extLst>
        </xdr:cNvPr>
        <xdr:cNvSpPr txBox="1"/>
      </xdr:nvSpPr>
      <xdr:spPr>
        <a:xfrm>
          <a:off x="317056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118671</xdr:rowOff>
    </xdr:from>
    <xdr:ext cx="405111" cy="259045"/>
    <xdr:sp macro="" textlink="">
      <xdr:nvSpPr>
        <xdr:cNvPr id="200" name="n_2mainValue【体育館・プール】&#10;有形固定資産減価償却率">
          <a:extLst>
            <a:ext uri="{FF2B5EF4-FFF2-40B4-BE49-F238E27FC236}">
              <a16:creationId xmlns:a16="http://schemas.microsoft.com/office/drawing/2014/main" id="{FC29A860-5F44-4B2B-A916-A3EEDA253CAA}"/>
            </a:ext>
          </a:extLst>
        </xdr:cNvPr>
        <xdr:cNvSpPr txBox="1"/>
      </xdr:nvSpPr>
      <xdr:spPr>
        <a:xfrm>
          <a:off x="2385704" y="106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86014</xdr:rowOff>
    </xdr:from>
    <xdr:ext cx="405111" cy="259045"/>
    <xdr:sp macro="" textlink="">
      <xdr:nvSpPr>
        <xdr:cNvPr id="201" name="n_3mainValue【体育館・プール】&#10;有形固定資産減価償却率">
          <a:extLst>
            <a:ext uri="{FF2B5EF4-FFF2-40B4-BE49-F238E27FC236}">
              <a16:creationId xmlns:a16="http://schemas.microsoft.com/office/drawing/2014/main" id="{56950793-AE44-4C42-BD3A-74D2ABADF2A4}"/>
            </a:ext>
          </a:extLst>
        </xdr:cNvPr>
        <xdr:cNvSpPr txBox="1"/>
      </xdr:nvSpPr>
      <xdr:spPr>
        <a:xfrm>
          <a:off x="161100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74584</xdr:rowOff>
    </xdr:from>
    <xdr:ext cx="405111" cy="259045"/>
    <xdr:sp macro="" textlink="">
      <xdr:nvSpPr>
        <xdr:cNvPr id="202" name="n_4mainValue【体育館・プール】&#10;有形固定資産減価償却率">
          <a:extLst>
            <a:ext uri="{FF2B5EF4-FFF2-40B4-BE49-F238E27FC236}">
              <a16:creationId xmlns:a16="http://schemas.microsoft.com/office/drawing/2014/main" id="{B6E3A6DA-3768-4EAC-8489-DE7C8226C68E}"/>
            </a:ext>
          </a:extLst>
        </xdr:cNvPr>
        <xdr:cNvSpPr txBox="1"/>
      </xdr:nvSpPr>
      <xdr:spPr>
        <a:xfrm>
          <a:off x="83630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DBE4CB9E-AE3E-49BE-8AC3-15BC48E543D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30DF3D4A-1E43-474F-86FC-184FE7C8FA4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42A422F-077C-4789-B8BC-8089174F43E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80D67D4-2F70-487F-9709-2B4F2563708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E11DF24-E6D6-44D3-BE9F-3394BF53EDB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47D4016-54A9-404C-A285-44EB324C06E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E8EC4C2-5B08-4012-880A-832604474A1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567CD64-A8A8-4BE1-9962-ACC15EE14F5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D99C4E5F-AFDE-4DC6-88BD-29516984C82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71E3F342-B369-4DB1-8F3F-2C8B55F1FED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73A75C3F-4E1D-4A44-9929-37C0CC3356D7}"/>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3E1EE1A4-49CA-44E0-9D85-EEF3E942B8A1}"/>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B7C6F0D4-A3E0-4E1E-BA2F-CB4D5E0534AA}"/>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3A0DA1E9-1C51-48A0-8F6F-231C18FE1404}"/>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177FEADD-4788-4CE7-AAFC-897BF6A47368}"/>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16F05AC4-D0D7-4673-8E4D-ED0002465258}"/>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DD354C87-6D81-484C-86C3-2D35C4F0A39E}"/>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F6C7DA8A-BB4B-48D2-B1CB-F36C7C216159}"/>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60AD08C2-979E-4EE0-9002-C8529AA8C25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1A0ECBA9-3037-4A44-BE5D-4891ADC95CF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47983459-BB91-4E72-B408-81FE3B2ECE4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61D8C6DC-87AE-40B1-B547-567D7814A72E}"/>
            </a:ext>
          </a:extLst>
        </xdr:cNvPr>
        <xdr:cNvCxnSpPr/>
      </xdr:nvCxnSpPr>
      <xdr:spPr>
        <a:xfrm flipV="1">
          <a:off x="9219565" y="9254490"/>
          <a:ext cx="0" cy="125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CE676EDD-A462-4A20-B214-FA51340FAF2E}"/>
            </a:ext>
          </a:extLst>
        </xdr:cNvPr>
        <xdr:cNvSpPr txBox="1"/>
      </xdr:nvSpPr>
      <xdr:spPr>
        <a:xfrm>
          <a:off x="9258300" y="1051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0DE8C2DF-7AAD-41D3-942D-B50994AEEDD9}"/>
            </a:ext>
          </a:extLst>
        </xdr:cNvPr>
        <xdr:cNvCxnSpPr/>
      </xdr:nvCxnSpPr>
      <xdr:spPr>
        <a:xfrm>
          <a:off x="9154160" y="10512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a:extLst>
            <a:ext uri="{FF2B5EF4-FFF2-40B4-BE49-F238E27FC236}">
              <a16:creationId xmlns:a16="http://schemas.microsoft.com/office/drawing/2014/main" id="{375A7F4E-5103-4597-A8F7-93AD6DD02077}"/>
            </a:ext>
          </a:extLst>
        </xdr:cNvPr>
        <xdr:cNvSpPr txBox="1"/>
      </xdr:nvSpPr>
      <xdr:spPr>
        <a:xfrm>
          <a:off x="9258300" y="903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a:extLst>
            <a:ext uri="{FF2B5EF4-FFF2-40B4-BE49-F238E27FC236}">
              <a16:creationId xmlns:a16="http://schemas.microsoft.com/office/drawing/2014/main" id="{3E43ED21-D2EC-4C25-A793-EDECAB2BF063}"/>
            </a:ext>
          </a:extLst>
        </xdr:cNvPr>
        <xdr:cNvCxnSpPr/>
      </xdr:nvCxnSpPr>
      <xdr:spPr>
        <a:xfrm>
          <a:off x="915416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70375</xdr:rowOff>
    </xdr:from>
    <xdr:ext cx="469744" cy="259045"/>
    <xdr:sp macro="" textlink="">
      <xdr:nvSpPr>
        <xdr:cNvPr id="229" name="【体育館・プール】&#10;一人当たり面積平均値テキスト">
          <a:extLst>
            <a:ext uri="{FF2B5EF4-FFF2-40B4-BE49-F238E27FC236}">
              <a16:creationId xmlns:a16="http://schemas.microsoft.com/office/drawing/2014/main" id="{CA674CDF-DFC8-4DA2-921E-44291BEA043C}"/>
            </a:ext>
          </a:extLst>
        </xdr:cNvPr>
        <xdr:cNvSpPr txBox="1"/>
      </xdr:nvSpPr>
      <xdr:spPr>
        <a:xfrm>
          <a:off x="9258300" y="9793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a:extLst>
            <a:ext uri="{FF2B5EF4-FFF2-40B4-BE49-F238E27FC236}">
              <a16:creationId xmlns:a16="http://schemas.microsoft.com/office/drawing/2014/main" id="{7CE2FEF1-8072-4CB3-80CF-15E7327EB5BE}"/>
            </a:ext>
          </a:extLst>
        </xdr:cNvPr>
        <xdr:cNvSpPr/>
      </xdr:nvSpPr>
      <xdr:spPr>
        <a:xfrm>
          <a:off x="9192260" y="99382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a:extLst>
            <a:ext uri="{FF2B5EF4-FFF2-40B4-BE49-F238E27FC236}">
              <a16:creationId xmlns:a16="http://schemas.microsoft.com/office/drawing/2014/main" id="{1412F66D-098B-4519-8A4D-4678A76BC4B9}"/>
            </a:ext>
          </a:extLst>
        </xdr:cNvPr>
        <xdr:cNvSpPr/>
      </xdr:nvSpPr>
      <xdr:spPr>
        <a:xfrm>
          <a:off x="8445500" y="99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a:extLst>
            <a:ext uri="{FF2B5EF4-FFF2-40B4-BE49-F238E27FC236}">
              <a16:creationId xmlns:a16="http://schemas.microsoft.com/office/drawing/2014/main" id="{CA6E60E7-F8F3-4772-B51B-4842AEC369EF}"/>
            </a:ext>
          </a:extLst>
        </xdr:cNvPr>
        <xdr:cNvSpPr/>
      </xdr:nvSpPr>
      <xdr:spPr>
        <a:xfrm>
          <a:off x="7670800" y="95984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a:extLst>
            <a:ext uri="{FF2B5EF4-FFF2-40B4-BE49-F238E27FC236}">
              <a16:creationId xmlns:a16="http://schemas.microsoft.com/office/drawing/2014/main" id="{C8E64AAD-F188-4DF7-A554-D9FD9D2AF408}"/>
            </a:ext>
          </a:extLst>
        </xdr:cNvPr>
        <xdr:cNvSpPr/>
      </xdr:nvSpPr>
      <xdr:spPr>
        <a:xfrm>
          <a:off x="6873240" y="9993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a:extLst>
            <a:ext uri="{FF2B5EF4-FFF2-40B4-BE49-F238E27FC236}">
              <a16:creationId xmlns:a16="http://schemas.microsoft.com/office/drawing/2014/main" id="{0C453978-A209-4260-A4EE-F7E50F6D4EBF}"/>
            </a:ext>
          </a:extLst>
        </xdr:cNvPr>
        <xdr:cNvSpPr/>
      </xdr:nvSpPr>
      <xdr:spPr>
        <a:xfrm>
          <a:off x="6098540" y="9983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AE07749-00B7-45C7-9DCC-EDD4121D594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A323660-7889-47B7-A485-56D3E785922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FD61726-9E0A-413B-AADF-E83DCDE5AC7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BF69319-5B80-47ED-9660-77DA90DC978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70B1210-BB3E-41B1-BDF7-668CC5C9FFF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116078</xdr:rowOff>
    </xdr:from>
    <xdr:to>
      <xdr:col>55</xdr:col>
      <xdr:colOff>50800</xdr:colOff>
      <xdr:row>60</xdr:row>
      <xdr:rowOff>46228</xdr:rowOff>
    </xdr:to>
    <xdr:sp macro="" textlink="">
      <xdr:nvSpPr>
        <xdr:cNvPr id="240" name="楕円 239">
          <a:extLst>
            <a:ext uri="{FF2B5EF4-FFF2-40B4-BE49-F238E27FC236}">
              <a16:creationId xmlns:a16="http://schemas.microsoft.com/office/drawing/2014/main" id="{AC1ED243-1453-41C6-8D48-0FAA03ADB30F}"/>
            </a:ext>
          </a:extLst>
        </xdr:cNvPr>
        <xdr:cNvSpPr/>
      </xdr:nvSpPr>
      <xdr:spPr>
        <a:xfrm>
          <a:off x="9192260" y="10006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94505</xdr:rowOff>
    </xdr:from>
    <xdr:ext cx="469744" cy="259045"/>
    <xdr:sp macro="" textlink="">
      <xdr:nvSpPr>
        <xdr:cNvPr id="241" name="【体育館・プール】&#10;一人当たり面積該当値テキスト">
          <a:extLst>
            <a:ext uri="{FF2B5EF4-FFF2-40B4-BE49-F238E27FC236}">
              <a16:creationId xmlns:a16="http://schemas.microsoft.com/office/drawing/2014/main" id="{1377FE18-B6DE-44D6-981C-E5DD67BF2C86}"/>
            </a:ext>
          </a:extLst>
        </xdr:cNvPr>
        <xdr:cNvSpPr txBox="1"/>
      </xdr:nvSpPr>
      <xdr:spPr>
        <a:xfrm>
          <a:off x="9258300" y="998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120650</xdr:rowOff>
    </xdr:from>
    <xdr:to>
      <xdr:col>50</xdr:col>
      <xdr:colOff>165100</xdr:colOff>
      <xdr:row>60</xdr:row>
      <xdr:rowOff>50800</xdr:rowOff>
    </xdr:to>
    <xdr:sp macro="" textlink="">
      <xdr:nvSpPr>
        <xdr:cNvPr id="242" name="楕円 241">
          <a:extLst>
            <a:ext uri="{FF2B5EF4-FFF2-40B4-BE49-F238E27FC236}">
              <a16:creationId xmlns:a16="http://schemas.microsoft.com/office/drawing/2014/main" id="{C379D427-0C84-4BA8-88AF-1C21087853D5}"/>
            </a:ext>
          </a:extLst>
        </xdr:cNvPr>
        <xdr:cNvSpPr/>
      </xdr:nvSpPr>
      <xdr:spPr>
        <a:xfrm>
          <a:off x="844550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166878</xdr:rowOff>
    </xdr:from>
    <xdr:to>
      <xdr:col>55</xdr:col>
      <xdr:colOff>0</xdr:colOff>
      <xdr:row>60</xdr:row>
      <xdr:rowOff>0</xdr:rowOff>
    </xdr:to>
    <xdr:cxnSp macro="">
      <xdr:nvCxnSpPr>
        <xdr:cNvPr id="243" name="直線コネクタ 242">
          <a:extLst>
            <a:ext uri="{FF2B5EF4-FFF2-40B4-BE49-F238E27FC236}">
              <a16:creationId xmlns:a16="http://schemas.microsoft.com/office/drawing/2014/main" id="{15FC0B23-5A75-4BE0-AC06-798F3FE48FCB}"/>
            </a:ext>
          </a:extLst>
        </xdr:cNvPr>
        <xdr:cNvCxnSpPr/>
      </xdr:nvCxnSpPr>
      <xdr:spPr>
        <a:xfrm flipV="1">
          <a:off x="8496300" y="10057638"/>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125222</xdr:rowOff>
    </xdr:from>
    <xdr:to>
      <xdr:col>46</xdr:col>
      <xdr:colOff>38100</xdr:colOff>
      <xdr:row>60</xdr:row>
      <xdr:rowOff>55372</xdr:rowOff>
    </xdr:to>
    <xdr:sp macro="" textlink="">
      <xdr:nvSpPr>
        <xdr:cNvPr id="244" name="楕円 243">
          <a:extLst>
            <a:ext uri="{FF2B5EF4-FFF2-40B4-BE49-F238E27FC236}">
              <a16:creationId xmlns:a16="http://schemas.microsoft.com/office/drawing/2014/main" id="{2D38790E-744B-410D-9352-8209EC7D15CF}"/>
            </a:ext>
          </a:extLst>
        </xdr:cNvPr>
        <xdr:cNvSpPr/>
      </xdr:nvSpPr>
      <xdr:spPr>
        <a:xfrm>
          <a:off x="7670800" y="10015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0</xdr:rowOff>
    </xdr:from>
    <xdr:to>
      <xdr:col>50</xdr:col>
      <xdr:colOff>114300</xdr:colOff>
      <xdr:row>60</xdr:row>
      <xdr:rowOff>4572</xdr:rowOff>
    </xdr:to>
    <xdr:cxnSp macro="">
      <xdr:nvCxnSpPr>
        <xdr:cNvPr id="245" name="直線コネクタ 244">
          <a:extLst>
            <a:ext uri="{FF2B5EF4-FFF2-40B4-BE49-F238E27FC236}">
              <a16:creationId xmlns:a16="http://schemas.microsoft.com/office/drawing/2014/main" id="{A8D1E279-608A-4164-A3A8-1496430DF888}"/>
            </a:ext>
          </a:extLst>
        </xdr:cNvPr>
        <xdr:cNvCxnSpPr/>
      </xdr:nvCxnSpPr>
      <xdr:spPr>
        <a:xfrm flipV="1">
          <a:off x="7713980" y="1005840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125222</xdr:rowOff>
    </xdr:from>
    <xdr:to>
      <xdr:col>41</xdr:col>
      <xdr:colOff>101600</xdr:colOff>
      <xdr:row>60</xdr:row>
      <xdr:rowOff>55372</xdr:rowOff>
    </xdr:to>
    <xdr:sp macro="" textlink="">
      <xdr:nvSpPr>
        <xdr:cNvPr id="246" name="楕円 245">
          <a:extLst>
            <a:ext uri="{FF2B5EF4-FFF2-40B4-BE49-F238E27FC236}">
              <a16:creationId xmlns:a16="http://schemas.microsoft.com/office/drawing/2014/main" id="{DCBB7830-11ED-4BD2-A1FF-21C27CF02608}"/>
            </a:ext>
          </a:extLst>
        </xdr:cNvPr>
        <xdr:cNvSpPr/>
      </xdr:nvSpPr>
      <xdr:spPr>
        <a:xfrm>
          <a:off x="6873240" y="10015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4572</xdr:rowOff>
    </xdr:from>
    <xdr:to>
      <xdr:col>45</xdr:col>
      <xdr:colOff>177800</xdr:colOff>
      <xdr:row>60</xdr:row>
      <xdr:rowOff>4572</xdr:rowOff>
    </xdr:to>
    <xdr:cxnSp macro="">
      <xdr:nvCxnSpPr>
        <xdr:cNvPr id="247" name="直線コネクタ 246">
          <a:extLst>
            <a:ext uri="{FF2B5EF4-FFF2-40B4-BE49-F238E27FC236}">
              <a16:creationId xmlns:a16="http://schemas.microsoft.com/office/drawing/2014/main" id="{3FA21B22-F068-4F8B-99B4-C30D522049C4}"/>
            </a:ext>
          </a:extLst>
        </xdr:cNvPr>
        <xdr:cNvCxnSpPr/>
      </xdr:nvCxnSpPr>
      <xdr:spPr>
        <a:xfrm>
          <a:off x="6924040" y="1006297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52070</xdr:rowOff>
    </xdr:from>
    <xdr:to>
      <xdr:col>36</xdr:col>
      <xdr:colOff>165100</xdr:colOff>
      <xdr:row>59</xdr:row>
      <xdr:rowOff>153670</xdr:rowOff>
    </xdr:to>
    <xdr:sp macro="" textlink="">
      <xdr:nvSpPr>
        <xdr:cNvPr id="248" name="楕円 247">
          <a:extLst>
            <a:ext uri="{FF2B5EF4-FFF2-40B4-BE49-F238E27FC236}">
              <a16:creationId xmlns:a16="http://schemas.microsoft.com/office/drawing/2014/main" id="{8692FEE2-BC4F-49BF-9DA5-56639A1994E1}"/>
            </a:ext>
          </a:extLst>
        </xdr:cNvPr>
        <xdr:cNvSpPr/>
      </xdr:nvSpPr>
      <xdr:spPr>
        <a:xfrm>
          <a:off x="609854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102870</xdr:rowOff>
    </xdr:from>
    <xdr:to>
      <xdr:col>41</xdr:col>
      <xdr:colOff>50800</xdr:colOff>
      <xdr:row>60</xdr:row>
      <xdr:rowOff>4572</xdr:rowOff>
    </xdr:to>
    <xdr:cxnSp macro="">
      <xdr:nvCxnSpPr>
        <xdr:cNvPr id="249" name="直線コネクタ 248">
          <a:extLst>
            <a:ext uri="{FF2B5EF4-FFF2-40B4-BE49-F238E27FC236}">
              <a16:creationId xmlns:a16="http://schemas.microsoft.com/office/drawing/2014/main" id="{9D2210AF-F766-41A5-A4C6-A62541988F3A}"/>
            </a:ext>
          </a:extLst>
        </xdr:cNvPr>
        <xdr:cNvCxnSpPr/>
      </xdr:nvCxnSpPr>
      <xdr:spPr>
        <a:xfrm>
          <a:off x="6149340" y="9993630"/>
          <a:ext cx="7747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12463</xdr:rowOff>
    </xdr:from>
    <xdr:ext cx="469744" cy="259045"/>
    <xdr:sp macro="" textlink="">
      <xdr:nvSpPr>
        <xdr:cNvPr id="250" name="n_1aveValue【体育館・プール】&#10;一人当たり面積">
          <a:extLst>
            <a:ext uri="{FF2B5EF4-FFF2-40B4-BE49-F238E27FC236}">
              <a16:creationId xmlns:a16="http://schemas.microsoft.com/office/drawing/2014/main" id="{856203DF-5D81-4862-A329-FC4FB81F4B42}"/>
            </a:ext>
          </a:extLst>
        </xdr:cNvPr>
        <xdr:cNvSpPr txBox="1"/>
      </xdr:nvSpPr>
      <xdr:spPr>
        <a:xfrm>
          <a:off x="8271587" y="973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a:extLst>
            <a:ext uri="{FF2B5EF4-FFF2-40B4-BE49-F238E27FC236}">
              <a16:creationId xmlns:a16="http://schemas.microsoft.com/office/drawing/2014/main" id="{CB67A234-198A-4487-B0C7-73836B571E77}"/>
            </a:ext>
          </a:extLst>
        </xdr:cNvPr>
        <xdr:cNvSpPr txBox="1"/>
      </xdr:nvSpPr>
      <xdr:spPr>
        <a:xfrm>
          <a:off x="7509587" y="938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macro="" textlink="">
      <xdr:nvSpPr>
        <xdr:cNvPr id="252" name="n_3aveValue【体育館・プール】&#10;一人当たり面積">
          <a:extLst>
            <a:ext uri="{FF2B5EF4-FFF2-40B4-BE49-F238E27FC236}">
              <a16:creationId xmlns:a16="http://schemas.microsoft.com/office/drawing/2014/main" id="{BBD219B1-39B9-4FB0-AF55-FE0C9B5F1A26}"/>
            </a:ext>
          </a:extLst>
        </xdr:cNvPr>
        <xdr:cNvSpPr txBox="1"/>
      </xdr:nvSpPr>
      <xdr:spPr>
        <a:xfrm>
          <a:off x="6712027" y="97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14495</xdr:rowOff>
    </xdr:from>
    <xdr:ext cx="469744" cy="259045"/>
    <xdr:sp macro="" textlink="">
      <xdr:nvSpPr>
        <xdr:cNvPr id="253" name="n_4aveValue【体育館・プール】&#10;一人当たり面積">
          <a:extLst>
            <a:ext uri="{FF2B5EF4-FFF2-40B4-BE49-F238E27FC236}">
              <a16:creationId xmlns:a16="http://schemas.microsoft.com/office/drawing/2014/main" id="{B4724E2D-4BD8-463E-90E3-62F8B95C28FB}"/>
            </a:ext>
          </a:extLst>
        </xdr:cNvPr>
        <xdr:cNvSpPr txBox="1"/>
      </xdr:nvSpPr>
      <xdr:spPr>
        <a:xfrm>
          <a:off x="5937327" y="1007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41927</xdr:rowOff>
    </xdr:from>
    <xdr:ext cx="469744" cy="259045"/>
    <xdr:sp macro="" textlink="">
      <xdr:nvSpPr>
        <xdr:cNvPr id="254" name="n_1mainValue【体育館・プール】&#10;一人当たり面積">
          <a:extLst>
            <a:ext uri="{FF2B5EF4-FFF2-40B4-BE49-F238E27FC236}">
              <a16:creationId xmlns:a16="http://schemas.microsoft.com/office/drawing/2014/main" id="{2B0FA270-EA6A-4453-9A5D-F684BA9AF7CF}"/>
            </a:ext>
          </a:extLst>
        </xdr:cNvPr>
        <xdr:cNvSpPr txBox="1"/>
      </xdr:nvSpPr>
      <xdr:spPr>
        <a:xfrm>
          <a:off x="827158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46499</xdr:rowOff>
    </xdr:from>
    <xdr:ext cx="469744" cy="259045"/>
    <xdr:sp macro="" textlink="">
      <xdr:nvSpPr>
        <xdr:cNvPr id="255" name="n_2mainValue【体育館・プール】&#10;一人当たり面積">
          <a:extLst>
            <a:ext uri="{FF2B5EF4-FFF2-40B4-BE49-F238E27FC236}">
              <a16:creationId xmlns:a16="http://schemas.microsoft.com/office/drawing/2014/main" id="{35EA1733-0A73-456F-9577-D7F760D26A30}"/>
            </a:ext>
          </a:extLst>
        </xdr:cNvPr>
        <xdr:cNvSpPr txBox="1"/>
      </xdr:nvSpPr>
      <xdr:spPr>
        <a:xfrm>
          <a:off x="7509587" y="1010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46499</xdr:rowOff>
    </xdr:from>
    <xdr:ext cx="469744" cy="259045"/>
    <xdr:sp macro="" textlink="">
      <xdr:nvSpPr>
        <xdr:cNvPr id="256" name="n_3mainValue【体育館・プール】&#10;一人当たり面積">
          <a:extLst>
            <a:ext uri="{FF2B5EF4-FFF2-40B4-BE49-F238E27FC236}">
              <a16:creationId xmlns:a16="http://schemas.microsoft.com/office/drawing/2014/main" id="{869B3649-B9A3-4AEC-B2C1-2979CD803B92}"/>
            </a:ext>
          </a:extLst>
        </xdr:cNvPr>
        <xdr:cNvSpPr txBox="1"/>
      </xdr:nvSpPr>
      <xdr:spPr>
        <a:xfrm>
          <a:off x="6712027" y="1010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170197</xdr:rowOff>
    </xdr:from>
    <xdr:ext cx="469744" cy="259045"/>
    <xdr:sp macro="" textlink="">
      <xdr:nvSpPr>
        <xdr:cNvPr id="257" name="n_4mainValue【体育館・プール】&#10;一人当たり面積">
          <a:extLst>
            <a:ext uri="{FF2B5EF4-FFF2-40B4-BE49-F238E27FC236}">
              <a16:creationId xmlns:a16="http://schemas.microsoft.com/office/drawing/2014/main" id="{F455296F-F541-4932-92DF-9009E4A2EBF6}"/>
            </a:ext>
          </a:extLst>
        </xdr:cNvPr>
        <xdr:cNvSpPr txBox="1"/>
      </xdr:nvSpPr>
      <xdr:spPr>
        <a:xfrm>
          <a:off x="59373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BDD89C86-A2F7-43C2-B130-9C736C65774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38F1F032-756A-4D87-900F-A43AE002444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C2BCD3DA-C14A-4C6E-9BCB-C422217743D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84EE975-A4CD-41F6-B6DA-1DA6E1A35DF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51FD065F-16A3-4D6F-82EA-230F51DAB6E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539A7BB3-EF67-46A4-894E-17F3B3E724E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D6B498CA-E6F3-4987-A989-9196BECF38E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47CE6051-15D1-4D3A-AD1F-BBEBBE2DC7D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69228886-4D1E-4241-AA5E-D0207D25D16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A5AD740D-EB02-442B-AD4C-FCBDCD6F8A0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C5FA7C59-B54B-49CF-AFF7-51E38787667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B753B5E8-0C54-49CE-8F6F-C6DB18F1648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a:extLst>
            <a:ext uri="{FF2B5EF4-FFF2-40B4-BE49-F238E27FC236}">
              <a16:creationId xmlns:a16="http://schemas.microsoft.com/office/drawing/2014/main" id="{3884E0D4-7ED0-43CF-8941-7B56AE5752DF}"/>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8F9E8B0E-8AE2-4454-90E4-2940CE98DCA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F56DF9FF-2718-43BA-A49C-10B6A7A7F6F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F9F20371-404A-43C5-A170-D84B3CBC125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46E6E916-DBB7-42DE-8972-DD524FBD78C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133976D2-7BDF-4C98-99C6-BB80A33C994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ECA8E5FD-FD79-4065-A39F-CEC5EE2FBF0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FD0DBFC1-59F3-430E-A657-6A1751D7D3D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41EA39FC-3409-4B96-8E4E-B56684181E9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2F40CD4E-FD69-4EFF-923F-2008D675641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FDEB0818-5A69-4CD3-85BE-13EAA96F353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70040999-B474-4A66-B98C-1C5B35002BE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2" name="直線コネクタ 281">
          <a:extLst>
            <a:ext uri="{FF2B5EF4-FFF2-40B4-BE49-F238E27FC236}">
              <a16:creationId xmlns:a16="http://schemas.microsoft.com/office/drawing/2014/main" id="{6CDF7709-1A24-4DEE-BC3A-5F2C773F0C09}"/>
            </a:ext>
          </a:extLst>
        </xdr:cNvPr>
        <xdr:cNvCxnSpPr/>
      </xdr:nvCxnSpPr>
      <xdr:spPr>
        <a:xfrm flipV="1">
          <a:off x="4086225" y="13117831"/>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15214C53-EED4-41F6-B38C-9D412AAAC61A}"/>
            </a:ext>
          </a:extLst>
        </xdr:cNvPr>
        <xdr:cNvSpPr txBox="1"/>
      </xdr:nvSpPr>
      <xdr:spPr>
        <a:xfrm>
          <a:off x="4124960" y="14577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4" name="直線コネクタ 283">
          <a:extLst>
            <a:ext uri="{FF2B5EF4-FFF2-40B4-BE49-F238E27FC236}">
              <a16:creationId xmlns:a16="http://schemas.microsoft.com/office/drawing/2014/main" id="{DF31CEAA-C2AF-4844-8BD3-666F8AFF87AE}"/>
            </a:ext>
          </a:extLst>
        </xdr:cNvPr>
        <xdr:cNvCxnSpPr/>
      </xdr:nvCxnSpPr>
      <xdr:spPr>
        <a:xfrm>
          <a:off x="4020820" y="14573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53A0C6C6-7CDB-4B58-A4F3-C2BC425962D7}"/>
            </a:ext>
          </a:extLst>
        </xdr:cNvPr>
        <xdr:cNvSpPr txBox="1"/>
      </xdr:nvSpPr>
      <xdr:spPr>
        <a:xfrm>
          <a:off x="4124960" y="129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6" name="直線コネクタ 285">
          <a:extLst>
            <a:ext uri="{FF2B5EF4-FFF2-40B4-BE49-F238E27FC236}">
              <a16:creationId xmlns:a16="http://schemas.microsoft.com/office/drawing/2014/main" id="{D58D1A55-0738-4121-8752-4E85F1D88E1A}"/>
            </a:ext>
          </a:extLst>
        </xdr:cNvPr>
        <xdr:cNvCxnSpPr/>
      </xdr:nvCxnSpPr>
      <xdr:spPr>
        <a:xfrm>
          <a:off x="4020820" y="13117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40657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3B049669-47D4-4D94-88D5-8A5326F9FA80}"/>
            </a:ext>
          </a:extLst>
        </xdr:cNvPr>
        <xdr:cNvSpPr txBox="1"/>
      </xdr:nvSpPr>
      <xdr:spPr>
        <a:xfrm>
          <a:off x="4124960" y="13284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88" name="フローチャート: 判断 287">
          <a:extLst>
            <a:ext uri="{FF2B5EF4-FFF2-40B4-BE49-F238E27FC236}">
              <a16:creationId xmlns:a16="http://schemas.microsoft.com/office/drawing/2014/main" id="{0B6696AA-4E2B-4219-8FE0-7B7299B398AA}"/>
            </a:ext>
          </a:extLst>
        </xdr:cNvPr>
        <xdr:cNvSpPr/>
      </xdr:nvSpPr>
      <xdr:spPr>
        <a:xfrm>
          <a:off x="4036060" y="134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89" name="フローチャート: 判断 288">
          <a:extLst>
            <a:ext uri="{FF2B5EF4-FFF2-40B4-BE49-F238E27FC236}">
              <a16:creationId xmlns:a16="http://schemas.microsoft.com/office/drawing/2014/main" id="{0AC3341A-4FE8-4761-BDC9-0DD03D343E6D}"/>
            </a:ext>
          </a:extLst>
        </xdr:cNvPr>
        <xdr:cNvSpPr/>
      </xdr:nvSpPr>
      <xdr:spPr>
        <a:xfrm>
          <a:off x="3312160" y="13356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78739</xdr:rowOff>
    </xdr:from>
    <xdr:to>
      <xdr:col>15</xdr:col>
      <xdr:colOff>101600</xdr:colOff>
      <xdr:row>80</xdr:row>
      <xdr:rowOff>8889</xdr:rowOff>
    </xdr:to>
    <xdr:sp macro="" textlink="">
      <xdr:nvSpPr>
        <xdr:cNvPr id="290" name="フローチャート: 判断 289">
          <a:extLst>
            <a:ext uri="{FF2B5EF4-FFF2-40B4-BE49-F238E27FC236}">
              <a16:creationId xmlns:a16="http://schemas.microsoft.com/office/drawing/2014/main" id="{F0566CAE-4E82-4CC0-B42E-07F9F3A13C8D}"/>
            </a:ext>
          </a:extLst>
        </xdr:cNvPr>
        <xdr:cNvSpPr/>
      </xdr:nvSpPr>
      <xdr:spPr>
        <a:xfrm>
          <a:off x="2514600" y="133222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1" name="フローチャート: 判断 290">
          <a:extLst>
            <a:ext uri="{FF2B5EF4-FFF2-40B4-BE49-F238E27FC236}">
              <a16:creationId xmlns:a16="http://schemas.microsoft.com/office/drawing/2014/main" id="{DD782ABD-C520-4CEF-BD45-6955A9F72BF8}"/>
            </a:ext>
          </a:extLst>
        </xdr:cNvPr>
        <xdr:cNvSpPr/>
      </xdr:nvSpPr>
      <xdr:spPr>
        <a:xfrm>
          <a:off x="1739900" y="132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2" name="フローチャート: 判断 291">
          <a:extLst>
            <a:ext uri="{FF2B5EF4-FFF2-40B4-BE49-F238E27FC236}">
              <a16:creationId xmlns:a16="http://schemas.microsoft.com/office/drawing/2014/main" id="{C1C6E8D8-C25F-4306-9876-D4FDA3D6BACF}"/>
            </a:ext>
          </a:extLst>
        </xdr:cNvPr>
        <xdr:cNvSpPr/>
      </xdr:nvSpPr>
      <xdr:spPr>
        <a:xfrm>
          <a:off x="965200" y="13238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578A881-5BC7-4BFE-B04C-5EE249C3F64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E8064D1-5A39-4723-BEA9-5CAF97BBB06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74F3C60-0BE9-4709-9057-4D5CB33C76F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4475AEF-0ED4-47CF-AE1F-4F329B70271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74C395C-9562-46DD-81AB-F8AF405A8C4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楕円 297">
          <a:extLst>
            <a:ext uri="{FF2B5EF4-FFF2-40B4-BE49-F238E27FC236}">
              <a16:creationId xmlns:a16="http://schemas.microsoft.com/office/drawing/2014/main" id="{858FDC84-F0F4-46C6-BF30-015390CA25A7}"/>
            </a:ext>
          </a:extLst>
        </xdr:cNvPr>
        <xdr:cNvSpPr/>
      </xdr:nvSpPr>
      <xdr:spPr>
        <a:xfrm>
          <a:off x="403606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11447</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D0931533-1988-4FF1-AA07-7708C1F4A87F}"/>
            </a:ext>
          </a:extLst>
        </xdr:cNvPr>
        <xdr:cNvSpPr txBox="1"/>
      </xdr:nvSpPr>
      <xdr:spPr>
        <a:xfrm>
          <a:off x="4124960"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2539</xdr:rowOff>
    </xdr:from>
    <xdr:to>
      <xdr:col>20</xdr:col>
      <xdr:colOff>38100</xdr:colOff>
      <xdr:row>80</xdr:row>
      <xdr:rowOff>104139</xdr:rowOff>
    </xdr:to>
    <xdr:sp macro="" textlink="">
      <xdr:nvSpPr>
        <xdr:cNvPr id="300" name="楕円 299">
          <a:extLst>
            <a:ext uri="{FF2B5EF4-FFF2-40B4-BE49-F238E27FC236}">
              <a16:creationId xmlns:a16="http://schemas.microsoft.com/office/drawing/2014/main" id="{CB45A951-CD91-4948-BA3B-5CCB9BA9AD81}"/>
            </a:ext>
          </a:extLst>
        </xdr:cNvPr>
        <xdr:cNvSpPr/>
      </xdr:nvSpPr>
      <xdr:spPr>
        <a:xfrm>
          <a:off x="3312160" y="13413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53339</xdr:rowOff>
    </xdr:from>
    <xdr:to>
      <xdr:col>24</xdr:col>
      <xdr:colOff>63500</xdr:colOff>
      <xdr:row>80</xdr:row>
      <xdr:rowOff>83820</xdr:rowOff>
    </xdr:to>
    <xdr:cxnSp macro="">
      <xdr:nvCxnSpPr>
        <xdr:cNvPr id="301" name="直線コネクタ 300">
          <a:extLst>
            <a:ext uri="{FF2B5EF4-FFF2-40B4-BE49-F238E27FC236}">
              <a16:creationId xmlns:a16="http://schemas.microsoft.com/office/drawing/2014/main" id="{91B7449B-F03C-4BE6-96E3-17F235CFF5BD}"/>
            </a:ext>
          </a:extLst>
        </xdr:cNvPr>
        <xdr:cNvCxnSpPr/>
      </xdr:nvCxnSpPr>
      <xdr:spPr>
        <a:xfrm>
          <a:off x="3355340" y="13464539"/>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17780</xdr:rowOff>
    </xdr:from>
    <xdr:to>
      <xdr:col>15</xdr:col>
      <xdr:colOff>101600</xdr:colOff>
      <xdr:row>80</xdr:row>
      <xdr:rowOff>119380</xdr:rowOff>
    </xdr:to>
    <xdr:sp macro="" textlink="">
      <xdr:nvSpPr>
        <xdr:cNvPr id="302" name="楕円 301">
          <a:extLst>
            <a:ext uri="{FF2B5EF4-FFF2-40B4-BE49-F238E27FC236}">
              <a16:creationId xmlns:a16="http://schemas.microsoft.com/office/drawing/2014/main" id="{BE831C74-E0F7-4249-9386-A58CDA56C6FB}"/>
            </a:ext>
          </a:extLst>
        </xdr:cNvPr>
        <xdr:cNvSpPr/>
      </xdr:nvSpPr>
      <xdr:spPr>
        <a:xfrm>
          <a:off x="25146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53339</xdr:rowOff>
    </xdr:from>
    <xdr:to>
      <xdr:col>19</xdr:col>
      <xdr:colOff>177800</xdr:colOff>
      <xdr:row>80</xdr:row>
      <xdr:rowOff>68580</xdr:rowOff>
    </xdr:to>
    <xdr:cxnSp macro="">
      <xdr:nvCxnSpPr>
        <xdr:cNvPr id="303" name="直線コネクタ 302">
          <a:extLst>
            <a:ext uri="{FF2B5EF4-FFF2-40B4-BE49-F238E27FC236}">
              <a16:creationId xmlns:a16="http://schemas.microsoft.com/office/drawing/2014/main" id="{C09438D4-3EA5-477E-8139-F4774711BCD6}"/>
            </a:ext>
          </a:extLst>
        </xdr:cNvPr>
        <xdr:cNvCxnSpPr/>
      </xdr:nvCxnSpPr>
      <xdr:spPr>
        <a:xfrm flipV="1">
          <a:off x="2565400" y="13464539"/>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109220</xdr:rowOff>
    </xdr:from>
    <xdr:to>
      <xdr:col>10</xdr:col>
      <xdr:colOff>165100</xdr:colOff>
      <xdr:row>80</xdr:row>
      <xdr:rowOff>39370</xdr:rowOff>
    </xdr:to>
    <xdr:sp macro="" textlink="">
      <xdr:nvSpPr>
        <xdr:cNvPr id="304" name="楕円 303">
          <a:extLst>
            <a:ext uri="{FF2B5EF4-FFF2-40B4-BE49-F238E27FC236}">
              <a16:creationId xmlns:a16="http://schemas.microsoft.com/office/drawing/2014/main" id="{DB4B4C75-F693-484E-B9F4-09A744B6016B}"/>
            </a:ext>
          </a:extLst>
        </xdr:cNvPr>
        <xdr:cNvSpPr/>
      </xdr:nvSpPr>
      <xdr:spPr>
        <a:xfrm>
          <a:off x="1739900" y="1335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160020</xdr:rowOff>
    </xdr:from>
    <xdr:to>
      <xdr:col>15</xdr:col>
      <xdr:colOff>50800</xdr:colOff>
      <xdr:row>80</xdr:row>
      <xdr:rowOff>68580</xdr:rowOff>
    </xdr:to>
    <xdr:cxnSp macro="">
      <xdr:nvCxnSpPr>
        <xdr:cNvPr id="305" name="直線コネクタ 304">
          <a:extLst>
            <a:ext uri="{FF2B5EF4-FFF2-40B4-BE49-F238E27FC236}">
              <a16:creationId xmlns:a16="http://schemas.microsoft.com/office/drawing/2014/main" id="{48344E11-1B53-474C-8000-EDCFC2859532}"/>
            </a:ext>
          </a:extLst>
        </xdr:cNvPr>
        <xdr:cNvCxnSpPr/>
      </xdr:nvCxnSpPr>
      <xdr:spPr>
        <a:xfrm>
          <a:off x="1790700" y="1340358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21589</xdr:rowOff>
    </xdr:from>
    <xdr:to>
      <xdr:col>6</xdr:col>
      <xdr:colOff>38100</xdr:colOff>
      <xdr:row>79</xdr:row>
      <xdr:rowOff>123189</xdr:rowOff>
    </xdr:to>
    <xdr:sp macro="" textlink="">
      <xdr:nvSpPr>
        <xdr:cNvPr id="306" name="楕円 305">
          <a:extLst>
            <a:ext uri="{FF2B5EF4-FFF2-40B4-BE49-F238E27FC236}">
              <a16:creationId xmlns:a16="http://schemas.microsoft.com/office/drawing/2014/main" id="{F789475F-40E4-4A4D-89F0-435787266CE1}"/>
            </a:ext>
          </a:extLst>
        </xdr:cNvPr>
        <xdr:cNvSpPr/>
      </xdr:nvSpPr>
      <xdr:spPr>
        <a:xfrm>
          <a:off x="965200" y="13265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72389</xdr:rowOff>
    </xdr:from>
    <xdr:to>
      <xdr:col>10</xdr:col>
      <xdr:colOff>114300</xdr:colOff>
      <xdr:row>79</xdr:row>
      <xdr:rowOff>160020</xdr:rowOff>
    </xdr:to>
    <xdr:cxnSp macro="">
      <xdr:nvCxnSpPr>
        <xdr:cNvPr id="307" name="直線コネクタ 306">
          <a:extLst>
            <a:ext uri="{FF2B5EF4-FFF2-40B4-BE49-F238E27FC236}">
              <a16:creationId xmlns:a16="http://schemas.microsoft.com/office/drawing/2014/main" id="{7C1CB186-A0B3-4564-A874-7CBF51E55440}"/>
            </a:ext>
          </a:extLst>
        </xdr:cNvPr>
        <xdr:cNvCxnSpPr/>
      </xdr:nvCxnSpPr>
      <xdr:spPr>
        <a:xfrm>
          <a:off x="1008380" y="13315949"/>
          <a:ext cx="78232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59707</xdr:rowOff>
    </xdr:from>
    <xdr:ext cx="405111" cy="259045"/>
    <xdr:sp macro="" textlink="">
      <xdr:nvSpPr>
        <xdr:cNvPr id="308" name="n_1aveValue【福祉施設】&#10;有形固定資産減価償却率">
          <a:extLst>
            <a:ext uri="{FF2B5EF4-FFF2-40B4-BE49-F238E27FC236}">
              <a16:creationId xmlns:a16="http://schemas.microsoft.com/office/drawing/2014/main" id="{0EC92D0A-AF65-4AD6-BD2D-9B3BE32B18C7}"/>
            </a:ext>
          </a:extLst>
        </xdr:cNvPr>
        <xdr:cNvSpPr txBox="1"/>
      </xdr:nvSpPr>
      <xdr:spPr>
        <a:xfrm>
          <a:off x="317056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09" name="n_2aveValue【福祉施設】&#10;有形固定資産減価償却率">
          <a:extLst>
            <a:ext uri="{FF2B5EF4-FFF2-40B4-BE49-F238E27FC236}">
              <a16:creationId xmlns:a16="http://schemas.microsoft.com/office/drawing/2014/main" id="{AC072E1F-5DA1-43EE-9AE3-A7D020CCAD4C}"/>
            </a:ext>
          </a:extLst>
        </xdr:cNvPr>
        <xdr:cNvSpPr txBox="1"/>
      </xdr:nvSpPr>
      <xdr:spPr>
        <a:xfrm>
          <a:off x="238570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10" name="n_3aveValue【福祉施設】&#10;有形固定資産減価償却率">
          <a:extLst>
            <a:ext uri="{FF2B5EF4-FFF2-40B4-BE49-F238E27FC236}">
              <a16:creationId xmlns:a16="http://schemas.microsoft.com/office/drawing/2014/main" id="{398C43AE-11BA-4D8B-9ACD-E870E6BBC49C}"/>
            </a:ext>
          </a:extLst>
        </xdr:cNvPr>
        <xdr:cNvSpPr txBox="1"/>
      </xdr:nvSpPr>
      <xdr:spPr>
        <a:xfrm>
          <a:off x="1611004" y="1306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11" name="n_4aveValue【福祉施設】&#10;有形固定資産減価償却率">
          <a:extLst>
            <a:ext uri="{FF2B5EF4-FFF2-40B4-BE49-F238E27FC236}">
              <a16:creationId xmlns:a16="http://schemas.microsoft.com/office/drawing/2014/main" id="{EB96AD6B-1A46-4887-A47B-816648E41F8D}"/>
            </a:ext>
          </a:extLst>
        </xdr:cNvPr>
        <xdr:cNvSpPr txBox="1"/>
      </xdr:nvSpPr>
      <xdr:spPr>
        <a:xfrm>
          <a:off x="836304" y="1301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95266</xdr:rowOff>
    </xdr:from>
    <xdr:ext cx="405111" cy="259045"/>
    <xdr:sp macro="" textlink="">
      <xdr:nvSpPr>
        <xdr:cNvPr id="312" name="n_1mainValue【福祉施設】&#10;有形固定資産減価償却率">
          <a:extLst>
            <a:ext uri="{FF2B5EF4-FFF2-40B4-BE49-F238E27FC236}">
              <a16:creationId xmlns:a16="http://schemas.microsoft.com/office/drawing/2014/main" id="{4ECA6E5B-BE5D-4A95-B0B2-003D52A86732}"/>
            </a:ext>
          </a:extLst>
        </xdr:cNvPr>
        <xdr:cNvSpPr txBox="1"/>
      </xdr:nvSpPr>
      <xdr:spPr>
        <a:xfrm>
          <a:off x="3170564"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110507</xdr:rowOff>
    </xdr:from>
    <xdr:ext cx="405111" cy="259045"/>
    <xdr:sp macro="" textlink="">
      <xdr:nvSpPr>
        <xdr:cNvPr id="313" name="n_2mainValue【福祉施設】&#10;有形固定資産減価償却率">
          <a:extLst>
            <a:ext uri="{FF2B5EF4-FFF2-40B4-BE49-F238E27FC236}">
              <a16:creationId xmlns:a16="http://schemas.microsoft.com/office/drawing/2014/main" id="{66652497-C604-4F8D-98DE-F77E7EB2AC79}"/>
            </a:ext>
          </a:extLst>
        </xdr:cNvPr>
        <xdr:cNvSpPr txBox="1"/>
      </xdr:nvSpPr>
      <xdr:spPr>
        <a:xfrm>
          <a:off x="238570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30497</xdr:rowOff>
    </xdr:from>
    <xdr:ext cx="405111" cy="259045"/>
    <xdr:sp macro="" textlink="">
      <xdr:nvSpPr>
        <xdr:cNvPr id="314" name="n_3mainValue【福祉施設】&#10;有形固定資産減価償却率">
          <a:extLst>
            <a:ext uri="{FF2B5EF4-FFF2-40B4-BE49-F238E27FC236}">
              <a16:creationId xmlns:a16="http://schemas.microsoft.com/office/drawing/2014/main" id="{A6635BFD-2B04-4FB2-AF9B-6D79A344DAC6}"/>
            </a:ext>
          </a:extLst>
        </xdr:cNvPr>
        <xdr:cNvSpPr txBox="1"/>
      </xdr:nvSpPr>
      <xdr:spPr>
        <a:xfrm>
          <a:off x="1611004" y="1344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114316</xdr:rowOff>
    </xdr:from>
    <xdr:ext cx="405111" cy="259045"/>
    <xdr:sp macro="" textlink="">
      <xdr:nvSpPr>
        <xdr:cNvPr id="315" name="n_4mainValue【福祉施設】&#10;有形固定資産減価償却率">
          <a:extLst>
            <a:ext uri="{FF2B5EF4-FFF2-40B4-BE49-F238E27FC236}">
              <a16:creationId xmlns:a16="http://schemas.microsoft.com/office/drawing/2014/main" id="{2DF750A3-44C5-4C70-AEE1-3FCDE179E6D7}"/>
            </a:ext>
          </a:extLst>
        </xdr:cNvPr>
        <xdr:cNvSpPr txBox="1"/>
      </xdr:nvSpPr>
      <xdr:spPr>
        <a:xfrm>
          <a:off x="836304" y="1335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A51F85A1-2132-42AE-AC49-D762E050B32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8CBDC674-4CED-497E-8CBD-D5B83582B6C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F25D05EC-8267-4529-9A50-4DDBE602935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64CE660-043A-47BC-BAF2-239DF187AA2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4F56D51F-AEC1-4026-9E59-48AF1645021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BABB0930-9904-4BC7-88E4-B565AE1BC04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59227E03-8EC1-42E4-8ECE-D8C789B83C1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E001A612-BA96-4DBB-A3D4-C992A1F1009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74B5241F-A87D-4381-8094-C5A962D684E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864B44-2CB0-4E81-BB22-41BF02FA15F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43341AE-548C-4CEA-B46C-4863C539B56B}"/>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B5F54B15-738C-4F81-9234-DD3BEADAD5A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D86D46CF-3E4F-44AC-AFC4-F360BB7508A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1D4744B8-92BC-44D5-9095-59157A900F28}"/>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4A68C231-00A7-47D7-980B-03FA505AA30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C4DDAE8B-BF16-468E-8BCF-10BA947AC87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D32EF41F-123A-487E-852D-19E0A5A2528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1B7C1CC8-5265-405B-82F1-68A0FB64425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2A56F3AB-FE95-4C98-A425-BFAA07CC4B3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B461FA86-0968-4845-8289-6455FC92AD3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172B6A8-65CD-4E7A-B618-BC6B295F676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6D12B1E7-3B04-4957-9915-A9ED84517B0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B979A648-B883-4AD1-A1AC-9CE85248ADC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39" name="直線コネクタ 338">
          <a:extLst>
            <a:ext uri="{FF2B5EF4-FFF2-40B4-BE49-F238E27FC236}">
              <a16:creationId xmlns:a16="http://schemas.microsoft.com/office/drawing/2014/main" id="{17A8EE43-F941-4499-93C4-C1AA4F58A225}"/>
            </a:ext>
          </a:extLst>
        </xdr:cNvPr>
        <xdr:cNvCxnSpPr/>
      </xdr:nvCxnSpPr>
      <xdr:spPr>
        <a:xfrm flipV="1">
          <a:off x="9219565" y="13018769"/>
          <a:ext cx="0" cy="14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a:extLst>
            <a:ext uri="{FF2B5EF4-FFF2-40B4-BE49-F238E27FC236}">
              <a16:creationId xmlns:a16="http://schemas.microsoft.com/office/drawing/2014/main" id="{F09CE80A-DEB9-461C-BA09-3E75A1946C6C}"/>
            </a:ext>
          </a:extLst>
        </xdr:cNvPr>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a:extLst>
            <a:ext uri="{FF2B5EF4-FFF2-40B4-BE49-F238E27FC236}">
              <a16:creationId xmlns:a16="http://schemas.microsoft.com/office/drawing/2014/main" id="{192E07F0-8635-4675-AD8A-670355726F9A}"/>
            </a:ext>
          </a:extLst>
        </xdr:cNvPr>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2" name="【福祉施設】&#10;一人当たり面積最大値テキスト">
          <a:extLst>
            <a:ext uri="{FF2B5EF4-FFF2-40B4-BE49-F238E27FC236}">
              <a16:creationId xmlns:a16="http://schemas.microsoft.com/office/drawing/2014/main" id="{C5F57B13-AEEC-4604-AC1C-218A4FABC9CB}"/>
            </a:ext>
          </a:extLst>
        </xdr:cNvPr>
        <xdr:cNvSpPr txBox="1"/>
      </xdr:nvSpPr>
      <xdr:spPr>
        <a:xfrm>
          <a:off x="9258300" y="127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3" name="直線コネクタ 342">
          <a:extLst>
            <a:ext uri="{FF2B5EF4-FFF2-40B4-BE49-F238E27FC236}">
              <a16:creationId xmlns:a16="http://schemas.microsoft.com/office/drawing/2014/main" id="{829978AA-C04B-4D8B-A495-2BA0F9625BC1}"/>
            </a:ext>
          </a:extLst>
        </xdr:cNvPr>
        <xdr:cNvCxnSpPr/>
      </xdr:nvCxnSpPr>
      <xdr:spPr>
        <a:xfrm>
          <a:off x="9154160" y="13018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344" name="【福祉施設】&#10;一人当たり面積平均値テキスト">
          <a:extLst>
            <a:ext uri="{FF2B5EF4-FFF2-40B4-BE49-F238E27FC236}">
              <a16:creationId xmlns:a16="http://schemas.microsoft.com/office/drawing/2014/main" id="{BC62F21C-8657-4DB6-A35A-A4BE4F109FF9}"/>
            </a:ext>
          </a:extLst>
        </xdr:cNvPr>
        <xdr:cNvSpPr txBox="1"/>
      </xdr:nvSpPr>
      <xdr:spPr>
        <a:xfrm>
          <a:off x="9258300" y="13849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5" name="フローチャート: 判断 344">
          <a:extLst>
            <a:ext uri="{FF2B5EF4-FFF2-40B4-BE49-F238E27FC236}">
              <a16:creationId xmlns:a16="http://schemas.microsoft.com/office/drawing/2014/main" id="{8AF2D3DD-2A20-48C2-A2F7-AD0598E63CAE}"/>
            </a:ext>
          </a:extLst>
        </xdr:cNvPr>
        <xdr:cNvSpPr/>
      </xdr:nvSpPr>
      <xdr:spPr>
        <a:xfrm>
          <a:off x="919226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6" name="フローチャート: 判断 345">
          <a:extLst>
            <a:ext uri="{FF2B5EF4-FFF2-40B4-BE49-F238E27FC236}">
              <a16:creationId xmlns:a16="http://schemas.microsoft.com/office/drawing/2014/main" id="{02A1E8B6-2B12-4770-945E-59231192179D}"/>
            </a:ext>
          </a:extLst>
        </xdr:cNvPr>
        <xdr:cNvSpPr/>
      </xdr:nvSpPr>
      <xdr:spPr>
        <a:xfrm>
          <a:off x="844550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7" name="フローチャート: 判断 346">
          <a:extLst>
            <a:ext uri="{FF2B5EF4-FFF2-40B4-BE49-F238E27FC236}">
              <a16:creationId xmlns:a16="http://schemas.microsoft.com/office/drawing/2014/main" id="{7021558C-7A99-47FB-BC1B-50F152E1DB14}"/>
            </a:ext>
          </a:extLst>
        </xdr:cNvPr>
        <xdr:cNvSpPr/>
      </xdr:nvSpPr>
      <xdr:spPr>
        <a:xfrm>
          <a:off x="7670800" y="1381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48" name="フローチャート: 判断 347">
          <a:extLst>
            <a:ext uri="{FF2B5EF4-FFF2-40B4-BE49-F238E27FC236}">
              <a16:creationId xmlns:a16="http://schemas.microsoft.com/office/drawing/2014/main" id="{BF7D2A1A-CE79-41B6-91AA-9C65AA4DCB81}"/>
            </a:ext>
          </a:extLst>
        </xdr:cNvPr>
        <xdr:cNvSpPr/>
      </xdr:nvSpPr>
      <xdr:spPr>
        <a:xfrm>
          <a:off x="6873240" y="1385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49" name="フローチャート: 判断 348">
          <a:extLst>
            <a:ext uri="{FF2B5EF4-FFF2-40B4-BE49-F238E27FC236}">
              <a16:creationId xmlns:a16="http://schemas.microsoft.com/office/drawing/2014/main" id="{F8A41937-B619-4351-AE31-1E980C701865}"/>
            </a:ext>
          </a:extLst>
        </xdr:cNvPr>
        <xdr:cNvSpPr/>
      </xdr:nvSpPr>
      <xdr:spPr>
        <a:xfrm>
          <a:off x="609854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2C7ADEC-070D-4036-8870-C0CB0CB132F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5F13509-8C4C-44F0-8EE1-3AA22DFF2B1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50C59F1-30F3-4820-8D88-996B5922345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9BB5F6-6663-4A0A-AFEA-A9BAB74476E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7B7FFDA-6F36-4DFE-A97A-58E381188D0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40639</xdr:rowOff>
    </xdr:from>
    <xdr:to>
      <xdr:col>55</xdr:col>
      <xdr:colOff>50800</xdr:colOff>
      <xdr:row>82</xdr:row>
      <xdr:rowOff>142239</xdr:rowOff>
    </xdr:to>
    <xdr:sp macro="" textlink="">
      <xdr:nvSpPr>
        <xdr:cNvPr id="355" name="楕円 354">
          <a:extLst>
            <a:ext uri="{FF2B5EF4-FFF2-40B4-BE49-F238E27FC236}">
              <a16:creationId xmlns:a16="http://schemas.microsoft.com/office/drawing/2014/main" id="{956108F7-3FE6-4D6B-A3D3-02CFBA78DD56}"/>
            </a:ext>
          </a:extLst>
        </xdr:cNvPr>
        <xdr:cNvSpPr/>
      </xdr:nvSpPr>
      <xdr:spPr>
        <a:xfrm>
          <a:off x="9192260" y="1378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63516</xdr:rowOff>
    </xdr:from>
    <xdr:ext cx="469744" cy="259045"/>
    <xdr:sp macro="" textlink="">
      <xdr:nvSpPr>
        <xdr:cNvPr id="356" name="【福祉施設】&#10;一人当たり面積該当値テキスト">
          <a:extLst>
            <a:ext uri="{FF2B5EF4-FFF2-40B4-BE49-F238E27FC236}">
              <a16:creationId xmlns:a16="http://schemas.microsoft.com/office/drawing/2014/main" id="{CD7A3D2E-2B51-410A-A412-92F7BF7B2187}"/>
            </a:ext>
          </a:extLst>
        </xdr:cNvPr>
        <xdr:cNvSpPr txBox="1"/>
      </xdr:nvSpPr>
      <xdr:spPr>
        <a:xfrm>
          <a:off x="9258300" y="1364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55880</xdr:rowOff>
    </xdr:from>
    <xdr:to>
      <xdr:col>50</xdr:col>
      <xdr:colOff>165100</xdr:colOff>
      <xdr:row>82</xdr:row>
      <xdr:rowOff>157480</xdr:rowOff>
    </xdr:to>
    <xdr:sp macro="" textlink="">
      <xdr:nvSpPr>
        <xdr:cNvPr id="357" name="楕円 356">
          <a:extLst>
            <a:ext uri="{FF2B5EF4-FFF2-40B4-BE49-F238E27FC236}">
              <a16:creationId xmlns:a16="http://schemas.microsoft.com/office/drawing/2014/main" id="{56B9E479-193E-4734-B3C8-F4456068B623}"/>
            </a:ext>
          </a:extLst>
        </xdr:cNvPr>
        <xdr:cNvSpPr/>
      </xdr:nvSpPr>
      <xdr:spPr>
        <a:xfrm>
          <a:off x="84455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91439</xdr:rowOff>
    </xdr:from>
    <xdr:to>
      <xdr:col>55</xdr:col>
      <xdr:colOff>0</xdr:colOff>
      <xdr:row>82</xdr:row>
      <xdr:rowOff>106680</xdr:rowOff>
    </xdr:to>
    <xdr:cxnSp macro="">
      <xdr:nvCxnSpPr>
        <xdr:cNvPr id="358" name="直線コネクタ 357">
          <a:extLst>
            <a:ext uri="{FF2B5EF4-FFF2-40B4-BE49-F238E27FC236}">
              <a16:creationId xmlns:a16="http://schemas.microsoft.com/office/drawing/2014/main" id="{2B0537A7-CE61-49BF-854D-9582EDDBA21D}"/>
            </a:ext>
          </a:extLst>
        </xdr:cNvPr>
        <xdr:cNvCxnSpPr/>
      </xdr:nvCxnSpPr>
      <xdr:spPr>
        <a:xfrm flipV="1">
          <a:off x="8496300" y="13837919"/>
          <a:ext cx="7239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55880</xdr:rowOff>
    </xdr:from>
    <xdr:to>
      <xdr:col>46</xdr:col>
      <xdr:colOff>38100</xdr:colOff>
      <xdr:row>82</xdr:row>
      <xdr:rowOff>157480</xdr:rowOff>
    </xdr:to>
    <xdr:sp macro="" textlink="">
      <xdr:nvSpPr>
        <xdr:cNvPr id="359" name="楕円 358">
          <a:extLst>
            <a:ext uri="{FF2B5EF4-FFF2-40B4-BE49-F238E27FC236}">
              <a16:creationId xmlns:a16="http://schemas.microsoft.com/office/drawing/2014/main" id="{07408887-C7D1-4313-BAFE-DFF8A7D43348}"/>
            </a:ext>
          </a:extLst>
        </xdr:cNvPr>
        <xdr:cNvSpPr/>
      </xdr:nvSpPr>
      <xdr:spPr>
        <a:xfrm>
          <a:off x="767080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106680</xdr:rowOff>
    </xdr:from>
    <xdr:to>
      <xdr:col>50</xdr:col>
      <xdr:colOff>114300</xdr:colOff>
      <xdr:row>82</xdr:row>
      <xdr:rowOff>106680</xdr:rowOff>
    </xdr:to>
    <xdr:cxnSp macro="">
      <xdr:nvCxnSpPr>
        <xdr:cNvPr id="360" name="直線コネクタ 359">
          <a:extLst>
            <a:ext uri="{FF2B5EF4-FFF2-40B4-BE49-F238E27FC236}">
              <a16:creationId xmlns:a16="http://schemas.microsoft.com/office/drawing/2014/main" id="{AD3435B8-C200-4700-AC0B-957F063F2718}"/>
            </a:ext>
          </a:extLst>
        </xdr:cNvPr>
        <xdr:cNvCxnSpPr/>
      </xdr:nvCxnSpPr>
      <xdr:spPr>
        <a:xfrm>
          <a:off x="7713980" y="13853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63500</xdr:rowOff>
    </xdr:from>
    <xdr:to>
      <xdr:col>41</xdr:col>
      <xdr:colOff>101600</xdr:colOff>
      <xdr:row>82</xdr:row>
      <xdr:rowOff>165100</xdr:rowOff>
    </xdr:to>
    <xdr:sp macro="" textlink="">
      <xdr:nvSpPr>
        <xdr:cNvPr id="361" name="楕円 360">
          <a:extLst>
            <a:ext uri="{FF2B5EF4-FFF2-40B4-BE49-F238E27FC236}">
              <a16:creationId xmlns:a16="http://schemas.microsoft.com/office/drawing/2014/main" id="{AE316273-ECA9-4AC7-A1BA-17A16F869B44}"/>
            </a:ext>
          </a:extLst>
        </xdr:cNvPr>
        <xdr:cNvSpPr/>
      </xdr:nvSpPr>
      <xdr:spPr>
        <a:xfrm>
          <a:off x="68732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106680</xdr:rowOff>
    </xdr:from>
    <xdr:to>
      <xdr:col>45</xdr:col>
      <xdr:colOff>177800</xdr:colOff>
      <xdr:row>82</xdr:row>
      <xdr:rowOff>114300</xdr:rowOff>
    </xdr:to>
    <xdr:cxnSp macro="">
      <xdr:nvCxnSpPr>
        <xdr:cNvPr id="362" name="直線コネクタ 361">
          <a:extLst>
            <a:ext uri="{FF2B5EF4-FFF2-40B4-BE49-F238E27FC236}">
              <a16:creationId xmlns:a16="http://schemas.microsoft.com/office/drawing/2014/main" id="{3716CCE9-6C0F-4438-A20B-68CD0701370C}"/>
            </a:ext>
          </a:extLst>
        </xdr:cNvPr>
        <xdr:cNvCxnSpPr/>
      </xdr:nvCxnSpPr>
      <xdr:spPr>
        <a:xfrm flipV="1">
          <a:off x="6924040" y="1385316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63" name="楕円 362">
          <a:extLst>
            <a:ext uri="{FF2B5EF4-FFF2-40B4-BE49-F238E27FC236}">
              <a16:creationId xmlns:a16="http://schemas.microsoft.com/office/drawing/2014/main" id="{36B1FBF4-878E-4448-9E83-185B5F6C2F12}"/>
            </a:ext>
          </a:extLst>
        </xdr:cNvPr>
        <xdr:cNvSpPr/>
      </xdr:nvSpPr>
      <xdr:spPr>
        <a:xfrm>
          <a:off x="60985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114300</xdr:rowOff>
    </xdr:from>
    <xdr:to>
      <xdr:col>41</xdr:col>
      <xdr:colOff>50800</xdr:colOff>
      <xdr:row>82</xdr:row>
      <xdr:rowOff>114300</xdr:rowOff>
    </xdr:to>
    <xdr:cxnSp macro="">
      <xdr:nvCxnSpPr>
        <xdr:cNvPr id="364" name="直線コネクタ 363">
          <a:extLst>
            <a:ext uri="{FF2B5EF4-FFF2-40B4-BE49-F238E27FC236}">
              <a16:creationId xmlns:a16="http://schemas.microsoft.com/office/drawing/2014/main" id="{CA513CA7-A755-4FCC-BEBE-E96A610A638D}"/>
            </a:ext>
          </a:extLst>
        </xdr:cNvPr>
        <xdr:cNvCxnSpPr/>
      </xdr:nvCxnSpPr>
      <xdr:spPr>
        <a:xfrm>
          <a:off x="6149340" y="138607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38116</xdr:rowOff>
    </xdr:from>
    <xdr:ext cx="469744" cy="259045"/>
    <xdr:sp macro="" textlink="">
      <xdr:nvSpPr>
        <xdr:cNvPr id="365" name="n_1aveValue【福祉施設】&#10;一人当たり面積">
          <a:extLst>
            <a:ext uri="{FF2B5EF4-FFF2-40B4-BE49-F238E27FC236}">
              <a16:creationId xmlns:a16="http://schemas.microsoft.com/office/drawing/2014/main" id="{99C964DE-175D-4B41-8164-CD14B8A0AE1B}"/>
            </a:ext>
          </a:extLst>
        </xdr:cNvPr>
        <xdr:cNvSpPr txBox="1"/>
      </xdr:nvSpPr>
      <xdr:spPr>
        <a:xfrm>
          <a:off x="8271587" y="1395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163847</xdr:rowOff>
    </xdr:from>
    <xdr:ext cx="469744" cy="259045"/>
    <xdr:sp macro="" textlink="">
      <xdr:nvSpPr>
        <xdr:cNvPr id="366" name="n_2aveValue【福祉施設】&#10;一人当たり面積">
          <a:extLst>
            <a:ext uri="{FF2B5EF4-FFF2-40B4-BE49-F238E27FC236}">
              <a16:creationId xmlns:a16="http://schemas.microsoft.com/office/drawing/2014/main" id="{1DDEDB1C-4758-4062-99F0-8283FBB126CD}"/>
            </a:ext>
          </a:extLst>
        </xdr:cNvPr>
        <xdr:cNvSpPr txBox="1"/>
      </xdr:nvSpPr>
      <xdr:spPr>
        <a:xfrm>
          <a:off x="750958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367" name="n_3aveValue【福祉施設】&#10;一人当たり面積">
          <a:extLst>
            <a:ext uri="{FF2B5EF4-FFF2-40B4-BE49-F238E27FC236}">
              <a16:creationId xmlns:a16="http://schemas.microsoft.com/office/drawing/2014/main" id="{7E6DC927-48BD-4B63-9F4D-1A8872A18E7F}"/>
            </a:ext>
          </a:extLst>
        </xdr:cNvPr>
        <xdr:cNvSpPr txBox="1"/>
      </xdr:nvSpPr>
      <xdr:spPr>
        <a:xfrm>
          <a:off x="6712027" y="1394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15257</xdr:rowOff>
    </xdr:from>
    <xdr:ext cx="469744" cy="259045"/>
    <xdr:sp macro="" textlink="">
      <xdr:nvSpPr>
        <xdr:cNvPr id="368" name="n_4aveValue【福祉施設】&#10;一人当たり面積">
          <a:extLst>
            <a:ext uri="{FF2B5EF4-FFF2-40B4-BE49-F238E27FC236}">
              <a16:creationId xmlns:a16="http://schemas.microsoft.com/office/drawing/2014/main" id="{EEE066E7-73BB-47CA-8598-EE0BB233F354}"/>
            </a:ext>
          </a:extLst>
        </xdr:cNvPr>
        <xdr:cNvSpPr txBox="1"/>
      </xdr:nvSpPr>
      <xdr:spPr>
        <a:xfrm>
          <a:off x="59373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2557</xdr:rowOff>
    </xdr:from>
    <xdr:ext cx="469744" cy="259045"/>
    <xdr:sp macro="" textlink="">
      <xdr:nvSpPr>
        <xdr:cNvPr id="369" name="n_1mainValue【福祉施設】&#10;一人当たり面積">
          <a:extLst>
            <a:ext uri="{FF2B5EF4-FFF2-40B4-BE49-F238E27FC236}">
              <a16:creationId xmlns:a16="http://schemas.microsoft.com/office/drawing/2014/main" id="{D579F4D8-7832-4A78-A243-8980467A9251}"/>
            </a:ext>
          </a:extLst>
        </xdr:cNvPr>
        <xdr:cNvSpPr txBox="1"/>
      </xdr:nvSpPr>
      <xdr:spPr>
        <a:xfrm>
          <a:off x="827158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2557</xdr:rowOff>
    </xdr:from>
    <xdr:ext cx="469744" cy="259045"/>
    <xdr:sp macro="" textlink="">
      <xdr:nvSpPr>
        <xdr:cNvPr id="370" name="n_2mainValue【福祉施設】&#10;一人当たり面積">
          <a:extLst>
            <a:ext uri="{FF2B5EF4-FFF2-40B4-BE49-F238E27FC236}">
              <a16:creationId xmlns:a16="http://schemas.microsoft.com/office/drawing/2014/main" id="{5BE5BB11-BA13-4B22-B5DB-2DB5C0C2AF91}"/>
            </a:ext>
          </a:extLst>
        </xdr:cNvPr>
        <xdr:cNvSpPr txBox="1"/>
      </xdr:nvSpPr>
      <xdr:spPr>
        <a:xfrm>
          <a:off x="750958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1" name="n_3mainValue【福祉施設】&#10;一人当たり面積">
          <a:extLst>
            <a:ext uri="{FF2B5EF4-FFF2-40B4-BE49-F238E27FC236}">
              <a16:creationId xmlns:a16="http://schemas.microsoft.com/office/drawing/2014/main" id="{86145B42-CE1A-4F7F-B013-1D243CC50188}"/>
            </a:ext>
          </a:extLst>
        </xdr:cNvPr>
        <xdr:cNvSpPr txBox="1"/>
      </xdr:nvSpPr>
      <xdr:spPr>
        <a:xfrm>
          <a:off x="67120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2" name="n_4mainValue【福祉施設】&#10;一人当たり面積">
          <a:extLst>
            <a:ext uri="{FF2B5EF4-FFF2-40B4-BE49-F238E27FC236}">
              <a16:creationId xmlns:a16="http://schemas.microsoft.com/office/drawing/2014/main" id="{6D4A6F8C-B4F8-4C00-92F6-9286FA498C2B}"/>
            </a:ext>
          </a:extLst>
        </xdr:cNvPr>
        <xdr:cNvSpPr txBox="1"/>
      </xdr:nvSpPr>
      <xdr:spPr>
        <a:xfrm>
          <a:off x="59373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AC1922CB-6BE9-41FC-9309-93A1C0571EC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BFF24372-3486-41B1-A4AF-6AF1A462272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A360AFAE-EB5E-412B-A8A4-22F9EEAD03D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DC268596-9BC9-4A20-B583-498C3107F23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2AF5B57B-EC1A-47C8-B9EF-B0A80F803FE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61F4EE2D-815A-46DF-8690-210C0752273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41BA0C73-B784-4443-B1B3-4DB2D073EE2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EF928D4A-BC01-4EEC-8FCF-D7306735FCB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B36C6633-1CD3-4ED6-89C7-2055D9CC713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9017E752-36CE-40E0-8A66-5A67107FB10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8F9D5544-E144-4274-876C-EC964408E78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9DBE0BB5-CCA5-4262-A222-6C9ED2A233E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C52419CD-0D87-4C07-A61C-FCF7A6A9696E}"/>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FFD7ABDD-CF0C-4B72-9BD0-02E146B450C2}"/>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657E0495-8B5A-4BBD-96DA-97B6A1725CE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F6EE8C56-63A1-499A-9DB1-D9A1F760221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E15E5292-33BB-4379-881E-909786559E1A}"/>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E2EFE853-9892-43FA-AE9B-5D829B960F11}"/>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6ACCD483-7871-4DE6-AB00-33930D77FA54}"/>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55DFACDF-584E-4CE8-B020-4FC149F89A96}"/>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A14C37BE-C7A4-4345-AF48-52E304CF775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128F955E-BFE0-47CD-821E-397D609E3E8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19413046-6B27-4CE5-A252-9B85407DFBC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C828CF7-F8DD-45B1-90AE-8F9FCBBF7CE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6053D36F-74D2-4F85-AAB0-D0074426C87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8" name="直線コネクタ 397">
          <a:extLst>
            <a:ext uri="{FF2B5EF4-FFF2-40B4-BE49-F238E27FC236}">
              <a16:creationId xmlns:a16="http://schemas.microsoft.com/office/drawing/2014/main" id="{799CCA35-A637-4089-9D94-24917C495910}"/>
            </a:ext>
          </a:extLst>
        </xdr:cNvPr>
        <xdr:cNvCxnSpPr/>
      </xdr:nvCxnSpPr>
      <xdr:spPr>
        <a:xfrm flipV="1">
          <a:off x="4086225" y="16876123"/>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DC98BF68-B928-4457-98EC-5B0255E33394}"/>
            </a:ext>
          </a:extLst>
        </xdr:cNvPr>
        <xdr:cNvSpPr txBox="1"/>
      </xdr:nvSpPr>
      <xdr:spPr>
        <a:xfrm>
          <a:off x="412496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0" name="直線コネクタ 399">
          <a:extLst>
            <a:ext uri="{FF2B5EF4-FFF2-40B4-BE49-F238E27FC236}">
              <a16:creationId xmlns:a16="http://schemas.microsoft.com/office/drawing/2014/main" id="{36F4D85F-942A-4872-BD24-B0695B43DF5C}"/>
            </a:ext>
          </a:extLst>
        </xdr:cNvPr>
        <xdr:cNvCxnSpPr/>
      </xdr:nvCxnSpPr>
      <xdr:spPr>
        <a:xfrm>
          <a:off x="402082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2E63B92A-32BC-4616-821B-801C5ECA4CF9}"/>
            </a:ext>
          </a:extLst>
        </xdr:cNvPr>
        <xdr:cNvSpPr txBox="1"/>
      </xdr:nvSpPr>
      <xdr:spPr>
        <a:xfrm>
          <a:off x="4124960" y="16655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2" name="直線コネクタ 401">
          <a:extLst>
            <a:ext uri="{FF2B5EF4-FFF2-40B4-BE49-F238E27FC236}">
              <a16:creationId xmlns:a16="http://schemas.microsoft.com/office/drawing/2014/main" id="{B3B24F6C-09F7-4D85-8C8D-7D682A72EB49}"/>
            </a:ext>
          </a:extLst>
        </xdr:cNvPr>
        <xdr:cNvCxnSpPr/>
      </xdr:nvCxnSpPr>
      <xdr:spPr>
        <a:xfrm>
          <a:off x="4020820" y="1687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EF58DD16-41FC-4F69-ABC1-CBB63D65D165}"/>
            </a:ext>
          </a:extLst>
        </xdr:cNvPr>
        <xdr:cNvSpPr txBox="1"/>
      </xdr:nvSpPr>
      <xdr:spPr>
        <a:xfrm>
          <a:off x="412496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4" name="フローチャート: 判断 403">
          <a:extLst>
            <a:ext uri="{FF2B5EF4-FFF2-40B4-BE49-F238E27FC236}">
              <a16:creationId xmlns:a16="http://schemas.microsoft.com/office/drawing/2014/main" id="{83F48810-DC8D-4E69-A25A-05621629D50E}"/>
            </a:ext>
          </a:extLst>
        </xdr:cNvPr>
        <xdr:cNvSpPr/>
      </xdr:nvSpPr>
      <xdr:spPr>
        <a:xfrm>
          <a:off x="403606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5" name="フローチャート: 判断 404">
          <a:extLst>
            <a:ext uri="{FF2B5EF4-FFF2-40B4-BE49-F238E27FC236}">
              <a16:creationId xmlns:a16="http://schemas.microsoft.com/office/drawing/2014/main" id="{47F8E909-F049-4579-AF57-7C4FCA2C8205}"/>
            </a:ext>
          </a:extLst>
        </xdr:cNvPr>
        <xdr:cNvSpPr/>
      </xdr:nvSpPr>
      <xdr:spPr>
        <a:xfrm>
          <a:off x="331216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6" name="フローチャート: 判断 405">
          <a:extLst>
            <a:ext uri="{FF2B5EF4-FFF2-40B4-BE49-F238E27FC236}">
              <a16:creationId xmlns:a16="http://schemas.microsoft.com/office/drawing/2014/main" id="{7242D08D-27A5-48E1-936B-5B765630EC2E}"/>
            </a:ext>
          </a:extLst>
        </xdr:cNvPr>
        <xdr:cNvSpPr/>
      </xdr:nvSpPr>
      <xdr:spPr>
        <a:xfrm>
          <a:off x="2514600" y="1743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7" name="フローチャート: 判断 406">
          <a:extLst>
            <a:ext uri="{FF2B5EF4-FFF2-40B4-BE49-F238E27FC236}">
              <a16:creationId xmlns:a16="http://schemas.microsoft.com/office/drawing/2014/main" id="{34838A0C-4AAC-4015-8206-9C59A473ABA8}"/>
            </a:ext>
          </a:extLst>
        </xdr:cNvPr>
        <xdr:cNvSpPr/>
      </xdr:nvSpPr>
      <xdr:spPr>
        <a:xfrm>
          <a:off x="1739900" y="174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08" name="フローチャート: 判断 407">
          <a:extLst>
            <a:ext uri="{FF2B5EF4-FFF2-40B4-BE49-F238E27FC236}">
              <a16:creationId xmlns:a16="http://schemas.microsoft.com/office/drawing/2014/main" id="{CA365FD6-5A49-4E8D-8772-D7F5B1C29908}"/>
            </a:ext>
          </a:extLst>
        </xdr:cNvPr>
        <xdr:cNvSpPr/>
      </xdr:nvSpPr>
      <xdr:spPr>
        <a:xfrm>
          <a:off x="965200" y="174877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D516304-2550-4666-AF31-495EE0381DA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878F2E4-15D7-44F6-A48F-648459CBA2E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F5E4E7B-3C9A-4DDE-947C-BF0DA61E2CF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7302F06-9EE1-4ED9-9425-FC153426C71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CE951E7-5518-4B8E-AE39-B5A55098584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123371</xdr:rowOff>
    </xdr:from>
    <xdr:to>
      <xdr:col>24</xdr:col>
      <xdr:colOff>114300</xdr:colOff>
      <xdr:row>109</xdr:row>
      <xdr:rowOff>53521</xdr:rowOff>
    </xdr:to>
    <xdr:sp macro="" textlink="">
      <xdr:nvSpPr>
        <xdr:cNvPr id="414" name="楕円 413">
          <a:extLst>
            <a:ext uri="{FF2B5EF4-FFF2-40B4-BE49-F238E27FC236}">
              <a16:creationId xmlns:a16="http://schemas.microsoft.com/office/drawing/2014/main" id="{82EA532B-D502-4DEB-B0D8-BD490887CCAE}"/>
            </a:ext>
          </a:extLst>
        </xdr:cNvPr>
        <xdr:cNvSpPr/>
      </xdr:nvSpPr>
      <xdr:spPr>
        <a:xfrm>
          <a:off x="4036060" y="18228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38298</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F064C942-5038-47E8-A0A5-9A6B5710859F}"/>
            </a:ext>
          </a:extLst>
        </xdr:cNvPr>
        <xdr:cNvSpPr txBox="1"/>
      </xdr:nvSpPr>
      <xdr:spPr>
        <a:xfrm>
          <a:off x="4124960" y="18143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149498</xdr:rowOff>
    </xdr:from>
    <xdr:to>
      <xdr:col>20</xdr:col>
      <xdr:colOff>38100</xdr:colOff>
      <xdr:row>109</xdr:row>
      <xdr:rowOff>79648</xdr:rowOff>
    </xdr:to>
    <xdr:sp macro="" textlink="">
      <xdr:nvSpPr>
        <xdr:cNvPr id="416" name="楕円 415">
          <a:extLst>
            <a:ext uri="{FF2B5EF4-FFF2-40B4-BE49-F238E27FC236}">
              <a16:creationId xmlns:a16="http://schemas.microsoft.com/office/drawing/2014/main" id="{96D04135-C83A-4337-AC6C-33C8D9321496}"/>
            </a:ext>
          </a:extLst>
        </xdr:cNvPr>
        <xdr:cNvSpPr/>
      </xdr:nvSpPr>
      <xdr:spPr>
        <a:xfrm>
          <a:off x="3312160" y="18254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2721</xdr:rowOff>
    </xdr:from>
    <xdr:to>
      <xdr:col>24</xdr:col>
      <xdr:colOff>63500</xdr:colOff>
      <xdr:row>109</xdr:row>
      <xdr:rowOff>28848</xdr:rowOff>
    </xdr:to>
    <xdr:cxnSp macro="">
      <xdr:nvCxnSpPr>
        <xdr:cNvPr id="417" name="直線コネクタ 416">
          <a:extLst>
            <a:ext uri="{FF2B5EF4-FFF2-40B4-BE49-F238E27FC236}">
              <a16:creationId xmlns:a16="http://schemas.microsoft.com/office/drawing/2014/main" id="{962E4A2C-04B0-411C-BB28-36E8A60BE568}"/>
            </a:ext>
          </a:extLst>
        </xdr:cNvPr>
        <xdr:cNvCxnSpPr/>
      </xdr:nvCxnSpPr>
      <xdr:spPr>
        <a:xfrm flipV="1">
          <a:off x="3355340" y="18275481"/>
          <a:ext cx="7315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149498</xdr:rowOff>
    </xdr:from>
    <xdr:to>
      <xdr:col>15</xdr:col>
      <xdr:colOff>101600</xdr:colOff>
      <xdr:row>109</xdr:row>
      <xdr:rowOff>79648</xdr:rowOff>
    </xdr:to>
    <xdr:sp macro="" textlink="">
      <xdr:nvSpPr>
        <xdr:cNvPr id="418" name="楕円 417">
          <a:extLst>
            <a:ext uri="{FF2B5EF4-FFF2-40B4-BE49-F238E27FC236}">
              <a16:creationId xmlns:a16="http://schemas.microsoft.com/office/drawing/2014/main" id="{8638C65A-5678-4312-B9B1-BBF7CD40696B}"/>
            </a:ext>
          </a:extLst>
        </xdr:cNvPr>
        <xdr:cNvSpPr/>
      </xdr:nvSpPr>
      <xdr:spPr>
        <a:xfrm>
          <a:off x="2514600" y="18254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28848</xdr:rowOff>
    </xdr:from>
    <xdr:to>
      <xdr:col>19</xdr:col>
      <xdr:colOff>177800</xdr:colOff>
      <xdr:row>109</xdr:row>
      <xdr:rowOff>28848</xdr:rowOff>
    </xdr:to>
    <xdr:cxnSp macro="">
      <xdr:nvCxnSpPr>
        <xdr:cNvPr id="419" name="直線コネクタ 418">
          <a:extLst>
            <a:ext uri="{FF2B5EF4-FFF2-40B4-BE49-F238E27FC236}">
              <a16:creationId xmlns:a16="http://schemas.microsoft.com/office/drawing/2014/main" id="{2B82F7BA-73B9-4C74-AC1F-52934D78F42C}"/>
            </a:ext>
          </a:extLst>
        </xdr:cNvPr>
        <xdr:cNvCxnSpPr/>
      </xdr:nvCxnSpPr>
      <xdr:spPr>
        <a:xfrm>
          <a:off x="2565400" y="183016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151130</xdr:rowOff>
    </xdr:from>
    <xdr:to>
      <xdr:col>10</xdr:col>
      <xdr:colOff>165100</xdr:colOff>
      <xdr:row>109</xdr:row>
      <xdr:rowOff>81280</xdr:rowOff>
    </xdr:to>
    <xdr:sp macro="" textlink="">
      <xdr:nvSpPr>
        <xdr:cNvPr id="420" name="楕円 419">
          <a:extLst>
            <a:ext uri="{FF2B5EF4-FFF2-40B4-BE49-F238E27FC236}">
              <a16:creationId xmlns:a16="http://schemas.microsoft.com/office/drawing/2014/main" id="{AC51B3CD-D873-446A-B174-001C026531B7}"/>
            </a:ext>
          </a:extLst>
        </xdr:cNvPr>
        <xdr:cNvSpPr/>
      </xdr:nvSpPr>
      <xdr:spPr>
        <a:xfrm>
          <a:off x="1739900" y="1825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28848</xdr:rowOff>
    </xdr:from>
    <xdr:to>
      <xdr:col>15</xdr:col>
      <xdr:colOff>50800</xdr:colOff>
      <xdr:row>109</xdr:row>
      <xdr:rowOff>30480</xdr:rowOff>
    </xdr:to>
    <xdr:cxnSp macro="">
      <xdr:nvCxnSpPr>
        <xdr:cNvPr id="421" name="直線コネクタ 420">
          <a:extLst>
            <a:ext uri="{FF2B5EF4-FFF2-40B4-BE49-F238E27FC236}">
              <a16:creationId xmlns:a16="http://schemas.microsoft.com/office/drawing/2014/main" id="{DA910480-753D-434B-ADE4-633E11CB5825}"/>
            </a:ext>
          </a:extLst>
        </xdr:cNvPr>
        <xdr:cNvCxnSpPr/>
      </xdr:nvCxnSpPr>
      <xdr:spPr>
        <a:xfrm flipV="1">
          <a:off x="1790700" y="18301608"/>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151130</xdr:rowOff>
    </xdr:from>
    <xdr:to>
      <xdr:col>6</xdr:col>
      <xdr:colOff>38100</xdr:colOff>
      <xdr:row>109</xdr:row>
      <xdr:rowOff>81280</xdr:rowOff>
    </xdr:to>
    <xdr:sp macro="" textlink="">
      <xdr:nvSpPr>
        <xdr:cNvPr id="422" name="楕円 421">
          <a:extLst>
            <a:ext uri="{FF2B5EF4-FFF2-40B4-BE49-F238E27FC236}">
              <a16:creationId xmlns:a16="http://schemas.microsoft.com/office/drawing/2014/main" id="{2E0882B3-C16C-4771-9053-9C77A0BFD7A4}"/>
            </a:ext>
          </a:extLst>
        </xdr:cNvPr>
        <xdr:cNvSpPr/>
      </xdr:nvSpPr>
      <xdr:spPr>
        <a:xfrm>
          <a:off x="965200" y="1825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30480</xdr:rowOff>
    </xdr:from>
    <xdr:to>
      <xdr:col>10</xdr:col>
      <xdr:colOff>114300</xdr:colOff>
      <xdr:row>109</xdr:row>
      <xdr:rowOff>30480</xdr:rowOff>
    </xdr:to>
    <xdr:cxnSp macro="">
      <xdr:nvCxnSpPr>
        <xdr:cNvPr id="423" name="直線コネクタ 422">
          <a:extLst>
            <a:ext uri="{FF2B5EF4-FFF2-40B4-BE49-F238E27FC236}">
              <a16:creationId xmlns:a16="http://schemas.microsoft.com/office/drawing/2014/main" id="{86B1423C-ECBB-49B3-887A-F328EF0BA1E0}"/>
            </a:ext>
          </a:extLst>
        </xdr:cNvPr>
        <xdr:cNvCxnSpPr/>
      </xdr:nvCxnSpPr>
      <xdr:spPr>
        <a:xfrm>
          <a:off x="1008380" y="183032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424" name="n_1aveValue【市民会館】&#10;有形固定資産減価償却率">
          <a:extLst>
            <a:ext uri="{FF2B5EF4-FFF2-40B4-BE49-F238E27FC236}">
              <a16:creationId xmlns:a16="http://schemas.microsoft.com/office/drawing/2014/main" id="{A03AD8D6-E56F-4B13-9D1A-28C317D425F9}"/>
            </a:ext>
          </a:extLst>
        </xdr:cNvPr>
        <xdr:cNvSpPr txBox="1"/>
      </xdr:nvSpPr>
      <xdr:spPr>
        <a:xfrm>
          <a:off x="317056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25" name="n_2aveValue【市民会館】&#10;有形固定資産減価償却率">
          <a:extLst>
            <a:ext uri="{FF2B5EF4-FFF2-40B4-BE49-F238E27FC236}">
              <a16:creationId xmlns:a16="http://schemas.microsoft.com/office/drawing/2014/main" id="{3BB410BA-73FB-4D59-89E3-05CC186E8F4C}"/>
            </a:ext>
          </a:extLst>
        </xdr:cNvPr>
        <xdr:cNvSpPr txBox="1"/>
      </xdr:nvSpPr>
      <xdr:spPr>
        <a:xfrm>
          <a:off x="238570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26" name="n_3aveValue【市民会館】&#10;有形固定資産減価償却率">
          <a:extLst>
            <a:ext uri="{FF2B5EF4-FFF2-40B4-BE49-F238E27FC236}">
              <a16:creationId xmlns:a16="http://schemas.microsoft.com/office/drawing/2014/main" id="{F0D3DE43-D980-45A1-86CF-5145F43A3BCF}"/>
            </a:ext>
          </a:extLst>
        </xdr:cNvPr>
        <xdr:cNvSpPr txBox="1"/>
      </xdr:nvSpPr>
      <xdr:spPr>
        <a:xfrm>
          <a:off x="161100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27" name="n_4aveValue【市民会館】&#10;有形固定資産減価償却率">
          <a:extLst>
            <a:ext uri="{FF2B5EF4-FFF2-40B4-BE49-F238E27FC236}">
              <a16:creationId xmlns:a16="http://schemas.microsoft.com/office/drawing/2014/main" id="{D4074C45-0D2E-4CA4-BDFC-F93319A71558}"/>
            </a:ext>
          </a:extLst>
        </xdr:cNvPr>
        <xdr:cNvSpPr txBox="1"/>
      </xdr:nvSpPr>
      <xdr:spPr>
        <a:xfrm>
          <a:off x="83630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70775</xdr:rowOff>
    </xdr:from>
    <xdr:ext cx="405111" cy="259045"/>
    <xdr:sp macro="" textlink="">
      <xdr:nvSpPr>
        <xdr:cNvPr id="428" name="n_1mainValue【市民会館】&#10;有形固定資産減価償却率">
          <a:extLst>
            <a:ext uri="{FF2B5EF4-FFF2-40B4-BE49-F238E27FC236}">
              <a16:creationId xmlns:a16="http://schemas.microsoft.com/office/drawing/2014/main" id="{0EAC3D24-1A23-40F4-B77C-1AB53332900A}"/>
            </a:ext>
          </a:extLst>
        </xdr:cNvPr>
        <xdr:cNvSpPr txBox="1"/>
      </xdr:nvSpPr>
      <xdr:spPr>
        <a:xfrm>
          <a:off x="3170564" y="1834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70775</xdr:rowOff>
    </xdr:from>
    <xdr:ext cx="405111" cy="259045"/>
    <xdr:sp macro="" textlink="">
      <xdr:nvSpPr>
        <xdr:cNvPr id="429" name="n_2mainValue【市民会館】&#10;有形固定資産減価償却率">
          <a:extLst>
            <a:ext uri="{FF2B5EF4-FFF2-40B4-BE49-F238E27FC236}">
              <a16:creationId xmlns:a16="http://schemas.microsoft.com/office/drawing/2014/main" id="{736970C5-A4ED-4F1B-8BDC-E833DA0C776A}"/>
            </a:ext>
          </a:extLst>
        </xdr:cNvPr>
        <xdr:cNvSpPr txBox="1"/>
      </xdr:nvSpPr>
      <xdr:spPr>
        <a:xfrm>
          <a:off x="2385704" y="1834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72407</xdr:rowOff>
    </xdr:from>
    <xdr:ext cx="405111" cy="259045"/>
    <xdr:sp macro="" textlink="">
      <xdr:nvSpPr>
        <xdr:cNvPr id="430" name="n_3mainValue【市民会館】&#10;有形固定資産減価償却率">
          <a:extLst>
            <a:ext uri="{FF2B5EF4-FFF2-40B4-BE49-F238E27FC236}">
              <a16:creationId xmlns:a16="http://schemas.microsoft.com/office/drawing/2014/main" id="{D56F680C-B9EC-4718-8704-5DFF0C9BD044}"/>
            </a:ext>
          </a:extLst>
        </xdr:cNvPr>
        <xdr:cNvSpPr txBox="1"/>
      </xdr:nvSpPr>
      <xdr:spPr>
        <a:xfrm>
          <a:off x="1611004" y="183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72407</xdr:rowOff>
    </xdr:from>
    <xdr:ext cx="405111" cy="259045"/>
    <xdr:sp macro="" textlink="">
      <xdr:nvSpPr>
        <xdr:cNvPr id="431" name="n_4mainValue【市民会館】&#10;有形固定資産減価償却率">
          <a:extLst>
            <a:ext uri="{FF2B5EF4-FFF2-40B4-BE49-F238E27FC236}">
              <a16:creationId xmlns:a16="http://schemas.microsoft.com/office/drawing/2014/main" id="{F253F16D-4FD7-422A-BD0F-C90623456727}"/>
            </a:ext>
          </a:extLst>
        </xdr:cNvPr>
        <xdr:cNvSpPr txBox="1"/>
      </xdr:nvSpPr>
      <xdr:spPr>
        <a:xfrm>
          <a:off x="836304" y="183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AE8B6A7E-B05C-4C8D-9B14-78A777BA0E8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F34C4F0C-3EBF-41D2-BC30-2CF36B1CA92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73441F6B-3C1B-4814-971E-2294AF6260A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E3C16BEC-F378-47AB-9CAB-DC591DD2FD6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3D469471-A402-4DEA-A2CC-F4E3D10F6C2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4CDFB79-01C8-4F03-9FF3-D62EF43CC45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AA43F9FB-3FC0-409A-BA84-7B4EE4235B5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92A5579A-D4B0-4F25-8D6E-1F572B4BE04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2152A545-02DB-48EB-83E8-DDCC6D16FE9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70524BE-49C0-4204-8CD0-ED8BA915A58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19C4A64C-925B-4E0F-88BA-011B3FD5465F}"/>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a:extLst>
            <a:ext uri="{FF2B5EF4-FFF2-40B4-BE49-F238E27FC236}">
              <a16:creationId xmlns:a16="http://schemas.microsoft.com/office/drawing/2014/main" id="{4BD936A3-226E-4C47-95F0-A685586959EA}"/>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CB9DA53B-F780-4B88-8E59-D1B46D24749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a:extLst>
            <a:ext uri="{FF2B5EF4-FFF2-40B4-BE49-F238E27FC236}">
              <a16:creationId xmlns:a16="http://schemas.microsoft.com/office/drawing/2014/main" id="{2A4A474B-348A-4EC6-A6B0-5C36AE932524}"/>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A99D1768-3CC0-45FA-8573-E30991F055D4}"/>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a:extLst>
            <a:ext uri="{FF2B5EF4-FFF2-40B4-BE49-F238E27FC236}">
              <a16:creationId xmlns:a16="http://schemas.microsoft.com/office/drawing/2014/main" id="{68C228BD-52DB-45A4-8D52-43A0C1AB7057}"/>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D1DB5E8-6E90-452F-B554-E5D1B84933F7}"/>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a:extLst>
            <a:ext uri="{FF2B5EF4-FFF2-40B4-BE49-F238E27FC236}">
              <a16:creationId xmlns:a16="http://schemas.microsoft.com/office/drawing/2014/main" id="{5FB37F1A-E071-445B-B40D-E8A66D65E422}"/>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BD09DAAC-A693-40E3-BCD5-EFCDABD0796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B3CFC02E-8F31-40A8-8AF8-FC4FCCE6115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2834076E-BF88-451B-85F7-58D9DE2DE1E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3" name="直線コネクタ 452">
          <a:extLst>
            <a:ext uri="{FF2B5EF4-FFF2-40B4-BE49-F238E27FC236}">
              <a16:creationId xmlns:a16="http://schemas.microsoft.com/office/drawing/2014/main" id="{A4B932AE-8EDC-44F2-9BF3-4D202228F173}"/>
            </a:ext>
          </a:extLst>
        </xdr:cNvPr>
        <xdr:cNvCxnSpPr/>
      </xdr:nvCxnSpPr>
      <xdr:spPr>
        <a:xfrm flipV="1">
          <a:off x="9219565" y="16917924"/>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a:extLst>
            <a:ext uri="{FF2B5EF4-FFF2-40B4-BE49-F238E27FC236}">
              <a16:creationId xmlns:a16="http://schemas.microsoft.com/office/drawing/2014/main" id="{1FBAAACA-A3D2-4690-998F-8FDD5E230FCC}"/>
            </a:ext>
          </a:extLst>
        </xdr:cNvPr>
        <xdr:cNvSpPr txBox="1"/>
      </xdr:nvSpPr>
      <xdr:spPr>
        <a:xfrm>
          <a:off x="9258300"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a:extLst>
            <a:ext uri="{FF2B5EF4-FFF2-40B4-BE49-F238E27FC236}">
              <a16:creationId xmlns:a16="http://schemas.microsoft.com/office/drawing/2014/main" id="{87877F88-47C1-4058-A989-D2B850CAC2A9}"/>
            </a:ext>
          </a:extLst>
        </xdr:cNvPr>
        <xdr:cNvCxnSpPr/>
      </xdr:nvCxnSpPr>
      <xdr:spPr>
        <a:xfrm>
          <a:off x="9154160" y="1807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6" name="【市民会館】&#10;一人当たり面積最大値テキスト">
          <a:extLst>
            <a:ext uri="{FF2B5EF4-FFF2-40B4-BE49-F238E27FC236}">
              <a16:creationId xmlns:a16="http://schemas.microsoft.com/office/drawing/2014/main" id="{B23A19FC-7635-4D8F-A261-2CB5BF70AD68}"/>
            </a:ext>
          </a:extLst>
        </xdr:cNvPr>
        <xdr:cNvSpPr txBox="1"/>
      </xdr:nvSpPr>
      <xdr:spPr>
        <a:xfrm>
          <a:off x="925830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7" name="直線コネクタ 456">
          <a:extLst>
            <a:ext uri="{FF2B5EF4-FFF2-40B4-BE49-F238E27FC236}">
              <a16:creationId xmlns:a16="http://schemas.microsoft.com/office/drawing/2014/main" id="{C251D2E8-FD6E-4FA8-B50F-CC3F247EFC85}"/>
            </a:ext>
          </a:extLst>
        </xdr:cNvPr>
        <xdr:cNvCxnSpPr/>
      </xdr:nvCxnSpPr>
      <xdr:spPr>
        <a:xfrm>
          <a:off x="915416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58" name="【市民会館】&#10;一人当たり面積平均値テキスト">
          <a:extLst>
            <a:ext uri="{FF2B5EF4-FFF2-40B4-BE49-F238E27FC236}">
              <a16:creationId xmlns:a16="http://schemas.microsoft.com/office/drawing/2014/main" id="{4DBBAF2D-5595-4C05-8362-58B0193ECE9C}"/>
            </a:ext>
          </a:extLst>
        </xdr:cNvPr>
        <xdr:cNvSpPr txBox="1"/>
      </xdr:nvSpPr>
      <xdr:spPr>
        <a:xfrm>
          <a:off x="9258300" y="1757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59" name="フローチャート: 判断 458">
          <a:extLst>
            <a:ext uri="{FF2B5EF4-FFF2-40B4-BE49-F238E27FC236}">
              <a16:creationId xmlns:a16="http://schemas.microsoft.com/office/drawing/2014/main" id="{A10EF037-B7CC-41ED-988B-B6F7A682D146}"/>
            </a:ext>
          </a:extLst>
        </xdr:cNvPr>
        <xdr:cNvSpPr/>
      </xdr:nvSpPr>
      <xdr:spPr>
        <a:xfrm>
          <a:off x="919226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a:extLst>
            <a:ext uri="{FF2B5EF4-FFF2-40B4-BE49-F238E27FC236}">
              <a16:creationId xmlns:a16="http://schemas.microsoft.com/office/drawing/2014/main" id="{06525CF1-32D6-4DC5-B2AF-3BD88EDBB6CE}"/>
            </a:ext>
          </a:extLst>
        </xdr:cNvPr>
        <xdr:cNvSpPr/>
      </xdr:nvSpPr>
      <xdr:spPr>
        <a:xfrm>
          <a:off x="844550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1" name="フローチャート: 判断 460">
          <a:extLst>
            <a:ext uri="{FF2B5EF4-FFF2-40B4-BE49-F238E27FC236}">
              <a16:creationId xmlns:a16="http://schemas.microsoft.com/office/drawing/2014/main" id="{C234F830-74FE-40B4-B08C-F31C4290B521}"/>
            </a:ext>
          </a:extLst>
        </xdr:cNvPr>
        <xdr:cNvSpPr/>
      </xdr:nvSpPr>
      <xdr:spPr>
        <a:xfrm>
          <a:off x="7670800" y="17707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2" name="フローチャート: 判断 461">
          <a:extLst>
            <a:ext uri="{FF2B5EF4-FFF2-40B4-BE49-F238E27FC236}">
              <a16:creationId xmlns:a16="http://schemas.microsoft.com/office/drawing/2014/main" id="{CB4E1599-D754-4516-9B23-FD87CCF965E7}"/>
            </a:ext>
          </a:extLst>
        </xdr:cNvPr>
        <xdr:cNvSpPr/>
      </xdr:nvSpPr>
      <xdr:spPr>
        <a:xfrm>
          <a:off x="687324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3" name="フローチャート: 判断 462">
          <a:extLst>
            <a:ext uri="{FF2B5EF4-FFF2-40B4-BE49-F238E27FC236}">
              <a16:creationId xmlns:a16="http://schemas.microsoft.com/office/drawing/2014/main" id="{E9F2617E-41A3-4A81-877E-99EE873B087A}"/>
            </a:ext>
          </a:extLst>
        </xdr:cNvPr>
        <xdr:cNvSpPr/>
      </xdr:nvSpPr>
      <xdr:spPr>
        <a:xfrm>
          <a:off x="60985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85471B1-A5CF-4AF4-8EB0-7060F9ACD6D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B607832-4D8A-4D10-B7C6-0674A66EB8C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F09BF8D-5224-480D-9CC4-FF9C0D9D70D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9C20CB7-766B-4D3E-8939-7F801CF9348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094110D-8AB2-4FD8-B5F9-CD57F4E6430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9" name="楕円 468">
          <a:extLst>
            <a:ext uri="{FF2B5EF4-FFF2-40B4-BE49-F238E27FC236}">
              <a16:creationId xmlns:a16="http://schemas.microsoft.com/office/drawing/2014/main" id="{2B4A38A8-BC86-4A2C-BC37-5CDD8BEAC1F7}"/>
            </a:ext>
          </a:extLst>
        </xdr:cNvPr>
        <xdr:cNvSpPr/>
      </xdr:nvSpPr>
      <xdr:spPr>
        <a:xfrm>
          <a:off x="9192260" y="1790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108983</xdr:rowOff>
    </xdr:from>
    <xdr:ext cx="469744" cy="259045"/>
    <xdr:sp macro="" textlink="">
      <xdr:nvSpPr>
        <xdr:cNvPr id="470" name="【市民会館】&#10;一人当たり面積該当値テキスト">
          <a:extLst>
            <a:ext uri="{FF2B5EF4-FFF2-40B4-BE49-F238E27FC236}">
              <a16:creationId xmlns:a16="http://schemas.microsoft.com/office/drawing/2014/main" id="{E7676D95-61E6-4DF3-AAA1-19FC39CAD02A}"/>
            </a:ext>
          </a:extLst>
        </xdr:cNvPr>
        <xdr:cNvSpPr txBox="1"/>
      </xdr:nvSpPr>
      <xdr:spPr>
        <a:xfrm>
          <a:off x="9258300"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130556</xdr:rowOff>
    </xdr:from>
    <xdr:to>
      <xdr:col>50</xdr:col>
      <xdr:colOff>165100</xdr:colOff>
      <xdr:row>107</xdr:row>
      <xdr:rowOff>60706</xdr:rowOff>
    </xdr:to>
    <xdr:sp macro="" textlink="">
      <xdr:nvSpPr>
        <xdr:cNvPr id="471" name="楕円 470">
          <a:extLst>
            <a:ext uri="{FF2B5EF4-FFF2-40B4-BE49-F238E27FC236}">
              <a16:creationId xmlns:a16="http://schemas.microsoft.com/office/drawing/2014/main" id="{B139AE7D-B1E1-4329-AF71-0E2BC1CB74EB}"/>
            </a:ext>
          </a:extLst>
        </xdr:cNvPr>
        <xdr:cNvSpPr/>
      </xdr:nvSpPr>
      <xdr:spPr>
        <a:xfrm>
          <a:off x="8445500" y="17900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xdr:rowOff>
    </xdr:from>
    <xdr:to>
      <xdr:col>55</xdr:col>
      <xdr:colOff>0</xdr:colOff>
      <xdr:row>107</xdr:row>
      <xdr:rowOff>9906</xdr:rowOff>
    </xdr:to>
    <xdr:cxnSp macro="">
      <xdr:nvCxnSpPr>
        <xdr:cNvPr id="472" name="直線コネクタ 471">
          <a:extLst>
            <a:ext uri="{FF2B5EF4-FFF2-40B4-BE49-F238E27FC236}">
              <a16:creationId xmlns:a16="http://schemas.microsoft.com/office/drawing/2014/main" id="{9B2232EB-555C-4C19-9234-513911D300CA}"/>
            </a:ext>
          </a:extLst>
        </xdr:cNvPr>
        <xdr:cNvCxnSpPr/>
      </xdr:nvCxnSpPr>
      <xdr:spPr>
        <a:xfrm>
          <a:off x="8496300" y="1794738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130556</xdr:rowOff>
    </xdr:from>
    <xdr:to>
      <xdr:col>46</xdr:col>
      <xdr:colOff>38100</xdr:colOff>
      <xdr:row>107</xdr:row>
      <xdr:rowOff>60706</xdr:rowOff>
    </xdr:to>
    <xdr:sp macro="" textlink="">
      <xdr:nvSpPr>
        <xdr:cNvPr id="473" name="楕円 472">
          <a:extLst>
            <a:ext uri="{FF2B5EF4-FFF2-40B4-BE49-F238E27FC236}">
              <a16:creationId xmlns:a16="http://schemas.microsoft.com/office/drawing/2014/main" id="{D1804990-B8BD-474C-9063-CB5533C599A1}"/>
            </a:ext>
          </a:extLst>
        </xdr:cNvPr>
        <xdr:cNvSpPr/>
      </xdr:nvSpPr>
      <xdr:spPr>
        <a:xfrm>
          <a:off x="7670800" y="1790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xdr:rowOff>
    </xdr:from>
    <xdr:to>
      <xdr:col>50</xdr:col>
      <xdr:colOff>114300</xdr:colOff>
      <xdr:row>107</xdr:row>
      <xdr:rowOff>9906</xdr:rowOff>
    </xdr:to>
    <xdr:cxnSp macro="">
      <xdr:nvCxnSpPr>
        <xdr:cNvPr id="474" name="直線コネクタ 473">
          <a:extLst>
            <a:ext uri="{FF2B5EF4-FFF2-40B4-BE49-F238E27FC236}">
              <a16:creationId xmlns:a16="http://schemas.microsoft.com/office/drawing/2014/main" id="{55AC1CC7-F478-43E2-B594-7765CC0FED9D}"/>
            </a:ext>
          </a:extLst>
        </xdr:cNvPr>
        <xdr:cNvCxnSpPr/>
      </xdr:nvCxnSpPr>
      <xdr:spPr>
        <a:xfrm>
          <a:off x="7713980" y="179473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130556</xdr:rowOff>
    </xdr:from>
    <xdr:to>
      <xdr:col>41</xdr:col>
      <xdr:colOff>101600</xdr:colOff>
      <xdr:row>107</xdr:row>
      <xdr:rowOff>60706</xdr:rowOff>
    </xdr:to>
    <xdr:sp macro="" textlink="">
      <xdr:nvSpPr>
        <xdr:cNvPr id="475" name="楕円 474">
          <a:extLst>
            <a:ext uri="{FF2B5EF4-FFF2-40B4-BE49-F238E27FC236}">
              <a16:creationId xmlns:a16="http://schemas.microsoft.com/office/drawing/2014/main" id="{78B72B3B-93B9-4158-9182-198F638EB467}"/>
            </a:ext>
          </a:extLst>
        </xdr:cNvPr>
        <xdr:cNvSpPr/>
      </xdr:nvSpPr>
      <xdr:spPr>
        <a:xfrm>
          <a:off x="6873240" y="17900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xdr:rowOff>
    </xdr:from>
    <xdr:to>
      <xdr:col>45</xdr:col>
      <xdr:colOff>177800</xdr:colOff>
      <xdr:row>107</xdr:row>
      <xdr:rowOff>9906</xdr:rowOff>
    </xdr:to>
    <xdr:cxnSp macro="">
      <xdr:nvCxnSpPr>
        <xdr:cNvPr id="476" name="直線コネクタ 475">
          <a:extLst>
            <a:ext uri="{FF2B5EF4-FFF2-40B4-BE49-F238E27FC236}">
              <a16:creationId xmlns:a16="http://schemas.microsoft.com/office/drawing/2014/main" id="{3A04C07A-28DD-437C-BB53-506B4E168F83}"/>
            </a:ext>
          </a:extLst>
        </xdr:cNvPr>
        <xdr:cNvCxnSpPr/>
      </xdr:nvCxnSpPr>
      <xdr:spPr>
        <a:xfrm>
          <a:off x="6924040" y="179473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135128</xdr:rowOff>
    </xdr:from>
    <xdr:to>
      <xdr:col>36</xdr:col>
      <xdr:colOff>165100</xdr:colOff>
      <xdr:row>107</xdr:row>
      <xdr:rowOff>65278</xdr:rowOff>
    </xdr:to>
    <xdr:sp macro="" textlink="">
      <xdr:nvSpPr>
        <xdr:cNvPr id="477" name="楕円 476">
          <a:extLst>
            <a:ext uri="{FF2B5EF4-FFF2-40B4-BE49-F238E27FC236}">
              <a16:creationId xmlns:a16="http://schemas.microsoft.com/office/drawing/2014/main" id="{FF68B4B3-A378-4310-BADB-79F33A20AD89}"/>
            </a:ext>
          </a:extLst>
        </xdr:cNvPr>
        <xdr:cNvSpPr/>
      </xdr:nvSpPr>
      <xdr:spPr>
        <a:xfrm>
          <a:off x="6098540" y="17904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9906</xdr:rowOff>
    </xdr:from>
    <xdr:to>
      <xdr:col>41</xdr:col>
      <xdr:colOff>50800</xdr:colOff>
      <xdr:row>107</xdr:row>
      <xdr:rowOff>14478</xdr:rowOff>
    </xdr:to>
    <xdr:cxnSp macro="">
      <xdr:nvCxnSpPr>
        <xdr:cNvPr id="478" name="直線コネクタ 477">
          <a:extLst>
            <a:ext uri="{FF2B5EF4-FFF2-40B4-BE49-F238E27FC236}">
              <a16:creationId xmlns:a16="http://schemas.microsoft.com/office/drawing/2014/main" id="{CE4712E1-6FA6-49A5-A93A-C8D46B1CEF4B}"/>
            </a:ext>
          </a:extLst>
        </xdr:cNvPr>
        <xdr:cNvCxnSpPr/>
      </xdr:nvCxnSpPr>
      <xdr:spPr>
        <a:xfrm flipV="1">
          <a:off x="6149340" y="1794738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9" name="n_1aveValue【市民会館】&#10;一人当たり面積">
          <a:extLst>
            <a:ext uri="{FF2B5EF4-FFF2-40B4-BE49-F238E27FC236}">
              <a16:creationId xmlns:a16="http://schemas.microsoft.com/office/drawing/2014/main" id="{E14A58DA-69A5-41D1-84D4-A234628AA408}"/>
            </a:ext>
          </a:extLst>
        </xdr:cNvPr>
        <xdr:cNvSpPr txBox="1"/>
      </xdr:nvSpPr>
      <xdr:spPr>
        <a:xfrm>
          <a:off x="827158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0" name="n_2aveValue【市民会館】&#10;一人当たり面積">
          <a:extLst>
            <a:ext uri="{FF2B5EF4-FFF2-40B4-BE49-F238E27FC236}">
              <a16:creationId xmlns:a16="http://schemas.microsoft.com/office/drawing/2014/main" id="{A1FF6FF3-9C31-4953-A8B8-47D7ABD51FC0}"/>
            </a:ext>
          </a:extLst>
        </xdr:cNvPr>
        <xdr:cNvSpPr txBox="1"/>
      </xdr:nvSpPr>
      <xdr:spPr>
        <a:xfrm>
          <a:off x="750958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1" name="n_3aveValue【市民会館】&#10;一人当たり面積">
          <a:extLst>
            <a:ext uri="{FF2B5EF4-FFF2-40B4-BE49-F238E27FC236}">
              <a16:creationId xmlns:a16="http://schemas.microsoft.com/office/drawing/2014/main" id="{2052755F-6B74-47E1-8A69-BDB88AC36BB1}"/>
            </a:ext>
          </a:extLst>
        </xdr:cNvPr>
        <xdr:cNvSpPr txBox="1"/>
      </xdr:nvSpPr>
      <xdr:spPr>
        <a:xfrm>
          <a:off x="6712027" y="175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482" name="n_4aveValue【市民会館】&#10;一人当たり面積">
          <a:extLst>
            <a:ext uri="{FF2B5EF4-FFF2-40B4-BE49-F238E27FC236}">
              <a16:creationId xmlns:a16="http://schemas.microsoft.com/office/drawing/2014/main" id="{35FFFD03-0EA5-4170-A0B9-3104F1A9B490}"/>
            </a:ext>
          </a:extLst>
        </xdr:cNvPr>
        <xdr:cNvSpPr txBox="1"/>
      </xdr:nvSpPr>
      <xdr:spPr>
        <a:xfrm>
          <a:off x="593732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51833</xdr:rowOff>
    </xdr:from>
    <xdr:ext cx="469744" cy="259045"/>
    <xdr:sp macro="" textlink="">
      <xdr:nvSpPr>
        <xdr:cNvPr id="483" name="n_1mainValue【市民会館】&#10;一人当たり面積">
          <a:extLst>
            <a:ext uri="{FF2B5EF4-FFF2-40B4-BE49-F238E27FC236}">
              <a16:creationId xmlns:a16="http://schemas.microsoft.com/office/drawing/2014/main" id="{3F78E2C4-D1B4-40AB-B31E-80B72A2AAD5E}"/>
            </a:ext>
          </a:extLst>
        </xdr:cNvPr>
        <xdr:cNvSpPr txBox="1"/>
      </xdr:nvSpPr>
      <xdr:spPr>
        <a:xfrm>
          <a:off x="8271587" y="179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51833</xdr:rowOff>
    </xdr:from>
    <xdr:ext cx="469744" cy="259045"/>
    <xdr:sp macro="" textlink="">
      <xdr:nvSpPr>
        <xdr:cNvPr id="484" name="n_2mainValue【市民会館】&#10;一人当たり面積">
          <a:extLst>
            <a:ext uri="{FF2B5EF4-FFF2-40B4-BE49-F238E27FC236}">
              <a16:creationId xmlns:a16="http://schemas.microsoft.com/office/drawing/2014/main" id="{2CBB125D-DB0C-4D32-9332-64FD9D131A2D}"/>
            </a:ext>
          </a:extLst>
        </xdr:cNvPr>
        <xdr:cNvSpPr txBox="1"/>
      </xdr:nvSpPr>
      <xdr:spPr>
        <a:xfrm>
          <a:off x="7509587" y="179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51833</xdr:rowOff>
    </xdr:from>
    <xdr:ext cx="469744" cy="259045"/>
    <xdr:sp macro="" textlink="">
      <xdr:nvSpPr>
        <xdr:cNvPr id="485" name="n_3mainValue【市民会館】&#10;一人当たり面積">
          <a:extLst>
            <a:ext uri="{FF2B5EF4-FFF2-40B4-BE49-F238E27FC236}">
              <a16:creationId xmlns:a16="http://schemas.microsoft.com/office/drawing/2014/main" id="{05959656-9280-4EF0-AE76-E09571E82C1B}"/>
            </a:ext>
          </a:extLst>
        </xdr:cNvPr>
        <xdr:cNvSpPr txBox="1"/>
      </xdr:nvSpPr>
      <xdr:spPr>
        <a:xfrm>
          <a:off x="6712027" y="179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56405</xdr:rowOff>
    </xdr:from>
    <xdr:ext cx="469744" cy="259045"/>
    <xdr:sp macro="" textlink="">
      <xdr:nvSpPr>
        <xdr:cNvPr id="486" name="n_4mainValue【市民会館】&#10;一人当たり面積">
          <a:extLst>
            <a:ext uri="{FF2B5EF4-FFF2-40B4-BE49-F238E27FC236}">
              <a16:creationId xmlns:a16="http://schemas.microsoft.com/office/drawing/2014/main" id="{ECB71229-C296-4D8B-BF15-3E9687535CDE}"/>
            </a:ext>
          </a:extLst>
        </xdr:cNvPr>
        <xdr:cNvSpPr txBox="1"/>
      </xdr:nvSpPr>
      <xdr:spPr>
        <a:xfrm>
          <a:off x="5937327" y="179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7DF0881B-3D14-4B78-A1AA-EB50177A83E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54D5B5C0-E8A8-402F-8773-8B93789E795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381E8CCA-1B7B-47B5-BA66-BA71D9B0EAD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C9E0634E-F38D-4205-8204-0DB88DBE17D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133900D4-7060-4262-A33C-A2027F3B247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3A4B1BAB-578C-4ED7-B96B-B976A5F9AFF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8B3175C5-92EF-4594-A96D-B1E274EFC03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22378CC0-E013-43F8-9669-A25C229ED64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4AC4FBB8-C841-45C8-BFAE-D555ACADF07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4E449470-E455-4A36-91CE-451C5EDF115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38726CFD-2C44-470F-B5BC-0A3613524A3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8" name="直線コネクタ 497">
          <a:extLst>
            <a:ext uri="{FF2B5EF4-FFF2-40B4-BE49-F238E27FC236}">
              <a16:creationId xmlns:a16="http://schemas.microsoft.com/office/drawing/2014/main" id="{1DB4AB16-036F-4E35-A804-47FF748DC091}"/>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9" name="テキスト ボックス 498">
          <a:extLst>
            <a:ext uri="{FF2B5EF4-FFF2-40B4-BE49-F238E27FC236}">
              <a16:creationId xmlns:a16="http://schemas.microsoft.com/office/drawing/2014/main" id="{761EB725-29E2-4B15-8BD6-2BCCB80703A7}"/>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0" name="直線コネクタ 499">
          <a:extLst>
            <a:ext uri="{FF2B5EF4-FFF2-40B4-BE49-F238E27FC236}">
              <a16:creationId xmlns:a16="http://schemas.microsoft.com/office/drawing/2014/main" id="{5168748F-A222-489D-99BF-69EAB6322DE8}"/>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1" name="テキスト ボックス 500">
          <a:extLst>
            <a:ext uri="{FF2B5EF4-FFF2-40B4-BE49-F238E27FC236}">
              <a16:creationId xmlns:a16="http://schemas.microsoft.com/office/drawing/2014/main" id="{3A936F6F-4FC2-4E75-997D-E3E32F37B4E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2" name="直線コネクタ 501">
          <a:extLst>
            <a:ext uri="{FF2B5EF4-FFF2-40B4-BE49-F238E27FC236}">
              <a16:creationId xmlns:a16="http://schemas.microsoft.com/office/drawing/2014/main" id="{3F4CE471-587B-4052-8F6C-962FAE631E68}"/>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3" name="テキスト ボックス 502">
          <a:extLst>
            <a:ext uri="{FF2B5EF4-FFF2-40B4-BE49-F238E27FC236}">
              <a16:creationId xmlns:a16="http://schemas.microsoft.com/office/drawing/2014/main" id="{0B7899DB-A055-409C-B90A-5DE7337E069D}"/>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4" name="直線コネクタ 503">
          <a:extLst>
            <a:ext uri="{FF2B5EF4-FFF2-40B4-BE49-F238E27FC236}">
              <a16:creationId xmlns:a16="http://schemas.microsoft.com/office/drawing/2014/main" id="{2F533E64-16F5-419A-B07D-A6693087CA9E}"/>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5" name="テキスト ボックス 504">
          <a:extLst>
            <a:ext uri="{FF2B5EF4-FFF2-40B4-BE49-F238E27FC236}">
              <a16:creationId xmlns:a16="http://schemas.microsoft.com/office/drawing/2014/main" id="{59ECDDFD-09B6-4B83-82A4-CCDF38D07BCF}"/>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87A420D2-30DF-44AA-AD93-76D6F1E58B4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F299A2B5-C1D6-456C-86B5-C10D09FBC935}"/>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B9D64E14-C61B-45B0-90F6-BA7B0A2A86E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35052</xdr:rowOff>
    </xdr:from>
    <xdr:to>
      <xdr:col>85</xdr:col>
      <xdr:colOff>126364</xdr:colOff>
      <xdr:row>41</xdr:row>
      <xdr:rowOff>101346</xdr:rowOff>
    </xdr:to>
    <xdr:cxnSp macro="">
      <xdr:nvCxnSpPr>
        <xdr:cNvPr id="509" name="直線コネクタ 508">
          <a:extLst>
            <a:ext uri="{FF2B5EF4-FFF2-40B4-BE49-F238E27FC236}">
              <a16:creationId xmlns:a16="http://schemas.microsoft.com/office/drawing/2014/main" id="{0206A75B-2642-48A9-8E28-189DCFACAF99}"/>
            </a:ext>
          </a:extLst>
        </xdr:cNvPr>
        <xdr:cNvCxnSpPr/>
      </xdr:nvCxnSpPr>
      <xdr:spPr>
        <a:xfrm flipV="1">
          <a:off x="14375764" y="5567172"/>
          <a:ext cx="0" cy="140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105173</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1B356EBA-E5A5-4EEA-ADB5-DE4F2150834A}"/>
            </a:ext>
          </a:extLst>
        </xdr:cNvPr>
        <xdr:cNvSpPr txBox="1"/>
      </xdr:nvSpPr>
      <xdr:spPr>
        <a:xfrm>
          <a:off x="14414500" y="697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101346</xdr:rowOff>
    </xdr:from>
    <xdr:to>
      <xdr:col>86</xdr:col>
      <xdr:colOff>25400</xdr:colOff>
      <xdr:row>41</xdr:row>
      <xdr:rowOff>101346</xdr:rowOff>
    </xdr:to>
    <xdr:cxnSp macro="">
      <xdr:nvCxnSpPr>
        <xdr:cNvPr id="511" name="直線コネクタ 510">
          <a:extLst>
            <a:ext uri="{FF2B5EF4-FFF2-40B4-BE49-F238E27FC236}">
              <a16:creationId xmlns:a16="http://schemas.microsoft.com/office/drawing/2014/main" id="{CBC1F223-0C56-406F-B8FD-6CA02B6D2222}"/>
            </a:ext>
          </a:extLst>
        </xdr:cNvPr>
        <xdr:cNvCxnSpPr/>
      </xdr:nvCxnSpPr>
      <xdr:spPr>
        <a:xfrm>
          <a:off x="14287500" y="6974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153179</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34CF232-A402-4EC4-8A74-6DACD05AAE54}"/>
            </a:ext>
          </a:extLst>
        </xdr:cNvPr>
        <xdr:cNvSpPr txBox="1"/>
      </xdr:nvSpPr>
      <xdr:spPr>
        <a:xfrm>
          <a:off x="14414500" y="535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35052</xdr:rowOff>
    </xdr:from>
    <xdr:to>
      <xdr:col>86</xdr:col>
      <xdr:colOff>25400</xdr:colOff>
      <xdr:row>33</xdr:row>
      <xdr:rowOff>35052</xdr:rowOff>
    </xdr:to>
    <xdr:cxnSp macro="">
      <xdr:nvCxnSpPr>
        <xdr:cNvPr id="513" name="直線コネクタ 512">
          <a:extLst>
            <a:ext uri="{FF2B5EF4-FFF2-40B4-BE49-F238E27FC236}">
              <a16:creationId xmlns:a16="http://schemas.microsoft.com/office/drawing/2014/main" id="{A5B76B9C-98B7-4711-BAA0-74FFA85F76D7}"/>
            </a:ext>
          </a:extLst>
        </xdr:cNvPr>
        <xdr:cNvCxnSpPr/>
      </xdr:nvCxnSpPr>
      <xdr:spPr>
        <a:xfrm>
          <a:off x="14287500" y="5567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158005</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A45D7EB-D395-4C4A-ABA3-446E6E575B0B}"/>
            </a:ext>
          </a:extLst>
        </xdr:cNvPr>
        <xdr:cNvSpPr txBox="1"/>
      </xdr:nvSpPr>
      <xdr:spPr>
        <a:xfrm>
          <a:off x="14414500" y="5857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135128</xdr:rowOff>
    </xdr:from>
    <xdr:to>
      <xdr:col>85</xdr:col>
      <xdr:colOff>177800</xdr:colOff>
      <xdr:row>36</xdr:row>
      <xdr:rowOff>65278</xdr:rowOff>
    </xdr:to>
    <xdr:sp macro="" textlink="">
      <xdr:nvSpPr>
        <xdr:cNvPr id="515" name="フローチャート: 判断 514">
          <a:extLst>
            <a:ext uri="{FF2B5EF4-FFF2-40B4-BE49-F238E27FC236}">
              <a16:creationId xmlns:a16="http://schemas.microsoft.com/office/drawing/2014/main" id="{C5A272C6-A2B0-46E7-B2BB-059DCC7971DB}"/>
            </a:ext>
          </a:extLst>
        </xdr:cNvPr>
        <xdr:cNvSpPr/>
      </xdr:nvSpPr>
      <xdr:spPr>
        <a:xfrm>
          <a:off x="14325600" y="600252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64262</xdr:rowOff>
    </xdr:from>
    <xdr:to>
      <xdr:col>81</xdr:col>
      <xdr:colOff>101600</xdr:colOff>
      <xdr:row>35</xdr:row>
      <xdr:rowOff>165862</xdr:rowOff>
    </xdr:to>
    <xdr:sp macro="" textlink="">
      <xdr:nvSpPr>
        <xdr:cNvPr id="516" name="フローチャート: 判断 515">
          <a:extLst>
            <a:ext uri="{FF2B5EF4-FFF2-40B4-BE49-F238E27FC236}">
              <a16:creationId xmlns:a16="http://schemas.microsoft.com/office/drawing/2014/main" id="{20759FC3-0151-4CB0-BBCC-6FDB464AF759}"/>
            </a:ext>
          </a:extLst>
        </xdr:cNvPr>
        <xdr:cNvSpPr/>
      </xdr:nvSpPr>
      <xdr:spPr>
        <a:xfrm>
          <a:off x="13578840" y="5931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167132</xdr:rowOff>
    </xdr:from>
    <xdr:to>
      <xdr:col>76</xdr:col>
      <xdr:colOff>165100</xdr:colOff>
      <xdr:row>35</xdr:row>
      <xdr:rowOff>97282</xdr:rowOff>
    </xdr:to>
    <xdr:sp macro="" textlink="">
      <xdr:nvSpPr>
        <xdr:cNvPr id="517" name="フローチャート: 判断 516">
          <a:extLst>
            <a:ext uri="{FF2B5EF4-FFF2-40B4-BE49-F238E27FC236}">
              <a16:creationId xmlns:a16="http://schemas.microsoft.com/office/drawing/2014/main" id="{1914F325-7F8F-48DF-B00B-C5CE40FD43EF}"/>
            </a:ext>
          </a:extLst>
        </xdr:cNvPr>
        <xdr:cNvSpPr/>
      </xdr:nvSpPr>
      <xdr:spPr>
        <a:xfrm>
          <a:off x="12804140" y="5866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116840</xdr:rowOff>
    </xdr:from>
    <xdr:to>
      <xdr:col>72</xdr:col>
      <xdr:colOff>38100</xdr:colOff>
      <xdr:row>36</xdr:row>
      <xdr:rowOff>46990</xdr:rowOff>
    </xdr:to>
    <xdr:sp macro="" textlink="">
      <xdr:nvSpPr>
        <xdr:cNvPr id="518" name="フローチャート: 判断 517">
          <a:extLst>
            <a:ext uri="{FF2B5EF4-FFF2-40B4-BE49-F238E27FC236}">
              <a16:creationId xmlns:a16="http://schemas.microsoft.com/office/drawing/2014/main" id="{29BD0A38-0D97-491C-B741-A7AB92BE1A05}"/>
            </a:ext>
          </a:extLst>
        </xdr:cNvPr>
        <xdr:cNvSpPr/>
      </xdr:nvSpPr>
      <xdr:spPr>
        <a:xfrm>
          <a:off x="12029440" y="5984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519" name="フローチャート: 判断 518">
          <a:extLst>
            <a:ext uri="{FF2B5EF4-FFF2-40B4-BE49-F238E27FC236}">
              <a16:creationId xmlns:a16="http://schemas.microsoft.com/office/drawing/2014/main" id="{6B421D70-BA02-4D31-9BF6-4A736DE8D025}"/>
            </a:ext>
          </a:extLst>
        </xdr:cNvPr>
        <xdr:cNvSpPr/>
      </xdr:nvSpPr>
      <xdr:spPr>
        <a:xfrm>
          <a:off x="11231880" y="5959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13FBE3C7-4CEC-4A75-8026-B8C2D7DE95E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9B922FA5-7E91-4BEE-9298-8407A80BC55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3F5D9A7-099C-44AC-A871-D83570BA618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9095D93-34C6-473D-8F3F-9AEAB88C41F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56006DA-BBC0-4279-BDC2-BAA3EA015E9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155702</xdr:rowOff>
    </xdr:from>
    <xdr:to>
      <xdr:col>85</xdr:col>
      <xdr:colOff>177800</xdr:colOff>
      <xdr:row>39</xdr:row>
      <xdr:rowOff>85852</xdr:rowOff>
    </xdr:to>
    <xdr:sp macro="" textlink="">
      <xdr:nvSpPr>
        <xdr:cNvPr id="525" name="楕円 524">
          <a:extLst>
            <a:ext uri="{FF2B5EF4-FFF2-40B4-BE49-F238E27FC236}">
              <a16:creationId xmlns:a16="http://schemas.microsoft.com/office/drawing/2014/main" id="{9414974F-554B-4245-8B14-2BEE7698B1EB}"/>
            </a:ext>
          </a:extLst>
        </xdr:cNvPr>
        <xdr:cNvSpPr/>
      </xdr:nvSpPr>
      <xdr:spPr>
        <a:xfrm>
          <a:off x="14325600" y="65260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134129</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6ACDB8B2-DBF8-432C-99EB-5459B3CDFA33}"/>
            </a:ext>
          </a:extLst>
        </xdr:cNvPr>
        <xdr:cNvSpPr txBox="1"/>
      </xdr:nvSpPr>
      <xdr:spPr>
        <a:xfrm>
          <a:off x="14414500" y="650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116840</xdr:rowOff>
    </xdr:from>
    <xdr:to>
      <xdr:col>81</xdr:col>
      <xdr:colOff>101600</xdr:colOff>
      <xdr:row>39</xdr:row>
      <xdr:rowOff>46990</xdr:rowOff>
    </xdr:to>
    <xdr:sp macro="" textlink="">
      <xdr:nvSpPr>
        <xdr:cNvPr id="527" name="楕円 526">
          <a:extLst>
            <a:ext uri="{FF2B5EF4-FFF2-40B4-BE49-F238E27FC236}">
              <a16:creationId xmlns:a16="http://schemas.microsoft.com/office/drawing/2014/main" id="{11FD5648-54BE-4DEA-8716-E6BCB9B421A7}"/>
            </a:ext>
          </a:extLst>
        </xdr:cNvPr>
        <xdr:cNvSpPr/>
      </xdr:nvSpPr>
      <xdr:spPr>
        <a:xfrm>
          <a:off x="1357884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167640</xdr:rowOff>
    </xdr:from>
    <xdr:to>
      <xdr:col>85</xdr:col>
      <xdr:colOff>127000</xdr:colOff>
      <xdr:row>39</xdr:row>
      <xdr:rowOff>35052</xdr:rowOff>
    </xdr:to>
    <xdr:cxnSp macro="">
      <xdr:nvCxnSpPr>
        <xdr:cNvPr id="528" name="直線コネクタ 527">
          <a:extLst>
            <a:ext uri="{FF2B5EF4-FFF2-40B4-BE49-F238E27FC236}">
              <a16:creationId xmlns:a16="http://schemas.microsoft.com/office/drawing/2014/main" id="{F94DA140-C01C-4A38-9F22-829DB913E03B}"/>
            </a:ext>
          </a:extLst>
        </xdr:cNvPr>
        <xdr:cNvCxnSpPr/>
      </xdr:nvCxnSpPr>
      <xdr:spPr>
        <a:xfrm>
          <a:off x="13629640" y="6537960"/>
          <a:ext cx="7467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80264</xdr:rowOff>
    </xdr:from>
    <xdr:to>
      <xdr:col>76</xdr:col>
      <xdr:colOff>165100</xdr:colOff>
      <xdr:row>39</xdr:row>
      <xdr:rowOff>10414</xdr:rowOff>
    </xdr:to>
    <xdr:sp macro="" textlink="">
      <xdr:nvSpPr>
        <xdr:cNvPr id="529" name="楕円 528">
          <a:extLst>
            <a:ext uri="{FF2B5EF4-FFF2-40B4-BE49-F238E27FC236}">
              <a16:creationId xmlns:a16="http://schemas.microsoft.com/office/drawing/2014/main" id="{2D4F020D-26D9-42A4-B398-B1D494510E76}"/>
            </a:ext>
          </a:extLst>
        </xdr:cNvPr>
        <xdr:cNvSpPr/>
      </xdr:nvSpPr>
      <xdr:spPr>
        <a:xfrm>
          <a:off x="12804140" y="6450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131064</xdr:rowOff>
    </xdr:from>
    <xdr:to>
      <xdr:col>81</xdr:col>
      <xdr:colOff>50800</xdr:colOff>
      <xdr:row>38</xdr:row>
      <xdr:rowOff>167640</xdr:rowOff>
    </xdr:to>
    <xdr:cxnSp macro="">
      <xdr:nvCxnSpPr>
        <xdr:cNvPr id="530" name="直線コネクタ 529">
          <a:extLst>
            <a:ext uri="{FF2B5EF4-FFF2-40B4-BE49-F238E27FC236}">
              <a16:creationId xmlns:a16="http://schemas.microsoft.com/office/drawing/2014/main" id="{7BD67F8C-5799-497A-AC1A-465B14AAECAD}"/>
            </a:ext>
          </a:extLst>
        </xdr:cNvPr>
        <xdr:cNvCxnSpPr/>
      </xdr:nvCxnSpPr>
      <xdr:spPr>
        <a:xfrm>
          <a:off x="12854940" y="650138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41402</xdr:rowOff>
    </xdr:from>
    <xdr:to>
      <xdr:col>72</xdr:col>
      <xdr:colOff>38100</xdr:colOff>
      <xdr:row>38</xdr:row>
      <xdr:rowOff>143002</xdr:rowOff>
    </xdr:to>
    <xdr:sp macro="" textlink="">
      <xdr:nvSpPr>
        <xdr:cNvPr id="531" name="楕円 530">
          <a:extLst>
            <a:ext uri="{FF2B5EF4-FFF2-40B4-BE49-F238E27FC236}">
              <a16:creationId xmlns:a16="http://schemas.microsoft.com/office/drawing/2014/main" id="{B17487AD-66F3-4CBF-91A6-F8B31979CD9C}"/>
            </a:ext>
          </a:extLst>
        </xdr:cNvPr>
        <xdr:cNvSpPr/>
      </xdr:nvSpPr>
      <xdr:spPr>
        <a:xfrm>
          <a:off x="12029440" y="64117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92202</xdr:rowOff>
    </xdr:from>
    <xdr:to>
      <xdr:col>76</xdr:col>
      <xdr:colOff>114300</xdr:colOff>
      <xdr:row>38</xdr:row>
      <xdr:rowOff>131064</xdr:rowOff>
    </xdr:to>
    <xdr:cxnSp macro="">
      <xdr:nvCxnSpPr>
        <xdr:cNvPr id="532" name="直線コネクタ 531">
          <a:extLst>
            <a:ext uri="{FF2B5EF4-FFF2-40B4-BE49-F238E27FC236}">
              <a16:creationId xmlns:a16="http://schemas.microsoft.com/office/drawing/2014/main" id="{CFD4567E-328C-406B-ADB4-462540DFA9D5}"/>
            </a:ext>
          </a:extLst>
        </xdr:cNvPr>
        <xdr:cNvCxnSpPr/>
      </xdr:nvCxnSpPr>
      <xdr:spPr>
        <a:xfrm>
          <a:off x="12072620" y="6462522"/>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164846</xdr:rowOff>
    </xdr:from>
    <xdr:to>
      <xdr:col>67</xdr:col>
      <xdr:colOff>101600</xdr:colOff>
      <xdr:row>38</xdr:row>
      <xdr:rowOff>94996</xdr:rowOff>
    </xdr:to>
    <xdr:sp macro="" textlink="">
      <xdr:nvSpPr>
        <xdr:cNvPr id="533" name="楕円 532">
          <a:extLst>
            <a:ext uri="{FF2B5EF4-FFF2-40B4-BE49-F238E27FC236}">
              <a16:creationId xmlns:a16="http://schemas.microsoft.com/office/drawing/2014/main" id="{A64DA7B9-6454-4A7B-A61B-8EEAC4BD419F}"/>
            </a:ext>
          </a:extLst>
        </xdr:cNvPr>
        <xdr:cNvSpPr/>
      </xdr:nvSpPr>
      <xdr:spPr>
        <a:xfrm>
          <a:off x="11231880" y="636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44196</xdr:rowOff>
    </xdr:from>
    <xdr:to>
      <xdr:col>71</xdr:col>
      <xdr:colOff>177800</xdr:colOff>
      <xdr:row>38</xdr:row>
      <xdr:rowOff>92202</xdr:rowOff>
    </xdr:to>
    <xdr:cxnSp macro="">
      <xdr:nvCxnSpPr>
        <xdr:cNvPr id="534" name="直線コネクタ 533">
          <a:extLst>
            <a:ext uri="{FF2B5EF4-FFF2-40B4-BE49-F238E27FC236}">
              <a16:creationId xmlns:a16="http://schemas.microsoft.com/office/drawing/2014/main" id="{20701D0A-8774-4161-8A65-CFBB5CAA2F25}"/>
            </a:ext>
          </a:extLst>
        </xdr:cNvPr>
        <xdr:cNvCxnSpPr/>
      </xdr:nvCxnSpPr>
      <xdr:spPr>
        <a:xfrm>
          <a:off x="11282680" y="6414516"/>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10939</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7E8419F3-ABA6-47A2-BD4B-52C2982767B0}"/>
            </a:ext>
          </a:extLst>
        </xdr:cNvPr>
        <xdr:cNvSpPr txBox="1"/>
      </xdr:nvSpPr>
      <xdr:spPr>
        <a:xfrm>
          <a:off x="13437244" y="57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113809</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2927EC4D-4902-4FF0-983F-A55A32D036FA}"/>
            </a:ext>
          </a:extLst>
        </xdr:cNvPr>
        <xdr:cNvSpPr txBox="1"/>
      </xdr:nvSpPr>
      <xdr:spPr>
        <a:xfrm>
          <a:off x="126752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5BC52B49-D985-4933-A1F3-8E44C17B3B84}"/>
            </a:ext>
          </a:extLst>
        </xdr:cNvPr>
        <xdr:cNvSpPr txBox="1"/>
      </xdr:nvSpPr>
      <xdr:spPr>
        <a:xfrm>
          <a:off x="119005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38371</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22C78797-8DE6-4317-9F4F-B4E48EDA115A}"/>
            </a:ext>
          </a:extLst>
        </xdr:cNvPr>
        <xdr:cNvSpPr txBox="1"/>
      </xdr:nvSpPr>
      <xdr:spPr>
        <a:xfrm>
          <a:off x="11102984" y="57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38117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CFFA1097-D4C9-4206-8A7D-0A56D303C5B6}"/>
            </a:ext>
          </a:extLst>
        </xdr:cNvPr>
        <xdr:cNvSpPr txBox="1"/>
      </xdr:nvSpPr>
      <xdr:spPr>
        <a:xfrm>
          <a:off x="134372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1541</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E8415735-F1F4-4043-90A7-7CF6B4C09FC6}"/>
            </a:ext>
          </a:extLst>
        </xdr:cNvPr>
        <xdr:cNvSpPr txBox="1"/>
      </xdr:nvSpPr>
      <xdr:spPr>
        <a:xfrm>
          <a:off x="126752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134129</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2C77AE68-47D8-4407-AF06-D2156DF842FD}"/>
            </a:ext>
          </a:extLst>
        </xdr:cNvPr>
        <xdr:cNvSpPr txBox="1"/>
      </xdr:nvSpPr>
      <xdr:spPr>
        <a:xfrm>
          <a:off x="11900544" y="650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86123</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705A5D43-E06F-49D1-AA8C-67DAC4777F07}"/>
            </a:ext>
          </a:extLst>
        </xdr:cNvPr>
        <xdr:cNvSpPr txBox="1"/>
      </xdr:nvSpPr>
      <xdr:spPr>
        <a:xfrm>
          <a:off x="11102984" y="645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457C8E87-92AF-4B0C-A56D-A6503A201C6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7B51201E-A510-45C2-ACBF-32D1FB67C2E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8C9C6617-5B03-42F5-8CFF-2CF7A14C93A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6E7E1DDC-C08C-476E-B6C5-1081094FE86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9FCED826-FFB7-438D-A599-8A4BE5690A4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44220832-74BB-4720-9A95-3E6D93E7954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310C99DF-B926-496A-8E19-1300E932BD7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52BB901C-3DF4-4694-890F-ED74DBE1A1A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D719B187-46B3-4F2C-8759-A690BA53BDA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3365312-57F4-420F-8F8B-7C5943892B8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3" name="直線コネクタ 552">
          <a:extLst>
            <a:ext uri="{FF2B5EF4-FFF2-40B4-BE49-F238E27FC236}">
              <a16:creationId xmlns:a16="http://schemas.microsoft.com/office/drawing/2014/main" id="{F8C2E49B-7656-4D69-A7FC-5F82A6D0BB22}"/>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4" name="テキスト ボックス 553">
          <a:extLst>
            <a:ext uri="{FF2B5EF4-FFF2-40B4-BE49-F238E27FC236}">
              <a16:creationId xmlns:a16="http://schemas.microsoft.com/office/drawing/2014/main" id="{FE552208-FF5E-4660-95DE-E3B9CDDB7D2F}"/>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15E242C9-6FA8-494D-9190-1982AD048C3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6" name="テキスト ボックス 555">
          <a:extLst>
            <a:ext uri="{FF2B5EF4-FFF2-40B4-BE49-F238E27FC236}">
              <a16:creationId xmlns:a16="http://schemas.microsoft.com/office/drawing/2014/main" id="{E818AEB5-8EDA-4743-95F7-E422BE9752D2}"/>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7" name="直線コネクタ 556">
          <a:extLst>
            <a:ext uri="{FF2B5EF4-FFF2-40B4-BE49-F238E27FC236}">
              <a16:creationId xmlns:a16="http://schemas.microsoft.com/office/drawing/2014/main" id="{66042634-E979-4ED5-9210-8CA4B76F1DA5}"/>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8" name="テキスト ボックス 557">
          <a:extLst>
            <a:ext uri="{FF2B5EF4-FFF2-40B4-BE49-F238E27FC236}">
              <a16:creationId xmlns:a16="http://schemas.microsoft.com/office/drawing/2014/main" id="{F084F523-7FC8-4531-8544-3F123FAA0854}"/>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a:extLst>
            <a:ext uri="{FF2B5EF4-FFF2-40B4-BE49-F238E27FC236}">
              <a16:creationId xmlns:a16="http://schemas.microsoft.com/office/drawing/2014/main" id="{34F006DE-5D6C-44E2-B56E-F458819AA2E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0" name="テキスト ボックス 559">
          <a:extLst>
            <a:ext uri="{FF2B5EF4-FFF2-40B4-BE49-F238E27FC236}">
              <a16:creationId xmlns:a16="http://schemas.microsoft.com/office/drawing/2014/main" id="{73BCE5C4-9D34-4B17-A0D6-E1AF232EB66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一般廃棄物処理施設】&#10;一人当たり有形固定資産（償却資産）額グラフ枠">
          <a:extLst>
            <a:ext uri="{FF2B5EF4-FFF2-40B4-BE49-F238E27FC236}">
              <a16:creationId xmlns:a16="http://schemas.microsoft.com/office/drawing/2014/main" id="{D3E77AD2-85BB-4881-947A-7A02E6292C3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2" name="直線コネクタ 561">
          <a:extLst>
            <a:ext uri="{FF2B5EF4-FFF2-40B4-BE49-F238E27FC236}">
              <a16:creationId xmlns:a16="http://schemas.microsoft.com/office/drawing/2014/main" id="{1839AEB9-F8F4-4159-9AC6-3A08EA059685}"/>
            </a:ext>
          </a:extLst>
        </xdr:cNvPr>
        <xdr:cNvCxnSpPr/>
      </xdr:nvCxnSpPr>
      <xdr:spPr>
        <a:xfrm flipV="1">
          <a:off x="19509104" y="5705003"/>
          <a:ext cx="0" cy="117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3" name="【一般廃棄物処理施設】&#10;一人当たり有形固定資産（償却資産）額最小値テキスト">
          <a:extLst>
            <a:ext uri="{FF2B5EF4-FFF2-40B4-BE49-F238E27FC236}">
              <a16:creationId xmlns:a16="http://schemas.microsoft.com/office/drawing/2014/main" id="{613DDA14-CBFB-4620-A96B-6A36178DA6FB}"/>
            </a:ext>
          </a:extLst>
        </xdr:cNvPr>
        <xdr:cNvSpPr txBox="1"/>
      </xdr:nvSpPr>
      <xdr:spPr>
        <a:xfrm>
          <a:off x="19547840" y="688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4" name="直線コネクタ 563">
          <a:extLst>
            <a:ext uri="{FF2B5EF4-FFF2-40B4-BE49-F238E27FC236}">
              <a16:creationId xmlns:a16="http://schemas.microsoft.com/office/drawing/2014/main" id="{47D036B4-B2DA-43EF-B9BF-E42A5D59961C}"/>
            </a:ext>
          </a:extLst>
        </xdr:cNvPr>
        <xdr:cNvCxnSpPr/>
      </xdr:nvCxnSpPr>
      <xdr:spPr>
        <a:xfrm>
          <a:off x="19443700" y="6883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5" name="【一般廃棄物処理施設】&#10;一人当たり有形固定資産（償却資産）額最大値テキスト">
          <a:extLst>
            <a:ext uri="{FF2B5EF4-FFF2-40B4-BE49-F238E27FC236}">
              <a16:creationId xmlns:a16="http://schemas.microsoft.com/office/drawing/2014/main" id="{81150F59-D2DD-4F06-B07F-3D9E06B0D273}"/>
            </a:ext>
          </a:extLst>
        </xdr:cNvPr>
        <xdr:cNvSpPr txBox="1"/>
      </xdr:nvSpPr>
      <xdr:spPr>
        <a:xfrm>
          <a:off x="19547840" y="5487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6" name="直線コネクタ 565">
          <a:extLst>
            <a:ext uri="{FF2B5EF4-FFF2-40B4-BE49-F238E27FC236}">
              <a16:creationId xmlns:a16="http://schemas.microsoft.com/office/drawing/2014/main" id="{C82D94F3-8936-44D5-8F8C-F1C024AB17E7}"/>
            </a:ext>
          </a:extLst>
        </xdr:cNvPr>
        <xdr:cNvCxnSpPr/>
      </xdr:nvCxnSpPr>
      <xdr:spPr>
        <a:xfrm>
          <a:off x="19443700" y="5705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149011</xdr:rowOff>
    </xdr:from>
    <xdr:ext cx="534377" cy="259045"/>
    <xdr:sp macro="" textlink="">
      <xdr:nvSpPr>
        <xdr:cNvPr id="567" name="【一般廃棄物処理施設】&#10;一人当たり有形固定資産（償却資産）額平均値テキスト">
          <a:extLst>
            <a:ext uri="{FF2B5EF4-FFF2-40B4-BE49-F238E27FC236}">
              <a16:creationId xmlns:a16="http://schemas.microsoft.com/office/drawing/2014/main" id="{2CC29B41-BC0F-4EC6-934A-BFCCE472ADD6}"/>
            </a:ext>
          </a:extLst>
        </xdr:cNvPr>
        <xdr:cNvSpPr txBox="1"/>
      </xdr:nvSpPr>
      <xdr:spPr>
        <a:xfrm>
          <a:off x="19547840" y="63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68" name="フローチャート: 判断 567">
          <a:extLst>
            <a:ext uri="{FF2B5EF4-FFF2-40B4-BE49-F238E27FC236}">
              <a16:creationId xmlns:a16="http://schemas.microsoft.com/office/drawing/2014/main" id="{62A4FB97-2886-4DB7-91CC-A2A06BAC2C32}"/>
            </a:ext>
          </a:extLst>
        </xdr:cNvPr>
        <xdr:cNvSpPr/>
      </xdr:nvSpPr>
      <xdr:spPr>
        <a:xfrm>
          <a:off x="19458940" y="63732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69" name="フローチャート: 判断 568">
          <a:extLst>
            <a:ext uri="{FF2B5EF4-FFF2-40B4-BE49-F238E27FC236}">
              <a16:creationId xmlns:a16="http://schemas.microsoft.com/office/drawing/2014/main" id="{0F41D498-ECAE-4A74-A32B-48430AD7CD3E}"/>
            </a:ext>
          </a:extLst>
        </xdr:cNvPr>
        <xdr:cNvSpPr/>
      </xdr:nvSpPr>
      <xdr:spPr>
        <a:xfrm>
          <a:off x="18735040" y="63703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70" name="フローチャート: 判断 569">
          <a:extLst>
            <a:ext uri="{FF2B5EF4-FFF2-40B4-BE49-F238E27FC236}">
              <a16:creationId xmlns:a16="http://schemas.microsoft.com/office/drawing/2014/main" id="{9EAFA477-AE62-4821-AE12-FC8E237411CA}"/>
            </a:ext>
          </a:extLst>
        </xdr:cNvPr>
        <xdr:cNvSpPr/>
      </xdr:nvSpPr>
      <xdr:spPr>
        <a:xfrm>
          <a:off x="17937480" y="63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71" name="フローチャート: 判断 570">
          <a:extLst>
            <a:ext uri="{FF2B5EF4-FFF2-40B4-BE49-F238E27FC236}">
              <a16:creationId xmlns:a16="http://schemas.microsoft.com/office/drawing/2014/main" id="{CD0ED5A9-43CD-4F33-BCCA-0A4B27AF49DE}"/>
            </a:ext>
          </a:extLst>
        </xdr:cNvPr>
        <xdr:cNvSpPr/>
      </xdr:nvSpPr>
      <xdr:spPr>
        <a:xfrm>
          <a:off x="17162780" y="640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572" name="フローチャート: 判断 571">
          <a:extLst>
            <a:ext uri="{FF2B5EF4-FFF2-40B4-BE49-F238E27FC236}">
              <a16:creationId xmlns:a16="http://schemas.microsoft.com/office/drawing/2014/main" id="{B228953C-8FC2-41E2-8267-0F4AAD6A9345}"/>
            </a:ext>
          </a:extLst>
        </xdr:cNvPr>
        <xdr:cNvSpPr/>
      </xdr:nvSpPr>
      <xdr:spPr>
        <a:xfrm>
          <a:off x="16388080" y="64167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B3F05B18-47C9-4458-B7AC-496FC96A213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F9FA0CBC-3C7B-404F-AD56-16C2E1597C8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AD7A78ED-4984-4F1F-AE1C-9F10868CBB8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EBBF1F98-2BEA-4FF8-AE5B-25F0250C86D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F4079A22-E2F1-47D1-9808-70223367557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84939</xdr:rowOff>
    </xdr:from>
    <xdr:to>
      <xdr:col>116</xdr:col>
      <xdr:colOff>114300</xdr:colOff>
      <xdr:row>37</xdr:row>
      <xdr:rowOff>15089</xdr:rowOff>
    </xdr:to>
    <xdr:sp macro="" textlink="">
      <xdr:nvSpPr>
        <xdr:cNvPr id="578" name="楕円 577">
          <a:extLst>
            <a:ext uri="{FF2B5EF4-FFF2-40B4-BE49-F238E27FC236}">
              <a16:creationId xmlns:a16="http://schemas.microsoft.com/office/drawing/2014/main" id="{C8047170-A898-4EBD-958B-759E1C551CB3}"/>
            </a:ext>
          </a:extLst>
        </xdr:cNvPr>
        <xdr:cNvSpPr/>
      </xdr:nvSpPr>
      <xdr:spPr>
        <a:xfrm>
          <a:off x="19458940" y="6119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107816</xdr:rowOff>
    </xdr:from>
    <xdr:ext cx="599010" cy="259045"/>
    <xdr:sp macro="" textlink="">
      <xdr:nvSpPr>
        <xdr:cNvPr id="579" name="【一般廃棄物処理施設】&#10;一人当たり有形固定資産（償却資産）額該当値テキスト">
          <a:extLst>
            <a:ext uri="{FF2B5EF4-FFF2-40B4-BE49-F238E27FC236}">
              <a16:creationId xmlns:a16="http://schemas.microsoft.com/office/drawing/2014/main" id="{975DD50A-4D92-46D8-BD47-88D1D37EB464}"/>
            </a:ext>
          </a:extLst>
        </xdr:cNvPr>
        <xdr:cNvSpPr txBox="1"/>
      </xdr:nvSpPr>
      <xdr:spPr>
        <a:xfrm>
          <a:off x="19547840" y="597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91014</xdr:rowOff>
    </xdr:from>
    <xdr:to>
      <xdr:col>112</xdr:col>
      <xdr:colOff>38100</xdr:colOff>
      <xdr:row>37</xdr:row>
      <xdr:rowOff>21164</xdr:rowOff>
    </xdr:to>
    <xdr:sp macro="" textlink="">
      <xdr:nvSpPr>
        <xdr:cNvPr id="580" name="楕円 579">
          <a:extLst>
            <a:ext uri="{FF2B5EF4-FFF2-40B4-BE49-F238E27FC236}">
              <a16:creationId xmlns:a16="http://schemas.microsoft.com/office/drawing/2014/main" id="{12E90910-E98E-416C-A318-E329FB5C973E}"/>
            </a:ext>
          </a:extLst>
        </xdr:cNvPr>
        <xdr:cNvSpPr/>
      </xdr:nvSpPr>
      <xdr:spPr>
        <a:xfrm>
          <a:off x="18735040" y="6126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135739</xdr:rowOff>
    </xdr:from>
    <xdr:to>
      <xdr:col>116</xdr:col>
      <xdr:colOff>63500</xdr:colOff>
      <xdr:row>36</xdr:row>
      <xdr:rowOff>141814</xdr:rowOff>
    </xdr:to>
    <xdr:cxnSp macro="">
      <xdr:nvCxnSpPr>
        <xdr:cNvPr id="581" name="直線コネクタ 580">
          <a:extLst>
            <a:ext uri="{FF2B5EF4-FFF2-40B4-BE49-F238E27FC236}">
              <a16:creationId xmlns:a16="http://schemas.microsoft.com/office/drawing/2014/main" id="{272CCB0D-1866-43B8-89FA-3C1708AE709A}"/>
            </a:ext>
          </a:extLst>
        </xdr:cNvPr>
        <xdr:cNvCxnSpPr/>
      </xdr:nvCxnSpPr>
      <xdr:spPr>
        <a:xfrm flipV="1">
          <a:off x="18778220" y="6170779"/>
          <a:ext cx="731520" cy="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92860</xdr:rowOff>
    </xdr:from>
    <xdr:to>
      <xdr:col>107</xdr:col>
      <xdr:colOff>101600</xdr:colOff>
      <xdr:row>37</xdr:row>
      <xdr:rowOff>23010</xdr:rowOff>
    </xdr:to>
    <xdr:sp macro="" textlink="">
      <xdr:nvSpPr>
        <xdr:cNvPr id="582" name="楕円 581">
          <a:extLst>
            <a:ext uri="{FF2B5EF4-FFF2-40B4-BE49-F238E27FC236}">
              <a16:creationId xmlns:a16="http://schemas.microsoft.com/office/drawing/2014/main" id="{9DCDA4B9-0544-494D-8508-939E5E48FE2F}"/>
            </a:ext>
          </a:extLst>
        </xdr:cNvPr>
        <xdr:cNvSpPr/>
      </xdr:nvSpPr>
      <xdr:spPr>
        <a:xfrm>
          <a:off x="17937480" y="6127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141814</xdr:rowOff>
    </xdr:from>
    <xdr:to>
      <xdr:col>111</xdr:col>
      <xdr:colOff>177800</xdr:colOff>
      <xdr:row>36</xdr:row>
      <xdr:rowOff>143660</xdr:rowOff>
    </xdr:to>
    <xdr:cxnSp macro="">
      <xdr:nvCxnSpPr>
        <xdr:cNvPr id="583" name="直線コネクタ 582">
          <a:extLst>
            <a:ext uri="{FF2B5EF4-FFF2-40B4-BE49-F238E27FC236}">
              <a16:creationId xmlns:a16="http://schemas.microsoft.com/office/drawing/2014/main" id="{AF8823B7-4D91-467E-B5C6-533D16AD9C83}"/>
            </a:ext>
          </a:extLst>
        </xdr:cNvPr>
        <xdr:cNvCxnSpPr/>
      </xdr:nvCxnSpPr>
      <xdr:spPr>
        <a:xfrm flipV="1">
          <a:off x="17988280" y="6176854"/>
          <a:ext cx="78994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95632</xdr:rowOff>
    </xdr:from>
    <xdr:to>
      <xdr:col>102</xdr:col>
      <xdr:colOff>165100</xdr:colOff>
      <xdr:row>37</xdr:row>
      <xdr:rowOff>25782</xdr:rowOff>
    </xdr:to>
    <xdr:sp macro="" textlink="">
      <xdr:nvSpPr>
        <xdr:cNvPr id="584" name="楕円 583">
          <a:extLst>
            <a:ext uri="{FF2B5EF4-FFF2-40B4-BE49-F238E27FC236}">
              <a16:creationId xmlns:a16="http://schemas.microsoft.com/office/drawing/2014/main" id="{913CE017-63A1-4099-97A4-C8967C0E78A4}"/>
            </a:ext>
          </a:extLst>
        </xdr:cNvPr>
        <xdr:cNvSpPr/>
      </xdr:nvSpPr>
      <xdr:spPr>
        <a:xfrm>
          <a:off x="17162780" y="6130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143660</xdr:rowOff>
    </xdr:from>
    <xdr:to>
      <xdr:col>107</xdr:col>
      <xdr:colOff>50800</xdr:colOff>
      <xdr:row>36</xdr:row>
      <xdr:rowOff>146432</xdr:rowOff>
    </xdr:to>
    <xdr:cxnSp macro="">
      <xdr:nvCxnSpPr>
        <xdr:cNvPr id="585" name="直線コネクタ 584">
          <a:extLst>
            <a:ext uri="{FF2B5EF4-FFF2-40B4-BE49-F238E27FC236}">
              <a16:creationId xmlns:a16="http://schemas.microsoft.com/office/drawing/2014/main" id="{6FCC8F18-968F-45C0-B7E1-61E114491C13}"/>
            </a:ext>
          </a:extLst>
        </xdr:cNvPr>
        <xdr:cNvCxnSpPr/>
      </xdr:nvCxnSpPr>
      <xdr:spPr>
        <a:xfrm flipV="1">
          <a:off x="17213580" y="6178700"/>
          <a:ext cx="7747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104375</xdr:rowOff>
    </xdr:from>
    <xdr:to>
      <xdr:col>98</xdr:col>
      <xdr:colOff>38100</xdr:colOff>
      <xdr:row>37</xdr:row>
      <xdr:rowOff>34525</xdr:rowOff>
    </xdr:to>
    <xdr:sp macro="" textlink="">
      <xdr:nvSpPr>
        <xdr:cNvPr id="586" name="楕円 585">
          <a:extLst>
            <a:ext uri="{FF2B5EF4-FFF2-40B4-BE49-F238E27FC236}">
              <a16:creationId xmlns:a16="http://schemas.microsoft.com/office/drawing/2014/main" id="{54080B01-3DA9-4AC1-B3F8-1637B29B54F9}"/>
            </a:ext>
          </a:extLst>
        </xdr:cNvPr>
        <xdr:cNvSpPr/>
      </xdr:nvSpPr>
      <xdr:spPr>
        <a:xfrm>
          <a:off x="16388080" y="6139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146432</xdr:rowOff>
    </xdr:from>
    <xdr:to>
      <xdr:col>102</xdr:col>
      <xdr:colOff>114300</xdr:colOff>
      <xdr:row>36</xdr:row>
      <xdr:rowOff>155175</xdr:rowOff>
    </xdr:to>
    <xdr:cxnSp macro="">
      <xdr:nvCxnSpPr>
        <xdr:cNvPr id="587" name="直線コネクタ 586">
          <a:extLst>
            <a:ext uri="{FF2B5EF4-FFF2-40B4-BE49-F238E27FC236}">
              <a16:creationId xmlns:a16="http://schemas.microsoft.com/office/drawing/2014/main" id="{7744B959-A14A-46BD-849B-97FF1F959F27}"/>
            </a:ext>
          </a:extLst>
        </xdr:cNvPr>
        <xdr:cNvCxnSpPr/>
      </xdr:nvCxnSpPr>
      <xdr:spPr>
        <a:xfrm flipV="1">
          <a:off x="16431260" y="6181472"/>
          <a:ext cx="78232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92764</xdr:rowOff>
    </xdr:from>
    <xdr:ext cx="534377" cy="259045"/>
    <xdr:sp macro="" textlink="">
      <xdr:nvSpPr>
        <xdr:cNvPr id="588" name="n_1aveValue【一般廃棄物処理施設】&#10;一人当たり有形固定資産（償却資産）額">
          <a:extLst>
            <a:ext uri="{FF2B5EF4-FFF2-40B4-BE49-F238E27FC236}">
              <a16:creationId xmlns:a16="http://schemas.microsoft.com/office/drawing/2014/main" id="{E2E035BB-D6B1-4CEA-910B-52D750286AD5}"/>
            </a:ext>
          </a:extLst>
        </xdr:cNvPr>
        <xdr:cNvSpPr txBox="1"/>
      </xdr:nvSpPr>
      <xdr:spPr>
        <a:xfrm>
          <a:off x="18528811" y="646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105983</xdr:rowOff>
    </xdr:from>
    <xdr:ext cx="534377" cy="259045"/>
    <xdr:sp macro="" textlink="">
      <xdr:nvSpPr>
        <xdr:cNvPr id="589" name="n_2aveValue【一般廃棄物処理施設】&#10;一人当たり有形固定資産（償却資産）額">
          <a:extLst>
            <a:ext uri="{FF2B5EF4-FFF2-40B4-BE49-F238E27FC236}">
              <a16:creationId xmlns:a16="http://schemas.microsoft.com/office/drawing/2014/main" id="{DD0F2B29-9A29-4741-9982-C8C0B8C2AC5B}"/>
            </a:ext>
          </a:extLst>
        </xdr:cNvPr>
        <xdr:cNvSpPr txBox="1"/>
      </xdr:nvSpPr>
      <xdr:spPr>
        <a:xfrm>
          <a:off x="17766811" y="647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130397</xdr:rowOff>
    </xdr:from>
    <xdr:ext cx="534377" cy="259045"/>
    <xdr:sp macro="" textlink="">
      <xdr:nvSpPr>
        <xdr:cNvPr id="590" name="n_3aveValue【一般廃棄物処理施設】&#10;一人当たり有形固定資産（償却資産）額">
          <a:extLst>
            <a:ext uri="{FF2B5EF4-FFF2-40B4-BE49-F238E27FC236}">
              <a16:creationId xmlns:a16="http://schemas.microsoft.com/office/drawing/2014/main" id="{0476344A-7780-473C-8B75-48D2F99A507F}"/>
            </a:ext>
          </a:extLst>
        </xdr:cNvPr>
        <xdr:cNvSpPr txBox="1"/>
      </xdr:nvSpPr>
      <xdr:spPr>
        <a:xfrm>
          <a:off x="16969251" y="650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139113</xdr:rowOff>
    </xdr:from>
    <xdr:ext cx="534377" cy="259045"/>
    <xdr:sp macro="" textlink="">
      <xdr:nvSpPr>
        <xdr:cNvPr id="591" name="n_4aveValue【一般廃棄物処理施設】&#10;一人当たり有形固定資産（償却資産）額">
          <a:extLst>
            <a:ext uri="{FF2B5EF4-FFF2-40B4-BE49-F238E27FC236}">
              <a16:creationId xmlns:a16="http://schemas.microsoft.com/office/drawing/2014/main" id="{2DBF01E0-B03E-4886-A1C2-5BC9C845B40D}"/>
            </a:ext>
          </a:extLst>
        </xdr:cNvPr>
        <xdr:cNvSpPr txBox="1"/>
      </xdr:nvSpPr>
      <xdr:spPr>
        <a:xfrm>
          <a:off x="16194551" y="65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37691</xdr:rowOff>
    </xdr:from>
    <xdr:ext cx="599010" cy="259045"/>
    <xdr:sp macro="" textlink="">
      <xdr:nvSpPr>
        <xdr:cNvPr id="592" name="n_1mainValue【一般廃棄物処理施設】&#10;一人当たり有形固定資産（償却資産）額">
          <a:extLst>
            <a:ext uri="{FF2B5EF4-FFF2-40B4-BE49-F238E27FC236}">
              <a16:creationId xmlns:a16="http://schemas.microsoft.com/office/drawing/2014/main" id="{612DEF77-D182-4A72-9415-C0F3D6A93428}"/>
            </a:ext>
          </a:extLst>
        </xdr:cNvPr>
        <xdr:cNvSpPr txBox="1"/>
      </xdr:nvSpPr>
      <xdr:spPr>
        <a:xfrm>
          <a:off x="18496495" y="590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39537</xdr:rowOff>
    </xdr:from>
    <xdr:ext cx="599010" cy="259045"/>
    <xdr:sp macro="" textlink="">
      <xdr:nvSpPr>
        <xdr:cNvPr id="593" name="n_2mainValue【一般廃棄物処理施設】&#10;一人当たり有形固定資産（償却資産）額">
          <a:extLst>
            <a:ext uri="{FF2B5EF4-FFF2-40B4-BE49-F238E27FC236}">
              <a16:creationId xmlns:a16="http://schemas.microsoft.com/office/drawing/2014/main" id="{08FF913F-A083-484D-B26F-17E44DA44C8E}"/>
            </a:ext>
          </a:extLst>
        </xdr:cNvPr>
        <xdr:cNvSpPr txBox="1"/>
      </xdr:nvSpPr>
      <xdr:spPr>
        <a:xfrm>
          <a:off x="17734495" y="59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42309</xdr:rowOff>
    </xdr:from>
    <xdr:ext cx="599010" cy="259045"/>
    <xdr:sp macro="" textlink="">
      <xdr:nvSpPr>
        <xdr:cNvPr id="594" name="n_3mainValue【一般廃棄物処理施設】&#10;一人当たり有形固定資産（償却資産）額">
          <a:extLst>
            <a:ext uri="{FF2B5EF4-FFF2-40B4-BE49-F238E27FC236}">
              <a16:creationId xmlns:a16="http://schemas.microsoft.com/office/drawing/2014/main" id="{7902576E-3AC2-4CCB-8EEA-FADE04AD61A5}"/>
            </a:ext>
          </a:extLst>
        </xdr:cNvPr>
        <xdr:cNvSpPr txBox="1"/>
      </xdr:nvSpPr>
      <xdr:spPr>
        <a:xfrm>
          <a:off x="16936935" y="590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51052</xdr:rowOff>
    </xdr:from>
    <xdr:ext cx="599010" cy="259045"/>
    <xdr:sp macro="" textlink="">
      <xdr:nvSpPr>
        <xdr:cNvPr id="595" name="n_4mainValue【一般廃棄物処理施設】&#10;一人当たり有形固定資産（償却資産）額">
          <a:extLst>
            <a:ext uri="{FF2B5EF4-FFF2-40B4-BE49-F238E27FC236}">
              <a16:creationId xmlns:a16="http://schemas.microsoft.com/office/drawing/2014/main" id="{48F76EFB-E165-4A8D-B12A-158FE0176A26}"/>
            </a:ext>
          </a:extLst>
        </xdr:cNvPr>
        <xdr:cNvSpPr txBox="1"/>
      </xdr:nvSpPr>
      <xdr:spPr>
        <a:xfrm>
          <a:off x="16162235" y="591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id="{85B1C4EC-A52E-4676-B8B5-B0D1DE813F6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id="{B9A2B5BC-808A-4E3A-B09A-9CF88851104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id="{1236FED7-40FD-41EA-8DDE-FF6FFF95C37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id="{9E5EE66E-3A10-45E2-BDDB-733299BEBC3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id="{95AA99A2-7CE8-44A5-8E9E-A7C3F447F06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id="{2E802745-96E6-416C-A7FC-36F16578E90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id="{BF66AEE0-BDD5-44CA-AB5F-CEDEA0B6105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id="{8DD298A3-410A-4F08-BF3D-D374F616C5F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a:extLst>
            <a:ext uri="{FF2B5EF4-FFF2-40B4-BE49-F238E27FC236}">
              <a16:creationId xmlns:a16="http://schemas.microsoft.com/office/drawing/2014/main" id="{1F8C56FA-87DE-4547-80AD-58E122E725E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a:extLst>
            <a:ext uri="{FF2B5EF4-FFF2-40B4-BE49-F238E27FC236}">
              <a16:creationId xmlns:a16="http://schemas.microsoft.com/office/drawing/2014/main" id="{3A7578F4-3BC0-4749-992D-A92808E5417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6" name="テキスト ボックス 605">
          <a:extLst>
            <a:ext uri="{FF2B5EF4-FFF2-40B4-BE49-F238E27FC236}">
              <a16:creationId xmlns:a16="http://schemas.microsoft.com/office/drawing/2014/main" id="{6F8556E9-B54F-4B10-80C2-564AFF3304B7}"/>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7" name="直線コネクタ 606">
          <a:extLst>
            <a:ext uri="{FF2B5EF4-FFF2-40B4-BE49-F238E27FC236}">
              <a16:creationId xmlns:a16="http://schemas.microsoft.com/office/drawing/2014/main" id="{F5788699-506C-45CE-A7E4-B3A01615CDA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08" name="テキスト ボックス 607">
          <a:extLst>
            <a:ext uri="{FF2B5EF4-FFF2-40B4-BE49-F238E27FC236}">
              <a16:creationId xmlns:a16="http://schemas.microsoft.com/office/drawing/2014/main" id="{6A9B4E87-0E31-4806-B8DB-EBC4C3B0E6CD}"/>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9" name="直線コネクタ 608">
          <a:extLst>
            <a:ext uri="{FF2B5EF4-FFF2-40B4-BE49-F238E27FC236}">
              <a16:creationId xmlns:a16="http://schemas.microsoft.com/office/drawing/2014/main" id="{C80B6856-A47C-4A3E-BF7E-01F7081A9AB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0" name="テキスト ボックス 609">
          <a:extLst>
            <a:ext uri="{FF2B5EF4-FFF2-40B4-BE49-F238E27FC236}">
              <a16:creationId xmlns:a16="http://schemas.microsoft.com/office/drawing/2014/main" id="{A7FE4400-3BE8-4E26-8C50-D1B1110BFEC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1" name="直線コネクタ 610">
          <a:extLst>
            <a:ext uri="{FF2B5EF4-FFF2-40B4-BE49-F238E27FC236}">
              <a16:creationId xmlns:a16="http://schemas.microsoft.com/office/drawing/2014/main" id="{7E5B84FB-F2CA-4145-8624-DD58A302F92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2" name="テキスト ボックス 611">
          <a:extLst>
            <a:ext uri="{FF2B5EF4-FFF2-40B4-BE49-F238E27FC236}">
              <a16:creationId xmlns:a16="http://schemas.microsoft.com/office/drawing/2014/main" id="{98CD6700-F6E5-4429-9FA4-94FDEA9F238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3" name="直線コネクタ 612">
          <a:extLst>
            <a:ext uri="{FF2B5EF4-FFF2-40B4-BE49-F238E27FC236}">
              <a16:creationId xmlns:a16="http://schemas.microsoft.com/office/drawing/2014/main" id="{C9F6B230-771E-4669-A015-C1C8479B76E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4" name="テキスト ボックス 613">
          <a:extLst>
            <a:ext uri="{FF2B5EF4-FFF2-40B4-BE49-F238E27FC236}">
              <a16:creationId xmlns:a16="http://schemas.microsoft.com/office/drawing/2014/main" id="{087868BE-AD59-43E4-8A06-4D42D9B056A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5" name="直線コネクタ 614">
          <a:extLst>
            <a:ext uri="{FF2B5EF4-FFF2-40B4-BE49-F238E27FC236}">
              <a16:creationId xmlns:a16="http://schemas.microsoft.com/office/drawing/2014/main" id="{D7E101BC-892B-4189-ABAD-1B1B243542A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6" name="テキスト ボックス 615">
          <a:extLst>
            <a:ext uri="{FF2B5EF4-FFF2-40B4-BE49-F238E27FC236}">
              <a16:creationId xmlns:a16="http://schemas.microsoft.com/office/drawing/2014/main" id="{BE88448E-A6AB-4862-8BA2-AE0E52A91ED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id="{3369635D-5197-4191-8A26-C8D6A96AD6D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8" name="テキスト ボックス 617">
          <a:extLst>
            <a:ext uri="{FF2B5EF4-FFF2-40B4-BE49-F238E27FC236}">
              <a16:creationId xmlns:a16="http://schemas.microsoft.com/office/drawing/2014/main" id="{0D18E93D-CD43-446C-A200-6A4B5442BA7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保健センター・保健所】&#10;有形固定資産減価償却率グラフ枠">
          <a:extLst>
            <a:ext uri="{FF2B5EF4-FFF2-40B4-BE49-F238E27FC236}">
              <a16:creationId xmlns:a16="http://schemas.microsoft.com/office/drawing/2014/main" id="{175FC522-5632-4A69-896C-0BB048A6A53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620" name="直線コネクタ 619">
          <a:extLst>
            <a:ext uri="{FF2B5EF4-FFF2-40B4-BE49-F238E27FC236}">
              <a16:creationId xmlns:a16="http://schemas.microsoft.com/office/drawing/2014/main" id="{6B7B66E9-A927-4724-A4A0-68E74BCFE832}"/>
            </a:ext>
          </a:extLst>
        </xdr:cNvPr>
        <xdr:cNvCxnSpPr/>
      </xdr:nvCxnSpPr>
      <xdr:spPr>
        <a:xfrm flipV="1">
          <a:off x="14375764" y="952881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21" name="【保健センター・保健所】&#10;有形固定資産減価償却率最小値テキスト">
          <a:extLst>
            <a:ext uri="{FF2B5EF4-FFF2-40B4-BE49-F238E27FC236}">
              <a16:creationId xmlns:a16="http://schemas.microsoft.com/office/drawing/2014/main" id="{091600BC-45C5-4847-899A-6E04B71D4749}"/>
            </a:ext>
          </a:extLst>
        </xdr:cNvPr>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22" name="直線コネクタ 621">
          <a:extLst>
            <a:ext uri="{FF2B5EF4-FFF2-40B4-BE49-F238E27FC236}">
              <a16:creationId xmlns:a16="http://schemas.microsoft.com/office/drawing/2014/main" id="{1A9051D1-756F-4CC2-89AF-D571A3EFD993}"/>
            </a:ext>
          </a:extLst>
        </xdr:cNvPr>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23" name="【保健センター・保健所】&#10;有形固定資産減価償却率最大値テキスト">
          <a:extLst>
            <a:ext uri="{FF2B5EF4-FFF2-40B4-BE49-F238E27FC236}">
              <a16:creationId xmlns:a16="http://schemas.microsoft.com/office/drawing/2014/main" id="{601A482A-B6EB-4195-98F8-3F9FC6269B56}"/>
            </a:ext>
          </a:extLst>
        </xdr:cNvPr>
        <xdr:cNvSpPr txBox="1"/>
      </xdr:nvSpPr>
      <xdr:spPr>
        <a:xfrm>
          <a:off x="144145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24" name="直線コネクタ 623">
          <a:extLst>
            <a:ext uri="{FF2B5EF4-FFF2-40B4-BE49-F238E27FC236}">
              <a16:creationId xmlns:a16="http://schemas.microsoft.com/office/drawing/2014/main" id="{29BBCB1E-A5C9-47EB-82B9-A30AC06D9F1D}"/>
            </a:ext>
          </a:extLst>
        </xdr:cNvPr>
        <xdr:cNvCxnSpPr/>
      </xdr:nvCxnSpPr>
      <xdr:spPr>
        <a:xfrm>
          <a:off x="1428750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139717</xdr:rowOff>
    </xdr:from>
    <xdr:ext cx="405111" cy="259045"/>
    <xdr:sp macro="" textlink="">
      <xdr:nvSpPr>
        <xdr:cNvPr id="625" name="【保健センター・保健所】&#10;有形固定資産減価償却率平均値テキスト">
          <a:extLst>
            <a:ext uri="{FF2B5EF4-FFF2-40B4-BE49-F238E27FC236}">
              <a16:creationId xmlns:a16="http://schemas.microsoft.com/office/drawing/2014/main" id="{5777CC29-9A32-4999-AC73-2AC2DDE160E2}"/>
            </a:ext>
          </a:extLst>
        </xdr:cNvPr>
        <xdr:cNvSpPr txBox="1"/>
      </xdr:nvSpPr>
      <xdr:spPr>
        <a:xfrm>
          <a:off x="14414500" y="9862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26" name="フローチャート: 判断 625">
          <a:extLst>
            <a:ext uri="{FF2B5EF4-FFF2-40B4-BE49-F238E27FC236}">
              <a16:creationId xmlns:a16="http://schemas.microsoft.com/office/drawing/2014/main" id="{DE2E1D31-1A9C-474D-99BF-E852D0AC788D}"/>
            </a:ext>
          </a:extLst>
        </xdr:cNvPr>
        <xdr:cNvSpPr/>
      </xdr:nvSpPr>
      <xdr:spPr>
        <a:xfrm>
          <a:off x="14325600" y="100076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27" name="フローチャート: 判断 626">
          <a:extLst>
            <a:ext uri="{FF2B5EF4-FFF2-40B4-BE49-F238E27FC236}">
              <a16:creationId xmlns:a16="http://schemas.microsoft.com/office/drawing/2014/main" id="{EB58B8D8-8019-43FB-AE14-3CE0710200C4}"/>
            </a:ext>
          </a:extLst>
        </xdr:cNvPr>
        <xdr:cNvSpPr/>
      </xdr:nvSpPr>
      <xdr:spPr>
        <a:xfrm>
          <a:off x="1357884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28" name="フローチャート: 判断 627">
          <a:extLst>
            <a:ext uri="{FF2B5EF4-FFF2-40B4-BE49-F238E27FC236}">
              <a16:creationId xmlns:a16="http://schemas.microsoft.com/office/drawing/2014/main" id="{75359E5F-8083-4620-8831-A4E37BE0DD6D}"/>
            </a:ext>
          </a:extLst>
        </xdr:cNvPr>
        <xdr:cNvSpPr/>
      </xdr:nvSpPr>
      <xdr:spPr>
        <a:xfrm>
          <a:off x="12804140" y="984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29" name="フローチャート: 判断 628">
          <a:extLst>
            <a:ext uri="{FF2B5EF4-FFF2-40B4-BE49-F238E27FC236}">
              <a16:creationId xmlns:a16="http://schemas.microsoft.com/office/drawing/2014/main" id="{052D638B-1FA7-4CFC-B636-A3162B0D1D90}"/>
            </a:ext>
          </a:extLst>
        </xdr:cNvPr>
        <xdr:cNvSpPr/>
      </xdr:nvSpPr>
      <xdr:spPr>
        <a:xfrm>
          <a:off x="1202944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630" name="フローチャート: 判断 629">
          <a:extLst>
            <a:ext uri="{FF2B5EF4-FFF2-40B4-BE49-F238E27FC236}">
              <a16:creationId xmlns:a16="http://schemas.microsoft.com/office/drawing/2014/main" id="{6C3D50D9-EC5C-483D-AC11-D36E28481BE7}"/>
            </a:ext>
          </a:extLst>
        </xdr:cNvPr>
        <xdr:cNvSpPr/>
      </xdr:nvSpPr>
      <xdr:spPr>
        <a:xfrm>
          <a:off x="11231880" y="981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C0F94E03-DA4F-47F8-882D-544B3BA2F95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A87CBA65-E26C-4CA4-9529-F6A66B7A05B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49A1BC04-716E-47ED-8DD3-63452180BCF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95C8F65-33A6-4A89-B97C-378253EB89E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AC533B48-24E1-4BEE-ADE5-1618AF0DAA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143510</xdr:rowOff>
    </xdr:from>
    <xdr:to>
      <xdr:col>85</xdr:col>
      <xdr:colOff>177800</xdr:colOff>
      <xdr:row>64</xdr:row>
      <xdr:rowOff>73660</xdr:rowOff>
    </xdr:to>
    <xdr:sp macro="" textlink="">
      <xdr:nvSpPr>
        <xdr:cNvPr id="636" name="楕円 635">
          <a:extLst>
            <a:ext uri="{FF2B5EF4-FFF2-40B4-BE49-F238E27FC236}">
              <a16:creationId xmlns:a16="http://schemas.microsoft.com/office/drawing/2014/main" id="{AE57F07E-F31D-4A89-B051-421AC400B921}"/>
            </a:ext>
          </a:extLst>
        </xdr:cNvPr>
        <xdr:cNvSpPr/>
      </xdr:nvSpPr>
      <xdr:spPr>
        <a:xfrm>
          <a:off x="14325600" y="10704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58437</xdr:rowOff>
    </xdr:from>
    <xdr:ext cx="405111" cy="259045"/>
    <xdr:sp macro="" textlink="">
      <xdr:nvSpPr>
        <xdr:cNvPr id="637" name="【保健センター・保健所】&#10;有形固定資産減価償却率該当値テキスト">
          <a:extLst>
            <a:ext uri="{FF2B5EF4-FFF2-40B4-BE49-F238E27FC236}">
              <a16:creationId xmlns:a16="http://schemas.microsoft.com/office/drawing/2014/main" id="{3B70DFF2-9DCF-43A6-8480-507B054EA3FD}"/>
            </a:ext>
          </a:extLst>
        </xdr:cNvPr>
        <xdr:cNvSpPr txBox="1"/>
      </xdr:nvSpPr>
      <xdr:spPr>
        <a:xfrm>
          <a:off x="14414500" y="1061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67310</xdr:rowOff>
    </xdr:from>
    <xdr:to>
      <xdr:col>81</xdr:col>
      <xdr:colOff>101600</xdr:colOff>
      <xdr:row>63</xdr:row>
      <xdr:rowOff>168910</xdr:rowOff>
    </xdr:to>
    <xdr:sp macro="" textlink="">
      <xdr:nvSpPr>
        <xdr:cNvPr id="638" name="楕円 637">
          <a:extLst>
            <a:ext uri="{FF2B5EF4-FFF2-40B4-BE49-F238E27FC236}">
              <a16:creationId xmlns:a16="http://schemas.microsoft.com/office/drawing/2014/main" id="{ED964AA5-D7B6-4273-9CEA-B107FB7D1357}"/>
            </a:ext>
          </a:extLst>
        </xdr:cNvPr>
        <xdr:cNvSpPr/>
      </xdr:nvSpPr>
      <xdr:spPr>
        <a:xfrm>
          <a:off x="1357884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118110</xdr:rowOff>
    </xdr:from>
    <xdr:to>
      <xdr:col>85</xdr:col>
      <xdr:colOff>127000</xdr:colOff>
      <xdr:row>64</xdr:row>
      <xdr:rowOff>22860</xdr:rowOff>
    </xdr:to>
    <xdr:cxnSp macro="">
      <xdr:nvCxnSpPr>
        <xdr:cNvPr id="639" name="直線コネクタ 638">
          <a:extLst>
            <a:ext uri="{FF2B5EF4-FFF2-40B4-BE49-F238E27FC236}">
              <a16:creationId xmlns:a16="http://schemas.microsoft.com/office/drawing/2014/main" id="{F1AD5B72-CEEB-41E2-98C1-09F475AECCB6}"/>
            </a:ext>
          </a:extLst>
        </xdr:cNvPr>
        <xdr:cNvCxnSpPr/>
      </xdr:nvCxnSpPr>
      <xdr:spPr>
        <a:xfrm>
          <a:off x="13629640" y="1067943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158750</xdr:rowOff>
    </xdr:from>
    <xdr:to>
      <xdr:col>76</xdr:col>
      <xdr:colOff>165100</xdr:colOff>
      <xdr:row>63</xdr:row>
      <xdr:rowOff>88900</xdr:rowOff>
    </xdr:to>
    <xdr:sp macro="" textlink="">
      <xdr:nvSpPr>
        <xdr:cNvPr id="640" name="楕円 639">
          <a:extLst>
            <a:ext uri="{FF2B5EF4-FFF2-40B4-BE49-F238E27FC236}">
              <a16:creationId xmlns:a16="http://schemas.microsoft.com/office/drawing/2014/main" id="{00AF523F-E6F1-4F8E-9A9E-00D69D158019}"/>
            </a:ext>
          </a:extLst>
        </xdr:cNvPr>
        <xdr:cNvSpPr/>
      </xdr:nvSpPr>
      <xdr:spPr>
        <a:xfrm>
          <a:off x="12804140" y="1055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38100</xdr:rowOff>
    </xdr:from>
    <xdr:to>
      <xdr:col>81</xdr:col>
      <xdr:colOff>50800</xdr:colOff>
      <xdr:row>63</xdr:row>
      <xdr:rowOff>118110</xdr:rowOff>
    </xdr:to>
    <xdr:cxnSp macro="">
      <xdr:nvCxnSpPr>
        <xdr:cNvPr id="641" name="直線コネクタ 640">
          <a:extLst>
            <a:ext uri="{FF2B5EF4-FFF2-40B4-BE49-F238E27FC236}">
              <a16:creationId xmlns:a16="http://schemas.microsoft.com/office/drawing/2014/main" id="{23856827-2477-47DE-A356-05181BFCB650}"/>
            </a:ext>
          </a:extLst>
        </xdr:cNvPr>
        <xdr:cNvCxnSpPr/>
      </xdr:nvCxnSpPr>
      <xdr:spPr>
        <a:xfrm>
          <a:off x="12854940" y="1059942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78740</xdr:rowOff>
    </xdr:from>
    <xdr:to>
      <xdr:col>72</xdr:col>
      <xdr:colOff>38100</xdr:colOff>
      <xdr:row>63</xdr:row>
      <xdr:rowOff>8890</xdr:rowOff>
    </xdr:to>
    <xdr:sp macro="" textlink="">
      <xdr:nvSpPr>
        <xdr:cNvPr id="642" name="楕円 641">
          <a:extLst>
            <a:ext uri="{FF2B5EF4-FFF2-40B4-BE49-F238E27FC236}">
              <a16:creationId xmlns:a16="http://schemas.microsoft.com/office/drawing/2014/main" id="{100085EB-2682-4587-8EA9-FAB27FE89D95}"/>
            </a:ext>
          </a:extLst>
        </xdr:cNvPr>
        <xdr:cNvSpPr/>
      </xdr:nvSpPr>
      <xdr:spPr>
        <a:xfrm>
          <a:off x="12029440" y="1047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129540</xdr:rowOff>
    </xdr:from>
    <xdr:to>
      <xdr:col>76</xdr:col>
      <xdr:colOff>114300</xdr:colOff>
      <xdr:row>63</xdr:row>
      <xdr:rowOff>38100</xdr:rowOff>
    </xdr:to>
    <xdr:cxnSp macro="">
      <xdr:nvCxnSpPr>
        <xdr:cNvPr id="643" name="直線コネクタ 642">
          <a:extLst>
            <a:ext uri="{FF2B5EF4-FFF2-40B4-BE49-F238E27FC236}">
              <a16:creationId xmlns:a16="http://schemas.microsoft.com/office/drawing/2014/main" id="{2895FA4B-7AF1-4890-B6DD-70D6E06B4637}"/>
            </a:ext>
          </a:extLst>
        </xdr:cNvPr>
        <xdr:cNvCxnSpPr/>
      </xdr:nvCxnSpPr>
      <xdr:spPr>
        <a:xfrm>
          <a:off x="12072620" y="1052322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170180</xdr:rowOff>
    </xdr:from>
    <xdr:to>
      <xdr:col>67</xdr:col>
      <xdr:colOff>101600</xdr:colOff>
      <xdr:row>62</xdr:row>
      <xdr:rowOff>100330</xdr:rowOff>
    </xdr:to>
    <xdr:sp macro="" textlink="">
      <xdr:nvSpPr>
        <xdr:cNvPr id="644" name="楕円 643">
          <a:extLst>
            <a:ext uri="{FF2B5EF4-FFF2-40B4-BE49-F238E27FC236}">
              <a16:creationId xmlns:a16="http://schemas.microsoft.com/office/drawing/2014/main" id="{FBCAACDA-4532-48D3-950D-05CBECD484E0}"/>
            </a:ext>
          </a:extLst>
        </xdr:cNvPr>
        <xdr:cNvSpPr/>
      </xdr:nvSpPr>
      <xdr:spPr>
        <a:xfrm>
          <a:off x="11231880" y="10396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49530</xdr:rowOff>
    </xdr:from>
    <xdr:to>
      <xdr:col>71</xdr:col>
      <xdr:colOff>177800</xdr:colOff>
      <xdr:row>62</xdr:row>
      <xdr:rowOff>129540</xdr:rowOff>
    </xdr:to>
    <xdr:cxnSp macro="">
      <xdr:nvCxnSpPr>
        <xdr:cNvPr id="645" name="直線コネクタ 644">
          <a:extLst>
            <a:ext uri="{FF2B5EF4-FFF2-40B4-BE49-F238E27FC236}">
              <a16:creationId xmlns:a16="http://schemas.microsoft.com/office/drawing/2014/main" id="{9C44E420-2666-4329-9363-BC8A21522371}"/>
            </a:ext>
          </a:extLst>
        </xdr:cNvPr>
        <xdr:cNvCxnSpPr/>
      </xdr:nvCxnSpPr>
      <xdr:spPr>
        <a:xfrm>
          <a:off x="11282680" y="1044321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154957</xdr:rowOff>
    </xdr:from>
    <xdr:ext cx="405111" cy="259045"/>
    <xdr:sp macro="" textlink="">
      <xdr:nvSpPr>
        <xdr:cNvPr id="646" name="n_1aveValue【保健センター・保健所】&#10;有形固定資産減価償却率">
          <a:extLst>
            <a:ext uri="{FF2B5EF4-FFF2-40B4-BE49-F238E27FC236}">
              <a16:creationId xmlns:a16="http://schemas.microsoft.com/office/drawing/2014/main" id="{E4E3ECE3-BB09-4537-B850-F0D9EEE0F5D6}"/>
            </a:ext>
          </a:extLst>
        </xdr:cNvPr>
        <xdr:cNvSpPr txBox="1"/>
      </xdr:nvSpPr>
      <xdr:spPr>
        <a:xfrm>
          <a:off x="134372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47" name="n_2aveValue【保健センター・保健所】&#10;有形固定資産減価償却率">
          <a:extLst>
            <a:ext uri="{FF2B5EF4-FFF2-40B4-BE49-F238E27FC236}">
              <a16:creationId xmlns:a16="http://schemas.microsoft.com/office/drawing/2014/main" id="{863930F2-24CC-43DC-8DD7-CD29AE2479BE}"/>
            </a:ext>
          </a:extLst>
        </xdr:cNvPr>
        <xdr:cNvSpPr txBox="1"/>
      </xdr:nvSpPr>
      <xdr:spPr>
        <a:xfrm>
          <a:off x="126752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648" name="n_3aveValue【保健センター・保健所】&#10;有形固定資産減価償却率">
          <a:extLst>
            <a:ext uri="{FF2B5EF4-FFF2-40B4-BE49-F238E27FC236}">
              <a16:creationId xmlns:a16="http://schemas.microsoft.com/office/drawing/2014/main" id="{E0B97625-21B7-450C-BFA8-C54E224475E3}"/>
            </a:ext>
          </a:extLst>
        </xdr:cNvPr>
        <xdr:cNvSpPr txBox="1"/>
      </xdr:nvSpPr>
      <xdr:spPr>
        <a:xfrm>
          <a:off x="119005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36847</xdr:rowOff>
    </xdr:from>
    <xdr:ext cx="405111" cy="259045"/>
    <xdr:sp macro="" textlink="">
      <xdr:nvSpPr>
        <xdr:cNvPr id="649" name="n_4aveValue【保健センター・保健所】&#10;有形固定資産減価償却率">
          <a:extLst>
            <a:ext uri="{FF2B5EF4-FFF2-40B4-BE49-F238E27FC236}">
              <a16:creationId xmlns:a16="http://schemas.microsoft.com/office/drawing/2014/main" id="{C26A7063-CE6F-4C75-89D9-F65AD11B3192}"/>
            </a:ext>
          </a:extLst>
        </xdr:cNvPr>
        <xdr:cNvSpPr txBox="1"/>
      </xdr:nvSpPr>
      <xdr:spPr>
        <a:xfrm>
          <a:off x="1110298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160037</xdr:rowOff>
    </xdr:from>
    <xdr:ext cx="405111" cy="259045"/>
    <xdr:sp macro="" textlink="">
      <xdr:nvSpPr>
        <xdr:cNvPr id="650" name="n_1mainValue【保健センター・保健所】&#10;有形固定資産減価償却率">
          <a:extLst>
            <a:ext uri="{FF2B5EF4-FFF2-40B4-BE49-F238E27FC236}">
              <a16:creationId xmlns:a16="http://schemas.microsoft.com/office/drawing/2014/main" id="{D7AC8DB0-BDB8-4EDB-A4DD-F2BCD15E5317}"/>
            </a:ext>
          </a:extLst>
        </xdr:cNvPr>
        <xdr:cNvSpPr txBox="1"/>
      </xdr:nvSpPr>
      <xdr:spPr>
        <a:xfrm>
          <a:off x="134372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80027</xdr:rowOff>
    </xdr:from>
    <xdr:ext cx="405111" cy="259045"/>
    <xdr:sp macro="" textlink="">
      <xdr:nvSpPr>
        <xdr:cNvPr id="651" name="n_2mainValue【保健センター・保健所】&#10;有形固定資産減価償却率">
          <a:extLst>
            <a:ext uri="{FF2B5EF4-FFF2-40B4-BE49-F238E27FC236}">
              <a16:creationId xmlns:a16="http://schemas.microsoft.com/office/drawing/2014/main" id="{0AA8C922-CA97-4250-AD11-85C30B1E5452}"/>
            </a:ext>
          </a:extLst>
        </xdr:cNvPr>
        <xdr:cNvSpPr txBox="1"/>
      </xdr:nvSpPr>
      <xdr:spPr>
        <a:xfrm>
          <a:off x="126752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17</xdr:rowOff>
    </xdr:from>
    <xdr:ext cx="405111" cy="259045"/>
    <xdr:sp macro="" textlink="">
      <xdr:nvSpPr>
        <xdr:cNvPr id="652" name="n_3mainValue【保健センター・保健所】&#10;有形固定資産減価償却率">
          <a:extLst>
            <a:ext uri="{FF2B5EF4-FFF2-40B4-BE49-F238E27FC236}">
              <a16:creationId xmlns:a16="http://schemas.microsoft.com/office/drawing/2014/main" id="{D822E7C6-3F2D-4FC8-87DF-37E7AB1AA54E}"/>
            </a:ext>
          </a:extLst>
        </xdr:cNvPr>
        <xdr:cNvSpPr txBox="1"/>
      </xdr:nvSpPr>
      <xdr:spPr>
        <a:xfrm>
          <a:off x="119005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91457</xdr:rowOff>
    </xdr:from>
    <xdr:ext cx="405111" cy="259045"/>
    <xdr:sp macro="" textlink="">
      <xdr:nvSpPr>
        <xdr:cNvPr id="653" name="n_4mainValue【保健センター・保健所】&#10;有形固定資産減価償却率">
          <a:extLst>
            <a:ext uri="{FF2B5EF4-FFF2-40B4-BE49-F238E27FC236}">
              <a16:creationId xmlns:a16="http://schemas.microsoft.com/office/drawing/2014/main" id="{2FA4DD28-665F-418E-B078-37A8A2DD1573}"/>
            </a:ext>
          </a:extLst>
        </xdr:cNvPr>
        <xdr:cNvSpPr txBox="1"/>
      </xdr:nvSpPr>
      <xdr:spPr>
        <a:xfrm>
          <a:off x="1110298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id="{4390BE9F-0620-485E-9E80-77DB7080DBA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id="{DAED7D99-ADBA-4AA5-B2A4-101500C8AA8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id="{69BC52D1-0D0A-4E9F-A001-B38A439DD07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id="{2F0A7556-C0F7-47C7-A6BA-00001EEF5E2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id="{7690236B-C9B0-47A3-BB2B-FB7AA2EF054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id="{4007532C-6007-4147-8C5D-FA5CF1DAB82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id="{4BEF9BE1-96A6-43F6-93D2-C3FC2C410F2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id="{B9DBAB06-53D1-433B-A9CC-66FAFCD99BF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id="{8A383F25-6469-4904-A77E-EB2C8926A16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id="{8E80B372-B276-43F7-A064-A747F0EE9EC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4" name="直線コネクタ 663">
          <a:extLst>
            <a:ext uri="{FF2B5EF4-FFF2-40B4-BE49-F238E27FC236}">
              <a16:creationId xmlns:a16="http://schemas.microsoft.com/office/drawing/2014/main" id="{37A3A181-F166-4E81-89AF-7DB6D355424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5" name="テキスト ボックス 664">
          <a:extLst>
            <a:ext uri="{FF2B5EF4-FFF2-40B4-BE49-F238E27FC236}">
              <a16:creationId xmlns:a16="http://schemas.microsoft.com/office/drawing/2014/main" id="{3549F9B2-C6FC-4EFC-ACE4-975EAB2C5D6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6" name="直線コネクタ 665">
          <a:extLst>
            <a:ext uri="{FF2B5EF4-FFF2-40B4-BE49-F238E27FC236}">
              <a16:creationId xmlns:a16="http://schemas.microsoft.com/office/drawing/2014/main" id="{A6FFC7C0-BEBC-4C07-B55F-1D3A0968028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7" name="テキスト ボックス 666">
          <a:extLst>
            <a:ext uri="{FF2B5EF4-FFF2-40B4-BE49-F238E27FC236}">
              <a16:creationId xmlns:a16="http://schemas.microsoft.com/office/drawing/2014/main" id="{D27FCD1F-5425-4077-AE41-A1C6DA7E867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8" name="直線コネクタ 667">
          <a:extLst>
            <a:ext uri="{FF2B5EF4-FFF2-40B4-BE49-F238E27FC236}">
              <a16:creationId xmlns:a16="http://schemas.microsoft.com/office/drawing/2014/main" id="{04514F7C-F87F-4659-8F85-760C5A458B5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9" name="テキスト ボックス 668">
          <a:extLst>
            <a:ext uri="{FF2B5EF4-FFF2-40B4-BE49-F238E27FC236}">
              <a16:creationId xmlns:a16="http://schemas.microsoft.com/office/drawing/2014/main" id="{29B8BAD2-77FA-4938-BF6D-3AF66113BC6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0" name="直線コネクタ 669">
          <a:extLst>
            <a:ext uri="{FF2B5EF4-FFF2-40B4-BE49-F238E27FC236}">
              <a16:creationId xmlns:a16="http://schemas.microsoft.com/office/drawing/2014/main" id="{79F2059E-3466-41A4-83A8-FBA0059360F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1" name="テキスト ボックス 670">
          <a:extLst>
            <a:ext uri="{FF2B5EF4-FFF2-40B4-BE49-F238E27FC236}">
              <a16:creationId xmlns:a16="http://schemas.microsoft.com/office/drawing/2014/main" id="{99D53498-C4B4-4047-BEE4-1591E2509C4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2" name="直線コネクタ 671">
          <a:extLst>
            <a:ext uri="{FF2B5EF4-FFF2-40B4-BE49-F238E27FC236}">
              <a16:creationId xmlns:a16="http://schemas.microsoft.com/office/drawing/2014/main" id="{5A05F883-37DE-4E68-8617-2C609A80AE8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3" name="テキスト ボックス 672">
          <a:extLst>
            <a:ext uri="{FF2B5EF4-FFF2-40B4-BE49-F238E27FC236}">
              <a16:creationId xmlns:a16="http://schemas.microsoft.com/office/drawing/2014/main" id="{B24B9AE9-97FC-42BE-9E21-A2810017437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B2A4E959-9FFE-4AB2-96C9-5478AAB7F5C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D54B3332-F141-4FEB-BCE4-71BAF1AAF8F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2DCBF090-9B73-45EF-988E-C8EE35942BB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7" name="直線コネクタ 676">
          <a:extLst>
            <a:ext uri="{FF2B5EF4-FFF2-40B4-BE49-F238E27FC236}">
              <a16:creationId xmlns:a16="http://schemas.microsoft.com/office/drawing/2014/main" id="{F386CE64-E9C9-404E-9262-C42A8F092866}"/>
            </a:ext>
          </a:extLst>
        </xdr:cNvPr>
        <xdr:cNvCxnSpPr/>
      </xdr:nvCxnSpPr>
      <xdr:spPr>
        <a:xfrm flipV="1">
          <a:off x="19509104" y="95148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1E5FF63A-D12C-4381-A68D-BFDFFD5A692C}"/>
            </a:ext>
          </a:extLst>
        </xdr:cNvPr>
        <xdr:cNvSpPr txBox="1"/>
      </xdr:nvSpPr>
      <xdr:spPr>
        <a:xfrm>
          <a:off x="1954784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79" name="直線コネクタ 678">
          <a:extLst>
            <a:ext uri="{FF2B5EF4-FFF2-40B4-BE49-F238E27FC236}">
              <a16:creationId xmlns:a16="http://schemas.microsoft.com/office/drawing/2014/main" id="{09DCC95C-1428-4E42-B222-88C53B1B8898}"/>
            </a:ext>
          </a:extLst>
        </xdr:cNvPr>
        <xdr:cNvCxnSpPr/>
      </xdr:nvCxnSpPr>
      <xdr:spPr>
        <a:xfrm>
          <a:off x="19443700" y="1077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92B15981-3CE7-4199-8F19-FE14124C74C7}"/>
            </a:ext>
          </a:extLst>
        </xdr:cNvPr>
        <xdr:cNvSpPr txBox="1"/>
      </xdr:nvSpPr>
      <xdr:spPr>
        <a:xfrm>
          <a:off x="19547840" y="929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1" name="直線コネクタ 680">
          <a:extLst>
            <a:ext uri="{FF2B5EF4-FFF2-40B4-BE49-F238E27FC236}">
              <a16:creationId xmlns:a16="http://schemas.microsoft.com/office/drawing/2014/main" id="{D1AEFC42-8A72-4AD3-9281-4F9D87DAE4F5}"/>
            </a:ext>
          </a:extLst>
        </xdr:cNvPr>
        <xdr:cNvCxnSpPr/>
      </xdr:nvCxnSpPr>
      <xdr:spPr>
        <a:xfrm>
          <a:off x="19443700" y="9514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571A8E30-74CF-470C-BEC1-6A82E3EA169F}"/>
            </a:ext>
          </a:extLst>
        </xdr:cNvPr>
        <xdr:cNvSpPr txBox="1"/>
      </xdr:nvSpPr>
      <xdr:spPr>
        <a:xfrm>
          <a:off x="19547840" y="10261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3" name="フローチャート: 判断 682">
          <a:extLst>
            <a:ext uri="{FF2B5EF4-FFF2-40B4-BE49-F238E27FC236}">
              <a16:creationId xmlns:a16="http://schemas.microsoft.com/office/drawing/2014/main" id="{D5F14B84-2565-4445-931A-907ADA894188}"/>
            </a:ext>
          </a:extLst>
        </xdr:cNvPr>
        <xdr:cNvSpPr/>
      </xdr:nvSpPr>
      <xdr:spPr>
        <a:xfrm>
          <a:off x="1945894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4" name="フローチャート: 判断 683">
          <a:extLst>
            <a:ext uri="{FF2B5EF4-FFF2-40B4-BE49-F238E27FC236}">
              <a16:creationId xmlns:a16="http://schemas.microsoft.com/office/drawing/2014/main" id="{0FCDAA87-8F9D-4380-80B9-7CC1F8403014}"/>
            </a:ext>
          </a:extLst>
        </xdr:cNvPr>
        <xdr:cNvSpPr/>
      </xdr:nvSpPr>
      <xdr:spPr>
        <a:xfrm>
          <a:off x="18735040" y="104063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5" name="フローチャート: 判断 684">
          <a:extLst>
            <a:ext uri="{FF2B5EF4-FFF2-40B4-BE49-F238E27FC236}">
              <a16:creationId xmlns:a16="http://schemas.microsoft.com/office/drawing/2014/main" id="{89CD6DC3-72AB-442C-8808-E9AD8698EECB}"/>
            </a:ext>
          </a:extLst>
        </xdr:cNvPr>
        <xdr:cNvSpPr/>
      </xdr:nvSpPr>
      <xdr:spPr>
        <a:xfrm>
          <a:off x="1793748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6" name="フローチャート: 判断 685">
          <a:extLst>
            <a:ext uri="{FF2B5EF4-FFF2-40B4-BE49-F238E27FC236}">
              <a16:creationId xmlns:a16="http://schemas.microsoft.com/office/drawing/2014/main" id="{755B4FF0-54B7-4D42-926B-AB64BB460591}"/>
            </a:ext>
          </a:extLst>
        </xdr:cNvPr>
        <xdr:cNvSpPr/>
      </xdr:nvSpPr>
      <xdr:spPr>
        <a:xfrm>
          <a:off x="1716278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687" name="フローチャート: 判断 686">
          <a:extLst>
            <a:ext uri="{FF2B5EF4-FFF2-40B4-BE49-F238E27FC236}">
              <a16:creationId xmlns:a16="http://schemas.microsoft.com/office/drawing/2014/main" id="{10740166-14BD-41AD-A9CB-5927B88BE7A1}"/>
            </a:ext>
          </a:extLst>
        </xdr:cNvPr>
        <xdr:cNvSpPr/>
      </xdr:nvSpPr>
      <xdr:spPr>
        <a:xfrm>
          <a:off x="16388080" y="104063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AA44E536-A2DF-4C60-9FE0-AC3F9D5EE90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E3CE4BC9-4682-4220-A7EA-4311C8E4AE3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D08FEAE0-FC8D-4944-8B13-9194AFB5590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1878057-2992-4BBB-A638-67EEFFF6B2C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8C05ED05-F320-4A8E-82F7-B569B91EA61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88900</xdr:rowOff>
    </xdr:from>
    <xdr:to>
      <xdr:col>116</xdr:col>
      <xdr:colOff>114300</xdr:colOff>
      <xdr:row>63</xdr:row>
      <xdr:rowOff>19050</xdr:rowOff>
    </xdr:to>
    <xdr:sp macro="" textlink="">
      <xdr:nvSpPr>
        <xdr:cNvPr id="693" name="楕円 692">
          <a:extLst>
            <a:ext uri="{FF2B5EF4-FFF2-40B4-BE49-F238E27FC236}">
              <a16:creationId xmlns:a16="http://schemas.microsoft.com/office/drawing/2014/main" id="{BA751AF1-2BBD-4586-ACDB-4025AF39768F}"/>
            </a:ext>
          </a:extLst>
        </xdr:cNvPr>
        <xdr:cNvSpPr/>
      </xdr:nvSpPr>
      <xdr:spPr>
        <a:xfrm>
          <a:off x="19458940" y="10482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67327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CF098F84-3068-4342-AAC6-84F170D0E431}"/>
            </a:ext>
          </a:extLst>
        </xdr:cNvPr>
        <xdr:cNvSpPr txBox="1"/>
      </xdr:nvSpPr>
      <xdr:spPr>
        <a:xfrm>
          <a:off x="19547840"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88900</xdr:rowOff>
    </xdr:from>
    <xdr:to>
      <xdr:col>112</xdr:col>
      <xdr:colOff>38100</xdr:colOff>
      <xdr:row>63</xdr:row>
      <xdr:rowOff>19050</xdr:rowOff>
    </xdr:to>
    <xdr:sp macro="" textlink="">
      <xdr:nvSpPr>
        <xdr:cNvPr id="695" name="楕円 694">
          <a:extLst>
            <a:ext uri="{FF2B5EF4-FFF2-40B4-BE49-F238E27FC236}">
              <a16:creationId xmlns:a16="http://schemas.microsoft.com/office/drawing/2014/main" id="{F880DB6F-3577-4EFE-BAA8-F560F3724050}"/>
            </a:ext>
          </a:extLst>
        </xdr:cNvPr>
        <xdr:cNvSpPr/>
      </xdr:nvSpPr>
      <xdr:spPr>
        <a:xfrm>
          <a:off x="18735040" y="10482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139700</xdr:rowOff>
    </xdr:from>
    <xdr:to>
      <xdr:col>116</xdr:col>
      <xdr:colOff>63500</xdr:colOff>
      <xdr:row>62</xdr:row>
      <xdr:rowOff>139700</xdr:rowOff>
    </xdr:to>
    <xdr:cxnSp macro="">
      <xdr:nvCxnSpPr>
        <xdr:cNvPr id="696" name="直線コネクタ 695">
          <a:extLst>
            <a:ext uri="{FF2B5EF4-FFF2-40B4-BE49-F238E27FC236}">
              <a16:creationId xmlns:a16="http://schemas.microsoft.com/office/drawing/2014/main" id="{E87D5BE7-6327-41D4-93CB-DE0A1CE27D81}"/>
            </a:ext>
          </a:extLst>
        </xdr:cNvPr>
        <xdr:cNvCxnSpPr/>
      </xdr:nvCxnSpPr>
      <xdr:spPr>
        <a:xfrm>
          <a:off x="18778220" y="105333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88900</xdr:rowOff>
    </xdr:from>
    <xdr:to>
      <xdr:col>107</xdr:col>
      <xdr:colOff>101600</xdr:colOff>
      <xdr:row>63</xdr:row>
      <xdr:rowOff>19050</xdr:rowOff>
    </xdr:to>
    <xdr:sp macro="" textlink="">
      <xdr:nvSpPr>
        <xdr:cNvPr id="697" name="楕円 696">
          <a:extLst>
            <a:ext uri="{FF2B5EF4-FFF2-40B4-BE49-F238E27FC236}">
              <a16:creationId xmlns:a16="http://schemas.microsoft.com/office/drawing/2014/main" id="{C13360FD-BE54-4904-9338-99368386ABD3}"/>
            </a:ext>
          </a:extLst>
        </xdr:cNvPr>
        <xdr:cNvSpPr/>
      </xdr:nvSpPr>
      <xdr:spPr>
        <a:xfrm>
          <a:off x="17937480" y="10482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139700</xdr:rowOff>
    </xdr:from>
    <xdr:to>
      <xdr:col>111</xdr:col>
      <xdr:colOff>177800</xdr:colOff>
      <xdr:row>62</xdr:row>
      <xdr:rowOff>139700</xdr:rowOff>
    </xdr:to>
    <xdr:cxnSp macro="">
      <xdr:nvCxnSpPr>
        <xdr:cNvPr id="698" name="直線コネクタ 697">
          <a:extLst>
            <a:ext uri="{FF2B5EF4-FFF2-40B4-BE49-F238E27FC236}">
              <a16:creationId xmlns:a16="http://schemas.microsoft.com/office/drawing/2014/main" id="{BE51622A-6057-4E46-A965-9E67D6804666}"/>
            </a:ext>
          </a:extLst>
        </xdr:cNvPr>
        <xdr:cNvCxnSpPr/>
      </xdr:nvCxnSpPr>
      <xdr:spPr>
        <a:xfrm>
          <a:off x="17988280" y="105333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99" name="楕円 698">
          <a:extLst>
            <a:ext uri="{FF2B5EF4-FFF2-40B4-BE49-F238E27FC236}">
              <a16:creationId xmlns:a16="http://schemas.microsoft.com/office/drawing/2014/main" id="{7A5A69CF-F20A-4D7A-B3A1-C6A2E135696F}"/>
            </a:ext>
          </a:extLst>
        </xdr:cNvPr>
        <xdr:cNvSpPr/>
      </xdr:nvSpPr>
      <xdr:spPr>
        <a:xfrm>
          <a:off x="17162780" y="10482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139700</xdr:rowOff>
    </xdr:from>
    <xdr:to>
      <xdr:col>107</xdr:col>
      <xdr:colOff>50800</xdr:colOff>
      <xdr:row>62</xdr:row>
      <xdr:rowOff>139700</xdr:rowOff>
    </xdr:to>
    <xdr:cxnSp macro="">
      <xdr:nvCxnSpPr>
        <xdr:cNvPr id="700" name="直線コネクタ 699">
          <a:extLst>
            <a:ext uri="{FF2B5EF4-FFF2-40B4-BE49-F238E27FC236}">
              <a16:creationId xmlns:a16="http://schemas.microsoft.com/office/drawing/2014/main" id="{AC4604DE-3F1F-425F-9289-06C9570941EC}"/>
            </a:ext>
          </a:extLst>
        </xdr:cNvPr>
        <xdr:cNvCxnSpPr/>
      </xdr:nvCxnSpPr>
      <xdr:spPr>
        <a:xfrm>
          <a:off x="17213580" y="105333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88900</xdr:rowOff>
    </xdr:from>
    <xdr:to>
      <xdr:col>98</xdr:col>
      <xdr:colOff>38100</xdr:colOff>
      <xdr:row>63</xdr:row>
      <xdr:rowOff>19050</xdr:rowOff>
    </xdr:to>
    <xdr:sp macro="" textlink="">
      <xdr:nvSpPr>
        <xdr:cNvPr id="701" name="楕円 700">
          <a:extLst>
            <a:ext uri="{FF2B5EF4-FFF2-40B4-BE49-F238E27FC236}">
              <a16:creationId xmlns:a16="http://schemas.microsoft.com/office/drawing/2014/main" id="{403DD5E1-0615-403E-B90F-831EBAB76A3C}"/>
            </a:ext>
          </a:extLst>
        </xdr:cNvPr>
        <xdr:cNvSpPr/>
      </xdr:nvSpPr>
      <xdr:spPr>
        <a:xfrm>
          <a:off x="16388080" y="10482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139700</xdr:rowOff>
    </xdr:from>
    <xdr:to>
      <xdr:col>102</xdr:col>
      <xdr:colOff>114300</xdr:colOff>
      <xdr:row>62</xdr:row>
      <xdr:rowOff>139700</xdr:rowOff>
    </xdr:to>
    <xdr:cxnSp macro="">
      <xdr:nvCxnSpPr>
        <xdr:cNvPr id="702" name="直線コネクタ 701">
          <a:extLst>
            <a:ext uri="{FF2B5EF4-FFF2-40B4-BE49-F238E27FC236}">
              <a16:creationId xmlns:a16="http://schemas.microsoft.com/office/drawing/2014/main" id="{C052B630-4B39-40E8-9B58-1913E6DF956F}"/>
            </a:ext>
          </a:extLst>
        </xdr:cNvPr>
        <xdr:cNvCxnSpPr/>
      </xdr:nvCxnSpPr>
      <xdr:spPr>
        <a:xfrm>
          <a:off x="16431260" y="105333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703" name="n_1aveValue【保健センター・保健所】&#10;一人当たり面積">
          <a:extLst>
            <a:ext uri="{FF2B5EF4-FFF2-40B4-BE49-F238E27FC236}">
              <a16:creationId xmlns:a16="http://schemas.microsoft.com/office/drawing/2014/main" id="{57C4CEF2-7582-4E54-891F-615C5BA798CC}"/>
            </a:ext>
          </a:extLst>
        </xdr:cNvPr>
        <xdr:cNvSpPr txBox="1"/>
      </xdr:nvSpPr>
      <xdr:spPr>
        <a:xfrm>
          <a:off x="185611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04" name="n_2aveValue【保健センター・保健所】&#10;一人当たり面積">
          <a:extLst>
            <a:ext uri="{FF2B5EF4-FFF2-40B4-BE49-F238E27FC236}">
              <a16:creationId xmlns:a16="http://schemas.microsoft.com/office/drawing/2014/main" id="{BC48BE27-D827-45F2-8432-83450CBD2598}"/>
            </a:ext>
          </a:extLst>
        </xdr:cNvPr>
        <xdr:cNvSpPr txBox="1"/>
      </xdr:nvSpPr>
      <xdr:spPr>
        <a:xfrm>
          <a:off x="1777626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705" name="n_3aveValue【保健センター・保健所】&#10;一人当たり面積">
          <a:extLst>
            <a:ext uri="{FF2B5EF4-FFF2-40B4-BE49-F238E27FC236}">
              <a16:creationId xmlns:a16="http://schemas.microsoft.com/office/drawing/2014/main" id="{13167754-3EFF-41D8-80DE-78705ACE5641}"/>
            </a:ext>
          </a:extLst>
        </xdr:cNvPr>
        <xdr:cNvSpPr txBox="1"/>
      </xdr:nvSpPr>
      <xdr:spPr>
        <a:xfrm>
          <a:off x="1700156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130827</xdr:rowOff>
    </xdr:from>
    <xdr:ext cx="469744" cy="259045"/>
    <xdr:sp macro="" textlink="">
      <xdr:nvSpPr>
        <xdr:cNvPr id="706" name="n_4aveValue【保健センター・保健所】&#10;一人当たり面積">
          <a:extLst>
            <a:ext uri="{FF2B5EF4-FFF2-40B4-BE49-F238E27FC236}">
              <a16:creationId xmlns:a16="http://schemas.microsoft.com/office/drawing/2014/main" id="{61421BB1-5B87-4176-A828-32580AB11C57}"/>
            </a:ext>
          </a:extLst>
        </xdr:cNvPr>
        <xdr:cNvSpPr txBox="1"/>
      </xdr:nvSpPr>
      <xdr:spPr>
        <a:xfrm>
          <a:off x="1622686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10177</xdr:rowOff>
    </xdr:from>
    <xdr:ext cx="469744" cy="259045"/>
    <xdr:sp macro="" textlink="">
      <xdr:nvSpPr>
        <xdr:cNvPr id="707" name="n_1mainValue【保健センター・保健所】&#10;一人当たり面積">
          <a:extLst>
            <a:ext uri="{FF2B5EF4-FFF2-40B4-BE49-F238E27FC236}">
              <a16:creationId xmlns:a16="http://schemas.microsoft.com/office/drawing/2014/main" id="{61009DB6-CC8C-4A9F-86D7-3E018693E97D}"/>
            </a:ext>
          </a:extLst>
        </xdr:cNvPr>
        <xdr:cNvSpPr txBox="1"/>
      </xdr:nvSpPr>
      <xdr:spPr>
        <a:xfrm>
          <a:off x="185611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10177</xdr:rowOff>
    </xdr:from>
    <xdr:ext cx="469744" cy="259045"/>
    <xdr:sp macro="" textlink="">
      <xdr:nvSpPr>
        <xdr:cNvPr id="708" name="n_2mainValue【保健センター・保健所】&#10;一人当たり面積">
          <a:extLst>
            <a:ext uri="{FF2B5EF4-FFF2-40B4-BE49-F238E27FC236}">
              <a16:creationId xmlns:a16="http://schemas.microsoft.com/office/drawing/2014/main" id="{3CB691D2-EE2B-4478-B293-2CBD64BC17BD}"/>
            </a:ext>
          </a:extLst>
        </xdr:cNvPr>
        <xdr:cNvSpPr txBox="1"/>
      </xdr:nvSpPr>
      <xdr:spPr>
        <a:xfrm>
          <a:off x="1777626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10177</xdr:rowOff>
    </xdr:from>
    <xdr:ext cx="469744" cy="259045"/>
    <xdr:sp macro="" textlink="">
      <xdr:nvSpPr>
        <xdr:cNvPr id="709" name="n_3mainValue【保健センター・保健所】&#10;一人当たり面積">
          <a:extLst>
            <a:ext uri="{FF2B5EF4-FFF2-40B4-BE49-F238E27FC236}">
              <a16:creationId xmlns:a16="http://schemas.microsoft.com/office/drawing/2014/main" id="{B6CAB781-8160-420D-A7CE-F5194431A2D9}"/>
            </a:ext>
          </a:extLst>
        </xdr:cNvPr>
        <xdr:cNvSpPr txBox="1"/>
      </xdr:nvSpPr>
      <xdr:spPr>
        <a:xfrm>
          <a:off x="1700156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10177</xdr:rowOff>
    </xdr:from>
    <xdr:ext cx="469744" cy="259045"/>
    <xdr:sp macro="" textlink="">
      <xdr:nvSpPr>
        <xdr:cNvPr id="710" name="n_4mainValue【保健センター・保健所】&#10;一人当たり面積">
          <a:extLst>
            <a:ext uri="{FF2B5EF4-FFF2-40B4-BE49-F238E27FC236}">
              <a16:creationId xmlns:a16="http://schemas.microsoft.com/office/drawing/2014/main" id="{AB7AFC4C-3223-43F8-99DE-22B10C574F81}"/>
            </a:ext>
          </a:extLst>
        </xdr:cNvPr>
        <xdr:cNvSpPr txBox="1"/>
      </xdr:nvSpPr>
      <xdr:spPr>
        <a:xfrm>
          <a:off x="1622686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74FBEBD4-43F1-470B-8FB4-8F20A47CD07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A6311BB6-DDF9-4AB7-A737-CBF06353591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54B9DB4D-FA36-47F7-BC74-154058A98A3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CC602735-B904-4488-A296-2B26399FC1F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EB2AADAE-5B88-4BA0-81CB-ED644AD487C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35C41143-E184-474E-8DEC-962575BADDE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63F19743-FD7D-472B-90BC-3C844CEF0A7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E7F3DB37-B581-41A2-8015-6EA8D967324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2EB665AE-2145-45C5-85EB-25E3754A9AC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CA409403-A566-4575-B39D-05CFE840A63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DDD9B35F-FDC0-492A-BD4F-6A98B004A70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2" name="直線コネクタ 721">
          <a:extLst>
            <a:ext uri="{FF2B5EF4-FFF2-40B4-BE49-F238E27FC236}">
              <a16:creationId xmlns:a16="http://schemas.microsoft.com/office/drawing/2014/main" id="{12533F4B-0780-4BE9-A55B-43AF820F8749}"/>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3" name="テキスト ボックス 722">
          <a:extLst>
            <a:ext uri="{FF2B5EF4-FFF2-40B4-BE49-F238E27FC236}">
              <a16:creationId xmlns:a16="http://schemas.microsoft.com/office/drawing/2014/main" id="{3EA07A3D-67DD-4C0F-AC3A-41C4024E9176}"/>
            </a:ext>
          </a:extLst>
        </xdr:cNvPr>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4" name="直線コネクタ 723">
          <a:extLst>
            <a:ext uri="{FF2B5EF4-FFF2-40B4-BE49-F238E27FC236}">
              <a16:creationId xmlns:a16="http://schemas.microsoft.com/office/drawing/2014/main" id="{2F1202A6-04D0-47C3-B715-3ABBB9280F64}"/>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5" name="テキスト ボックス 724">
          <a:extLst>
            <a:ext uri="{FF2B5EF4-FFF2-40B4-BE49-F238E27FC236}">
              <a16:creationId xmlns:a16="http://schemas.microsoft.com/office/drawing/2014/main" id="{CAE40132-B32B-49B1-8531-19C09EBA887D}"/>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6" name="直線コネクタ 725">
          <a:extLst>
            <a:ext uri="{FF2B5EF4-FFF2-40B4-BE49-F238E27FC236}">
              <a16:creationId xmlns:a16="http://schemas.microsoft.com/office/drawing/2014/main" id="{D3AEC13D-F5A8-4C13-9A06-032F6DC9725A}"/>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7" name="テキスト ボックス 726">
          <a:extLst>
            <a:ext uri="{FF2B5EF4-FFF2-40B4-BE49-F238E27FC236}">
              <a16:creationId xmlns:a16="http://schemas.microsoft.com/office/drawing/2014/main" id="{6BC1BFD5-AE4D-4A2B-9968-928AEC6DD268}"/>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8" name="直線コネクタ 727">
          <a:extLst>
            <a:ext uri="{FF2B5EF4-FFF2-40B4-BE49-F238E27FC236}">
              <a16:creationId xmlns:a16="http://schemas.microsoft.com/office/drawing/2014/main" id="{1B61F325-1871-4A26-8073-0167F690C909}"/>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9" name="テキスト ボックス 728">
          <a:extLst>
            <a:ext uri="{FF2B5EF4-FFF2-40B4-BE49-F238E27FC236}">
              <a16:creationId xmlns:a16="http://schemas.microsoft.com/office/drawing/2014/main" id="{8D42732F-A6F4-4C41-80BD-D0481FA8ADE6}"/>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a:extLst>
            <a:ext uri="{FF2B5EF4-FFF2-40B4-BE49-F238E27FC236}">
              <a16:creationId xmlns:a16="http://schemas.microsoft.com/office/drawing/2014/main" id="{46E2CC69-014F-40B2-9B5C-D08AFE56BAA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1" name="テキスト ボックス 730">
          <a:extLst>
            <a:ext uri="{FF2B5EF4-FFF2-40B4-BE49-F238E27FC236}">
              <a16:creationId xmlns:a16="http://schemas.microsoft.com/office/drawing/2014/main" id="{5CDDD5B8-DBB9-42F2-B81C-724594BA2E2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2" name="【消防施設】&#10;有形固定資産減価償却率グラフ枠">
          <a:extLst>
            <a:ext uri="{FF2B5EF4-FFF2-40B4-BE49-F238E27FC236}">
              <a16:creationId xmlns:a16="http://schemas.microsoft.com/office/drawing/2014/main" id="{BA628583-F9D7-47F3-8F9C-70E06E40282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3" name="直線コネクタ 732">
          <a:extLst>
            <a:ext uri="{FF2B5EF4-FFF2-40B4-BE49-F238E27FC236}">
              <a16:creationId xmlns:a16="http://schemas.microsoft.com/office/drawing/2014/main" id="{19AC0B08-D4DD-4AB3-9AFB-FAE2038F29E9}"/>
            </a:ext>
          </a:extLst>
        </xdr:cNvPr>
        <xdr:cNvCxnSpPr/>
      </xdr:nvCxnSpPr>
      <xdr:spPr>
        <a:xfrm flipV="1">
          <a:off x="14375764" y="13331952"/>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4" name="【消防施設】&#10;有形固定資産減価償却率最小値テキスト">
          <a:extLst>
            <a:ext uri="{FF2B5EF4-FFF2-40B4-BE49-F238E27FC236}">
              <a16:creationId xmlns:a16="http://schemas.microsoft.com/office/drawing/2014/main" id="{7B93501F-75F1-4E87-8A05-F6D92A984F12}"/>
            </a:ext>
          </a:extLst>
        </xdr:cNvPr>
        <xdr:cNvSpPr txBox="1"/>
      </xdr:nvSpPr>
      <xdr:spPr>
        <a:xfrm>
          <a:off x="14414500" y="144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5" name="直線コネクタ 734">
          <a:extLst>
            <a:ext uri="{FF2B5EF4-FFF2-40B4-BE49-F238E27FC236}">
              <a16:creationId xmlns:a16="http://schemas.microsoft.com/office/drawing/2014/main" id="{C95F8C5F-0AA0-40BD-B723-21D8E2EB442B}"/>
            </a:ext>
          </a:extLst>
        </xdr:cNvPr>
        <xdr:cNvCxnSpPr/>
      </xdr:nvCxnSpPr>
      <xdr:spPr>
        <a:xfrm>
          <a:off x="14287500" y="14475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6" name="【消防施設】&#10;有形固定資産減価償却率最大値テキスト">
          <a:extLst>
            <a:ext uri="{FF2B5EF4-FFF2-40B4-BE49-F238E27FC236}">
              <a16:creationId xmlns:a16="http://schemas.microsoft.com/office/drawing/2014/main" id="{48BDE7C9-232D-4C8B-8E1B-295EC48B0183}"/>
            </a:ext>
          </a:extLst>
        </xdr:cNvPr>
        <xdr:cNvSpPr txBox="1"/>
      </xdr:nvSpPr>
      <xdr:spPr>
        <a:xfrm>
          <a:off x="14414500" y="1311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7" name="直線コネクタ 736">
          <a:extLst>
            <a:ext uri="{FF2B5EF4-FFF2-40B4-BE49-F238E27FC236}">
              <a16:creationId xmlns:a16="http://schemas.microsoft.com/office/drawing/2014/main" id="{93D9736F-CFFD-4C4A-ABC6-7E1B2C539B16}"/>
            </a:ext>
          </a:extLst>
        </xdr:cNvPr>
        <xdr:cNvCxnSpPr/>
      </xdr:nvCxnSpPr>
      <xdr:spPr>
        <a:xfrm>
          <a:off x="14287500" y="13331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46753</xdr:rowOff>
    </xdr:from>
    <xdr:ext cx="405111" cy="259045"/>
    <xdr:sp macro="" textlink="">
      <xdr:nvSpPr>
        <xdr:cNvPr id="738" name="【消防施設】&#10;有形固定資産減価償却率平均値テキスト">
          <a:extLst>
            <a:ext uri="{FF2B5EF4-FFF2-40B4-BE49-F238E27FC236}">
              <a16:creationId xmlns:a16="http://schemas.microsoft.com/office/drawing/2014/main" id="{34ABBBDB-38CF-46F3-8C82-58F333F2F3F0}"/>
            </a:ext>
          </a:extLst>
        </xdr:cNvPr>
        <xdr:cNvSpPr txBox="1"/>
      </xdr:nvSpPr>
      <xdr:spPr>
        <a:xfrm>
          <a:off x="14414500" y="1396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39" name="フローチャート: 判断 738">
          <a:extLst>
            <a:ext uri="{FF2B5EF4-FFF2-40B4-BE49-F238E27FC236}">
              <a16:creationId xmlns:a16="http://schemas.microsoft.com/office/drawing/2014/main" id="{D85D1854-35B6-4C2F-95F1-A32A2E069564}"/>
            </a:ext>
          </a:extLst>
        </xdr:cNvPr>
        <xdr:cNvSpPr/>
      </xdr:nvSpPr>
      <xdr:spPr>
        <a:xfrm>
          <a:off x="14325600" y="141056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0" name="フローチャート: 判断 739">
          <a:extLst>
            <a:ext uri="{FF2B5EF4-FFF2-40B4-BE49-F238E27FC236}">
              <a16:creationId xmlns:a16="http://schemas.microsoft.com/office/drawing/2014/main" id="{2F7FE307-B2F2-47E3-AB89-A409BB838319}"/>
            </a:ext>
          </a:extLst>
        </xdr:cNvPr>
        <xdr:cNvSpPr/>
      </xdr:nvSpPr>
      <xdr:spPr>
        <a:xfrm>
          <a:off x="13578840" y="1408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741" name="フローチャート: 判断 740">
          <a:extLst>
            <a:ext uri="{FF2B5EF4-FFF2-40B4-BE49-F238E27FC236}">
              <a16:creationId xmlns:a16="http://schemas.microsoft.com/office/drawing/2014/main" id="{B32B5806-0FE9-424E-AD5C-1AE084D1EB02}"/>
            </a:ext>
          </a:extLst>
        </xdr:cNvPr>
        <xdr:cNvSpPr/>
      </xdr:nvSpPr>
      <xdr:spPr>
        <a:xfrm>
          <a:off x="128041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42" name="フローチャート: 判断 741">
          <a:extLst>
            <a:ext uri="{FF2B5EF4-FFF2-40B4-BE49-F238E27FC236}">
              <a16:creationId xmlns:a16="http://schemas.microsoft.com/office/drawing/2014/main" id="{3A169918-B7ED-4D6B-855E-FBE26055A21A}"/>
            </a:ext>
          </a:extLst>
        </xdr:cNvPr>
        <xdr:cNvSpPr/>
      </xdr:nvSpPr>
      <xdr:spPr>
        <a:xfrm>
          <a:off x="12029440" y="140431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743" name="フローチャート: 判断 742">
          <a:extLst>
            <a:ext uri="{FF2B5EF4-FFF2-40B4-BE49-F238E27FC236}">
              <a16:creationId xmlns:a16="http://schemas.microsoft.com/office/drawing/2014/main" id="{80CA2130-3886-4E12-88D7-5CC9E5492E56}"/>
            </a:ext>
          </a:extLst>
        </xdr:cNvPr>
        <xdr:cNvSpPr/>
      </xdr:nvSpPr>
      <xdr:spPr>
        <a:xfrm>
          <a:off x="1123188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736EB6D7-69F2-4FA6-B7A5-1EF2103CEEB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2DC342B6-B457-4FBF-9DEE-4500D51963E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567EB57D-C968-407D-B7D2-285E767BE8A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6CD4E5-4D1D-47D6-9F8C-592CCC09304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AC35FF7E-FA66-478E-8295-27AD07132CB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49" name="楕円 748">
          <a:extLst>
            <a:ext uri="{FF2B5EF4-FFF2-40B4-BE49-F238E27FC236}">
              <a16:creationId xmlns:a16="http://schemas.microsoft.com/office/drawing/2014/main" id="{7CD54010-3092-43B1-A62C-82AC368BEFB2}"/>
            </a:ext>
          </a:extLst>
        </xdr:cNvPr>
        <xdr:cNvSpPr/>
      </xdr:nvSpPr>
      <xdr:spPr>
        <a:xfrm>
          <a:off x="14325600" y="1410563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2303</xdr:rowOff>
    </xdr:from>
    <xdr:ext cx="405111" cy="259045"/>
    <xdr:sp macro="" textlink="">
      <xdr:nvSpPr>
        <xdr:cNvPr id="750" name="【消防施設】&#10;有形固定資産減価償却率該当値テキスト">
          <a:extLst>
            <a:ext uri="{FF2B5EF4-FFF2-40B4-BE49-F238E27FC236}">
              <a16:creationId xmlns:a16="http://schemas.microsoft.com/office/drawing/2014/main" id="{ABF76A1D-3748-46A7-860B-E908CEE036E8}"/>
            </a:ext>
          </a:extLst>
        </xdr:cNvPr>
        <xdr:cNvSpPr txBox="1"/>
      </xdr:nvSpPr>
      <xdr:spPr>
        <a:xfrm>
          <a:off x="14414500" y="1408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154178</xdr:rowOff>
    </xdr:from>
    <xdr:to>
      <xdr:col>81</xdr:col>
      <xdr:colOff>101600</xdr:colOff>
      <xdr:row>84</xdr:row>
      <xdr:rowOff>84328</xdr:rowOff>
    </xdr:to>
    <xdr:sp macro="" textlink="">
      <xdr:nvSpPr>
        <xdr:cNvPr id="751" name="楕円 750">
          <a:extLst>
            <a:ext uri="{FF2B5EF4-FFF2-40B4-BE49-F238E27FC236}">
              <a16:creationId xmlns:a16="http://schemas.microsoft.com/office/drawing/2014/main" id="{02FBF8D8-6C61-4AAC-BD63-E884B8F679DE}"/>
            </a:ext>
          </a:extLst>
        </xdr:cNvPr>
        <xdr:cNvSpPr/>
      </xdr:nvSpPr>
      <xdr:spPr>
        <a:xfrm>
          <a:off x="13578840" y="1406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33528</xdr:rowOff>
    </xdr:from>
    <xdr:to>
      <xdr:col>85</xdr:col>
      <xdr:colOff>127000</xdr:colOff>
      <xdr:row>84</xdr:row>
      <xdr:rowOff>74676</xdr:rowOff>
    </xdr:to>
    <xdr:cxnSp macro="">
      <xdr:nvCxnSpPr>
        <xdr:cNvPr id="752" name="直線コネクタ 751">
          <a:extLst>
            <a:ext uri="{FF2B5EF4-FFF2-40B4-BE49-F238E27FC236}">
              <a16:creationId xmlns:a16="http://schemas.microsoft.com/office/drawing/2014/main" id="{9187C188-24E7-478E-96CC-1061BE048ECD}"/>
            </a:ext>
          </a:extLst>
        </xdr:cNvPr>
        <xdr:cNvCxnSpPr/>
      </xdr:nvCxnSpPr>
      <xdr:spPr>
        <a:xfrm>
          <a:off x="13629640" y="14115288"/>
          <a:ext cx="7467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108458</xdr:rowOff>
    </xdr:from>
    <xdr:to>
      <xdr:col>76</xdr:col>
      <xdr:colOff>165100</xdr:colOff>
      <xdr:row>85</xdr:row>
      <xdr:rowOff>38608</xdr:rowOff>
    </xdr:to>
    <xdr:sp macro="" textlink="">
      <xdr:nvSpPr>
        <xdr:cNvPr id="753" name="楕円 752">
          <a:extLst>
            <a:ext uri="{FF2B5EF4-FFF2-40B4-BE49-F238E27FC236}">
              <a16:creationId xmlns:a16="http://schemas.microsoft.com/office/drawing/2014/main" id="{077F83BB-9932-4A8C-A450-F8E524EB4B55}"/>
            </a:ext>
          </a:extLst>
        </xdr:cNvPr>
        <xdr:cNvSpPr/>
      </xdr:nvSpPr>
      <xdr:spPr>
        <a:xfrm>
          <a:off x="12804140" y="14190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33528</xdr:rowOff>
    </xdr:from>
    <xdr:to>
      <xdr:col>81</xdr:col>
      <xdr:colOff>50800</xdr:colOff>
      <xdr:row>84</xdr:row>
      <xdr:rowOff>159258</xdr:rowOff>
    </xdr:to>
    <xdr:cxnSp macro="">
      <xdr:nvCxnSpPr>
        <xdr:cNvPr id="754" name="直線コネクタ 753">
          <a:extLst>
            <a:ext uri="{FF2B5EF4-FFF2-40B4-BE49-F238E27FC236}">
              <a16:creationId xmlns:a16="http://schemas.microsoft.com/office/drawing/2014/main" id="{15981065-77A4-4A8C-9E79-51C1D1E1B30C}"/>
            </a:ext>
          </a:extLst>
        </xdr:cNvPr>
        <xdr:cNvCxnSpPr/>
      </xdr:nvCxnSpPr>
      <xdr:spPr>
        <a:xfrm flipV="1">
          <a:off x="12854940" y="14115288"/>
          <a:ext cx="7747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69596</xdr:rowOff>
    </xdr:from>
    <xdr:to>
      <xdr:col>72</xdr:col>
      <xdr:colOff>38100</xdr:colOff>
      <xdr:row>84</xdr:row>
      <xdr:rowOff>171196</xdr:rowOff>
    </xdr:to>
    <xdr:sp macro="" textlink="">
      <xdr:nvSpPr>
        <xdr:cNvPr id="755" name="楕円 754">
          <a:extLst>
            <a:ext uri="{FF2B5EF4-FFF2-40B4-BE49-F238E27FC236}">
              <a16:creationId xmlns:a16="http://schemas.microsoft.com/office/drawing/2014/main" id="{01F3E954-7E33-4B4B-8E6E-4D3CEBB9C7F3}"/>
            </a:ext>
          </a:extLst>
        </xdr:cNvPr>
        <xdr:cNvSpPr/>
      </xdr:nvSpPr>
      <xdr:spPr>
        <a:xfrm>
          <a:off x="1202944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120396</xdr:rowOff>
    </xdr:from>
    <xdr:to>
      <xdr:col>76</xdr:col>
      <xdr:colOff>114300</xdr:colOff>
      <xdr:row>84</xdr:row>
      <xdr:rowOff>159258</xdr:rowOff>
    </xdr:to>
    <xdr:cxnSp macro="">
      <xdr:nvCxnSpPr>
        <xdr:cNvPr id="756" name="直線コネクタ 755">
          <a:extLst>
            <a:ext uri="{FF2B5EF4-FFF2-40B4-BE49-F238E27FC236}">
              <a16:creationId xmlns:a16="http://schemas.microsoft.com/office/drawing/2014/main" id="{E0C897FF-4975-49F5-A644-8ACD9D9E4E8E}"/>
            </a:ext>
          </a:extLst>
        </xdr:cNvPr>
        <xdr:cNvCxnSpPr/>
      </xdr:nvCxnSpPr>
      <xdr:spPr>
        <a:xfrm>
          <a:off x="12072620" y="14202156"/>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7874</xdr:rowOff>
    </xdr:from>
    <xdr:to>
      <xdr:col>67</xdr:col>
      <xdr:colOff>101600</xdr:colOff>
      <xdr:row>85</xdr:row>
      <xdr:rowOff>109474</xdr:rowOff>
    </xdr:to>
    <xdr:sp macro="" textlink="">
      <xdr:nvSpPr>
        <xdr:cNvPr id="757" name="楕円 756">
          <a:extLst>
            <a:ext uri="{FF2B5EF4-FFF2-40B4-BE49-F238E27FC236}">
              <a16:creationId xmlns:a16="http://schemas.microsoft.com/office/drawing/2014/main" id="{DA43D6E7-45A5-4FA7-9A97-14B964E445CE}"/>
            </a:ext>
          </a:extLst>
        </xdr:cNvPr>
        <xdr:cNvSpPr/>
      </xdr:nvSpPr>
      <xdr:spPr>
        <a:xfrm>
          <a:off x="11231880" y="142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120396</xdr:rowOff>
    </xdr:from>
    <xdr:to>
      <xdr:col>71</xdr:col>
      <xdr:colOff>177800</xdr:colOff>
      <xdr:row>85</xdr:row>
      <xdr:rowOff>58674</xdr:rowOff>
    </xdr:to>
    <xdr:cxnSp macro="">
      <xdr:nvCxnSpPr>
        <xdr:cNvPr id="758" name="直線コネクタ 757">
          <a:extLst>
            <a:ext uri="{FF2B5EF4-FFF2-40B4-BE49-F238E27FC236}">
              <a16:creationId xmlns:a16="http://schemas.microsoft.com/office/drawing/2014/main" id="{4D834E67-1392-467A-946C-5D7EDC4C3586}"/>
            </a:ext>
          </a:extLst>
        </xdr:cNvPr>
        <xdr:cNvCxnSpPr/>
      </xdr:nvCxnSpPr>
      <xdr:spPr>
        <a:xfrm flipV="1">
          <a:off x="11282680" y="14202156"/>
          <a:ext cx="78994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96029</xdr:rowOff>
    </xdr:from>
    <xdr:ext cx="405111" cy="259045"/>
    <xdr:sp macro="" textlink="">
      <xdr:nvSpPr>
        <xdr:cNvPr id="759" name="n_1aveValue【消防施設】&#10;有形固定資産減価償却率">
          <a:extLst>
            <a:ext uri="{FF2B5EF4-FFF2-40B4-BE49-F238E27FC236}">
              <a16:creationId xmlns:a16="http://schemas.microsoft.com/office/drawing/2014/main" id="{228CFC28-CD8D-468B-A335-ABBE65E0B608}"/>
            </a:ext>
          </a:extLst>
        </xdr:cNvPr>
        <xdr:cNvSpPr txBox="1"/>
      </xdr:nvSpPr>
      <xdr:spPr>
        <a:xfrm>
          <a:off x="13437244" y="1417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107714</xdr:rowOff>
    </xdr:from>
    <xdr:ext cx="405111" cy="259045"/>
    <xdr:sp macro="" textlink="">
      <xdr:nvSpPr>
        <xdr:cNvPr id="760" name="n_2aveValue【消防施設】&#10;有形固定資産減価償却率">
          <a:extLst>
            <a:ext uri="{FF2B5EF4-FFF2-40B4-BE49-F238E27FC236}">
              <a16:creationId xmlns:a16="http://schemas.microsoft.com/office/drawing/2014/main" id="{494204C0-AD80-4E57-81BF-4798C7CFC520}"/>
            </a:ext>
          </a:extLst>
        </xdr:cNvPr>
        <xdr:cNvSpPr txBox="1"/>
      </xdr:nvSpPr>
      <xdr:spPr>
        <a:xfrm>
          <a:off x="12675244" y="13854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75709</xdr:rowOff>
    </xdr:from>
    <xdr:ext cx="405111" cy="259045"/>
    <xdr:sp macro="" textlink="">
      <xdr:nvSpPr>
        <xdr:cNvPr id="761" name="n_3aveValue【消防施設】&#10;有形固定資産減価償却率">
          <a:extLst>
            <a:ext uri="{FF2B5EF4-FFF2-40B4-BE49-F238E27FC236}">
              <a16:creationId xmlns:a16="http://schemas.microsoft.com/office/drawing/2014/main" id="{E8D8ADA7-63FF-4A06-89A5-8862F197CE17}"/>
            </a:ext>
          </a:extLst>
        </xdr:cNvPr>
        <xdr:cNvSpPr txBox="1"/>
      </xdr:nvSpPr>
      <xdr:spPr>
        <a:xfrm>
          <a:off x="11900544" y="1382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61992</xdr:rowOff>
    </xdr:from>
    <xdr:ext cx="405111" cy="259045"/>
    <xdr:sp macro="" textlink="">
      <xdr:nvSpPr>
        <xdr:cNvPr id="762" name="n_4aveValue【消防施設】&#10;有形固定資産減価償却率">
          <a:extLst>
            <a:ext uri="{FF2B5EF4-FFF2-40B4-BE49-F238E27FC236}">
              <a16:creationId xmlns:a16="http://schemas.microsoft.com/office/drawing/2014/main" id="{19859055-C3DD-4EEC-81C1-912F1BABE500}"/>
            </a:ext>
          </a:extLst>
        </xdr:cNvPr>
        <xdr:cNvSpPr txBox="1"/>
      </xdr:nvSpPr>
      <xdr:spPr>
        <a:xfrm>
          <a:off x="11102984" y="138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100855</xdr:rowOff>
    </xdr:from>
    <xdr:ext cx="405111" cy="259045"/>
    <xdr:sp macro="" textlink="">
      <xdr:nvSpPr>
        <xdr:cNvPr id="763" name="n_1mainValue【消防施設】&#10;有形固定資産減価償却率">
          <a:extLst>
            <a:ext uri="{FF2B5EF4-FFF2-40B4-BE49-F238E27FC236}">
              <a16:creationId xmlns:a16="http://schemas.microsoft.com/office/drawing/2014/main" id="{355443B8-7CB8-481F-8375-8A44BA250E56}"/>
            </a:ext>
          </a:extLst>
        </xdr:cNvPr>
        <xdr:cNvSpPr txBox="1"/>
      </xdr:nvSpPr>
      <xdr:spPr>
        <a:xfrm>
          <a:off x="13437244" y="1384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29735</xdr:rowOff>
    </xdr:from>
    <xdr:ext cx="405111" cy="259045"/>
    <xdr:sp macro="" textlink="">
      <xdr:nvSpPr>
        <xdr:cNvPr id="764" name="n_2mainValue【消防施設】&#10;有形固定資産減価償却率">
          <a:extLst>
            <a:ext uri="{FF2B5EF4-FFF2-40B4-BE49-F238E27FC236}">
              <a16:creationId xmlns:a16="http://schemas.microsoft.com/office/drawing/2014/main" id="{8DEC4137-9A28-4DF3-8697-C6A696061B4D}"/>
            </a:ext>
          </a:extLst>
        </xdr:cNvPr>
        <xdr:cNvSpPr txBox="1"/>
      </xdr:nvSpPr>
      <xdr:spPr>
        <a:xfrm>
          <a:off x="12675244" y="1427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162323</xdr:rowOff>
    </xdr:from>
    <xdr:ext cx="405111" cy="259045"/>
    <xdr:sp macro="" textlink="">
      <xdr:nvSpPr>
        <xdr:cNvPr id="765" name="n_3mainValue【消防施設】&#10;有形固定資産減価償却率">
          <a:extLst>
            <a:ext uri="{FF2B5EF4-FFF2-40B4-BE49-F238E27FC236}">
              <a16:creationId xmlns:a16="http://schemas.microsoft.com/office/drawing/2014/main" id="{06C2B1B4-796A-432A-8E9D-54F24789BFBA}"/>
            </a:ext>
          </a:extLst>
        </xdr:cNvPr>
        <xdr:cNvSpPr txBox="1"/>
      </xdr:nvSpPr>
      <xdr:spPr>
        <a:xfrm>
          <a:off x="119005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100601</xdr:rowOff>
    </xdr:from>
    <xdr:ext cx="405111" cy="259045"/>
    <xdr:sp macro="" textlink="">
      <xdr:nvSpPr>
        <xdr:cNvPr id="766" name="n_4mainValue【消防施設】&#10;有形固定資産減価償却率">
          <a:extLst>
            <a:ext uri="{FF2B5EF4-FFF2-40B4-BE49-F238E27FC236}">
              <a16:creationId xmlns:a16="http://schemas.microsoft.com/office/drawing/2014/main" id="{67173323-E931-44CD-A844-77475BDAEF72}"/>
            </a:ext>
          </a:extLst>
        </xdr:cNvPr>
        <xdr:cNvSpPr txBox="1"/>
      </xdr:nvSpPr>
      <xdr:spPr>
        <a:xfrm>
          <a:off x="11102984" y="143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AD328948-65B5-4201-8CC1-425159DAA42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0C8D439D-D11D-423D-8A72-BD7044A9D39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EA4D413F-0465-4589-A304-799FDB0B309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A8FD6139-443F-430E-896A-70E7182C6D8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CF9397B5-6DBF-4B89-8E13-949E05B3644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3A7B2C7F-290E-4CB6-8A82-FEC82B5ED90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E97AE1B6-A087-4A4A-9EB7-DC3B5A7447F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23CFA2A6-F2FB-4820-B1CD-5DA29ACFE5A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4B6B7F5F-5AEA-42DB-B179-1DE2AD21287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939FD31F-ED2D-451D-B1F3-A48462E30D0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7" name="テキスト ボックス 776">
          <a:extLst>
            <a:ext uri="{FF2B5EF4-FFF2-40B4-BE49-F238E27FC236}">
              <a16:creationId xmlns:a16="http://schemas.microsoft.com/office/drawing/2014/main" id="{5605FC45-15BE-4C99-BBA3-A2F8781A1932}"/>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78" name="直線コネクタ 777">
          <a:extLst>
            <a:ext uri="{FF2B5EF4-FFF2-40B4-BE49-F238E27FC236}">
              <a16:creationId xmlns:a16="http://schemas.microsoft.com/office/drawing/2014/main" id="{DA194AD2-4894-45A7-BDAB-9A0399805FAD}"/>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9" name="テキスト ボックス 778">
          <a:extLst>
            <a:ext uri="{FF2B5EF4-FFF2-40B4-BE49-F238E27FC236}">
              <a16:creationId xmlns:a16="http://schemas.microsoft.com/office/drawing/2014/main" id="{52838380-6C41-45CE-A7BD-47D70BFFF353}"/>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0" name="直線コネクタ 779">
          <a:extLst>
            <a:ext uri="{FF2B5EF4-FFF2-40B4-BE49-F238E27FC236}">
              <a16:creationId xmlns:a16="http://schemas.microsoft.com/office/drawing/2014/main" id="{A838A44F-6D8C-47BE-8985-027C41A3D8A9}"/>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1" name="テキスト ボックス 780">
          <a:extLst>
            <a:ext uri="{FF2B5EF4-FFF2-40B4-BE49-F238E27FC236}">
              <a16:creationId xmlns:a16="http://schemas.microsoft.com/office/drawing/2014/main" id="{5FFA81C6-9E3A-4B18-B74B-46F5519BD15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2" name="直線コネクタ 781">
          <a:extLst>
            <a:ext uri="{FF2B5EF4-FFF2-40B4-BE49-F238E27FC236}">
              <a16:creationId xmlns:a16="http://schemas.microsoft.com/office/drawing/2014/main" id="{E28C540E-02E3-449A-A1A4-D38896134356}"/>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3" name="テキスト ボックス 782">
          <a:extLst>
            <a:ext uri="{FF2B5EF4-FFF2-40B4-BE49-F238E27FC236}">
              <a16:creationId xmlns:a16="http://schemas.microsoft.com/office/drawing/2014/main" id="{708C6DD7-43A4-433A-88BB-8DCB5A776B46}"/>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4" name="直線コネクタ 783">
          <a:extLst>
            <a:ext uri="{FF2B5EF4-FFF2-40B4-BE49-F238E27FC236}">
              <a16:creationId xmlns:a16="http://schemas.microsoft.com/office/drawing/2014/main" id="{5BE12209-F930-4E04-95B6-D75982859482}"/>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5" name="テキスト ボックス 784">
          <a:extLst>
            <a:ext uri="{FF2B5EF4-FFF2-40B4-BE49-F238E27FC236}">
              <a16:creationId xmlns:a16="http://schemas.microsoft.com/office/drawing/2014/main" id="{D575B381-3A73-4F46-9B02-D9A568539A79}"/>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6" name="直線コネクタ 785">
          <a:extLst>
            <a:ext uri="{FF2B5EF4-FFF2-40B4-BE49-F238E27FC236}">
              <a16:creationId xmlns:a16="http://schemas.microsoft.com/office/drawing/2014/main" id="{F5A81CE6-60D3-4D14-83C7-7C17E44A2863}"/>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7" name="テキスト ボックス 786">
          <a:extLst>
            <a:ext uri="{FF2B5EF4-FFF2-40B4-BE49-F238E27FC236}">
              <a16:creationId xmlns:a16="http://schemas.microsoft.com/office/drawing/2014/main" id="{9D8F34D3-31C3-4528-9DEF-2391783D90C4}"/>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8" name="直線コネクタ 787">
          <a:extLst>
            <a:ext uri="{FF2B5EF4-FFF2-40B4-BE49-F238E27FC236}">
              <a16:creationId xmlns:a16="http://schemas.microsoft.com/office/drawing/2014/main" id="{D168F232-8000-4E9E-967D-A55D7E88F391}"/>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9" name="テキスト ボックス 788">
          <a:extLst>
            <a:ext uri="{FF2B5EF4-FFF2-40B4-BE49-F238E27FC236}">
              <a16:creationId xmlns:a16="http://schemas.microsoft.com/office/drawing/2014/main" id="{69472991-9DBB-4041-BCE9-E356B5368A9A}"/>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F381DE7D-170A-4CA6-AD2E-42926EB417C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993BC106-6332-4746-8661-846B2FD9425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C4943662-0A94-428C-8614-09F70A6949B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3" name="直線コネクタ 792">
          <a:extLst>
            <a:ext uri="{FF2B5EF4-FFF2-40B4-BE49-F238E27FC236}">
              <a16:creationId xmlns:a16="http://schemas.microsoft.com/office/drawing/2014/main" id="{A6408F74-ABB2-4A4E-9CC6-43BC0568A456}"/>
            </a:ext>
          </a:extLst>
        </xdr:cNvPr>
        <xdr:cNvCxnSpPr/>
      </xdr:nvCxnSpPr>
      <xdr:spPr>
        <a:xfrm flipV="1">
          <a:off x="19509104" y="1290392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4" name="【消防施設】&#10;一人当たり面積最小値テキスト">
          <a:extLst>
            <a:ext uri="{FF2B5EF4-FFF2-40B4-BE49-F238E27FC236}">
              <a16:creationId xmlns:a16="http://schemas.microsoft.com/office/drawing/2014/main" id="{5BEDBE6A-E97B-46AC-9146-8581601A328B}"/>
            </a:ext>
          </a:extLst>
        </xdr:cNvPr>
        <xdr:cNvSpPr txBox="1"/>
      </xdr:nvSpPr>
      <xdr:spPr>
        <a:xfrm>
          <a:off x="19547840"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5" name="直線コネクタ 794">
          <a:extLst>
            <a:ext uri="{FF2B5EF4-FFF2-40B4-BE49-F238E27FC236}">
              <a16:creationId xmlns:a16="http://schemas.microsoft.com/office/drawing/2014/main" id="{388A9CE7-611F-41CD-8B62-1A29259AA7B8}"/>
            </a:ext>
          </a:extLst>
        </xdr:cNvPr>
        <xdr:cNvCxnSpPr/>
      </xdr:nvCxnSpPr>
      <xdr:spPr>
        <a:xfrm>
          <a:off x="19443700" y="144442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6" name="【消防施設】&#10;一人当たり面積最大値テキスト">
          <a:extLst>
            <a:ext uri="{FF2B5EF4-FFF2-40B4-BE49-F238E27FC236}">
              <a16:creationId xmlns:a16="http://schemas.microsoft.com/office/drawing/2014/main" id="{8576EC6F-395F-4576-8B16-A99FD483A683}"/>
            </a:ext>
          </a:extLst>
        </xdr:cNvPr>
        <xdr:cNvSpPr txBox="1"/>
      </xdr:nvSpPr>
      <xdr:spPr>
        <a:xfrm>
          <a:off x="19547840" y="126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7" name="直線コネクタ 796">
          <a:extLst>
            <a:ext uri="{FF2B5EF4-FFF2-40B4-BE49-F238E27FC236}">
              <a16:creationId xmlns:a16="http://schemas.microsoft.com/office/drawing/2014/main" id="{3360C0E4-B39D-4B30-BC10-B8867B68CA5A}"/>
            </a:ext>
          </a:extLst>
        </xdr:cNvPr>
        <xdr:cNvCxnSpPr/>
      </xdr:nvCxnSpPr>
      <xdr:spPr>
        <a:xfrm>
          <a:off x="19443700" y="12903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798" name="【消防施設】&#10;一人当たり面積平均値テキスト">
          <a:extLst>
            <a:ext uri="{FF2B5EF4-FFF2-40B4-BE49-F238E27FC236}">
              <a16:creationId xmlns:a16="http://schemas.microsoft.com/office/drawing/2014/main" id="{51CE8D9B-CFE0-48C3-B171-A7CB557B3FB0}"/>
            </a:ext>
          </a:extLst>
        </xdr:cNvPr>
        <xdr:cNvSpPr txBox="1"/>
      </xdr:nvSpPr>
      <xdr:spPr>
        <a:xfrm>
          <a:off x="19547840" y="1386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99" name="フローチャート: 判断 798">
          <a:extLst>
            <a:ext uri="{FF2B5EF4-FFF2-40B4-BE49-F238E27FC236}">
              <a16:creationId xmlns:a16="http://schemas.microsoft.com/office/drawing/2014/main" id="{EB6852A4-5122-4020-8988-819351159841}"/>
            </a:ext>
          </a:extLst>
        </xdr:cNvPr>
        <xdr:cNvSpPr/>
      </xdr:nvSpPr>
      <xdr:spPr>
        <a:xfrm>
          <a:off x="194589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0" name="フローチャート: 判断 799">
          <a:extLst>
            <a:ext uri="{FF2B5EF4-FFF2-40B4-BE49-F238E27FC236}">
              <a16:creationId xmlns:a16="http://schemas.microsoft.com/office/drawing/2014/main" id="{6333A746-CEE1-410A-A6F5-A6FEF8E75BEB}"/>
            </a:ext>
          </a:extLst>
        </xdr:cNvPr>
        <xdr:cNvSpPr/>
      </xdr:nvSpPr>
      <xdr:spPr>
        <a:xfrm>
          <a:off x="1873504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01" name="フローチャート: 判断 800">
          <a:extLst>
            <a:ext uri="{FF2B5EF4-FFF2-40B4-BE49-F238E27FC236}">
              <a16:creationId xmlns:a16="http://schemas.microsoft.com/office/drawing/2014/main" id="{EB9E7FF9-17EA-44A8-BA61-5D8033CD33F2}"/>
            </a:ext>
          </a:extLst>
        </xdr:cNvPr>
        <xdr:cNvSpPr/>
      </xdr:nvSpPr>
      <xdr:spPr>
        <a:xfrm>
          <a:off x="17937480" y="1389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2" name="フローチャート: 判断 801">
          <a:extLst>
            <a:ext uri="{FF2B5EF4-FFF2-40B4-BE49-F238E27FC236}">
              <a16:creationId xmlns:a16="http://schemas.microsoft.com/office/drawing/2014/main" id="{0FEC0693-5BE9-4CE0-8514-71248E41E261}"/>
            </a:ext>
          </a:extLst>
        </xdr:cNvPr>
        <xdr:cNvSpPr/>
      </xdr:nvSpPr>
      <xdr:spPr>
        <a:xfrm>
          <a:off x="17162780" y="1394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03" name="フローチャート: 判断 802">
          <a:extLst>
            <a:ext uri="{FF2B5EF4-FFF2-40B4-BE49-F238E27FC236}">
              <a16:creationId xmlns:a16="http://schemas.microsoft.com/office/drawing/2014/main" id="{62ED58F9-79C1-4FD4-A647-6E4AC6A4B1F7}"/>
            </a:ext>
          </a:extLst>
        </xdr:cNvPr>
        <xdr:cNvSpPr/>
      </xdr:nvSpPr>
      <xdr:spPr>
        <a:xfrm>
          <a:off x="16388080" y="139476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B499AAB-D7DF-46BA-A916-94CD0854864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FB0177AD-DC73-4BF1-9148-C40C4DB66CD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5066E176-1DD1-47F3-9B80-0697671DC25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2EEC9597-34F7-489C-B8D7-954CD29F545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B50DB1F-5921-4CC7-9943-766C96AD003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9" name="楕円 808">
          <a:extLst>
            <a:ext uri="{FF2B5EF4-FFF2-40B4-BE49-F238E27FC236}">
              <a16:creationId xmlns:a16="http://schemas.microsoft.com/office/drawing/2014/main" id="{0A771585-55E0-4C8E-814E-5E14379A2539}"/>
            </a:ext>
          </a:extLst>
        </xdr:cNvPr>
        <xdr:cNvSpPr/>
      </xdr:nvSpPr>
      <xdr:spPr>
        <a:xfrm>
          <a:off x="19458940" y="14226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123570</xdr:rowOff>
    </xdr:from>
    <xdr:ext cx="469744" cy="259045"/>
    <xdr:sp macro="" textlink="">
      <xdr:nvSpPr>
        <xdr:cNvPr id="810" name="【消防施設】&#10;一人当たり面積該当値テキスト">
          <a:extLst>
            <a:ext uri="{FF2B5EF4-FFF2-40B4-BE49-F238E27FC236}">
              <a16:creationId xmlns:a16="http://schemas.microsoft.com/office/drawing/2014/main" id="{79AADA07-5708-4BDC-B933-044C3A565925}"/>
            </a:ext>
          </a:extLst>
        </xdr:cNvPr>
        <xdr:cNvSpPr txBox="1"/>
      </xdr:nvSpPr>
      <xdr:spPr>
        <a:xfrm>
          <a:off x="19547840" y="142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145143</xdr:rowOff>
    </xdr:from>
    <xdr:to>
      <xdr:col>112</xdr:col>
      <xdr:colOff>38100</xdr:colOff>
      <xdr:row>85</xdr:row>
      <xdr:rowOff>75293</xdr:rowOff>
    </xdr:to>
    <xdr:sp macro="" textlink="">
      <xdr:nvSpPr>
        <xdr:cNvPr id="811" name="楕円 810">
          <a:extLst>
            <a:ext uri="{FF2B5EF4-FFF2-40B4-BE49-F238E27FC236}">
              <a16:creationId xmlns:a16="http://schemas.microsoft.com/office/drawing/2014/main" id="{2050D795-4AC3-44B0-98B7-9219B86FEF8B}"/>
            </a:ext>
          </a:extLst>
        </xdr:cNvPr>
        <xdr:cNvSpPr/>
      </xdr:nvSpPr>
      <xdr:spPr>
        <a:xfrm>
          <a:off x="18735040" y="14226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24493</xdr:rowOff>
    </xdr:from>
    <xdr:to>
      <xdr:col>116</xdr:col>
      <xdr:colOff>63500</xdr:colOff>
      <xdr:row>85</xdr:row>
      <xdr:rowOff>24493</xdr:rowOff>
    </xdr:to>
    <xdr:cxnSp macro="">
      <xdr:nvCxnSpPr>
        <xdr:cNvPr id="812" name="直線コネクタ 811">
          <a:extLst>
            <a:ext uri="{FF2B5EF4-FFF2-40B4-BE49-F238E27FC236}">
              <a16:creationId xmlns:a16="http://schemas.microsoft.com/office/drawing/2014/main" id="{48312F10-B329-41E6-A273-83C835A0D111}"/>
            </a:ext>
          </a:extLst>
        </xdr:cNvPr>
        <xdr:cNvCxnSpPr/>
      </xdr:nvCxnSpPr>
      <xdr:spPr>
        <a:xfrm>
          <a:off x="18778220" y="1427389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17236</xdr:rowOff>
    </xdr:from>
    <xdr:to>
      <xdr:col>107</xdr:col>
      <xdr:colOff>101600</xdr:colOff>
      <xdr:row>85</xdr:row>
      <xdr:rowOff>118836</xdr:rowOff>
    </xdr:to>
    <xdr:sp macro="" textlink="">
      <xdr:nvSpPr>
        <xdr:cNvPr id="813" name="楕円 812">
          <a:extLst>
            <a:ext uri="{FF2B5EF4-FFF2-40B4-BE49-F238E27FC236}">
              <a16:creationId xmlns:a16="http://schemas.microsoft.com/office/drawing/2014/main" id="{0ED3C91A-03ED-41F3-954D-5B4F4CF511B0}"/>
            </a:ext>
          </a:extLst>
        </xdr:cNvPr>
        <xdr:cNvSpPr/>
      </xdr:nvSpPr>
      <xdr:spPr>
        <a:xfrm>
          <a:off x="1793748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24493</xdr:rowOff>
    </xdr:from>
    <xdr:to>
      <xdr:col>111</xdr:col>
      <xdr:colOff>177800</xdr:colOff>
      <xdr:row>85</xdr:row>
      <xdr:rowOff>68036</xdr:rowOff>
    </xdr:to>
    <xdr:cxnSp macro="">
      <xdr:nvCxnSpPr>
        <xdr:cNvPr id="814" name="直線コネクタ 813">
          <a:extLst>
            <a:ext uri="{FF2B5EF4-FFF2-40B4-BE49-F238E27FC236}">
              <a16:creationId xmlns:a16="http://schemas.microsoft.com/office/drawing/2014/main" id="{2EAA77ED-E518-4251-B03B-1AC81A21CABA}"/>
            </a:ext>
          </a:extLst>
        </xdr:cNvPr>
        <xdr:cNvCxnSpPr/>
      </xdr:nvCxnSpPr>
      <xdr:spPr>
        <a:xfrm flipV="1">
          <a:off x="17988280" y="14273893"/>
          <a:ext cx="78994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815" name="楕円 814">
          <a:extLst>
            <a:ext uri="{FF2B5EF4-FFF2-40B4-BE49-F238E27FC236}">
              <a16:creationId xmlns:a16="http://schemas.microsoft.com/office/drawing/2014/main" id="{77AF28EB-B018-422B-ADCD-12A6E5A5174B}"/>
            </a:ext>
          </a:extLst>
        </xdr:cNvPr>
        <xdr:cNvSpPr/>
      </xdr:nvSpPr>
      <xdr:spPr>
        <a:xfrm>
          <a:off x="17162780" y="142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68036</xdr:rowOff>
    </xdr:from>
    <xdr:to>
      <xdr:col>107</xdr:col>
      <xdr:colOff>50800</xdr:colOff>
      <xdr:row>85</xdr:row>
      <xdr:rowOff>78921</xdr:rowOff>
    </xdr:to>
    <xdr:cxnSp macro="">
      <xdr:nvCxnSpPr>
        <xdr:cNvPr id="816" name="直線コネクタ 815">
          <a:extLst>
            <a:ext uri="{FF2B5EF4-FFF2-40B4-BE49-F238E27FC236}">
              <a16:creationId xmlns:a16="http://schemas.microsoft.com/office/drawing/2014/main" id="{8FAC2883-2D95-460D-BFAA-1F0005447F54}"/>
            </a:ext>
          </a:extLst>
        </xdr:cNvPr>
        <xdr:cNvCxnSpPr/>
      </xdr:nvCxnSpPr>
      <xdr:spPr>
        <a:xfrm flipV="1">
          <a:off x="17213580" y="14317436"/>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817" name="楕円 816">
          <a:extLst>
            <a:ext uri="{FF2B5EF4-FFF2-40B4-BE49-F238E27FC236}">
              <a16:creationId xmlns:a16="http://schemas.microsoft.com/office/drawing/2014/main" id="{F0AB4F97-A8F6-4974-BEEA-AF4F76E8E65F}"/>
            </a:ext>
          </a:extLst>
        </xdr:cNvPr>
        <xdr:cNvSpPr/>
      </xdr:nvSpPr>
      <xdr:spPr>
        <a:xfrm>
          <a:off x="16388080" y="142775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78921</xdr:rowOff>
    </xdr:to>
    <xdr:cxnSp macro="">
      <xdr:nvCxnSpPr>
        <xdr:cNvPr id="818" name="直線コネクタ 817">
          <a:extLst>
            <a:ext uri="{FF2B5EF4-FFF2-40B4-BE49-F238E27FC236}">
              <a16:creationId xmlns:a16="http://schemas.microsoft.com/office/drawing/2014/main" id="{EF2E57E0-38C6-4293-9C17-657B7604A303}"/>
            </a:ext>
          </a:extLst>
        </xdr:cNvPr>
        <xdr:cNvCxnSpPr/>
      </xdr:nvCxnSpPr>
      <xdr:spPr>
        <a:xfrm>
          <a:off x="16431260" y="1432832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19" name="n_1aveValue【消防施設】&#10;一人当たり面積">
          <a:extLst>
            <a:ext uri="{FF2B5EF4-FFF2-40B4-BE49-F238E27FC236}">
              <a16:creationId xmlns:a16="http://schemas.microsoft.com/office/drawing/2014/main" id="{70664B3A-6F1F-4EEE-BEAD-5E363F8A263D}"/>
            </a:ext>
          </a:extLst>
        </xdr:cNvPr>
        <xdr:cNvSpPr txBox="1"/>
      </xdr:nvSpPr>
      <xdr:spPr>
        <a:xfrm>
          <a:off x="185611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20" name="n_2aveValue【消防施設】&#10;一人当たり面積">
          <a:extLst>
            <a:ext uri="{FF2B5EF4-FFF2-40B4-BE49-F238E27FC236}">
              <a16:creationId xmlns:a16="http://schemas.microsoft.com/office/drawing/2014/main" id="{AAD061AD-0C77-4F6E-9729-CA717159EF76}"/>
            </a:ext>
          </a:extLst>
        </xdr:cNvPr>
        <xdr:cNvSpPr txBox="1"/>
      </xdr:nvSpPr>
      <xdr:spPr>
        <a:xfrm>
          <a:off x="1777626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1" name="n_3aveValue【消防施設】&#10;一人当たり面積">
          <a:extLst>
            <a:ext uri="{FF2B5EF4-FFF2-40B4-BE49-F238E27FC236}">
              <a16:creationId xmlns:a16="http://schemas.microsoft.com/office/drawing/2014/main" id="{C82BF56A-7155-4E1F-A0FD-1B6A0B65D01D}"/>
            </a:ext>
          </a:extLst>
        </xdr:cNvPr>
        <xdr:cNvSpPr txBox="1"/>
      </xdr:nvSpPr>
      <xdr:spPr>
        <a:xfrm>
          <a:off x="17001567" y="1373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822" name="n_4aveValue【消防施設】&#10;一人当たり面積">
          <a:extLst>
            <a:ext uri="{FF2B5EF4-FFF2-40B4-BE49-F238E27FC236}">
              <a16:creationId xmlns:a16="http://schemas.microsoft.com/office/drawing/2014/main" id="{07B13168-84BA-4DD3-BB4B-87B684DBB94D}"/>
            </a:ext>
          </a:extLst>
        </xdr:cNvPr>
        <xdr:cNvSpPr txBox="1"/>
      </xdr:nvSpPr>
      <xdr:spPr>
        <a:xfrm>
          <a:off x="16226867" y="1373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66420</xdr:rowOff>
    </xdr:from>
    <xdr:ext cx="469744" cy="259045"/>
    <xdr:sp macro="" textlink="">
      <xdr:nvSpPr>
        <xdr:cNvPr id="823" name="n_1mainValue【消防施設】&#10;一人当たり面積">
          <a:extLst>
            <a:ext uri="{FF2B5EF4-FFF2-40B4-BE49-F238E27FC236}">
              <a16:creationId xmlns:a16="http://schemas.microsoft.com/office/drawing/2014/main" id="{257DDE5A-36D6-4295-B56E-D945870F44B0}"/>
            </a:ext>
          </a:extLst>
        </xdr:cNvPr>
        <xdr:cNvSpPr txBox="1"/>
      </xdr:nvSpPr>
      <xdr:spPr>
        <a:xfrm>
          <a:off x="18561127" y="143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109963</xdr:rowOff>
    </xdr:from>
    <xdr:ext cx="469744" cy="259045"/>
    <xdr:sp macro="" textlink="">
      <xdr:nvSpPr>
        <xdr:cNvPr id="824" name="n_2mainValue【消防施設】&#10;一人当たり面積">
          <a:extLst>
            <a:ext uri="{FF2B5EF4-FFF2-40B4-BE49-F238E27FC236}">
              <a16:creationId xmlns:a16="http://schemas.microsoft.com/office/drawing/2014/main" id="{C0BC9EBB-6251-4091-83B8-A0E89652DF8B}"/>
            </a:ext>
          </a:extLst>
        </xdr:cNvPr>
        <xdr:cNvSpPr txBox="1"/>
      </xdr:nvSpPr>
      <xdr:spPr>
        <a:xfrm>
          <a:off x="17776267" y="1435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825" name="n_3mainValue【消防施設】&#10;一人当たり面積">
          <a:extLst>
            <a:ext uri="{FF2B5EF4-FFF2-40B4-BE49-F238E27FC236}">
              <a16:creationId xmlns:a16="http://schemas.microsoft.com/office/drawing/2014/main" id="{8E053373-E3FF-4F32-A432-D32F670D74C0}"/>
            </a:ext>
          </a:extLst>
        </xdr:cNvPr>
        <xdr:cNvSpPr txBox="1"/>
      </xdr:nvSpPr>
      <xdr:spPr>
        <a:xfrm>
          <a:off x="17001567"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826" name="n_4mainValue【消防施設】&#10;一人当たり面積">
          <a:extLst>
            <a:ext uri="{FF2B5EF4-FFF2-40B4-BE49-F238E27FC236}">
              <a16:creationId xmlns:a16="http://schemas.microsoft.com/office/drawing/2014/main" id="{1B2BE909-CBD3-43E4-A40F-B934CD39D38F}"/>
            </a:ext>
          </a:extLst>
        </xdr:cNvPr>
        <xdr:cNvSpPr txBox="1"/>
      </xdr:nvSpPr>
      <xdr:spPr>
        <a:xfrm>
          <a:off x="16226867"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C328BB18-1315-4047-BF50-A691A2AC48D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4AB7B466-D645-4C92-888F-15920B384CC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3CC59FFF-E885-4346-B51C-505331FE2DB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6DCAAB87-9AC4-4E4D-8FC5-59D938F2679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99FFA31F-109A-42B5-AB74-8D2E2A30DC6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C5CE0E15-EE18-498F-94E9-2F0C3C13493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384A1C64-CC47-4680-8567-E1EA9F4B63C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21722C84-13D6-4758-B4F2-8D2448158A1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87D606E7-D146-4BFF-8461-53840790369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BFB51659-9DC7-4FA0-86DC-22C45E76D2E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BDE27531-0351-4E0F-959C-38DF055E208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8" name="直線コネクタ 837">
          <a:extLst>
            <a:ext uri="{FF2B5EF4-FFF2-40B4-BE49-F238E27FC236}">
              <a16:creationId xmlns:a16="http://schemas.microsoft.com/office/drawing/2014/main" id="{F8B819C3-730C-439F-B6C8-F4968F48D1A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39" name="テキスト ボックス 838">
          <a:extLst>
            <a:ext uri="{FF2B5EF4-FFF2-40B4-BE49-F238E27FC236}">
              <a16:creationId xmlns:a16="http://schemas.microsoft.com/office/drawing/2014/main" id="{AAC7EFE5-0EC1-453A-A247-D9FEC34D3121}"/>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0" name="直線コネクタ 839">
          <a:extLst>
            <a:ext uri="{FF2B5EF4-FFF2-40B4-BE49-F238E27FC236}">
              <a16:creationId xmlns:a16="http://schemas.microsoft.com/office/drawing/2014/main" id="{D8A0D8C2-58DF-491A-AAA3-C7219B0DB95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1" name="テキスト ボックス 840">
          <a:extLst>
            <a:ext uri="{FF2B5EF4-FFF2-40B4-BE49-F238E27FC236}">
              <a16:creationId xmlns:a16="http://schemas.microsoft.com/office/drawing/2014/main" id="{C219A1E7-4C14-43D8-B8FD-3AE46B73D4C4}"/>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2" name="直線コネクタ 841">
          <a:extLst>
            <a:ext uri="{FF2B5EF4-FFF2-40B4-BE49-F238E27FC236}">
              <a16:creationId xmlns:a16="http://schemas.microsoft.com/office/drawing/2014/main" id="{734A0E34-6C51-4AC2-B1E8-BD1A33740ECC}"/>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3" name="テキスト ボックス 842">
          <a:extLst>
            <a:ext uri="{FF2B5EF4-FFF2-40B4-BE49-F238E27FC236}">
              <a16:creationId xmlns:a16="http://schemas.microsoft.com/office/drawing/2014/main" id="{EC3B913A-C7B1-4524-8D78-8C57286F62A7}"/>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4" name="直線コネクタ 843">
          <a:extLst>
            <a:ext uri="{FF2B5EF4-FFF2-40B4-BE49-F238E27FC236}">
              <a16:creationId xmlns:a16="http://schemas.microsoft.com/office/drawing/2014/main" id="{A870A174-9182-4D2C-AA8E-7B283AFA0E9A}"/>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5" name="テキスト ボックス 844">
          <a:extLst>
            <a:ext uri="{FF2B5EF4-FFF2-40B4-BE49-F238E27FC236}">
              <a16:creationId xmlns:a16="http://schemas.microsoft.com/office/drawing/2014/main" id="{047E372E-81E0-4B51-AF2B-540A87CF6A61}"/>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a:extLst>
            <a:ext uri="{FF2B5EF4-FFF2-40B4-BE49-F238E27FC236}">
              <a16:creationId xmlns:a16="http://schemas.microsoft.com/office/drawing/2014/main" id="{AD2DCE4A-EFBF-44F6-9485-EDBF61FFD52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7" name="テキスト ボックス 846">
          <a:extLst>
            <a:ext uri="{FF2B5EF4-FFF2-40B4-BE49-F238E27FC236}">
              <a16:creationId xmlns:a16="http://schemas.microsoft.com/office/drawing/2014/main" id="{D95DE483-ED06-4525-A4CE-16861AF301D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005581A5-9D29-4F8C-B7E7-26C15895F56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49" name="直線コネクタ 848">
          <a:extLst>
            <a:ext uri="{FF2B5EF4-FFF2-40B4-BE49-F238E27FC236}">
              <a16:creationId xmlns:a16="http://schemas.microsoft.com/office/drawing/2014/main" id="{01285EEE-523D-4623-BCDC-3032BBB98807}"/>
            </a:ext>
          </a:extLst>
        </xdr:cNvPr>
        <xdr:cNvCxnSpPr/>
      </xdr:nvCxnSpPr>
      <xdr:spPr>
        <a:xfrm flipV="1">
          <a:off x="14375764" y="16780763"/>
          <a:ext cx="0" cy="1368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0" name="【庁舎】&#10;有形固定資産減価償却率最小値テキスト">
          <a:extLst>
            <a:ext uri="{FF2B5EF4-FFF2-40B4-BE49-F238E27FC236}">
              <a16:creationId xmlns:a16="http://schemas.microsoft.com/office/drawing/2014/main" id="{C00EF710-0BC3-4530-9543-BE7C3D2A278C}"/>
            </a:ext>
          </a:extLst>
        </xdr:cNvPr>
        <xdr:cNvSpPr txBox="1"/>
      </xdr:nvSpPr>
      <xdr:spPr>
        <a:xfrm>
          <a:off x="14414500" y="1815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1" name="直線コネクタ 850">
          <a:extLst>
            <a:ext uri="{FF2B5EF4-FFF2-40B4-BE49-F238E27FC236}">
              <a16:creationId xmlns:a16="http://schemas.microsoft.com/office/drawing/2014/main" id="{77E55B8D-546E-4045-AEE7-216821145E46}"/>
            </a:ext>
          </a:extLst>
        </xdr:cNvPr>
        <xdr:cNvCxnSpPr/>
      </xdr:nvCxnSpPr>
      <xdr:spPr>
        <a:xfrm>
          <a:off x="14287500" y="18149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2" name="【庁舎】&#10;有形固定資産減価償却率最大値テキスト">
          <a:extLst>
            <a:ext uri="{FF2B5EF4-FFF2-40B4-BE49-F238E27FC236}">
              <a16:creationId xmlns:a16="http://schemas.microsoft.com/office/drawing/2014/main" id="{43B901B5-3D95-496A-BFBA-6E599B3298AD}"/>
            </a:ext>
          </a:extLst>
        </xdr:cNvPr>
        <xdr:cNvSpPr txBox="1"/>
      </xdr:nvSpPr>
      <xdr:spPr>
        <a:xfrm>
          <a:off x="14414500" y="16563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3" name="直線コネクタ 852">
          <a:extLst>
            <a:ext uri="{FF2B5EF4-FFF2-40B4-BE49-F238E27FC236}">
              <a16:creationId xmlns:a16="http://schemas.microsoft.com/office/drawing/2014/main" id="{9FA8715E-4CA7-4029-9B95-8488BC339B9F}"/>
            </a:ext>
          </a:extLst>
        </xdr:cNvPr>
        <xdr:cNvCxnSpPr/>
      </xdr:nvCxnSpPr>
      <xdr:spPr>
        <a:xfrm>
          <a:off x="14287500" y="16780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854" name="【庁舎】&#10;有形固定資産減価償却率平均値テキスト">
          <a:extLst>
            <a:ext uri="{FF2B5EF4-FFF2-40B4-BE49-F238E27FC236}">
              <a16:creationId xmlns:a16="http://schemas.microsoft.com/office/drawing/2014/main" id="{D63EAEBE-C73D-4F5D-BC99-65883C3A9006}"/>
            </a:ext>
          </a:extLst>
        </xdr:cNvPr>
        <xdr:cNvSpPr txBox="1"/>
      </xdr:nvSpPr>
      <xdr:spPr>
        <a:xfrm>
          <a:off x="14414500" y="17307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5" name="フローチャート: 判断 854">
          <a:extLst>
            <a:ext uri="{FF2B5EF4-FFF2-40B4-BE49-F238E27FC236}">
              <a16:creationId xmlns:a16="http://schemas.microsoft.com/office/drawing/2014/main" id="{8346A3E8-8B9C-4B8E-97C2-CB48F6F49E66}"/>
            </a:ext>
          </a:extLst>
        </xdr:cNvPr>
        <xdr:cNvSpPr/>
      </xdr:nvSpPr>
      <xdr:spPr>
        <a:xfrm>
          <a:off x="14325600" y="173288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6" name="フローチャート: 判断 855">
          <a:extLst>
            <a:ext uri="{FF2B5EF4-FFF2-40B4-BE49-F238E27FC236}">
              <a16:creationId xmlns:a16="http://schemas.microsoft.com/office/drawing/2014/main" id="{5D6133DC-E3D0-48DE-8593-ED29B34F2108}"/>
            </a:ext>
          </a:extLst>
        </xdr:cNvPr>
        <xdr:cNvSpPr/>
      </xdr:nvSpPr>
      <xdr:spPr>
        <a:xfrm>
          <a:off x="13578840" y="172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857" name="フローチャート: 判断 856">
          <a:extLst>
            <a:ext uri="{FF2B5EF4-FFF2-40B4-BE49-F238E27FC236}">
              <a16:creationId xmlns:a16="http://schemas.microsoft.com/office/drawing/2014/main" id="{C3A4E435-78F3-437B-B69A-E3080DD93B36}"/>
            </a:ext>
          </a:extLst>
        </xdr:cNvPr>
        <xdr:cNvSpPr/>
      </xdr:nvSpPr>
      <xdr:spPr>
        <a:xfrm>
          <a:off x="12804140" y="17259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58" name="フローチャート: 判断 857">
          <a:extLst>
            <a:ext uri="{FF2B5EF4-FFF2-40B4-BE49-F238E27FC236}">
              <a16:creationId xmlns:a16="http://schemas.microsoft.com/office/drawing/2014/main" id="{7F979EA5-FC63-426C-AF4F-73890D0817E7}"/>
            </a:ext>
          </a:extLst>
        </xdr:cNvPr>
        <xdr:cNvSpPr/>
      </xdr:nvSpPr>
      <xdr:spPr>
        <a:xfrm>
          <a:off x="12029440" y="17344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859" name="フローチャート: 判断 858">
          <a:extLst>
            <a:ext uri="{FF2B5EF4-FFF2-40B4-BE49-F238E27FC236}">
              <a16:creationId xmlns:a16="http://schemas.microsoft.com/office/drawing/2014/main" id="{E76AF95B-46E2-40A0-BBF2-6ACC2E9233B9}"/>
            </a:ext>
          </a:extLst>
        </xdr:cNvPr>
        <xdr:cNvSpPr/>
      </xdr:nvSpPr>
      <xdr:spPr>
        <a:xfrm>
          <a:off x="1123188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E4C3079E-D251-48BC-9A1E-5AD5E8B8FF2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346B768-9ACF-441C-831F-04710C00E2D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4B32EFDE-C924-47B7-A056-A3BD36F7E82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A0B1BC6-D444-4371-8155-1DFB199A8CE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8E32F722-A0AB-488B-9D7D-AD39A969E8C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167132</xdr:rowOff>
    </xdr:from>
    <xdr:to>
      <xdr:col>85</xdr:col>
      <xdr:colOff>177800</xdr:colOff>
      <xdr:row>101</xdr:row>
      <xdr:rowOff>97282</xdr:rowOff>
    </xdr:to>
    <xdr:sp macro="" textlink="">
      <xdr:nvSpPr>
        <xdr:cNvPr id="865" name="楕円 864">
          <a:extLst>
            <a:ext uri="{FF2B5EF4-FFF2-40B4-BE49-F238E27FC236}">
              <a16:creationId xmlns:a16="http://schemas.microsoft.com/office/drawing/2014/main" id="{174A6602-A58F-440F-9D79-3A63F3C94C17}"/>
            </a:ext>
          </a:extLst>
        </xdr:cNvPr>
        <xdr:cNvSpPr/>
      </xdr:nvSpPr>
      <xdr:spPr>
        <a:xfrm>
          <a:off x="14325600" y="169311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18559</xdr:rowOff>
    </xdr:from>
    <xdr:ext cx="405111" cy="259045"/>
    <xdr:sp macro="" textlink="">
      <xdr:nvSpPr>
        <xdr:cNvPr id="866" name="【庁舎】&#10;有形固定資産減価償却率該当値テキスト">
          <a:extLst>
            <a:ext uri="{FF2B5EF4-FFF2-40B4-BE49-F238E27FC236}">
              <a16:creationId xmlns:a16="http://schemas.microsoft.com/office/drawing/2014/main" id="{0655DA9A-8FA8-4169-9C7D-9F98DACA1578}"/>
            </a:ext>
          </a:extLst>
        </xdr:cNvPr>
        <xdr:cNvSpPr txBox="1"/>
      </xdr:nvSpPr>
      <xdr:spPr>
        <a:xfrm>
          <a:off x="14414500" y="1678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84837</xdr:rowOff>
    </xdr:from>
    <xdr:to>
      <xdr:col>81</xdr:col>
      <xdr:colOff>101600</xdr:colOff>
      <xdr:row>101</xdr:row>
      <xdr:rowOff>14987</xdr:rowOff>
    </xdr:to>
    <xdr:sp macro="" textlink="">
      <xdr:nvSpPr>
        <xdr:cNvPr id="867" name="楕円 866">
          <a:extLst>
            <a:ext uri="{FF2B5EF4-FFF2-40B4-BE49-F238E27FC236}">
              <a16:creationId xmlns:a16="http://schemas.microsoft.com/office/drawing/2014/main" id="{05A1BCE9-E550-416F-97A6-861B384C42D3}"/>
            </a:ext>
          </a:extLst>
        </xdr:cNvPr>
        <xdr:cNvSpPr/>
      </xdr:nvSpPr>
      <xdr:spPr>
        <a:xfrm>
          <a:off x="13578840" y="16848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135637</xdr:rowOff>
    </xdr:from>
    <xdr:to>
      <xdr:col>85</xdr:col>
      <xdr:colOff>127000</xdr:colOff>
      <xdr:row>101</xdr:row>
      <xdr:rowOff>46482</xdr:rowOff>
    </xdr:to>
    <xdr:cxnSp macro="">
      <xdr:nvCxnSpPr>
        <xdr:cNvPr id="868" name="直線コネクタ 867">
          <a:extLst>
            <a:ext uri="{FF2B5EF4-FFF2-40B4-BE49-F238E27FC236}">
              <a16:creationId xmlns:a16="http://schemas.microsoft.com/office/drawing/2014/main" id="{EB8157A7-43DE-4174-86AA-6850DF82A443}"/>
            </a:ext>
          </a:extLst>
        </xdr:cNvPr>
        <xdr:cNvCxnSpPr/>
      </xdr:nvCxnSpPr>
      <xdr:spPr>
        <a:xfrm>
          <a:off x="13629640" y="16899637"/>
          <a:ext cx="746760" cy="7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254</xdr:rowOff>
    </xdr:from>
    <xdr:to>
      <xdr:col>76</xdr:col>
      <xdr:colOff>165100</xdr:colOff>
      <xdr:row>100</xdr:row>
      <xdr:rowOff>101854</xdr:rowOff>
    </xdr:to>
    <xdr:sp macro="" textlink="">
      <xdr:nvSpPr>
        <xdr:cNvPr id="869" name="楕円 868">
          <a:extLst>
            <a:ext uri="{FF2B5EF4-FFF2-40B4-BE49-F238E27FC236}">
              <a16:creationId xmlns:a16="http://schemas.microsoft.com/office/drawing/2014/main" id="{403D954A-8499-4422-87E4-C145E50D7B14}"/>
            </a:ext>
          </a:extLst>
        </xdr:cNvPr>
        <xdr:cNvSpPr/>
      </xdr:nvSpPr>
      <xdr:spPr>
        <a:xfrm>
          <a:off x="12804140" y="167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51054</xdr:rowOff>
    </xdr:from>
    <xdr:to>
      <xdr:col>81</xdr:col>
      <xdr:colOff>50800</xdr:colOff>
      <xdr:row>100</xdr:row>
      <xdr:rowOff>135637</xdr:rowOff>
    </xdr:to>
    <xdr:cxnSp macro="">
      <xdr:nvCxnSpPr>
        <xdr:cNvPr id="870" name="直線コネクタ 869">
          <a:extLst>
            <a:ext uri="{FF2B5EF4-FFF2-40B4-BE49-F238E27FC236}">
              <a16:creationId xmlns:a16="http://schemas.microsoft.com/office/drawing/2014/main" id="{58F3586D-FED2-452F-8DC4-6206C2B3084C}"/>
            </a:ext>
          </a:extLst>
        </xdr:cNvPr>
        <xdr:cNvCxnSpPr/>
      </xdr:nvCxnSpPr>
      <xdr:spPr>
        <a:xfrm>
          <a:off x="12854940" y="16815054"/>
          <a:ext cx="7747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91694</xdr:rowOff>
    </xdr:from>
    <xdr:to>
      <xdr:col>72</xdr:col>
      <xdr:colOff>38100</xdr:colOff>
      <xdr:row>100</xdr:row>
      <xdr:rowOff>21844</xdr:rowOff>
    </xdr:to>
    <xdr:sp macro="" textlink="">
      <xdr:nvSpPr>
        <xdr:cNvPr id="871" name="楕円 870">
          <a:extLst>
            <a:ext uri="{FF2B5EF4-FFF2-40B4-BE49-F238E27FC236}">
              <a16:creationId xmlns:a16="http://schemas.microsoft.com/office/drawing/2014/main" id="{C3577273-4CC3-4F30-A293-198311830487}"/>
            </a:ext>
          </a:extLst>
        </xdr:cNvPr>
        <xdr:cNvSpPr/>
      </xdr:nvSpPr>
      <xdr:spPr>
        <a:xfrm>
          <a:off x="12029440" y="16688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142494</xdr:rowOff>
    </xdr:from>
    <xdr:to>
      <xdr:col>76</xdr:col>
      <xdr:colOff>114300</xdr:colOff>
      <xdr:row>100</xdr:row>
      <xdr:rowOff>51054</xdr:rowOff>
    </xdr:to>
    <xdr:cxnSp macro="">
      <xdr:nvCxnSpPr>
        <xdr:cNvPr id="872" name="直線コネクタ 871">
          <a:extLst>
            <a:ext uri="{FF2B5EF4-FFF2-40B4-BE49-F238E27FC236}">
              <a16:creationId xmlns:a16="http://schemas.microsoft.com/office/drawing/2014/main" id="{5EAAE724-B612-4C6A-8D6D-06A107886AEB}"/>
            </a:ext>
          </a:extLst>
        </xdr:cNvPr>
        <xdr:cNvCxnSpPr/>
      </xdr:nvCxnSpPr>
      <xdr:spPr>
        <a:xfrm>
          <a:off x="12072620" y="16738854"/>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157987</xdr:rowOff>
    </xdr:from>
    <xdr:to>
      <xdr:col>67</xdr:col>
      <xdr:colOff>101600</xdr:colOff>
      <xdr:row>101</xdr:row>
      <xdr:rowOff>88137</xdr:rowOff>
    </xdr:to>
    <xdr:sp macro="" textlink="">
      <xdr:nvSpPr>
        <xdr:cNvPr id="873" name="楕円 872">
          <a:extLst>
            <a:ext uri="{FF2B5EF4-FFF2-40B4-BE49-F238E27FC236}">
              <a16:creationId xmlns:a16="http://schemas.microsoft.com/office/drawing/2014/main" id="{EDA204BE-C697-4771-A997-9F1A17804362}"/>
            </a:ext>
          </a:extLst>
        </xdr:cNvPr>
        <xdr:cNvSpPr/>
      </xdr:nvSpPr>
      <xdr:spPr>
        <a:xfrm>
          <a:off x="11231880" y="16921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142494</xdr:rowOff>
    </xdr:from>
    <xdr:to>
      <xdr:col>71</xdr:col>
      <xdr:colOff>177800</xdr:colOff>
      <xdr:row>101</xdr:row>
      <xdr:rowOff>37337</xdr:rowOff>
    </xdr:to>
    <xdr:cxnSp macro="">
      <xdr:nvCxnSpPr>
        <xdr:cNvPr id="874" name="直線コネクタ 873">
          <a:extLst>
            <a:ext uri="{FF2B5EF4-FFF2-40B4-BE49-F238E27FC236}">
              <a16:creationId xmlns:a16="http://schemas.microsoft.com/office/drawing/2014/main" id="{98C91DB6-B364-4F19-A585-066A3153C548}"/>
            </a:ext>
          </a:extLst>
        </xdr:cNvPr>
        <xdr:cNvCxnSpPr/>
      </xdr:nvCxnSpPr>
      <xdr:spPr>
        <a:xfrm flipV="1">
          <a:off x="11282680" y="16738854"/>
          <a:ext cx="789940" cy="23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124985</xdr:rowOff>
    </xdr:from>
    <xdr:ext cx="405111" cy="259045"/>
    <xdr:sp macro="" textlink="">
      <xdr:nvSpPr>
        <xdr:cNvPr id="875" name="n_1aveValue【庁舎】&#10;有形固定資産減価償却率">
          <a:extLst>
            <a:ext uri="{FF2B5EF4-FFF2-40B4-BE49-F238E27FC236}">
              <a16:creationId xmlns:a16="http://schemas.microsoft.com/office/drawing/2014/main" id="{B547CFC5-9D2C-4761-B36E-512B2BB9B2AC}"/>
            </a:ext>
          </a:extLst>
        </xdr:cNvPr>
        <xdr:cNvSpPr txBox="1"/>
      </xdr:nvSpPr>
      <xdr:spPr>
        <a:xfrm>
          <a:off x="13437244" y="1739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81551</xdr:rowOff>
    </xdr:from>
    <xdr:ext cx="405111" cy="259045"/>
    <xdr:sp macro="" textlink="">
      <xdr:nvSpPr>
        <xdr:cNvPr id="876" name="n_2aveValue【庁舎】&#10;有形固定資産減価償却率">
          <a:extLst>
            <a:ext uri="{FF2B5EF4-FFF2-40B4-BE49-F238E27FC236}">
              <a16:creationId xmlns:a16="http://schemas.microsoft.com/office/drawing/2014/main" id="{61219BAE-D508-4B7E-99E9-5595AE9DC30E}"/>
            </a:ext>
          </a:extLst>
        </xdr:cNvPr>
        <xdr:cNvSpPr txBox="1"/>
      </xdr:nvSpPr>
      <xdr:spPr>
        <a:xfrm>
          <a:off x="12675244" y="1734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877" name="n_3aveValue【庁舎】&#10;有形固定資産減価償却率">
          <a:extLst>
            <a:ext uri="{FF2B5EF4-FFF2-40B4-BE49-F238E27FC236}">
              <a16:creationId xmlns:a16="http://schemas.microsoft.com/office/drawing/2014/main" id="{F78FF6DF-6EFD-46FC-A0EB-613A44107837}"/>
            </a:ext>
          </a:extLst>
        </xdr:cNvPr>
        <xdr:cNvSpPr txBox="1"/>
      </xdr:nvSpPr>
      <xdr:spPr>
        <a:xfrm>
          <a:off x="11900544" y="1743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878" name="n_4aveValue【庁舎】&#10;有形固定資産減価償却率">
          <a:extLst>
            <a:ext uri="{FF2B5EF4-FFF2-40B4-BE49-F238E27FC236}">
              <a16:creationId xmlns:a16="http://schemas.microsoft.com/office/drawing/2014/main" id="{E79B46E3-318E-4329-8BF2-F35C0626D065}"/>
            </a:ext>
          </a:extLst>
        </xdr:cNvPr>
        <xdr:cNvSpPr txBox="1"/>
      </xdr:nvSpPr>
      <xdr:spPr>
        <a:xfrm>
          <a:off x="1110298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31514</xdr:rowOff>
    </xdr:from>
    <xdr:ext cx="405111" cy="259045"/>
    <xdr:sp macro="" textlink="">
      <xdr:nvSpPr>
        <xdr:cNvPr id="879" name="n_1mainValue【庁舎】&#10;有形固定資産減価償却率">
          <a:extLst>
            <a:ext uri="{FF2B5EF4-FFF2-40B4-BE49-F238E27FC236}">
              <a16:creationId xmlns:a16="http://schemas.microsoft.com/office/drawing/2014/main" id="{CFA7A625-55FC-4235-A4A3-1A4F078BC68A}"/>
            </a:ext>
          </a:extLst>
        </xdr:cNvPr>
        <xdr:cNvSpPr txBox="1"/>
      </xdr:nvSpPr>
      <xdr:spPr>
        <a:xfrm>
          <a:off x="13437244" y="16627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118381</xdr:rowOff>
    </xdr:from>
    <xdr:ext cx="405111" cy="259045"/>
    <xdr:sp macro="" textlink="">
      <xdr:nvSpPr>
        <xdr:cNvPr id="880" name="n_2mainValue【庁舎】&#10;有形固定資産減価償却率">
          <a:extLst>
            <a:ext uri="{FF2B5EF4-FFF2-40B4-BE49-F238E27FC236}">
              <a16:creationId xmlns:a16="http://schemas.microsoft.com/office/drawing/2014/main" id="{4745CBE2-5C17-4078-BDF9-AEF76112A87C}"/>
            </a:ext>
          </a:extLst>
        </xdr:cNvPr>
        <xdr:cNvSpPr txBox="1"/>
      </xdr:nvSpPr>
      <xdr:spPr>
        <a:xfrm>
          <a:off x="12675244" y="1654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38371</xdr:rowOff>
    </xdr:from>
    <xdr:ext cx="405111" cy="259045"/>
    <xdr:sp macro="" textlink="">
      <xdr:nvSpPr>
        <xdr:cNvPr id="881" name="n_3mainValue【庁舎】&#10;有形固定資産減価償却率">
          <a:extLst>
            <a:ext uri="{FF2B5EF4-FFF2-40B4-BE49-F238E27FC236}">
              <a16:creationId xmlns:a16="http://schemas.microsoft.com/office/drawing/2014/main" id="{8347B663-CF6C-459C-92C1-C78122AA4D42}"/>
            </a:ext>
          </a:extLst>
        </xdr:cNvPr>
        <xdr:cNvSpPr txBox="1"/>
      </xdr:nvSpPr>
      <xdr:spPr>
        <a:xfrm>
          <a:off x="11900544" y="1646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104664</xdr:rowOff>
    </xdr:from>
    <xdr:ext cx="405111" cy="259045"/>
    <xdr:sp macro="" textlink="">
      <xdr:nvSpPr>
        <xdr:cNvPr id="882" name="n_4mainValue【庁舎】&#10;有形固定資産減価償却率">
          <a:extLst>
            <a:ext uri="{FF2B5EF4-FFF2-40B4-BE49-F238E27FC236}">
              <a16:creationId xmlns:a16="http://schemas.microsoft.com/office/drawing/2014/main" id="{8324256F-7504-408B-9DFB-30D2B2C4487D}"/>
            </a:ext>
          </a:extLst>
        </xdr:cNvPr>
        <xdr:cNvSpPr txBox="1"/>
      </xdr:nvSpPr>
      <xdr:spPr>
        <a:xfrm>
          <a:off x="11102984" y="1670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BF40EE7E-92A8-4963-BCF9-510CE5B1E2F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03C619FC-EC65-4077-B5E8-A52BBF107B3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B7C624C8-76E8-486A-89E0-FA61AC019EC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83B69330-7877-4188-832A-BE492228000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93C14ADD-B7B6-4200-978D-E3B6536AE84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7F7F1B18-DA4B-4EC8-A6A2-C5E3DDFF37E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03A2C19B-C833-4BDC-8739-896E433669C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A84A2248-F3A8-4891-B397-FB1526BA32B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40D54AE9-D09F-4037-8DBD-AC67F8B928B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10446FEA-009B-44A9-98F6-B95EB35B7E9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3" name="テキスト ボックス 892">
          <a:extLst>
            <a:ext uri="{FF2B5EF4-FFF2-40B4-BE49-F238E27FC236}">
              <a16:creationId xmlns:a16="http://schemas.microsoft.com/office/drawing/2014/main" id="{E880D47E-8F38-40FE-9CDD-D26BBFAB10C3}"/>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4" name="直線コネクタ 893">
          <a:extLst>
            <a:ext uri="{FF2B5EF4-FFF2-40B4-BE49-F238E27FC236}">
              <a16:creationId xmlns:a16="http://schemas.microsoft.com/office/drawing/2014/main" id="{861387F6-B266-42BE-8AE2-345FF925095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5" name="テキスト ボックス 894">
          <a:extLst>
            <a:ext uri="{FF2B5EF4-FFF2-40B4-BE49-F238E27FC236}">
              <a16:creationId xmlns:a16="http://schemas.microsoft.com/office/drawing/2014/main" id="{FF200A2C-F38E-4295-83F1-4A43B8BCB73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6" name="直線コネクタ 895">
          <a:extLst>
            <a:ext uri="{FF2B5EF4-FFF2-40B4-BE49-F238E27FC236}">
              <a16:creationId xmlns:a16="http://schemas.microsoft.com/office/drawing/2014/main" id="{EF605E37-0332-4EFC-B89F-A968FD39F257}"/>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7" name="テキスト ボックス 896">
          <a:extLst>
            <a:ext uri="{FF2B5EF4-FFF2-40B4-BE49-F238E27FC236}">
              <a16:creationId xmlns:a16="http://schemas.microsoft.com/office/drawing/2014/main" id="{32F93065-8915-4022-9F19-4726C8F5DBB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8" name="直線コネクタ 897">
          <a:extLst>
            <a:ext uri="{FF2B5EF4-FFF2-40B4-BE49-F238E27FC236}">
              <a16:creationId xmlns:a16="http://schemas.microsoft.com/office/drawing/2014/main" id="{CA9D5EB1-CE0F-4028-A1CB-2EFF3752760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9" name="テキスト ボックス 898">
          <a:extLst>
            <a:ext uri="{FF2B5EF4-FFF2-40B4-BE49-F238E27FC236}">
              <a16:creationId xmlns:a16="http://schemas.microsoft.com/office/drawing/2014/main" id="{682AB4DD-1AD1-4C79-B79D-B97B3EBD5F47}"/>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0" name="直線コネクタ 899">
          <a:extLst>
            <a:ext uri="{FF2B5EF4-FFF2-40B4-BE49-F238E27FC236}">
              <a16:creationId xmlns:a16="http://schemas.microsoft.com/office/drawing/2014/main" id="{FFEC8B21-4F57-4AD5-9D69-2C27668908D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1" name="テキスト ボックス 900">
          <a:extLst>
            <a:ext uri="{FF2B5EF4-FFF2-40B4-BE49-F238E27FC236}">
              <a16:creationId xmlns:a16="http://schemas.microsoft.com/office/drawing/2014/main" id="{F0F2608F-10E7-4F6C-A3E8-52F5C74414C6}"/>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16742A48-1550-4993-A5DB-2ABCC476886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77CC2310-5F87-4255-8C7A-21AB20D618F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a:extLst>
            <a:ext uri="{FF2B5EF4-FFF2-40B4-BE49-F238E27FC236}">
              <a16:creationId xmlns:a16="http://schemas.microsoft.com/office/drawing/2014/main" id="{41F83CF6-C7F9-4EC0-B2AB-08C019BEEC9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5" name="直線コネクタ 904">
          <a:extLst>
            <a:ext uri="{FF2B5EF4-FFF2-40B4-BE49-F238E27FC236}">
              <a16:creationId xmlns:a16="http://schemas.microsoft.com/office/drawing/2014/main" id="{574DE1C9-A1AB-44CC-AE57-CB6EFB8B0586}"/>
            </a:ext>
          </a:extLst>
        </xdr:cNvPr>
        <xdr:cNvCxnSpPr/>
      </xdr:nvCxnSpPr>
      <xdr:spPr>
        <a:xfrm flipV="1">
          <a:off x="19509104" y="17064990"/>
          <a:ext cx="0" cy="11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6" name="【庁舎】&#10;一人当たり面積最小値テキスト">
          <a:extLst>
            <a:ext uri="{FF2B5EF4-FFF2-40B4-BE49-F238E27FC236}">
              <a16:creationId xmlns:a16="http://schemas.microsoft.com/office/drawing/2014/main" id="{B282E4B4-C027-4783-8597-1AF7781FFF58}"/>
            </a:ext>
          </a:extLst>
        </xdr:cNvPr>
        <xdr:cNvSpPr txBox="1"/>
      </xdr:nvSpPr>
      <xdr:spPr>
        <a:xfrm>
          <a:off x="19547840" y="1819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7" name="直線コネクタ 906">
          <a:extLst>
            <a:ext uri="{FF2B5EF4-FFF2-40B4-BE49-F238E27FC236}">
              <a16:creationId xmlns:a16="http://schemas.microsoft.com/office/drawing/2014/main" id="{6D337D9A-7A3F-48B4-A182-C967EE0CBEAB}"/>
            </a:ext>
          </a:extLst>
        </xdr:cNvPr>
        <xdr:cNvCxnSpPr/>
      </xdr:nvCxnSpPr>
      <xdr:spPr>
        <a:xfrm>
          <a:off x="19443700" y="18195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08" name="【庁舎】&#10;一人当たり面積最大値テキスト">
          <a:extLst>
            <a:ext uri="{FF2B5EF4-FFF2-40B4-BE49-F238E27FC236}">
              <a16:creationId xmlns:a16="http://schemas.microsoft.com/office/drawing/2014/main" id="{7141368F-CECF-4620-94F2-E20C9DE34D60}"/>
            </a:ext>
          </a:extLst>
        </xdr:cNvPr>
        <xdr:cNvSpPr txBox="1"/>
      </xdr:nvSpPr>
      <xdr:spPr>
        <a:xfrm>
          <a:off x="1954784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09" name="直線コネクタ 908">
          <a:extLst>
            <a:ext uri="{FF2B5EF4-FFF2-40B4-BE49-F238E27FC236}">
              <a16:creationId xmlns:a16="http://schemas.microsoft.com/office/drawing/2014/main" id="{24FDE4C4-1AC8-422B-8A40-965318104F4C}"/>
            </a:ext>
          </a:extLst>
        </xdr:cNvPr>
        <xdr:cNvCxnSpPr/>
      </xdr:nvCxnSpPr>
      <xdr:spPr>
        <a:xfrm>
          <a:off x="19443700" y="1706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168419</xdr:rowOff>
    </xdr:from>
    <xdr:ext cx="469744" cy="259045"/>
    <xdr:sp macro="" textlink="">
      <xdr:nvSpPr>
        <xdr:cNvPr id="910" name="【庁舎】&#10;一人当たり面積平均値テキスト">
          <a:extLst>
            <a:ext uri="{FF2B5EF4-FFF2-40B4-BE49-F238E27FC236}">
              <a16:creationId xmlns:a16="http://schemas.microsoft.com/office/drawing/2014/main" id="{77806A62-50FD-4C7A-9F30-5AE6574B2D60}"/>
            </a:ext>
          </a:extLst>
        </xdr:cNvPr>
        <xdr:cNvSpPr txBox="1"/>
      </xdr:nvSpPr>
      <xdr:spPr>
        <a:xfrm>
          <a:off x="19547840" y="17602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1" name="フローチャート: 判断 910">
          <a:extLst>
            <a:ext uri="{FF2B5EF4-FFF2-40B4-BE49-F238E27FC236}">
              <a16:creationId xmlns:a16="http://schemas.microsoft.com/office/drawing/2014/main" id="{0DAC66FB-5ACF-451D-B0C5-1DD798DF71CA}"/>
            </a:ext>
          </a:extLst>
        </xdr:cNvPr>
        <xdr:cNvSpPr/>
      </xdr:nvSpPr>
      <xdr:spPr>
        <a:xfrm>
          <a:off x="19458940" y="1762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2" name="フローチャート: 判断 911">
          <a:extLst>
            <a:ext uri="{FF2B5EF4-FFF2-40B4-BE49-F238E27FC236}">
              <a16:creationId xmlns:a16="http://schemas.microsoft.com/office/drawing/2014/main" id="{ABAC8D35-9AB2-46E4-A274-52052E6CC699}"/>
            </a:ext>
          </a:extLst>
        </xdr:cNvPr>
        <xdr:cNvSpPr/>
      </xdr:nvSpPr>
      <xdr:spPr>
        <a:xfrm>
          <a:off x="18735040" y="176115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13" name="フローチャート: 判断 912">
          <a:extLst>
            <a:ext uri="{FF2B5EF4-FFF2-40B4-BE49-F238E27FC236}">
              <a16:creationId xmlns:a16="http://schemas.microsoft.com/office/drawing/2014/main" id="{5B4F2B31-4C62-4230-8158-7E08B4C5F623}"/>
            </a:ext>
          </a:extLst>
        </xdr:cNvPr>
        <xdr:cNvSpPr/>
      </xdr:nvSpPr>
      <xdr:spPr>
        <a:xfrm>
          <a:off x="17937480" y="176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14" name="フローチャート: 判断 913">
          <a:extLst>
            <a:ext uri="{FF2B5EF4-FFF2-40B4-BE49-F238E27FC236}">
              <a16:creationId xmlns:a16="http://schemas.microsoft.com/office/drawing/2014/main" id="{E0653333-AA4E-4F26-9FE6-1AEEE62A8EEF}"/>
            </a:ext>
          </a:extLst>
        </xdr:cNvPr>
        <xdr:cNvSpPr/>
      </xdr:nvSpPr>
      <xdr:spPr>
        <a:xfrm>
          <a:off x="171627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915" name="フローチャート: 判断 914">
          <a:extLst>
            <a:ext uri="{FF2B5EF4-FFF2-40B4-BE49-F238E27FC236}">
              <a16:creationId xmlns:a16="http://schemas.microsoft.com/office/drawing/2014/main" id="{EE06EF9A-D119-4127-9150-D337C5C11E24}"/>
            </a:ext>
          </a:extLst>
        </xdr:cNvPr>
        <xdr:cNvSpPr/>
      </xdr:nvSpPr>
      <xdr:spPr>
        <a:xfrm>
          <a:off x="16388080" y="17666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1DFB8423-4962-4C40-BE8A-ADA79FDC4EF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1422908A-3B44-4651-9FA8-F462DD8BDEF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A94A2120-C575-4B81-A393-36870F6620B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BD00B607-001E-40B7-854A-321722996D5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D84FF113-EACA-493E-AE11-600C0CD2CCB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157987</xdr:rowOff>
    </xdr:from>
    <xdr:to>
      <xdr:col>116</xdr:col>
      <xdr:colOff>114300</xdr:colOff>
      <xdr:row>105</xdr:row>
      <xdr:rowOff>88137</xdr:rowOff>
    </xdr:to>
    <xdr:sp macro="" textlink="">
      <xdr:nvSpPr>
        <xdr:cNvPr id="921" name="楕円 920">
          <a:extLst>
            <a:ext uri="{FF2B5EF4-FFF2-40B4-BE49-F238E27FC236}">
              <a16:creationId xmlns:a16="http://schemas.microsoft.com/office/drawing/2014/main" id="{5E6E17A5-39A4-4970-93DF-5D5FAD2A4E6A}"/>
            </a:ext>
          </a:extLst>
        </xdr:cNvPr>
        <xdr:cNvSpPr/>
      </xdr:nvSpPr>
      <xdr:spPr>
        <a:xfrm>
          <a:off x="19458940" y="175925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9414</xdr:rowOff>
    </xdr:from>
    <xdr:ext cx="469744" cy="259045"/>
    <xdr:sp macro="" textlink="">
      <xdr:nvSpPr>
        <xdr:cNvPr id="922" name="【庁舎】&#10;一人当たり面積該当値テキスト">
          <a:extLst>
            <a:ext uri="{FF2B5EF4-FFF2-40B4-BE49-F238E27FC236}">
              <a16:creationId xmlns:a16="http://schemas.microsoft.com/office/drawing/2014/main" id="{BE691192-F1FE-47FE-A4E3-FC1B7E40C3AE}"/>
            </a:ext>
          </a:extLst>
        </xdr:cNvPr>
        <xdr:cNvSpPr txBox="1"/>
      </xdr:nvSpPr>
      <xdr:spPr>
        <a:xfrm>
          <a:off x="19547840" y="1744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923" name="楕円 922">
          <a:extLst>
            <a:ext uri="{FF2B5EF4-FFF2-40B4-BE49-F238E27FC236}">
              <a16:creationId xmlns:a16="http://schemas.microsoft.com/office/drawing/2014/main" id="{68B7EF23-57D1-4AE2-9606-518613FD46A4}"/>
            </a:ext>
          </a:extLst>
        </xdr:cNvPr>
        <xdr:cNvSpPr/>
      </xdr:nvSpPr>
      <xdr:spPr>
        <a:xfrm>
          <a:off x="18735040" y="17597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37337</xdr:rowOff>
    </xdr:from>
    <xdr:to>
      <xdr:col>116</xdr:col>
      <xdr:colOff>63500</xdr:colOff>
      <xdr:row>105</xdr:row>
      <xdr:rowOff>41911</xdr:rowOff>
    </xdr:to>
    <xdr:cxnSp macro="">
      <xdr:nvCxnSpPr>
        <xdr:cNvPr id="924" name="直線コネクタ 923">
          <a:extLst>
            <a:ext uri="{FF2B5EF4-FFF2-40B4-BE49-F238E27FC236}">
              <a16:creationId xmlns:a16="http://schemas.microsoft.com/office/drawing/2014/main" id="{947801E3-A508-45FB-AF92-469A1F04E4C0}"/>
            </a:ext>
          </a:extLst>
        </xdr:cNvPr>
        <xdr:cNvCxnSpPr/>
      </xdr:nvCxnSpPr>
      <xdr:spPr>
        <a:xfrm flipV="1">
          <a:off x="18778220" y="17639537"/>
          <a:ext cx="7315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167132</xdr:rowOff>
    </xdr:from>
    <xdr:to>
      <xdr:col>107</xdr:col>
      <xdr:colOff>101600</xdr:colOff>
      <xdr:row>105</xdr:row>
      <xdr:rowOff>97282</xdr:rowOff>
    </xdr:to>
    <xdr:sp macro="" textlink="">
      <xdr:nvSpPr>
        <xdr:cNvPr id="925" name="楕円 924">
          <a:extLst>
            <a:ext uri="{FF2B5EF4-FFF2-40B4-BE49-F238E27FC236}">
              <a16:creationId xmlns:a16="http://schemas.microsoft.com/office/drawing/2014/main" id="{41DA4745-BF77-4128-97A9-43297C6D46D0}"/>
            </a:ext>
          </a:extLst>
        </xdr:cNvPr>
        <xdr:cNvSpPr/>
      </xdr:nvSpPr>
      <xdr:spPr>
        <a:xfrm>
          <a:off x="17937480" y="1760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46482</xdr:rowOff>
    </xdr:to>
    <xdr:cxnSp macro="">
      <xdr:nvCxnSpPr>
        <xdr:cNvPr id="926" name="直線コネクタ 925">
          <a:extLst>
            <a:ext uri="{FF2B5EF4-FFF2-40B4-BE49-F238E27FC236}">
              <a16:creationId xmlns:a16="http://schemas.microsoft.com/office/drawing/2014/main" id="{26D2696A-A906-444C-8F94-FE2B5E79DA19}"/>
            </a:ext>
          </a:extLst>
        </xdr:cNvPr>
        <xdr:cNvCxnSpPr/>
      </xdr:nvCxnSpPr>
      <xdr:spPr>
        <a:xfrm flipV="1">
          <a:off x="17988280" y="17644111"/>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xdr:rowOff>
    </xdr:from>
    <xdr:to>
      <xdr:col>102</xdr:col>
      <xdr:colOff>165100</xdr:colOff>
      <xdr:row>105</xdr:row>
      <xdr:rowOff>106426</xdr:rowOff>
    </xdr:to>
    <xdr:sp macro="" textlink="">
      <xdr:nvSpPr>
        <xdr:cNvPr id="927" name="楕円 926">
          <a:extLst>
            <a:ext uri="{FF2B5EF4-FFF2-40B4-BE49-F238E27FC236}">
              <a16:creationId xmlns:a16="http://schemas.microsoft.com/office/drawing/2014/main" id="{10FE4189-581B-42B3-9854-666D73C7D018}"/>
            </a:ext>
          </a:extLst>
        </xdr:cNvPr>
        <xdr:cNvSpPr/>
      </xdr:nvSpPr>
      <xdr:spPr>
        <a:xfrm>
          <a:off x="1716278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46482</xdr:rowOff>
    </xdr:from>
    <xdr:to>
      <xdr:col>107</xdr:col>
      <xdr:colOff>50800</xdr:colOff>
      <xdr:row>105</xdr:row>
      <xdr:rowOff>55626</xdr:rowOff>
    </xdr:to>
    <xdr:cxnSp macro="">
      <xdr:nvCxnSpPr>
        <xdr:cNvPr id="928" name="直線コネクタ 927">
          <a:extLst>
            <a:ext uri="{FF2B5EF4-FFF2-40B4-BE49-F238E27FC236}">
              <a16:creationId xmlns:a16="http://schemas.microsoft.com/office/drawing/2014/main" id="{9F4CFCF3-0E46-4811-A7D7-6145EA18E507}"/>
            </a:ext>
          </a:extLst>
        </xdr:cNvPr>
        <xdr:cNvCxnSpPr/>
      </xdr:nvCxnSpPr>
      <xdr:spPr>
        <a:xfrm flipV="1">
          <a:off x="17213580" y="1764868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128270</xdr:rowOff>
    </xdr:from>
    <xdr:to>
      <xdr:col>98</xdr:col>
      <xdr:colOff>38100</xdr:colOff>
      <xdr:row>104</xdr:row>
      <xdr:rowOff>58420</xdr:rowOff>
    </xdr:to>
    <xdr:sp macro="" textlink="">
      <xdr:nvSpPr>
        <xdr:cNvPr id="929" name="楕円 928">
          <a:extLst>
            <a:ext uri="{FF2B5EF4-FFF2-40B4-BE49-F238E27FC236}">
              <a16:creationId xmlns:a16="http://schemas.microsoft.com/office/drawing/2014/main" id="{9DC1C97C-F86C-4C39-B67B-2B35531C91A3}"/>
            </a:ext>
          </a:extLst>
        </xdr:cNvPr>
        <xdr:cNvSpPr/>
      </xdr:nvSpPr>
      <xdr:spPr>
        <a:xfrm>
          <a:off x="16388080" y="17395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xdr:rowOff>
    </xdr:from>
    <xdr:to>
      <xdr:col>102</xdr:col>
      <xdr:colOff>114300</xdr:colOff>
      <xdr:row>105</xdr:row>
      <xdr:rowOff>55626</xdr:rowOff>
    </xdr:to>
    <xdr:cxnSp macro="">
      <xdr:nvCxnSpPr>
        <xdr:cNvPr id="930" name="直線コネクタ 929">
          <a:extLst>
            <a:ext uri="{FF2B5EF4-FFF2-40B4-BE49-F238E27FC236}">
              <a16:creationId xmlns:a16="http://schemas.microsoft.com/office/drawing/2014/main" id="{0773FA37-2F1F-41AB-BE3A-40A6FFFACDE9}"/>
            </a:ext>
          </a:extLst>
        </xdr:cNvPr>
        <xdr:cNvCxnSpPr/>
      </xdr:nvCxnSpPr>
      <xdr:spPr>
        <a:xfrm>
          <a:off x="16431260" y="17442180"/>
          <a:ext cx="78232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931" name="n_1aveValue【庁舎】&#10;一人当たり面積">
          <a:extLst>
            <a:ext uri="{FF2B5EF4-FFF2-40B4-BE49-F238E27FC236}">
              <a16:creationId xmlns:a16="http://schemas.microsoft.com/office/drawing/2014/main" id="{BC4529FE-36ED-4EA2-8553-703B82B21AF5}"/>
            </a:ext>
          </a:extLst>
        </xdr:cNvPr>
        <xdr:cNvSpPr txBox="1"/>
      </xdr:nvSpPr>
      <xdr:spPr>
        <a:xfrm>
          <a:off x="18561127"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32" name="n_2aveValue【庁舎】&#10;一人当たり面積">
          <a:extLst>
            <a:ext uri="{FF2B5EF4-FFF2-40B4-BE49-F238E27FC236}">
              <a16:creationId xmlns:a16="http://schemas.microsoft.com/office/drawing/2014/main" id="{B6F78C7F-7F2F-4F3D-8FF8-5C3EE7E5B40B}"/>
            </a:ext>
          </a:extLst>
        </xdr:cNvPr>
        <xdr:cNvSpPr txBox="1"/>
      </xdr:nvSpPr>
      <xdr:spPr>
        <a:xfrm>
          <a:off x="17776267"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933" name="n_3aveValue【庁舎】&#10;一人当たり面積">
          <a:extLst>
            <a:ext uri="{FF2B5EF4-FFF2-40B4-BE49-F238E27FC236}">
              <a16:creationId xmlns:a16="http://schemas.microsoft.com/office/drawing/2014/main" id="{78417402-F544-4BB6-92AB-5FA0A9A9F577}"/>
            </a:ext>
          </a:extLst>
        </xdr:cNvPr>
        <xdr:cNvSpPr txBox="1"/>
      </xdr:nvSpPr>
      <xdr:spPr>
        <a:xfrm>
          <a:off x="1700156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156990</xdr:rowOff>
    </xdr:from>
    <xdr:ext cx="469744" cy="259045"/>
    <xdr:sp macro="" textlink="">
      <xdr:nvSpPr>
        <xdr:cNvPr id="934" name="n_4aveValue【庁舎】&#10;一人当たり面積">
          <a:extLst>
            <a:ext uri="{FF2B5EF4-FFF2-40B4-BE49-F238E27FC236}">
              <a16:creationId xmlns:a16="http://schemas.microsoft.com/office/drawing/2014/main" id="{44C83860-EA0B-41F5-AE3F-7E9787747981}"/>
            </a:ext>
          </a:extLst>
        </xdr:cNvPr>
        <xdr:cNvSpPr txBox="1"/>
      </xdr:nvSpPr>
      <xdr:spPr>
        <a:xfrm>
          <a:off x="16226867" y="1775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935" name="n_1mainValue【庁舎】&#10;一人当たり面積">
          <a:extLst>
            <a:ext uri="{FF2B5EF4-FFF2-40B4-BE49-F238E27FC236}">
              <a16:creationId xmlns:a16="http://schemas.microsoft.com/office/drawing/2014/main" id="{1E3B21C0-6F6D-4821-8242-BABCD47EF420}"/>
            </a:ext>
          </a:extLst>
        </xdr:cNvPr>
        <xdr:cNvSpPr txBox="1"/>
      </xdr:nvSpPr>
      <xdr:spPr>
        <a:xfrm>
          <a:off x="1856112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113809</xdr:rowOff>
    </xdr:from>
    <xdr:ext cx="469744" cy="259045"/>
    <xdr:sp macro="" textlink="">
      <xdr:nvSpPr>
        <xdr:cNvPr id="936" name="n_2mainValue【庁舎】&#10;一人当たり面積">
          <a:extLst>
            <a:ext uri="{FF2B5EF4-FFF2-40B4-BE49-F238E27FC236}">
              <a16:creationId xmlns:a16="http://schemas.microsoft.com/office/drawing/2014/main" id="{130332F9-B903-4CC3-B2AB-06F7CBFF4996}"/>
            </a:ext>
          </a:extLst>
        </xdr:cNvPr>
        <xdr:cNvSpPr txBox="1"/>
      </xdr:nvSpPr>
      <xdr:spPr>
        <a:xfrm>
          <a:off x="17776267" y="1738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122953</xdr:rowOff>
    </xdr:from>
    <xdr:ext cx="469744" cy="259045"/>
    <xdr:sp macro="" textlink="">
      <xdr:nvSpPr>
        <xdr:cNvPr id="937" name="n_3mainValue【庁舎】&#10;一人当たり面積">
          <a:extLst>
            <a:ext uri="{FF2B5EF4-FFF2-40B4-BE49-F238E27FC236}">
              <a16:creationId xmlns:a16="http://schemas.microsoft.com/office/drawing/2014/main" id="{C1D4831E-59A6-4B9D-A79B-61E8CC1A8912}"/>
            </a:ext>
          </a:extLst>
        </xdr:cNvPr>
        <xdr:cNvSpPr txBox="1"/>
      </xdr:nvSpPr>
      <xdr:spPr>
        <a:xfrm>
          <a:off x="17001567" y="17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74947</xdr:rowOff>
    </xdr:from>
    <xdr:ext cx="469744" cy="259045"/>
    <xdr:sp macro="" textlink="">
      <xdr:nvSpPr>
        <xdr:cNvPr id="938" name="n_4mainValue【庁舎】&#10;一人当たり面積">
          <a:extLst>
            <a:ext uri="{FF2B5EF4-FFF2-40B4-BE49-F238E27FC236}">
              <a16:creationId xmlns:a16="http://schemas.microsoft.com/office/drawing/2014/main" id="{062E09F0-7698-4F6A-A970-98A16422C38D}"/>
            </a:ext>
          </a:extLst>
        </xdr:cNvPr>
        <xdr:cNvSpPr txBox="1"/>
      </xdr:nvSpPr>
      <xdr:spPr>
        <a:xfrm>
          <a:off x="1622686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E4D236F3-1B08-47BC-9BDF-CC0E4BD183E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4394CBAE-ADAF-4B5F-8AC7-B45D119586E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8C054CAF-2940-4C90-93CE-6049B95881A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図書館については、スイトピアセンター、上石津、墨俣の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館を計上しているが、主となるスイトピアセンターについて耐用年数が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年に対し</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年（昭和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年築）が経過しているため償却率が高い。</a:t>
          </a:r>
        </a:p>
        <a:p>
          <a:r>
            <a:rPr kumimoji="1" lang="ja-JP" altLang="en-US" sz="1300">
              <a:latin typeface="ＭＳ Ｐゴシック" panose="020B0600070205080204" pitchFamily="50" charset="-128"/>
              <a:ea typeface="ＭＳ Ｐゴシック" panose="020B0600070205080204" pitchFamily="50" charset="-128"/>
            </a:rPr>
            <a:t>　体育施設・プールは、総合体育館が耐用年数</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年に対し</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年（昭和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年築）が経過、市民プールが耐用年数</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年に対し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年（平成元年築）が経過しているため償却率が高い。</a:t>
          </a:r>
        </a:p>
        <a:p>
          <a:r>
            <a:rPr kumimoji="1" lang="ja-JP" altLang="en-US" sz="1300">
              <a:latin typeface="ＭＳ Ｐゴシック" panose="020B0600070205080204" pitchFamily="50" charset="-128"/>
              <a:ea typeface="ＭＳ Ｐゴシック" panose="020B0600070205080204" pitchFamily="50" charset="-128"/>
            </a:rPr>
            <a:t>　市民会館については、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年（昭和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年築）が経過し、後年に整備したオイルタンク室等の償却を残すのみとなっているため償却率が高い。</a:t>
          </a:r>
        </a:p>
        <a:p>
          <a:r>
            <a:rPr kumimoji="1" lang="ja-JP" altLang="en-US" sz="1300">
              <a:latin typeface="ＭＳ Ｐゴシック" panose="020B0600070205080204" pitchFamily="50" charset="-128"/>
              <a:ea typeface="ＭＳ Ｐゴシック" panose="020B0600070205080204" pitchFamily="50" charset="-128"/>
            </a:rPr>
            <a:t>　庁舎については、令和元年度に新庁舎を供用開始しており、償却率は類似団体に比べ低い値となっている。</a:t>
          </a:r>
        </a:p>
        <a:p>
          <a:r>
            <a:rPr kumimoji="1" lang="ja-JP" altLang="en-US" sz="1300">
              <a:latin typeface="ＭＳ Ｐゴシック" panose="020B0600070205080204" pitchFamily="50" charset="-128"/>
              <a:ea typeface="ＭＳ Ｐゴシック" panose="020B0600070205080204" pitchFamily="50" charset="-128"/>
            </a:rPr>
            <a:t>　その他の施設全般においては類似団体に比べ償却率が高い水準にあるが、法定点検等において施設の状況を適切に把握する中で、計画的な更新等を行い適正管理に努める。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158,049
151,815
206.57
67,323,808
64,365,208
2,855,985
37,715,417
62,362,097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年度の財政力指数は、法人税割の増等により分子である基準財政収入額が前年度比で</a:t>
          </a:r>
          <a:r>
            <a:rPr kumimoji="1" lang="en-US" altLang="ja-JP" sz="1200">
              <a:latin typeface="ＭＳ Ｐゴシック" panose="020B0600070205080204" pitchFamily="50" charset="-128"/>
              <a:ea typeface="ＭＳ Ｐゴシック" panose="020B0600070205080204" pitchFamily="50" charset="-128"/>
            </a:rPr>
            <a:t>1,048</a:t>
          </a:r>
          <a:r>
            <a:rPr kumimoji="1" lang="ja-JP" altLang="en-US" sz="1200">
              <a:latin typeface="ＭＳ Ｐゴシック" panose="020B0600070205080204" pitchFamily="50" charset="-128"/>
              <a:ea typeface="ＭＳ Ｐゴシック" panose="020B0600070205080204" pitchFamily="50" charset="-128"/>
            </a:rPr>
            <a:t>百万円の増となる一方、臨時財政対策債への振替額の大幅減等により分母である基準財政需要額が前年度比で</a:t>
          </a:r>
          <a:r>
            <a:rPr kumimoji="1" lang="en-US" altLang="ja-JP" sz="1200">
              <a:latin typeface="ＭＳ Ｐゴシック" panose="020B0600070205080204" pitchFamily="50" charset="-128"/>
              <a:ea typeface="ＭＳ Ｐゴシック" panose="020B0600070205080204" pitchFamily="50" charset="-128"/>
            </a:rPr>
            <a:t>932</a:t>
          </a:r>
          <a:r>
            <a:rPr kumimoji="1" lang="ja-JP" altLang="en-US" sz="1200">
              <a:latin typeface="ＭＳ Ｐゴシック" panose="020B0600070205080204" pitchFamily="50" charset="-128"/>
              <a:ea typeface="ＭＳ Ｐゴシック" panose="020B0600070205080204" pitchFamily="50" charset="-128"/>
            </a:rPr>
            <a:t>百万円増となったため、単年度では前年度（</a:t>
          </a:r>
          <a:r>
            <a:rPr kumimoji="1" lang="en-US" altLang="ja-JP" sz="1200">
              <a:latin typeface="ＭＳ Ｐゴシック" panose="020B0600070205080204" pitchFamily="50" charset="-128"/>
              <a:ea typeface="ＭＳ Ｐゴシック" panose="020B0600070205080204" pitchFamily="50" charset="-128"/>
            </a:rPr>
            <a:t>0.830</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0.009</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0.839</a:t>
          </a:r>
          <a:r>
            <a:rPr kumimoji="1" lang="ja-JP" altLang="en-US" sz="1200">
              <a:latin typeface="ＭＳ Ｐゴシック" panose="020B0600070205080204" pitchFamily="50" charset="-128"/>
              <a:ea typeface="ＭＳ Ｐゴシック" panose="020B0600070205080204" pitchFamily="50" charset="-128"/>
            </a:rPr>
            <a:t>となった。また、単年度の財政力指数において、令和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年度に比べ令和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年度は低下したことにより、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カ年平均の財政力指数が前年度（</a:t>
          </a:r>
          <a:r>
            <a:rPr kumimoji="1" lang="en-US" altLang="ja-JP" sz="1200">
              <a:latin typeface="ＭＳ Ｐゴシック" panose="020B0600070205080204" pitchFamily="50" charset="-128"/>
              <a:ea typeface="ＭＳ Ｐゴシック" panose="020B0600070205080204" pitchFamily="50" charset="-128"/>
            </a:rPr>
            <a:t>0.845</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0.013</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0.832</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≪単年度財政力指数≫</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 </a:t>
          </a:r>
          <a:r>
            <a:rPr kumimoji="1" lang="en-US" altLang="ja-JP" sz="1200">
              <a:latin typeface="ＭＳ Ｐゴシック" panose="020B0600070205080204" pitchFamily="50" charset="-128"/>
              <a:ea typeface="ＭＳ Ｐゴシック" panose="020B0600070205080204" pitchFamily="50" charset="-128"/>
            </a:rPr>
            <a:t>0.876</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 </a:t>
          </a:r>
          <a:r>
            <a:rPr kumimoji="1" lang="en-US" altLang="ja-JP" sz="1200">
              <a:latin typeface="ＭＳ Ｐゴシック" panose="020B0600070205080204" pitchFamily="50" charset="-128"/>
              <a:ea typeface="ＭＳ Ｐゴシック" panose="020B0600070205080204" pitchFamily="50" charset="-128"/>
            </a:rPr>
            <a:t>0.828</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 </a:t>
          </a:r>
          <a:r>
            <a:rPr kumimoji="1" lang="en-US" altLang="ja-JP" sz="1200">
              <a:latin typeface="ＭＳ Ｐゴシック" panose="020B0600070205080204" pitchFamily="50" charset="-128"/>
              <a:ea typeface="ＭＳ Ｐゴシック" panose="020B0600070205080204" pitchFamily="50" charset="-128"/>
            </a:rPr>
            <a:t>0.830</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 </a:t>
          </a:r>
          <a:r>
            <a:rPr kumimoji="1" lang="en-US" altLang="ja-JP" sz="1200">
              <a:latin typeface="ＭＳ Ｐゴシック" panose="020B0600070205080204" pitchFamily="50" charset="-128"/>
              <a:ea typeface="ＭＳ Ｐゴシック" panose="020B0600070205080204" pitchFamily="50" charset="-128"/>
            </a:rPr>
            <a:t>0.839</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844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28169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86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102252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21819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年度の経常収支比率は、分母となる経常一般財源のうち地方交付税は大幅減となったものの、地方税の大幅増、臨時財政対策債の皆増により、前年度比</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百万円増となった。また、分子となる経常経費充当一般財源は扶助費の増等により</a:t>
          </a:r>
          <a:r>
            <a:rPr kumimoji="1" lang="en-US" altLang="ja-JP" sz="1300">
              <a:latin typeface="ＭＳ Ｐゴシック" panose="020B0600070205080204" pitchFamily="50" charset="-128"/>
              <a:ea typeface="ＭＳ Ｐゴシック" panose="020B0600070205080204" pitchFamily="50" charset="-128"/>
            </a:rPr>
            <a:t>664</a:t>
          </a:r>
          <a:r>
            <a:rPr kumimoji="1" lang="ja-JP" altLang="en-US" sz="1300">
              <a:latin typeface="ＭＳ Ｐゴシック" panose="020B0600070205080204" pitchFamily="50" charset="-128"/>
              <a:ea typeface="ＭＳ Ｐゴシック" panose="020B0600070205080204" pitchFamily="50" charset="-128"/>
            </a:rPr>
            <a:t>百万円増となり、前年度比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89.0</a:t>
          </a:r>
          <a:r>
            <a:rPr kumimoji="1" lang="ja-JP" altLang="en-US" sz="1300">
              <a:latin typeface="ＭＳ Ｐゴシック" panose="020B0600070205080204" pitchFamily="50" charset="-128"/>
              <a:ea typeface="ＭＳ Ｐゴシック" panose="020B0600070205080204" pitchFamily="50" charset="-128"/>
            </a:rPr>
            <a:t>％となった。臨時財政対策債を経常一般財源等から除いた場合には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49530</xdr:rowOff>
    </xdr:from>
    <xdr:to>
      <xdr:col>23</xdr:col>
      <xdr:colOff>133350</xdr:colOff>
      <xdr:row>67</xdr:row>
      <xdr:rowOff>96096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36530"/>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135907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8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49530</xdr:rowOff>
    </xdr:from>
    <xdr:to>
      <xdr:col>24</xdr:col>
      <xdr:colOff>12700</xdr:colOff>
      <xdr:row>60</xdr:row>
      <xdr:rowOff>49530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3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62</xdr:row>
      <xdr:rowOff>84667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823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62</xdr:row>
      <xdr:rowOff>52494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1750"/>
          <a:ext cx="8890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62</xdr:row>
      <xdr:rowOff>165100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175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111337</xdr:rowOff>
    </xdr:from>
    <xdr:to>
      <xdr:col>15</xdr:col>
      <xdr:colOff>133350</xdr:colOff>
      <xdr:row>61</xdr:row>
      <xdr:rowOff>41487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62</xdr:row>
      <xdr:rowOff>165100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8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人件費（退職手当を除き、事業費支弁人件費を含む）は、人事院勧告により給与水準が上がったことにより前年度比</a:t>
          </a:r>
          <a:r>
            <a:rPr kumimoji="1" lang="en-US" altLang="ja-JP" sz="1300">
              <a:latin typeface="ＭＳ Ｐゴシック" panose="020B0600070205080204" pitchFamily="50" charset="-128"/>
              <a:ea typeface="ＭＳ Ｐゴシック" panose="020B0600070205080204" pitchFamily="50" charset="-128"/>
            </a:rPr>
            <a:t>303</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物件費は、光熱水費の高騰が落ち着いたことにより、前年度比</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人件費・物件費等の決算額では、前年度比</a:t>
          </a:r>
          <a:r>
            <a:rPr kumimoji="1" lang="en-US" altLang="ja-JP" sz="1300">
              <a:latin typeface="ＭＳ Ｐゴシック" panose="020B0600070205080204" pitchFamily="50" charset="-128"/>
              <a:ea typeface="ＭＳ Ｐゴシック" panose="020B0600070205080204" pitchFamily="50" charset="-128"/>
            </a:rPr>
            <a:t>532</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19,374</a:t>
          </a:r>
          <a:r>
            <a:rPr kumimoji="1" lang="ja-JP" altLang="en-US" sz="1300">
              <a:latin typeface="ＭＳ Ｐゴシック" panose="020B0600070205080204" pitchFamily="50" charset="-128"/>
              <a:ea typeface="ＭＳ Ｐゴシック" panose="020B0600070205080204" pitchFamily="50" charset="-128"/>
            </a:rPr>
            <a:t>百万円となった。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92053</xdr:rowOff>
    </xdr:from>
    <xdr:to>
      <xdr:col>23</xdr:col>
      <xdr:colOff>133350</xdr:colOff>
      <xdr:row>88</xdr:row>
      <xdr:rowOff>114779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50953"/>
          <a:ext cx="0" cy="1051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114779</xdr:rowOff>
    </xdr:from>
    <xdr:to>
      <xdr:col>24</xdr:col>
      <xdr:colOff>12700</xdr:colOff>
      <xdr:row>88</xdr:row>
      <xdr:rowOff>114779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2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6980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9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92053</xdr:rowOff>
    </xdr:from>
    <xdr:to>
      <xdr:col>24</xdr:col>
      <xdr:colOff>12700</xdr:colOff>
      <xdr:row>82</xdr:row>
      <xdr:rowOff>92053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50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24363</xdr:rowOff>
    </xdr:from>
    <xdr:to>
      <xdr:col>23</xdr:col>
      <xdr:colOff>133350</xdr:colOff>
      <xdr:row>83</xdr:row>
      <xdr:rowOff>72523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54713"/>
          <a:ext cx="838200" cy="4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165518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67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21991</xdr:rowOff>
    </xdr:from>
    <xdr:to>
      <xdr:col>23</xdr:col>
      <xdr:colOff>184150</xdr:colOff>
      <xdr:row>85</xdr:row>
      <xdr:rowOff>123591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41455</xdr:rowOff>
    </xdr:from>
    <xdr:to>
      <xdr:col>19</xdr:col>
      <xdr:colOff>133350</xdr:colOff>
      <xdr:row>83</xdr:row>
      <xdr:rowOff>72523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71805"/>
          <a:ext cx="889000" cy="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151335</xdr:rowOff>
    </xdr:from>
    <xdr:to>
      <xdr:col>19</xdr:col>
      <xdr:colOff>184150</xdr:colOff>
      <xdr:row>85</xdr:row>
      <xdr:rowOff>81485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66262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3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27339</xdr:rowOff>
    </xdr:from>
    <xdr:to>
      <xdr:col>15</xdr:col>
      <xdr:colOff>82550</xdr:colOff>
      <xdr:row>83</xdr:row>
      <xdr:rowOff>41455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57689"/>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82322</xdr:rowOff>
    </xdr:from>
    <xdr:to>
      <xdr:col>15</xdr:col>
      <xdr:colOff>133350</xdr:colOff>
      <xdr:row>85</xdr:row>
      <xdr:rowOff>12472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168699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106237</xdr:rowOff>
    </xdr:from>
    <xdr:to>
      <xdr:col>11</xdr:col>
      <xdr:colOff>31750</xdr:colOff>
      <xdr:row>83</xdr:row>
      <xdr:rowOff>27339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3687"/>
          <a:ext cx="889000" cy="26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41890</xdr:rowOff>
    </xdr:from>
    <xdr:to>
      <xdr:col>11</xdr:col>
      <xdr:colOff>82550</xdr:colOff>
      <xdr:row>83</xdr:row>
      <xdr:rowOff>143490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128267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27580</xdr:rowOff>
    </xdr:from>
    <xdr:to>
      <xdr:col>7</xdr:col>
      <xdr:colOff>31750</xdr:colOff>
      <xdr:row>82</xdr:row>
      <xdr:rowOff>129180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113957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145013</xdr:rowOff>
    </xdr:from>
    <xdr:to>
      <xdr:col>23</xdr:col>
      <xdr:colOff>184150</xdr:colOff>
      <xdr:row>83</xdr:row>
      <xdr:rowOff>75163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66290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21723</xdr:rowOff>
    </xdr:from>
    <xdr:to>
      <xdr:col>19</xdr:col>
      <xdr:colOff>184150</xdr:colOff>
      <xdr:row>83</xdr:row>
      <xdr:rowOff>123323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133500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2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162105</xdr:rowOff>
    </xdr:from>
    <xdr:to>
      <xdr:col>15</xdr:col>
      <xdr:colOff>133350</xdr:colOff>
      <xdr:row>83</xdr:row>
      <xdr:rowOff>92255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102432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147989</xdr:rowOff>
    </xdr:from>
    <xdr:to>
      <xdr:col>11</xdr:col>
      <xdr:colOff>82550</xdr:colOff>
      <xdr:row>83</xdr:row>
      <xdr:rowOff>78139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88316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7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55437</xdr:rowOff>
    </xdr:from>
    <xdr:to>
      <xdr:col>7</xdr:col>
      <xdr:colOff>31750</xdr:colOff>
      <xdr:row>81</xdr:row>
      <xdr:rowOff>157037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167214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採用退職等に伴う職員構成の変動により、ラスパイレス指数が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87</xdr:row>
      <xdr:rowOff>2539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7391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99061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186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99061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大垣市定員管理計画（令和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日の職員数</a:t>
          </a:r>
          <a:r>
            <a:rPr kumimoji="1" lang="en-US" altLang="ja-JP" sz="1300">
              <a:latin typeface="ＭＳ Ｐゴシック" panose="020B0600070205080204" pitchFamily="50" charset="-128"/>
              <a:ea typeface="ＭＳ Ｐゴシック" panose="020B0600070205080204" pitchFamily="50" charset="-128"/>
            </a:rPr>
            <a:t>1,270</a:t>
          </a:r>
          <a:r>
            <a:rPr kumimoji="1" lang="ja-JP" altLang="en-US" sz="1300">
              <a:latin typeface="ＭＳ Ｐゴシック" panose="020B0600070205080204" pitchFamily="50" charset="-128"/>
              <a:ea typeface="ＭＳ Ｐゴシック" panose="020B0600070205080204" pitchFamily="50" charset="-128"/>
            </a:rPr>
            <a:t>人を目標数値とし、効率的かつ柔軟な行政運営体制により行政のスリム化を図りつつ、新たな行政需要に対応し、安定した行政サービスの提供を図る最適な定員管理に努めるため、令和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1,281</a:t>
          </a:r>
          <a:r>
            <a:rPr kumimoji="1" lang="ja-JP" altLang="en-US" sz="1300">
              <a:latin typeface="ＭＳ Ｐゴシック" panose="020B0600070205080204" pitchFamily="50" charset="-128"/>
              <a:ea typeface="ＭＳ Ｐゴシック" panose="020B0600070205080204" pitchFamily="50" charset="-128"/>
            </a:rPr>
            <a:t>人となった。</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31327</xdr:rowOff>
    </xdr:from>
    <xdr:to>
      <xdr:col>81</xdr:col>
      <xdr:colOff>44450</xdr:colOff>
      <xdr:row>64</xdr:row>
      <xdr:rowOff>160020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0412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114300</xdr:rowOff>
    </xdr:from>
    <xdr:to>
      <xdr:col>77</xdr:col>
      <xdr:colOff>44450</xdr:colOff>
      <xdr:row>64</xdr:row>
      <xdr:rowOff>31327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1565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78757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82127</xdr:rowOff>
    </xdr:from>
    <xdr:to>
      <xdr:col>72</xdr:col>
      <xdr:colOff>203200</xdr:colOff>
      <xdr:row>63</xdr:row>
      <xdr:rowOff>114300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88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82127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1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109220</xdr:rowOff>
    </xdr:from>
    <xdr:to>
      <xdr:col>81</xdr:col>
      <xdr:colOff>95250</xdr:colOff>
      <xdr:row>65</xdr:row>
      <xdr:rowOff>39370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81297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151977</xdr:rowOff>
    </xdr:from>
    <xdr:to>
      <xdr:col>77</xdr:col>
      <xdr:colOff>95250</xdr:colOff>
      <xdr:row>64</xdr:row>
      <xdr:rowOff>82127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66904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63500</xdr:rowOff>
    </xdr:from>
    <xdr:to>
      <xdr:col>73</xdr:col>
      <xdr:colOff>44450</xdr:colOff>
      <xdr:row>63</xdr:row>
      <xdr:rowOff>165100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31327</xdr:rowOff>
    </xdr:from>
    <xdr:to>
      <xdr:col>68</xdr:col>
      <xdr:colOff>203200</xdr:colOff>
      <xdr:row>63</xdr:row>
      <xdr:rowOff>132927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117704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カ年平均で算出される。令和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年度を比較すると、公営企業債償還の財源に充てたと認められる繰出金が</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百万円減する一方で、一般会計等に係る公債費が</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百万円増したことや、都市計画税充当額が</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百万円減したことにより、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％となった。単年度では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≪単年度実質公債費比率≫</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68641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09228"/>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22678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148167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173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102205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713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一般会計等や公営企業債等の償還が進んだことにより一般会計等の地方債残高が</a:t>
          </a:r>
          <a:r>
            <a:rPr kumimoji="1" lang="en-US" altLang="ja-JP" sz="1100">
              <a:latin typeface="ＭＳ Ｐゴシック" panose="020B0600070205080204" pitchFamily="50" charset="-128"/>
              <a:ea typeface="ＭＳ Ｐゴシック" panose="020B0600070205080204" pitchFamily="50" charset="-128"/>
            </a:rPr>
            <a:t>2,137</a:t>
          </a:r>
          <a:r>
            <a:rPr kumimoji="1" lang="ja-JP" altLang="en-US" sz="1100">
              <a:latin typeface="ＭＳ Ｐゴシック" panose="020B0600070205080204" pitchFamily="50" charset="-128"/>
              <a:ea typeface="ＭＳ Ｐゴシック" panose="020B0600070205080204" pitchFamily="50" charset="-128"/>
            </a:rPr>
            <a:t>百万円の減、公営企業債等繰入見込額が</a:t>
          </a:r>
          <a:r>
            <a:rPr kumimoji="1" lang="en-US" altLang="ja-JP" sz="1100">
              <a:latin typeface="ＭＳ Ｐゴシック" panose="020B0600070205080204" pitchFamily="50" charset="-128"/>
              <a:ea typeface="ＭＳ Ｐゴシック" panose="020B0600070205080204" pitchFamily="50" charset="-128"/>
            </a:rPr>
            <a:t>1,042</a:t>
          </a:r>
          <a:r>
            <a:rPr kumimoji="1" lang="ja-JP" altLang="en-US" sz="1100">
              <a:latin typeface="ＭＳ Ｐゴシック" panose="020B0600070205080204" pitchFamily="50" charset="-128"/>
              <a:ea typeface="ＭＳ Ｐゴシック" panose="020B0600070205080204" pitchFamily="50" charset="-128"/>
            </a:rPr>
            <a:t>百万円の減となったため、将来負担総額は</a:t>
          </a:r>
          <a:r>
            <a:rPr kumimoji="1" lang="en-US" altLang="ja-JP" sz="1100">
              <a:latin typeface="ＭＳ Ｐゴシック" panose="020B0600070205080204" pitchFamily="50" charset="-128"/>
              <a:ea typeface="ＭＳ Ｐゴシック" panose="020B0600070205080204" pitchFamily="50" charset="-128"/>
            </a:rPr>
            <a:t>3,081</a:t>
          </a:r>
          <a:r>
            <a:rPr kumimoji="1" lang="ja-JP" altLang="en-US" sz="1100">
              <a:latin typeface="ＭＳ Ｐゴシック" panose="020B0600070205080204" pitchFamily="50" charset="-128"/>
              <a:ea typeface="ＭＳ Ｐゴシック" panose="020B0600070205080204" pitchFamily="50" charset="-128"/>
            </a:rPr>
            <a:t>百万円の減となった。</a:t>
          </a:r>
        </a:p>
        <a:p>
          <a:r>
            <a:rPr kumimoji="1" lang="ja-JP" altLang="en-US" sz="1100">
              <a:latin typeface="ＭＳ Ｐゴシック" panose="020B0600070205080204" pitchFamily="50" charset="-128"/>
              <a:ea typeface="ＭＳ Ｐゴシック" panose="020B0600070205080204" pitchFamily="50" charset="-128"/>
            </a:rPr>
            <a:t>　また、将来負担額から差し引く充当可能財源等は、充当可能基金残高</a:t>
          </a:r>
          <a:r>
            <a:rPr kumimoji="1" lang="en-US" altLang="ja-JP" sz="1100">
              <a:latin typeface="ＭＳ Ｐゴシック" panose="020B0600070205080204" pitchFamily="50" charset="-128"/>
              <a:ea typeface="ＭＳ Ｐゴシック" panose="020B0600070205080204" pitchFamily="50" charset="-128"/>
            </a:rPr>
            <a:t>1,829</a:t>
          </a:r>
          <a:r>
            <a:rPr kumimoji="1" lang="ja-JP" altLang="en-US" sz="1100">
              <a:latin typeface="ＭＳ Ｐゴシック" panose="020B0600070205080204" pitchFamily="50" charset="-128"/>
              <a:ea typeface="ＭＳ Ｐゴシック" panose="020B0600070205080204" pitchFamily="50" charset="-128"/>
            </a:rPr>
            <a:t>百万円増（財政調整基金</a:t>
          </a:r>
          <a:r>
            <a:rPr kumimoji="1" lang="en-US" altLang="ja-JP" sz="1100">
              <a:latin typeface="ＭＳ Ｐゴシック" panose="020B0600070205080204" pitchFamily="50" charset="-128"/>
              <a:ea typeface="ＭＳ Ｐゴシック" panose="020B0600070205080204" pitchFamily="50" charset="-128"/>
            </a:rPr>
            <a:t>1,005</a:t>
          </a:r>
          <a:r>
            <a:rPr kumimoji="1" lang="ja-JP" altLang="en-US" sz="1100">
              <a:latin typeface="ＭＳ Ｐゴシック" panose="020B0600070205080204" pitchFamily="50" charset="-128"/>
              <a:ea typeface="ＭＳ Ｐゴシック" panose="020B0600070205080204" pitchFamily="50" charset="-128"/>
            </a:rPr>
            <a:t>百万円増、減債基金</a:t>
          </a:r>
          <a:r>
            <a:rPr kumimoji="1" lang="en-US" altLang="ja-JP" sz="1100">
              <a:latin typeface="ＭＳ Ｐゴシック" panose="020B0600070205080204" pitchFamily="50" charset="-128"/>
              <a:ea typeface="ＭＳ Ｐゴシック" panose="020B0600070205080204" pitchFamily="50" charset="-128"/>
            </a:rPr>
            <a:t>428</a:t>
          </a:r>
          <a:r>
            <a:rPr kumimoji="1" lang="ja-JP" altLang="en-US" sz="1100">
              <a:latin typeface="ＭＳ Ｐゴシック" panose="020B0600070205080204" pitchFamily="50" charset="-128"/>
              <a:ea typeface="ＭＳ Ｐゴシック" panose="020B0600070205080204" pitchFamily="50" charset="-128"/>
            </a:rPr>
            <a:t>百万円増、競輪事業施設等整備基金</a:t>
          </a:r>
          <a:r>
            <a:rPr kumimoji="1" lang="en-US" altLang="ja-JP" sz="1100">
              <a:latin typeface="ＭＳ Ｐゴシック" panose="020B0600070205080204" pitchFamily="50" charset="-128"/>
              <a:ea typeface="ＭＳ Ｐゴシック" panose="020B0600070205080204" pitchFamily="50" charset="-128"/>
            </a:rPr>
            <a:t>585</a:t>
          </a:r>
          <a:r>
            <a:rPr kumimoji="1" lang="ja-JP" altLang="en-US" sz="1100">
              <a:latin typeface="ＭＳ Ｐゴシック" panose="020B0600070205080204" pitchFamily="50" charset="-128"/>
              <a:ea typeface="ＭＳ Ｐゴシック" panose="020B0600070205080204" pitchFamily="50" charset="-128"/>
            </a:rPr>
            <a:t>百万円増となったが、都市計画税歳入見込額などが減したことにより、</a:t>
          </a:r>
          <a:r>
            <a:rPr kumimoji="1" lang="en-US" altLang="ja-JP" sz="1100">
              <a:latin typeface="ＭＳ Ｐゴシック" panose="020B0600070205080204" pitchFamily="50" charset="-128"/>
              <a:ea typeface="ＭＳ Ｐゴシック" panose="020B0600070205080204" pitchFamily="50" charset="-128"/>
            </a:rPr>
            <a:t>2,250</a:t>
          </a:r>
          <a:r>
            <a:rPr kumimoji="1" lang="ja-JP" altLang="en-US" sz="1100">
              <a:latin typeface="ＭＳ Ｐゴシック" panose="020B0600070205080204" pitchFamily="50" charset="-128"/>
              <a:ea typeface="ＭＳ Ｐゴシック" panose="020B0600070205080204" pitchFamily="50" charset="-128"/>
            </a:rPr>
            <a:t>百万円減となった。充当可能財源等は減となったが、将来負担額が大きく減となったことにより、将来負担比率は前年度比</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9.6</a:t>
          </a:r>
          <a:r>
            <a:rPr kumimoji="1" lang="ja-JP" altLang="en-US" sz="11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143459</xdr:rowOff>
    </xdr:from>
    <xdr:to>
      <xdr:col>81</xdr:col>
      <xdr:colOff>44450</xdr:colOff>
      <xdr:row>15</xdr:row>
      <xdr:rowOff>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43759"/>
          <a:ext cx="8382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0</xdr:rowOff>
    </xdr:from>
    <xdr:to>
      <xdr:col>77</xdr:col>
      <xdr:colOff>44450</xdr:colOff>
      <xdr:row>15</xdr:row>
      <xdr:rowOff>120650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717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16</xdr:row>
      <xdr:rowOff>21590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924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14478</xdr:rowOff>
    </xdr:from>
    <xdr:to>
      <xdr:col>73</xdr:col>
      <xdr:colOff>44450</xdr:colOff>
      <xdr:row>14</xdr:row>
      <xdr:rowOff>116078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21590</xdr:rowOff>
    </xdr:from>
    <xdr:to>
      <xdr:col>68</xdr:col>
      <xdr:colOff>152400</xdr:colOff>
      <xdr:row>16</xdr:row>
      <xdr:rowOff>65024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7647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130302</xdr:rowOff>
    </xdr:from>
    <xdr:to>
      <xdr:col>68</xdr:col>
      <xdr:colOff>203200</xdr:colOff>
      <xdr:row>15</xdr:row>
      <xdr:rowOff>60452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92659</xdr:rowOff>
    </xdr:from>
    <xdr:to>
      <xdr:col>81</xdr:col>
      <xdr:colOff>95250</xdr:colOff>
      <xdr:row>15</xdr:row>
      <xdr:rowOff>22809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64736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6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120650</xdr:rowOff>
    </xdr:from>
    <xdr:to>
      <xdr:col>77</xdr:col>
      <xdr:colOff>95250</xdr:colOff>
      <xdr:row>15</xdr:row>
      <xdr:rowOff>50800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35577</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156227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142240</xdr:rowOff>
    </xdr:from>
    <xdr:to>
      <xdr:col>68</xdr:col>
      <xdr:colOff>203200</xdr:colOff>
      <xdr:row>16</xdr:row>
      <xdr:rowOff>72390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57167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100601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158,049
151,815
206.57
67,323,808
64,365,208
2,855,985
37,715,417
62,362,097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百万円増となった一方、分子である人件費に係る経常経費充当一般財源が、人事院勧告による給与水準の増等により</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百万円増となったため、人件費に係る経常収支比率は前年度比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36</xdr:row>
      <xdr:rowOff>101600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8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76200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37</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38100</xdr:rowOff>
    </xdr:from>
    <xdr:to>
      <xdr:col>11</xdr:col>
      <xdr:colOff>9525</xdr:colOff>
      <xdr:row>37</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674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139700</xdr:rowOff>
    </xdr:from>
    <xdr:to>
      <xdr:col>11</xdr:col>
      <xdr:colOff>60325</xdr:colOff>
      <xdr:row>37</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158750</xdr:rowOff>
    </xdr:from>
    <xdr:to>
      <xdr:col>6</xdr:col>
      <xdr:colOff>171450</xdr:colOff>
      <xdr:row>34</xdr:row>
      <xdr:rowOff>88900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99077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百万円増となった一方、光熱水費の高騰が落ち着いたことにより、分子である物件費に係る経常経費充当一般財源が</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百万円の増となったため、物件費に係る経常収支比率は前年度比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74422</xdr:rowOff>
    </xdr:from>
    <xdr:to>
      <xdr:col>82</xdr:col>
      <xdr:colOff>107950</xdr:colOff>
      <xdr:row>15</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461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04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28702</xdr:rowOff>
    </xdr:from>
    <xdr:to>
      <xdr:col>73</xdr:col>
      <xdr:colOff>180975</xdr:colOff>
      <xdr:row>15</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004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16</xdr:row>
      <xdr:rowOff>94996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18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40149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4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149352</xdr:rowOff>
    </xdr:from>
    <xdr:to>
      <xdr:col>74</xdr:col>
      <xdr:colOff>31750</xdr:colOff>
      <xdr:row>15</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89679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百万円増となった一方、子ども医療扶助費や生活保護扶助費の増により、分子である扶助費に係る経常経費充当一般財源が</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百万円増となったため、経常収支比率は前年度比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159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2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55</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873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873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59</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81243"/>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％）の内訳は、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となっている。（前年度　繰出金</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繰出金について、後期高齢者医療広域連合負担金等が増加したことにより分子である繰出金に係る経常経費充当一般財源は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百万円増となった一方、分母である経常一般財源等は</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百万円の増となったため、繰出金に係る経常収支比率は前年度同の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33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3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88900</xdr:rowOff>
    </xdr:from>
    <xdr:to>
      <xdr:col>78</xdr:col>
      <xdr:colOff>69850</xdr:colOff>
      <xdr:row>58</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88900</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6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61</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949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38100</xdr:rowOff>
    </xdr:from>
    <xdr:to>
      <xdr:col>74</xdr:col>
      <xdr:colOff>31750</xdr:colOff>
      <xdr:row>57</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百万円増となった一方、分子である補助費等に係る経常経費充当一般財源は、病院事業会計負担金の増等により、</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百万円の増となったため、補助費等に係る経常収支比率は前年度比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110672</xdr:rowOff>
    </xdr:from>
    <xdr:to>
      <xdr:col>82</xdr:col>
      <xdr:colOff>107950</xdr:colOff>
      <xdr:row>36</xdr:row>
      <xdr:rowOff>165100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828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34472</xdr:rowOff>
    </xdr:from>
    <xdr:to>
      <xdr:col>78</xdr:col>
      <xdr:colOff>69850</xdr:colOff>
      <xdr:row>36</xdr:row>
      <xdr:rowOff>110672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0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34472</xdr:rowOff>
    </xdr:from>
    <xdr:to>
      <xdr:col>73</xdr:col>
      <xdr:colOff>180975</xdr:colOff>
      <xdr:row>37</xdr:row>
      <xdr:rowOff>15422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066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37</xdr:row>
      <xdr:rowOff>15422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522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86377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59872</xdr:rowOff>
    </xdr:from>
    <xdr:to>
      <xdr:col>78</xdr:col>
      <xdr:colOff>120650</xdr:colOff>
      <xdr:row>36</xdr:row>
      <xdr:rowOff>161472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155122</xdr:rowOff>
    </xdr:from>
    <xdr:to>
      <xdr:col>74</xdr:col>
      <xdr:colOff>31750</xdr:colOff>
      <xdr:row>36</xdr:row>
      <xdr:rowOff>85272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95449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136072</xdr:rowOff>
    </xdr:from>
    <xdr:to>
      <xdr:col>69</xdr:col>
      <xdr:colOff>142875</xdr:colOff>
      <xdr:row>37</xdr:row>
      <xdr:rowOff>66222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百万円増となった一方、令和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年度に借入れた臨時財政対策債の元金償還が始まったことなどにより、分子である公債費に係る経常経費充当一般財源は前年度比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百万円の増となったため、公債費に係る経常収支比率は前年度比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87812</xdr:rowOff>
    </xdr:from>
    <xdr:to>
      <xdr:col>24</xdr:col>
      <xdr:colOff>25400</xdr:colOff>
      <xdr:row>78</xdr:row>
      <xdr:rowOff>100874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46091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22498</xdr:rowOff>
    </xdr:from>
    <xdr:to>
      <xdr:col>19</xdr:col>
      <xdr:colOff>187325</xdr:colOff>
      <xdr:row>78</xdr:row>
      <xdr:rowOff>100874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395598"/>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76943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0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22498</xdr:rowOff>
    </xdr:from>
    <xdr:to>
      <xdr:col>15</xdr:col>
      <xdr:colOff>98425</xdr:colOff>
      <xdr:row>78</xdr:row>
      <xdr:rowOff>100874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395598"/>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63879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100874</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4543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83475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37012</xdr:rowOff>
    </xdr:from>
    <xdr:to>
      <xdr:col>24</xdr:col>
      <xdr:colOff>76200</xdr:colOff>
      <xdr:row>78</xdr:row>
      <xdr:rowOff>138612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9089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50074</xdr:rowOff>
    </xdr:from>
    <xdr:to>
      <xdr:col>20</xdr:col>
      <xdr:colOff>38100</xdr:colOff>
      <xdr:row>78</xdr:row>
      <xdr:rowOff>151674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136451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0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143148</xdr:rowOff>
    </xdr:from>
    <xdr:to>
      <xdr:col>15</xdr:col>
      <xdr:colOff>149225</xdr:colOff>
      <xdr:row>78</xdr:row>
      <xdr:rowOff>73298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58075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50074</xdr:rowOff>
    </xdr:from>
    <xdr:to>
      <xdr:col>11</xdr:col>
      <xdr:colOff>60325</xdr:colOff>
      <xdr:row>78</xdr:row>
      <xdr:rowOff>151674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136451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分子である経常経費充当一般財源（公債費除く）が前年度比</a:t>
          </a:r>
          <a:r>
            <a:rPr kumimoji="1" lang="en-US" altLang="ja-JP" sz="1300">
              <a:latin typeface="ＭＳ Ｐゴシック" panose="020B0600070205080204" pitchFamily="50" charset="-128"/>
              <a:ea typeface="ＭＳ Ｐゴシック" panose="020B0600070205080204" pitchFamily="50" charset="-128"/>
            </a:rPr>
            <a:t>660</a:t>
          </a:r>
          <a:r>
            <a:rPr kumimoji="1" lang="ja-JP" altLang="en-US" sz="1300">
              <a:latin typeface="ＭＳ Ｐゴシック" panose="020B0600070205080204" pitchFamily="50" charset="-128"/>
              <a:ea typeface="ＭＳ Ｐゴシック" panose="020B0600070205080204" pitchFamily="50" charset="-128"/>
            </a:rPr>
            <a:t>百万円の増となったほか、分母である経常一般財源等が増加したため、公債費以外に係る経常収支比率は前年度比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73.6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5842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800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56032"/>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77</xdr:row>
      <xdr:rowOff>42418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95603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51563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103395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86157</xdr:rowOff>
    </xdr:from>
    <xdr:to>
      <xdr:col>29</xdr:col>
      <xdr:colOff>127000</xdr:colOff>
      <xdr:row>16</xdr:row>
      <xdr:rowOff>47935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05532"/>
          <a:ext cx="647700" cy="133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117345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6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47935</xdr:rowOff>
    </xdr:from>
    <xdr:to>
      <xdr:col>26</xdr:col>
      <xdr:colOff>50800</xdr:colOff>
      <xdr:row>16</xdr:row>
      <xdr:rowOff>49672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8760"/>
          <a:ext cx="698500" cy="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160916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5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49672</xdr:rowOff>
    </xdr:from>
    <xdr:to>
      <xdr:col>22</xdr:col>
      <xdr:colOff>114300</xdr:colOff>
      <xdr:row>16</xdr:row>
      <xdr:rowOff>125796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40497"/>
          <a:ext cx="698500" cy="7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30202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125796</xdr:rowOff>
    </xdr:from>
    <xdr:to>
      <xdr:col>18</xdr:col>
      <xdr:colOff>177800</xdr:colOff>
      <xdr:row>17</xdr:row>
      <xdr:rowOff>125019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6621"/>
          <a:ext cx="698500" cy="170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117710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35357</xdr:rowOff>
    </xdr:from>
    <xdr:to>
      <xdr:col>29</xdr:col>
      <xdr:colOff>177800</xdr:colOff>
      <xdr:row>15</xdr:row>
      <xdr:rowOff>136957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5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51884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9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168585</xdr:rowOff>
    </xdr:from>
    <xdr:to>
      <xdr:col>26</xdr:col>
      <xdr:colOff>101600</xdr:colOff>
      <xdr:row>16</xdr:row>
      <xdr:rowOff>98735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7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108912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5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170322</xdr:rowOff>
    </xdr:from>
    <xdr:to>
      <xdr:col>22</xdr:col>
      <xdr:colOff>165100</xdr:colOff>
      <xdr:row>16</xdr:row>
      <xdr:rowOff>100472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8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110649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5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74996</xdr:rowOff>
    </xdr:from>
    <xdr:to>
      <xdr:col>19</xdr:col>
      <xdr:colOff>38100</xdr:colOff>
      <xdr:row>17</xdr:row>
      <xdr:rowOff>5146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5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74219</xdr:rowOff>
    </xdr:from>
    <xdr:to>
      <xdr:col>15</xdr:col>
      <xdr:colOff>101600</xdr:colOff>
      <xdr:row>18</xdr:row>
      <xdr:rowOff>4369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3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0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46396</xdr:rowOff>
    </xdr:from>
    <xdr:to>
      <xdr:col>29</xdr:col>
      <xdr:colOff>127000</xdr:colOff>
      <xdr:row>37</xdr:row>
      <xdr:rowOff>99979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71096"/>
          <a:ext cx="647700" cy="53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99979</xdr:rowOff>
    </xdr:from>
    <xdr:to>
      <xdr:col>26</xdr:col>
      <xdr:colOff>50800</xdr:colOff>
      <xdr:row>37</xdr:row>
      <xdr:rowOff>193705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24679"/>
          <a:ext cx="698500" cy="9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180629</xdr:rowOff>
    </xdr:from>
    <xdr:to>
      <xdr:col>22</xdr:col>
      <xdr:colOff>114300</xdr:colOff>
      <xdr:row>37</xdr:row>
      <xdr:rowOff>193705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305329"/>
          <a:ext cx="698500" cy="1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180629</xdr:rowOff>
    </xdr:from>
    <xdr:to>
      <xdr:col>18</xdr:col>
      <xdr:colOff>177800</xdr:colOff>
      <xdr:row>37</xdr:row>
      <xdr:rowOff>222829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05329"/>
          <a:ext cx="698500" cy="4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196893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7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167046</xdr:rowOff>
    </xdr:from>
    <xdr:to>
      <xdr:col>29</xdr:col>
      <xdr:colOff>177800</xdr:colOff>
      <xdr:row>37</xdr:row>
      <xdr:rowOff>97196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2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139123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9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49179</xdr:rowOff>
    </xdr:from>
    <xdr:to>
      <xdr:col>26</xdr:col>
      <xdr:colOff>101600</xdr:colOff>
      <xdr:row>37</xdr:row>
      <xdr:rowOff>150779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73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135556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60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142905</xdr:rowOff>
    </xdr:from>
    <xdr:to>
      <xdr:col>22</xdr:col>
      <xdr:colOff>165100</xdr:colOff>
      <xdr:row>37</xdr:row>
      <xdr:rowOff>244505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6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229282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129829</xdr:rowOff>
    </xdr:from>
    <xdr:to>
      <xdr:col>19</xdr:col>
      <xdr:colOff>38100</xdr:colOff>
      <xdr:row>37</xdr:row>
      <xdr:rowOff>231429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5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216206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4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172029</xdr:rowOff>
    </xdr:from>
    <xdr:to>
      <xdr:col>15</xdr:col>
      <xdr:colOff>101600</xdr:colOff>
      <xdr:row>37</xdr:row>
      <xdr:rowOff>273629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9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258406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8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158,049
151,815
206.57
67,323,808
64,365,208
2,855,985
37,715,417
62,362,097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14016</xdr:rowOff>
    </xdr:from>
    <xdr:to>
      <xdr:col>24</xdr:col>
      <xdr:colOff>63500</xdr:colOff>
      <xdr:row>34</xdr:row>
      <xdr:rowOff>82962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43316"/>
          <a:ext cx="8382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82962</xdr:rowOff>
    </xdr:from>
    <xdr:to>
      <xdr:col>19</xdr:col>
      <xdr:colOff>177800</xdr:colOff>
      <xdr:row>34</xdr:row>
      <xdr:rowOff>141026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12262"/>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170771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48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141026</xdr:rowOff>
    </xdr:from>
    <xdr:to>
      <xdr:col>15</xdr:col>
      <xdr:colOff>50800</xdr:colOff>
      <xdr:row>34</xdr:row>
      <xdr:rowOff>159314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7032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30959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159314</xdr:rowOff>
    </xdr:from>
    <xdr:to>
      <xdr:col>10</xdr:col>
      <xdr:colOff>114300</xdr:colOff>
      <xdr:row>37</xdr:row>
      <xdr:rowOff>69337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88614"/>
          <a:ext cx="889000" cy="4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148094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134666</xdr:rowOff>
    </xdr:from>
    <xdr:to>
      <xdr:col>24</xdr:col>
      <xdr:colOff>114300</xdr:colOff>
      <xdr:row>34</xdr:row>
      <xdr:rowOff>64816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113093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7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32162</xdr:rowOff>
    </xdr:from>
    <xdr:to>
      <xdr:col>20</xdr:col>
      <xdr:colOff>38100</xdr:colOff>
      <xdr:row>34</xdr:row>
      <xdr:rowOff>133762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124889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9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90226</xdr:rowOff>
    </xdr:from>
    <xdr:to>
      <xdr:col>15</xdr:col>
      <xdr:colOff>101600</xdr:colOff>
      <xdr:row>35</xdr:row>
      <xdr:rowOff>20376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0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108514</xdr:rowOff>
    </xdr:from>
    <xdr:to>
      <xdr:col>10</xdr:col>
      <xdr:colOff>165100</xdr:colOff>
      <xdr:row>35</xdr:row>
      <xdr:rowOff>38664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29791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18537</xdr:rowOff>
    </xdr:from>
    <xdr:to>
      <xdr:col>6</xdr:col>
      <xdr:colOff>38100</xdr:colOff>
      <xdr:row>37</xdr:row>
      <xdr:rowOff>120137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6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111264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5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121526</xdr:rowOff>
    </xdr:from>
    <xdr:to>
      <xdr:col>24</xdr:col>
      <xdr:colOff>63500</xdr:colOff>
      <xdr:row>58</xdr:row>
      <xdr:rowOff>125031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94176"/>
          <a:ext cx="838200" cy="1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121526</xdr:rowOff>
    </xdr:from>
    <xdr:to>
      <xdr:col>19</xdr:col>
      <xdr:colOff>177800</xdr:colOff>
      <xdr:row>57</xdr:row>
      <xdr:rowOff>157797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4176"/>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127127</xdr:rowOff>
    </xdr:from>
    <xdr:to>
      <xdr:col>15</xdr:col>
      <xdr:colOff>50800</xdr:colOff>
      <xdr:row>57</xdr:row>
      <xdr:rowOff>157797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99777"/>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127127</xdr:rowOff>
    </xdr:from>
    <xdr:to>
      <xdr:col>10</xdr:col>
      <xdr:colOff>114300</xdr:colOff>
      <xdr:row>58</xdr:row>
      <xdr:rowOff>148539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9777"/>
          <a:ext cx="889000" cy="19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57980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74231</xdr:rowOff>
    </xdr:from>
    <xdr:to>
      <xdr:col>24</xdr:col>
      <xdr:colOff>114300</xdr:colOff>
      <xdr:row>59</xdr:row>
      <xdr:rowOff>4381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160608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70726</xdr:rowOff>
    </xdr:from>
    <xdr:to>
      <xdr:col>20</xdr:col>
      <xdr:colOff>38100</xdr:colOff>
      <xdr:row>58</xdr:row>
      <xdr:rowOff>876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163453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106997</xdr:rowOff>
    </xdr:from>
    <xdr:to>
      <xdr:col>15</xdr:col>
      <xdr:colOff>101600</xdr:colOff>
      <xdr:row>58</xdr:row>
      <xdr:rowOff>37147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28274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76327</xdr:rowOff>
    </xdr:from>
    <xdr:to>
      <xdr:col>10</xdr:col>
      <xdr:colOff>165100</xdr:colOff>
      <xdr:row>58</xdr:row>
      <xdr:rowOff>6477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169054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97739</xdr:rowOff>
    </xdr:from>
    <xdr:to>
      <xdr:col>6</xdr:col>
      <xdr:colOff>38100</xdr:colOff>
      <xdr:row>59</xdr:row>
      <xdr:rowOff>27889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19016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141768</xdr:rowOff>
    </xdr:from>
    <xdr:to>
      <xdr:col>24</xdr:col>
      <xdr:colOff>63500</xdr:colOff>
      <xdr:row>77</xdr:row>
      <xdr:rowOff>166588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3418"/>
          <a:ext cx="8382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165226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141768</xdr:rowOff>
    </xdr:from>
    <xdr:to>
      <xdr:col>19</xdr:col>
      <xdr:colOff>177800</xdr:colOff>
      <xdr:row>77</xdr:row>
      <xdr:rowOff>164085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3418"/>
          <a:ext cx="8890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139318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158097</xdr:rowOff>
    </xdr:from>
    <xdr:to>
      <xdr:col>15</xdr:col>
      <xdr:colOff>50800</xdr:colOff>
      <xdr:row>77</xdr:row>
      <xdr:rowOff>164085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59747"/>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148679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150259</xdr:rowOff>
    </xdr:from>
    <xdr:to>
      <xdr:col>10</xdr:col>
      <xdr:colOff>114300</xdr:colOff>
      <xdr:row>77</xdr:row>
      <xdr:rowOff>158097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190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169580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59743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1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115788</xdr:rowOff>
    </xdr:from>
    <xdr:to>
      <xdr:col>24</xdr:col>
      <xdr:colOff>114300</xdr:colOff>
      <xdr:row>78</xdr:row>
      <xdr:rowOff>45938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94215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90968</xdr:rowOff>
    </xdr:from>
    <xdr:to>
      <xdr:col>20</xdr:col>
      <xdr:colOff>38100</xdr:colOff>
      <xdr:row>78</xdr:row>
      <xdr:rowOff>21118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113285</xdr:rowOff>
    </xdr:from>
    <xdr:to>
      <xdr:col>15</xdr:col>
      <xdr:colOff>101600</xdr:colOff>
      <xdr:row>78</xdr:row>
      <xdr:rowOff>43435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34562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107297</xdr:rowOff>
    </xdr:from>
    <xdr:to>
      <xdr:col>10</xdr:col>
      <xdr:colOff>165100</xdr:colOff>
      <xdr:row>78</xdr:row>
      <xdr:rowOff>37447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28574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0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99459</xdr:rowOff>
    </xdr:from>
    <xdr:to>
      <xdr:col>6</xdr:col>
      <xdr:colOff>38100</xdr:colOff>
      <xdr:row>78</xdr:row>
      <xdr:rowOff>29609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20736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57449</xdr:rowOff>
    </xdr:from>
    <xdr:to>
      <xdr:col>24</xdr:col>
      <xdr:colOff>62865</xdr:colOff>
      <xdr:row>98</xdr:row>
      <xdr:rowOff>57907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830849"/>
          <a:ext cx="1270" cy="102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61734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57907</xdr:rowOff>
    </xdr:from>
    <xdr:to>
      <xdr:col>24</xdr:col>
      <xdr:colOff>152400</xdr:colOff>
      <xdr:row>98</xdr:row>
      <xdr:rowOff>57907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6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4126</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60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57449</xdr:rowOff>
    </xdr:from>
    <xdr:to>
      <xdr:col>24</xdr:col>
      <xdr:colOff>152400</xdr:colOff>
      <xdr:row>92</xdr:row>
      <xdr:rowOff>57449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83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134031</xdr:rowOff>
    </xdr:from>
    <xdr:to>
      <xdr:col>24</xdr:col>
      <xdr:colOff>63500</xdr:colOff>
      <xdr:row>97</xdr:row>
      <xdr:rowOff>120475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93231"/>
          <a:ext cx="838200" cy="1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79407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56530</xdr:rowOff>
    </xdr:from>
    <xdr:to>
      <xdr:col>24</xdr:col>
      <xdr:colOff>114300</xdr:colOff>
      <xdr:row>95</xdr:row>
      <xdr:rowOff>158130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299</xdr:rowOff>
    </xdr:from>
    <xdr:to>
      <xdr:col>19</xdr:col>
      <xdr:colOff>177800</xdr:colOff>
      <xdr:row>97</xdr:row>
      <xdr:rowOff>120475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459499"/>
          <a:ext cx="889000" cy="29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34401</xdr:rowOff>
    </xdr:from>
    <xdr:to>
      <xdr:col>20</xdr:col>
      <xdr:colOff>38100</xdr:colOff>
      <xdr:row>96</xdr:row>
      <xdr:rowOff>136001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152528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299</xdr:rowOff>
    </xdr:from>
    <xdr:to>
      <xdr:col>15</xdr:col>
      <xdr:colOff>50800</xdr:colOff>
      <xdr:row>99</xdr:row>
      <xdr:rowOff>20028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59499"/>
          <a:ext cx="889000" cy="53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96741</xdr:rowOff>
    </xdr:from>
    <xdr:to>
      <xdr:col>15</xdr:col>
      <xdr:colOff>101600</xdr:colOff>
      <xdr:row>95</xdr:row>
      <xdr:rowOff>26891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43418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18382</xdr:rowOff>
    </xdr:from>
    <xdr:to>
      <xdr:col>10</xdr:col>
      <xdr:colOff>114300</xdr:colOff>
      <xdr:row>99</xdr:row>
      <xdr:rowOff>20028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991932"/>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103736</xdr:rowOff>
    </xdr:from>
    <xdr:to>
      <xdr:col>10</xdr:col>
      <xdr:colOff>165100</xdr:colOff>
      <xdr:row>98</xdr:row>
      <xdr:rowOff>33886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50413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147535</xdr:rowOff>
    </xdr:from>
    <xdr:to>
      <xdr:col>6</xdr:col>
      <xdr:colOff>38100</xdr:colOff>
      <xdr:row>98</xdr:row>
      <xdr:rowOff>77685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94212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83231</xdr:rowOff>
    </xdr:from>
    <xdr:to>
      <xdr:col>24</xdr:col>
      <xdr:colOff>114300</xdr:colOff>
      <xdr:row>97</xdr:row>
      <xdr:rowOff>13381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61658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69675</xdr:rowOff>
    </xdr:from>
    <xdr:to>
      <xdr:col>20</xdr:col>
      <xdr:colOff>38100</xdr:colOff>
      <xdr:row>97</xdr:row>
      <xdr:rowOff>171275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162402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9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120949</xdr:rowOff>
    </xdr:from>
    <xdr:to>
      <xdr:col>15</xdr:col>
      <xdr:colOff>101600</xdr:colOff>
      <xdr:row>96</xdr:row>
      <xdr:rowOff>51099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42226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50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140678</xdr:rowOff>
    </xdr:from>
    <xdr:to>
      <xdr:col>10</xdr:col>
      <xdr:colOff>165100</xdr:colOff>
      <xdr:row>99</xdr:row>
      <xdr:rowOff>70828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61955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139032</xdr:rowOff>
    </xdr:from>
    <xdr:to>
      <xdr:col>6</xdr:col>
      <xdr:colOff>38100</xdr:colOff>
      <xdr:row>99</xdr:row>
      <xdr:rowOff>69182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60309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3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93523</xdr:rowOff>
    </xdr:from>
    <xdr:to>
      <xdr:col>55</xdr:col>
      <xdr:colOff>0</xdr:colOff>
      <xdr:row>38</xdr:row>
      <xdr:rowOff>9093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37173"/>
          <a:ext cx="838200" cy="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144899</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1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93523</xdr:rowOff>
    </xdr:from>
    <xdr:to>
      <xdr:col>50</xdr:col>
      <xdr:colOff>114300</xdr:colOff>
      <xdr:row>38</xdr:row>
      <xdr:rowOff>53187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37173"/>
          <a:ext cx="889000" cy="1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22889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79832</xdr:rowOff>
    </xdr:from>
    <xdr:to>
      <xdr:col>45</xdr:col>
      <xdr:colOff>177800</xdr:colOff>
      <xdr:row>38</xdr:row>
      <xdr:rowOff>53187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23332"/>
          <a:ext cx="889000" cy="134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79832</xdr:rowOff>
    </xdr:from>
    <xdr:to>
      <xdr:col>41</xdr:col>
      <xdr:colOff>50800</xdr:colOff>
      <xdr:row>38</xdr:row>
      <xdr:rowOff>135916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23332"/>
          <a:ext cx="889000" cy="14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5605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7752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129743</xdr:rowOff>
    </xdr:from>
    <xdr:to>
      <xdr:col>55</xdr:col>
      <xdr:colOff>50800</xdr:colOff>
      <xdr:row>38</xdr:row>
      <xdr:rowOff>59893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108170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42723</xdr:rowOff>
    </xdr:from>
    <xdr:to>
      <xdr:col>50</xdr:col>
      <xdr:colOff>165100</xdr:colOff>
      <xdr:row>37</xdr:row>
      <xdr:rowOff>144323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160850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1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2387</xdr:rowOff>
    </xdr:from>
    <xdr:to>
      <xdr:col>46</xdr:col>
      <xdr:colOff>38100</xdr:colOff>
      <xdr:row>38</xdr:row>
      <xdr:rowOff>103987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95114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29032</xdr:rowOff>
    </xdr:from>
    <xdr:to>
      <xdr:col>41</xdr:col>
      <xdr:colOff>101600</xdr:colOff>
      <xdr:row>30</xdr:row>
      <xdr:rowOff>130632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147159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4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85116</xdr:rowOff>
    </xdr:from>
    <xdr:to>
      <xdr:col>36</xdr:col>
      <xdr:colOff>165100</xdr:colOff>
      <xdr:row>39</xdr:row>
      <xdr:rowOff>15266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31792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156426</xdr:rowOff>
    </xdr:from>
    <xdr:to>
      <xdr:col>55</xdr:col>
      <xdr:colOff>0</xdr:colOff>
      <xdr:row>57</xdr:row>
      <xdr:rowOff>123336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57626"/>
          <a:ext cx="838200" cy="13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2083</xdr:rowOff>
    </xdr:from>
    <xdr:to>
      <xdr:col>50</xdr:col>
      <xdr:colOff>114300</xdr:colOff>
      <xdr:row>57</xdr:row>
      <xdr:rowOff>123336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74733"/>
          <a:ext cx="889000" cy="1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112706</xdr:rowOff>
    </xdr:from>
    <xdr:to>
      <xdr:col>45</xdr:col>
      <xdr:colOff>177800</xdr:colOff>
      <xdr:row>57</xdr:row>
      <xdr:rowOff>2083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13906"/>
          <a:ext cx="889000" cy="6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136004</xdr:rowOff>
    </xdr:from>
    <xdr:to>
      <xdr:col>41</xdr:col>
      <xdr:colOff>50800</xdr:colOff>
      <xdr:row>56</xdr:row>
      <xdr:rowOff>112706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879954"/>
          <a:ext cx="889000" cy="8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73766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105626</xdr:rowOff>
    </xdr:from>
    <xdr:to>
      <xdr:col>55</xdr:col>
      <xdr:colOff>50800</xdr:colOff>
      <xdr:row>57</xdr:row>
      <xdr:rowOff>35776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84053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8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72536</xdr:rowOff>
    </xdr:from>
    <xdr:to>
      <xdr:col>50</xdr:col>
      <xdr:colOff>165100</xdr:colOff>
      <xdr:row>58</xdr:row>
      <xdr:rowOff>2686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3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122733</xdr:rowOff>
    </xdr:from>
    <xdr:to>
      <xdr:col>46</xdr:col>
      <xdr:colOff>38100</xdr:colOff>
      <xdr:row>57</xdr:row>
      <xdr:rowOff>52883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44010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1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61906</xdr:rowOff>
    </xdr:from>
    <xdr:to>
      <xdr:col>41</xdr:col>
      <xdr:colOff>101600</xdr:colOff>
      <xdr:row>56</xdr:row>
      <xdr:rowOff>163506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154633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5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85204</xdr:rowOff>
    </xdr:from>
    <xdr:to>
      <xdr:col>36</xdr:col>
      <xdr:colOff>165100</xdr:colOff>
      <xdr:row>52</xdr:row>
      <xdr:rowOff>15354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8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31881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60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32748</xdr:rowOff>
    </xdr:from>
    <xdr:to>
      <xdr:col>55</xdr:col>
      <xdr:colOff>0</xdr:colOff>
      <xdr:row>78</xdr:row>
      <xdr:rowOff>62564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05848"/>
          <a:ext cx="8382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16159</xdr:rowOff>
    </xdr:from>
    <xdr:to>
      <xdr:col>50</xdr:col>
      <xdr:colOff>114300</xdr:colOff>
      <xdr:row>78</xdr:row>
      <xdr:rowOff>62564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17809"/>
          <a:ext cx="889000" cy="2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48869</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07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16159</xdr:rowOff>
    </xdr:from>
    <xdr:to>
      <xdr:col>45</xdr:col>
      <xdr:colOff>177800</xdr:colOff>
      <xdr:row>77</xdr:row>
      <xdr:rowOff>150933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17809"/>
          <a:ext cx="889000" cy="13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75398</xdr:rowOff>
    </xdr:from>
    <xdr:to>
      <xdr:col>41</xdr:col>
      <xdr:colOff>50800</xdr:colOff>
      <xdr:row>77</xdr:row>
      <xdr:rowOff>150933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105598"/>
          <a:ext cx="889000" cy="24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122485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153398</xdr:rowOff>
    </xdr:from>
    <xdr:to>
      <xdr:col>55</xdr:col>
      <xdr:colOff>50800</xdr:colOff>
      <xdr:row>78</xdr:row>
      <xdr:rowOff>83548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131825</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11764</xdr:rowOff>
    </xdr:from>
    <xdr:to>
      <xdr:col>50</xdr:col>
      <xdr:colOff>165100</xdr:colOff>
      <xdr:row>78</xdr:row>
      <xdr:rowOff>113364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104491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136809</xdr:rowOff>
    </xdr:from>
    <xdr:to>
      <xdr:col>46</xdr:col>
      <xdr:colOff>38100</xdr:colOff>
      <xdr:row>77</xdr:row>
      <xdr:rowOff>66959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58086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25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100133</xdr:rowOff>
    </xdr:from>
    <xdr:to>
      <xdr:col>41</xdr:col>
      <xdr:colOff>101600</xdr:colOff>
      <xdr:row>78</xdr:row>
      <xdr:rowOff>30283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21410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9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24598</xdr:rowOff>
    </xdr:from>
    <xdr:to>
      <xdr:col>36</xdr:col>
      <xdr:colOff>165100</xdr:colOff>
      <xdr:row>76</xdr:row>
      <xdr:rowOff>126198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142725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3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126212</xdr:rowOff>
    </xdr:from>
    <xdr:to>
      <xdr:col>55</xdr:col>
      <xdr:colOff>0</xdr:colOff>
      <xdr:row>95</xdr:row>
      <xdr:rowOff>80538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42512"/>
          <a:ext cx="8382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80538</xdr:rowOff>
    </xdr:from>
    <xdr:to>
      <xdr:col>50</xdr:col>
      <xdr:colOff>114300</xdr:colOff>
      <xdr:row>96</xdr:row>
      <xdr:rowOff>73085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368288"/>
          <a:ext cx="889000" cy="16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129848</xdr:rowOff>
    </xdr:from>
    <xdr:to>
      <xdr:col>45</xdr:col>
      <xdr:colOff>177800</xdr:colOff>
      <xdr:row>96</xdr:row>
      <xdr:rowOff>73085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246148"/>
          <a:ext cx="889000" cy="2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82641</xdr:rowOff>
    </xdr:from>
    <xdr:to>
      <xdr:col>41</xdr:col>
      <xdr:colOff>50800</xdr:colOff>
      <xdr:row>94</xdr:row>
      <xdr:rowOff>129848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513141"/>
          <a:ext cx="889000" cy="73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156526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75412</xdr:rowOff>
    </xdr:from>
    <xdr:to>
      <xdr:col>55</xdr:col>
      <xdr:colOff>50800</xdr:colOff>
      <xdr:row>95</xdr:row>
      <xdr:rowOff>5562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53839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1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29738</xdr:rowOff>
    </xdr:from>
    <xdr:to>
      <xdr:col>50</xdr:col>
      <xdr:colOff>165100</xdr:colOff>
      <xdr:row>95</xdr:row>
      <xdr:rowOff>131338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122465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1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22285</xdr:rowOff>
    </xdr:from>
    <xdr:to>
      <xdr:col>46</xdr:col>
      <xdr:colOff>38100</xdr:colOff>
      <xdr:row>96</xdr:row>
      <xdr:rowOff>123885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115012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7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79048</xdr:rowOff>
    </xdr:from>
    <xdr:to>
      <xdr:col>41</xdr:col>
      <xdr:colOff>101600</xdr:colOff>
      <xdr:row>95</xdr:row>
      <xdr:rowOff>9198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1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8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31841</xdr:rowOff>
    </xdr:from>
    <xdr:to>
      <xdr:col>36</xdr:col>
      <xdr:colOff>165100</xdr:colOff>
      <xdr:row>90</xdr:row>
      <xdr:rowOff>133441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46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149968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23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132751</xdr:rowOff>
    </xdr:from>
    <xdr:to>
      <xdr:col>85</xdr:col>
      <xdr:colOff>127000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47851"/>
          <a:ext cx="8382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132111</xdr:rowOff>
    </xdr:from>
    <xdr:to>
      <xdr:col>81</xdr:col>
      <xdr:colOff>50800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47211"/>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132111</xdr:rowOff>
    </xdr:from>
    <xdr:to>
      <xdr:col>76</xdr:col>
      <xdr:colOff>114300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647211"/>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128818</xdr:rowOff>
    </xdr:from>
    <xdr:to>
      <xdr:col>71</xdr:col>
      <xdr:colOff>177800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43918"/>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81951</xdr:rowOff>
    </xdr:from>
    <xdr:to>
      <xdr:col>85</xdr:col>
      <xdr:colOff>177800</xdr:colOff>
      <xdr:row>39</xdr:row>
      <xdr:rowOff>12101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168328</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11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81311</xdr:rowOff>
    </xdr:from>
    <xdr:to>
      <xdr:col>76</xdr:col>
      <xdr:colOff>165100</xdr:colOff>
      <xdr:row>39</xdr:row>
      <xdr:rowOff>11461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2588</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68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78018</xdr:rowOff>
    </xdr:from>
    <xdr:to>
      <xdr:col>67</xdr:col>
      <xdr:colOff>101600</xdr:colOff>
      <xdr:row>39</xdr:row>
      <xdr:rowOff>8168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9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170745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685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145552</xdr:rowOff>
    </xdr:from>
    <xdr:to>
      <xdr:col>85</xdr:col>
      <xdr:colOff>127000</xdr:colOff>
      <xdr:row>73</xdr:row>
      <xdr:rowOff>152250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61402"/>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103583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1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152250</xdr:rowOff>
    </xdr:from>
    <xdr:to>
      <xdr:col>81</xdr:col>
      <xdr:colOff>50800</xdr:colOff>
      <xdr:row>74</xdr:row>
      <xdr:rowOff>18153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668100"/>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39186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18153</xdr:rowOff>
    </xdr:from>
    <xdr:to>
      <xdr:col>76</xdr:col>
      <xdr:colOff>114300</xdr:colOff>
      <xdr:row>74</xdr:row>
      <xdr:rowOff>32235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705453"/>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32235</xdr:rowOff>
    </xdr:from>
    <xdr:to>
      <xdr:col>71</xdr:col>
      <xdr:colOff>177800</xdr:colOff>
      <xdr:row>74</xdr:row>
      <xdr:rowOff>49037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19535"/>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74622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50093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3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94752</xdr:rowOff>
    </xdr:from>
    <xdr:to>
      <xdr:col>85</xdr:col>
      <xdr:colOff>177800</xdr:colOff>
      <xdr:row>74</xdr:row>
      <xdr:rowOff>24902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1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117629</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6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101450</xdr:rowOff>
    </xdr:from>
    <xdr:to>
      <xdr:col>81</xdr:col>
      <xdr:colOff>101600</xdr:colOff>
      <xdr:row>74</xdr:row>
      <xdr:rowOff>31600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1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48127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3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138803</xdr:rowOff>
    </xdr:from>
    <xdr:to>
      <xdr:col>76</xdr:col>
      <xdr:colOff>165100</xdr:colOff>
      <xdr:row>74</xdr:row>
      <xdr:rowOff>68953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5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60080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7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152885</xdr:rowOff>
    </xdr:from>
    <xdr:to>
      <xdr:col>72</xdr:col>
      <xdr:colOff>38100</xdr:colOff>
      <xdr:row>74</xdr:row>
      <xdr:rowOff>83035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74162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6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169687</xdr:rowOff>
    </xdr:from>
    <xdr:to>
      <xdr:col>67</xdr:col>
      <xdr:colOff>101600</xdr:colOff>
      <xdr:row>74</xdr:row>
      <xdr:rowOff>99837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90964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150673</xdr:rowOff>
    </xdr:from>
    <xdr:to>
      <xdr:col>85</xdr:col>
      <xdr:colOff>127000</xdr:colOff>
      <xdr:row>94</xdr:row>
      <xdr:rowOff>110027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5752623"/>
          <a:ext cx="838200" cy="4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97776</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214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150673</xdr:rowOff>
    </xdr:from>
    <xdr:to>
      <xdr:col>81</xdr:col>
      <xdr:colOff>50800</xdr:colOff>
      <xdr:row>94</xdr:row>
      <xdr:rowOff>12325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5752623"/>
          <a:ext cx="889000" cy="37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25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12325</xdr:rowOff>
    </xdr:from>
    <xdr:to>
      <xdr:col>76</xdr:col>
      <xdr:colOff>114300</xdr:colOff>
      <xdr:row>95</xdr:row>
      <xdr:rowOff>162514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128625"/>
          <a:ext cx="889000" cy="32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132797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2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162514</xdr:rowOff>
    </xdr:from>
    <xdr:to>
      <xdr:col>71</xdr:col>
      <xdr:colOff>177800</xdr:colOff>
      <xdr:row>95</xdr:row>
      <xdr:rowOff>166309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450264"/>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155912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10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46479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79428" y="1667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59227</xdr:rowOff>
    </xdr:from>
    <xdr:to>
      <xdr:col>85</xdr:col>
      <xdr:colOff>177800</xdr:colOff>
      <xdr:row>94</xdr:row>
      <xdr:rowOff>160827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1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82104</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0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99873</xdr:rowOff>
    </xdr:from>
    <xdr:to>
      <xdr:col>81</xdr:col>
      <xdr:colOff>101600</xdr:colOff>
      <xdr:row>92</xdr:row>
      <xdr:rowOff>30023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57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46550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54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132975</xdr:rowOff>
    </xdr:from>
    <xdr:to>
      <xdr:col>76</xdr:col>
      <xdr:colOff>165100</xdr:colOff>
      <xdr:row>94</xdr:row>
      <xdr:rowOff>63125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79652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585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111714</xdr:rowOff>
    </xdr:from>
    <xdr:to>
      <xdr:col>72</xdr:col>
      <xdr:colOff>38100</xdr:colOff>
      <xdr:row>96</xdr:row>
      <xdr:rowOff>41864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3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32991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9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115509</xdr:rowOff>
    </xdr:from>
    <xdr:to>
      <xdr:col>67</xdr:col>
      <xdr:colOff>101600</xdr:colOff>
      <xdr:row>96</xdr:row>
      <xdr:rowOff>45659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40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62186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17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32893</xdr:rowOff>
    </xdr:from>
    <xdr:to>
      <xdr:col>116</xdr:col>
      <xdr:colOff>63500</xdr:colOff>
      <xdr:row>35</xdr:row>
      <xdr:rowOff>66548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033643"/>
          <a:ext cx="8382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108221</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66548</xdr:rowOff>
    </xdr:from>
    <xdr:to>
      <xdr:col>111</xdr:col>
      <xdr:colOff>177800</xdr:colOff>
      <xdr:row>35</xdr:row>
      <xdr:rowOff>117602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06729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33799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117602</xdr:rowOff>
    </xdr:from>
    <xdr:to>
      <xdr:col>107</xdr:col>
      <xdr:colOff>50800</xdr:colOff>
      <xdr:row>36</xdr:row>
      <xdr:rowOff>51181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118352"/>
          <a:ext cx="8890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51181</xdr:rowOff>
    </xdr:from>
    <xdr:to>
      <xdr:col>102</xdr:col>
      <xdr:colOff>114300</xdr:colOff>
      <xdr:row>38</xdr:row>
      <xdr:rowOff>90170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223381"/>
          <a:ext cx="889000" cy="3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2176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153543</xdr:rowOff>
    </xdr:from>
    <xdr:to>
      <xdr:col>116</xdr:col>
      <xdr:colOff>114300</xdr:colOff>
      <xdr:row>35</xdr:row>
      <xdr:rowOff>83693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9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4970</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83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15748</xdr:rowOff>
    </xdr:from>
    <xdr:to>
      <xdr:col>112</xdr:col>
      <xdr:colOff>38100</xdr:colOff>
      <xdr:row>35</xdr:row>
      <xdr:rowOff>117348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133875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66802</xdr:rowOff>
    </xdr:from>
    <xdr:to>
      <xdr:col>107</xdr:col>
      <xdr:colOff>101600</xdr:colOff>
      <xdr:row>35</xdr:row>
      <xdr:rowOff>168402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13479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84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381</xdr:rowOff>
    </xdr:from>
    <xdr:to>
      <xdr:col>102</xdr:col>
      <xdr:colOff>165100</xdr:colOff>
      <xdr:row>36</xdr:row>
      <xdr:rowOff>101981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1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118508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94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39370</xdr:rowOff>
    </xdr:from>
    <xdr:to>
      <xdr:col>98</xdr:col>
      <xdr:colOff>38100</xdr:colOff>
      <xdr:row>38</xdr:row>
      <xdr:rowOff>140970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132097</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64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65519</xdr:rowOff>
    </xdr:from>
    <xdr:to>
      <xdr:col>116</xdr:col>
      <xdr:colOff>63500</xdr:colOff>
      <xdr:row>57</xdr:row>
      <xdr:rowOff>67920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38169"/>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13263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85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65519</xdr:rowOff>
    </xdr:from>
    <xdr:to>
      <xdr:col>111</xdr:col>
      <xdr:colOff>177800</xdr:colOff>
      <xdr:row>57</xdr:row>
      <xdr:rowOff>65595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83816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118076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65595</xdr:rowOff>
    </xdr:from>
    <xdr:to>
      <xdr:col>107</xdr:col>
      <xdr:colOff>50800</xdr:colOff>
      <xdr:row>57</xdr:row>
      <xdr:rowOff>125222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838245"/>
          <a:ext cx="8890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112116</xdr:rowOff>
    </xdr:from>
    <xdr:to>
      <xdr:col>102</xdr:col>
      <xdr:colOff>114300</xdr:colOff>
      <xdr:row>57</xdr:row>
      <xdr:rowOff>125222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88476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17120</xdr:rowOff>
    </xdr:from>
    <xdr:to>
      <xdr:col>116</xdr:col>
      <xdr:colOff>114300</xdr:colOff>
      <xdr:row>57</xdr:row>
      <xdr:rowOff>118720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39997</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6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14719</xdr:rowOff>
    </xdr:from>
    <xdr:to>
      <xdr:col>112</xdr:col>
      <xdr:colOff>38100</xdr:colOff>
      <xdr:row>57</xdr:row>
      <xdr:rowOff>116319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7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132846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6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14795</xdr:rowOff>
    </xdr:from>
    <xdr:to>
      <xdr:col>107</xdr:col>
      <xdr:colOff>101600</xdr:colOff>
      <xdr:row>57</xdr:row>
      <xdr:rowOff>116395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107522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8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74422</xdr:rowOff>
    </xdr:from>
    <xdr:to>
      <xdr:col>102</xdr:col>
      <xdr:colOff>165100</xdr:colOff>
      <xdr:row>58</xdr:row>
      <xdr:rowOff>4572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167149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61316</xdr:rowOff>
    </xdr:from>
    <xdr:to>
      <xdr:col>98</xdr:col>
      <xdr:colOff>38100</xdr:colOff>
      <xdr:row>57</xdr:row>
      <xdr:rowOff>162916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154043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2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155360</xdr:rowOff>
    </xdr:from>
    <xdr:to>
      <xdr:col>116</xdr:col>
      <xdr:colOff>63500</xdr:colOff>
      <xdr:row>76</xdr:row>
      <xdr:rowOff>27763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14110"/>
          <a:ext cx="8382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112132</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27763</xdr:rowOff>
    </xdr:from>
    <xdr:to>
      <xdr:col>111</xdr:col>
      <xdr:colOff>177800</xdr:colOff>
      <xdr:row>76</xdr:row>
      <xdr:rowOff>86627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57963"/>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86627</xdr:rowOff>
    </xdr:from>
    <xdr:to>
      <xdr:col>107</xdr:col>
      <xdr:colOff>50800</xdr:colOff>
      <xdr:row>76</xdr:row>
      <xdr:rowOff>122593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16827"/>
          <a:ext cx="8890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86169</xdr:rowOff>
    </xdr:from>
    <xdr:to>
      <xdr:col>102</xdr:col>
      <xdr:colOff>114300</xdr:colOff>
      <xdr:row>76</xdr:row>
      <xdr:rowOff>122593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73469"/>
          <a:ext cx="889000" cy="3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85386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104559</xdr:rowOff>
    </xdr:from>
    <xdr:to>
      <xdr:col>116</xdr:col>
      <xdr:colOff>114300</xdr:colOff>
      <xdr:row>76</xdr:row>
      <xdr:rowOff>34708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63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127436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148413</xdr:rowOff>
    </xdr:from>
    <xdr:to>
      <xdr:col>112</xdr:col>
      <xdr:colOff>38100</xdr:colOff>
      <xdr:row>76</xdr:row>
      <xdr:rowOff>78563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95089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8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35827</xdr:rowOff>
    </xdr:from>
    <xdr:to>
      <xdr:col>107</xdr:col>
      <xdr:colOff>101600</xdr:colOff>
      <xdr:row>76</xdr:row>
      <xdr:rowOff>137427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128554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5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71793</xdr:rowOff>
    </xdr:from>
    <xdr:to>
      <xdr:col>102</xdr:col>
      <xdr:colOff>165100</xdr:colOff>
      <xdr:row>77</xdr:row>
      <xdr:rowOff>1943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164520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35369</xdr:rowOff>
    </xdr:from>
    <xdr:to>
      <xdr:col>98</xdr:col>
      <xdr:colOff>38100</xdr:colOff>
      <xdr:row>74</xdr:row>
      <xdr:rowOff>136969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153496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407,248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4,633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最も大きな割合を占めている扶助費では、住民一人当たり</a:t>
          </a:r>
          <a:r>
            <a:rPr kumimoji="1" lang="en-US" altLang="ja-JP" sz="1300">
              <a:latin typeface="ＭＳ Ｐゴシック" panose="020B0600070205080204" pitchFamily="50" charset="-128"/>
              <a:ea typeface="ＭＳ Ｐゴシック" panose="020B0600070205080204" pitchFamily="50" charset="-128"/>
            </a:rPr>
            <a:t>95,248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6,907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次に大きな割合を占める人件費では、人事院勧告による給与水準の増等により住民一人当たり</a:t>
          </a:r>
          <a:r>
            <a:rPr kumimoji="1" lang="en-US" altLang="ja-JP" sz="1300">
              <a:latin typeface="ＭＳ Ｐゴシック" panose="020B0600070205080204" pitchFamily="50" charset="-128"/>
              <a:ea typeface="ＭＳ Ｐゴシック" panose="020B0600070205080204" pitchFamily="50" charset="-128"/>
            </a:rPr>
            <a:t>67,749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1,508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また、補助費等は新型コロナウイルスワクチン接種に係る国庫等返還金や水道事業会計補助金（基本料金減免分）の減などにより住民一人当たり</a:t>
          </a:r>
          <a:r>
            <a:rPr kumimoji="1" lang="en-US" altLang="ja-JP" sz="1300">
              <a:latin typeface="ＭＳ Ｐゴシック" panose="020B0600070205080204" pitchFamily="50" charset="-128"/>
              <a:ea typeface="ＭＳ Ｐゴシック" panose="020B0600070205080204" pitchFamily="50" charset="-128"/>
            </a:rPr>
            <a:t>46,284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6,852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％）の減、積立金は財政調整基金積立金（住民一人当たり</a:t>
          </a:r>
          <a:r>
            <a:rPr kumimoji="1" lang="en-US" altLang="ja-JP" sz="1300">
              <a:latin typeface="ＭＳ Ｐゴシック" panose="020B0600070205080204" pitchFamily="50" charset="-128"/>
              <a:ea typeface="ＭＳ Ｐゴシック" panose="020B0600070205080204" pitchFamily="50" charset="-128"/>
            </a:rPr>
            <a:t>3,681</a:t>
          </a:r>
          <a:r>
            <a:rPr kumimoji="1" lang="ja-JP" altLang="en-US" sz="1300">
              <a:latin typeface="ＭＳ Ｐゴシック" panose="020B0600070205080204" pitchFamily="50" charset="-128"/>
              <a:ea typeface="ＭＳ Ｐゴシック" panose="020B0600070205080204" pitchFamily="50" charset="-128"/>
            </a:rPr>
            <a:t>円減）、公共施設整備基金（建物等）積立金（住民一人当たり</a:t>
          </a:r>
          <a:r>
            <a:rPr kumimoji="1" lang="en-US" altLang="ja-JP" sz="1300">
              <a:latin typeface="ＭＳ Ｐゴシック" panose="020B0600070205080204" pitchFamily="50" charset="-128"/>
              <a:ea typeface="ＭＳ Ｐゴシック" panose="020B0600070205080204" pitchFamily="50" charset="-128"/>
            </a:rPr>
            <a:t>5,968</a:t>
          </a:r>
          <a:r>
            <a:rPr kumimoji="1" lang="ja-JP" altLang="en-US" sz="1300">
              <a:latin typeface="ＭＳ Ｐゴシック" panose="020B0600070205080204" pitchFamily="50" charset="-128"/>
              <a:ea typeface="ＭＳ Ｐゴシック" panose="020B0600070205080204" pitchFamily="50" charset="-128"/>
            </a:rPr>
            <a:t>円減）の減などにより、住民一人当たり</a:t>
          </a:r>
          <a:r>
            <a:rPr kumimoji="1" lang="en-US" altLang="ja-JP" sz="1300">
              <a:latin typeface="ＭＳ Ｐゴシック" panose="020B0600070205080204" pitchFamily="50" charset="-128"/>
              <a:ea typeface="ＭＳ Ｐゴシック" panose="020B0600070205080204" pitchFamily="50" charset="-128"/>
            </a:rPr>
            <a:t>15,649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10,361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％）の減、普通建設事業費はひまわり学園改築事業費の増などにより住民一人当たり</a:t>
          </a:r>
          <a:r>
            <a:rPr kumimoji="1" lang="en-US" altLang="ja-JP" sz="1300">
              <a:latin typeface="ＭＳ Ｐゴシック" panose="020B0600070205080204" pitchFamily="50" charset="-128"/>
              <a:ea typeface="ＭＳ Ｐゴシック" panose="020B0600070205080204" pitchFamily="50" charset="-128"/>
            </a:rPr>
            <a:t>41,122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7,263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そのほか、物件費は住民一人当たり</a:t>
          </a:r>
          <a:r>
            <a:rPr kumimoji="1" lang="en-US" altLang="ja-JP" sz="1300">
              <a:latin typeface="ＭＳ Ｐゴシック" panose="020B0600070205080204" pitchFamily="50" charset="-128"/>
              <a:ea typeface="ＭＳ Ｐゴシック" panose="020B0600070205080204" pitchFamily="50" charset="-128"/>
            </a:rPr>
            <a:t>52,385</a:t>
          </a:r>
          <a:r>
            <a:rPr kumimoji="1" lang="ja-JP" altLang="en-US" sz="1300">
              <a:latin typeface="ＭＳ Ｐゴシック" panose="020B0600070205080204" pitchFamily="50" charset="-128"/>
              <a:ea typeface="ＭＳ Ｐゴシック" panose="020B0600070205080204" pitchFamily="50" charset="-128"/>
            </a:rPr>
            <a:t>円、公債費が住民一人当たり</a:t>
          </a:r>
          <a:r>
            <a:rPr kumimoji="1" lang="en-US" altLang="ja-JP" sz="1300">
              <a:latin typeface="ＭＳ Ｐゴシック" panose="020B0600070205080204" pitchFamily="50" charset="-128"/>
              <a:ea typeface="ＭＳ Ｐゴシック" panose="020B0600070205080204" pitchFamily="50" charset="-128"/>
            </a:rPr>
            <a:t>37,244</a:t>
          </a:r>
          <a:r>
            <a:rPr kumimoji="1" lang="ja-JP" altLang="en-US" sz="1300">
              <a:latin typeface="ＭＳ Ｐゴシック" panose="020B0600070205080204" pitchFamily="50" charset="-128"/>
              <a:ea typeface="ＭＳ Ｐゴシック" panose="020B0600070205080204" pitchFamily="50" charset="-128"/>
            </a:rPr>
            <a:t>円、繰出金が住民一人当たり</a:t>
          </a:r>
          <a:r>
            <a:rPr kumimoji="1" lang="en-US" altLang="ja-JP" sz="1300">
              <a:latin typeface="ＭＳ Ｐゴシック" panose="020B0600070205080204" pitchFamily="50" charset="-128"/>
              <a:ea typeface="ＭＳ Ｐゴシック" panose="020B0600070205080204" pitchFamily="50" charset="-128"/>
            </a:rPr>
            <a:t>35,089</a:t>
          </a:r>
          <a:r>
            <a:rPr kumimoji="1" lang="ja-JP" altLang="en-US" sz="1300">
              <a:latin typeface="ＭＳ Ｐゴシック" panose="020B0600070205080204" pitchFamily="50" charset="-128"/>
              <a:ea typeface="ＭＳ Ｐゴシック" panose="020B0600070205080204" pitchFamily="50" charset="-128"/>
            </a:rPr>
            <a:t>円などとなっている。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158,049
151,815
206.57
67,323,808
64,365,208
2,855,985
37,715,417
62,362,097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168275</xdr:rowOff>
    </xdr:from>
    <xdr:to>
      <xdr:col>24</xdr:col>
      <xdr:colOff>63500</xdr:colOff>
      <xdr:row>35</xdr:row>
      <xdr:rowOff>19685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75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19685</xdr:rowOff>
    </xdr:from>
    <xdr:to>
      <xdr:col>19</xdr:col>
      <xdr:colOff>177800</xdr:colOff>
      <xdr:row>35</xdr:row>
      <xdr:rowOff>46355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04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170180</xdr:rowOff>
    </xdr:from>
    <xdr:to>
      <xdr:col>15</xdr:col>
      <xdr:colOff>50800</xdr:colOff>
      <xdr:row>35</xdr:row>
      <xdr:rowOff>46355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9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141605</xdr:rowOff>
    </xdr:from>
    <xdr:to>
      <xdr:col>10</xdr:col>
      <xdr:colOff>114300</xdr:colOff>
      <xdr:row>34</xdr:row>
      <xdr:rowOff>170180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09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60342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117475</xdr:rowOff>
    </xdr:from>
    <xdr:to>
      <xdr:col>24</xdr:col>
      <xdr:colOff>114300</xdr:colOff>
      <xdr:row>35</xdr:row>
      <xdr:rowOff>47625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95902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140335</xdr:rowOff>
    </xdr:from>
    <xdr:to>
      <xdr:col>20</xdr:col>
      <xdr:colOff>38100</xdr:colOff>
      <xdr:row>35</xdr:row>
      <xdr:rowOff>70485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61612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167005</xdr:rowOff>
    </xdr:from>
    <xdr:to>
      <xdr:col>15</xdr:col>
      <xdr:colOff>101600</xdr:colOff>
      <xdr:row>35</xdr:row>
      <xdr:rowOff>97155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88282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119380</xdr:rowOff>
    </xdr:from>
    <xdr:to>
      <xdr:col>10</xdr:col>
      <xdr:colOff>165100</xdr:colOff>
      <xdr:row>35</xdr:row>
      <xdr:rowOff>49530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40657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90805</xdr:rowOff>
    </xdr:from>
    <xdr:to>
      <xdr:col>6</xdr:col>
      <xdr:colOff>38100</xdr:colOff>
      <xdr:row>35</xdr:row>
      <xdr:rowOff>20955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9284</xdr:rowOff>
    </xdr:from>
    <xdr:to>
      <xdr:col>24</xdr:col>
      <xdr:colOff>63500</xdr:colOff>
      <xdr:row>57</xdr:row>
      <xdr:rowOff>158890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81934"/>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9284</xdr:rowOff>
    </xdr:from>
    <xdr:to>
      <xdr:col>19</xdr:col>
      <xdr:colOff>177800</xdr:colOff>
      <xdr:row>57</xdr:row>
      <xdr:rowOff>137490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81934"/>
          <a:ext cx="889000" cy="1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123571</xdr:rowOff>
    </xdr:from>
    <xdr:to>
      <xdr:col>15</xdr:col>
      <xdr:colOff>50800</xdr:colOff>
      <xdr:row>57</xdr:row>
      <xdr:rowOff>137490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96071"/>
          <a:ext cx="889000" cy="121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123571</xdr:rowOff>
    </xdr:from>
    <xdr:to>
      <xdr:col>10</xdr:col>
      <xdr:colOff>114300</xdr:colOff>
      <xdr:row>55</xdr:row>
      <xdr:rowOff>30683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96071"/>
          <a:ext cx="889000" cy="7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108090</xdr:rowOff>
    </xdr:from>
    <xdr:to>
      <xdr:col>24</xdr:col>
      <xdr:colOff>114300</xdr:colOff>
      <xdr:row>58</xdr:row>
      <xdr:rowOff>38240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86517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5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129934</xdr:rowOff>
    </xdr:from>
    <xdr:to>
      <xdr:col>20</xdr:col>
      <xdr:colOff>38100</xdr:colOff>
      <xdr:row>57</xdr:row>
      <xdr:rowOff>60084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76611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0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86690</xdr:rowOff>
    </xdr:from>
    <xdr:to>
      <xdr:col>15</xdr:col>
      <xdr:colOff>101600</xdr:colOff>
      <xdr:row>58</xdr:row>
      <xdr:rowOff>16840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5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72771</xdr:rowOff>
    </xdr:from>
    <xdr:to>
      <xdr:col>10</xdr:col>
      <xdr:colOff>165100</xdr:colOff>
      <xdr:row>51</xdr:row>
      <xdr:rowOff>2921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165498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73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151333</xdr:rowOff>
    </xdr:from>
    <xdr:to>
      <xdr:col>6</xdr:col>
      <xdr:colOff>38100</xdr:colOff>
      <xdr:row>55</xdr:row>
      <xdr:rowOff>81483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0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98010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1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22190"/>
          <a:ext cx="1270" cy="10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3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2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96903</xdr:rowOff>
    </xdr:from>
    <xdr:to>
      <xdr:col>24</xdr:col>
      <xdr:colOff>63500</xdr:colOff>
      <xdr:row>77</xdr:row>
      <xdr:rowOff>29694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55653"/>
          <a:ext cx="838200" cy="27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2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169435</xdr:rowOff>
    </xdr:from>
    <xdr:to>
      <xdr:col>19</xdr:col>
      <xdr:colOff>177800</xdr:colOff>
      <xdr:row>77</xdr:row>
      <xdr:rowOff>29694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28185"/>
          <a:ext cx="889000" cy="20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169435</xdr:rowOff>
    </xdr:from>
    <xdr:to>
      <xdr:col>15</xdr:col>
      <xdr:colOff>50800</xdr:colOff>
      <xdr:row>78</xdr:row>
      <xdr:rowOff>36063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28185"/>
          <a:ext cx="889000" cy="38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36063</xdr:rowOff>
    </xdr:from>
    <xdr:to>
      <xdr:col>10</xdr:col>
      <xdr:colOff>114300</xdr:colOff>
      <xdr:row>78</xdr:row>
      <xdr:rowOff>112055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09163"/>
          <a:ext cx="889000" cy="7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93684</xdr:rowOff>
    </xdr:from>
    <xdr:to>
      <xdr:col>6</xdr:col>
      <xdr:colOff>38100</xdr:colOff>
      <xdr:row>78</xdr:row>
      <xdr:rowOff>23834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40361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46103</xdr:rowOff>
    </xdr:from>
    <xdr:to>
      <xdr:col>24</xdr:col>
      <xdr:colOff>114300</xdr:colOff>
      <xdr:row>75</xdr:row>
      <xdr:rowOff>147703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24530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8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150344</xdr:rowOff>
    </xdr:from>
    <xdr:to>
      <xdr:col>20</xdr:col>
      <xdr:colOff>38100</xdr:colOff>
      <xdr:row>77</xdr:row>
      <xdr:rowOff>80494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8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71621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7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118635</xdr:rowOff>
    </xdr:from>
    <xdr:to>
      <xdr:col>15</xdr:col>
      <xdr:colOff>101600</xdr:colOff>
      <xdr:row>76</xdr:row>
      <xdr:rowOff>48785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39912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07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156713</xdr:rowOff>
    </xdr:from>
    <xdr:to>
      <xdr:col>10</xdr:col>
      <xdr:colOff>165100</xdr:colOff>
      <xdr:row>78</xdr:row>
      <xdr:rowOff>86863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77990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61255</xdr:rowOff>
    </xdr:from>
    <xdr:to>
      <xdr:col>6</xdr:col>
      <xdr:colOff>38100</xdr:colOff>
      <xdr:row>78</xdr:row>
      <xdr:rowOff>162855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153982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2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88232</xdr:rowOff>
    </xdr:from>
    <xdr:to>
      <xdr:col>24</xdr:col>
      <xdr:colOff>62865</xdr:colOff>
      <xdr:row>97</xdr:row>
      <xdr:rowOff>31769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18732"/>
          <a:ext cx="1270" cy="114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35596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66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31769</xdr:rowOff>
    </xdr:from>
    <xdr:to>
      <xdr:col>24</xdr:col>
      <xdr:colOff>152400</xdr:colOff>
      <xdr:row>97</xdr:row>
      <xdr:rowOff>31769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66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34909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88232</xdr:rowOff>
    </xdr:from>
    <xdr:to>
      <xdr:col>24</xdr:col>
      <xdr:colOff>152400</xdr:colOff>
      <xdr:row>90</xdr:row>
      <xdr:rowOff>88232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1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75039</xdr:rowOff>
    </xdr:from>
    <xdr:to>
      <xdr:col>24</xdr:col>
      <xdr:colOff>63500</xdr:colOff>
      <xdr:row>97</xdr:row>
      <xdr:rowOff>9333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62789"/>
          <a:ext cx="838200" cy="27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110079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26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87202</xdr:rowOff>
    </xdr:from>
    <xdr:to>
      <xdr:col>24</xdr:col>
      <xdr:colOff>114300</xdr:colOff>
      <xdr:row>96</xdr:row>
      <xdr:rowOff>17352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75039</xdr:rowOff>
    </xdr:from>
    <xdr:to>
      <xdr:col>19</xdr:col>
      <xdr:colOff>177800</xdr:colOff>
      <xdr:row>96</xdr:row>
      <xdr:rowOff>115794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62789"/>
          <a:ext cx="889000" cy="2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26916</xdr:rowOff>
    </xdr:from>
    <xdr:to>
      <xdr:col>20</xdr:col>
      <xdr:colOff>38100</xdr:colOff>
      <xdr:row>95</xdr:row>
      <xdr:rowOff>128516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119643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115794</xdr:rowOff>
    </xdr:from>
    <xdr:to>
      <xdr:col>15</xdr:col>
      <xdr:colOff>50800</xdr:colOff>
      <xdr:row>98</xdr:row>
      <xdr:rowOff>53747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74994"/>
          <a:ext cx="889000" cy="28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86778</xdr:rowOff>
    </xdr:from>
    <xdr:to>
      <xdr:col>15</xdr:col>
      <xdr:colOff>101600</xdr:colOff>
      <xdr:row>95</xdr:row>
      <xdr:rowOff>16928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33455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97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53747</xdr:rowOff>
    </xdr:from>
    <xdr:to>
      <xdr:col>10</xdr:col>
      <xdr:colOff>114300</xdr:colOff>
      <xdr:row>98</xdr:row>
      <xdr:rowOff>83889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55847"/>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113818</xdr:rowOff>
    </xdr:from>
    <xdr:to>
      <xdr:col>10</xdr:col>
      <xdr:colOff>165100</xdr:colOff>
      <xdr:row>97</xdr:row>
      <xdr:rowOff>43968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60495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28451</xdr:rowOff>
    </xdr:from>
    <xdr:to>
      <xdr:col>6</xdr:col>
      <xdr:colOff>38100</xdr:colOff>
      <xdr:row>97</xdr:row>
      <xdr:rowOff>130051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5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146578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3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129983</xdr:rowOff>
    </xdr:from>
    <xdr:to>
      <xdr:col>24</xdr:col>
      <xdr:colOff>114300</xdr:colOff>
      <xdr:row>97</xdr:row>
      <xdr:rowOff>60133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44910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24239</xdr:rowOff>
    </xdr:from>
    <xdr:to>
      <xdr:col>20</xdr:col>
      <xdr:colOff>38100</xdr:colOff>
      <xdr:row>95</xdr:row>
      <xdr:rowOff>125839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142366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64994</xdr:rowOff>
    </xdr:from>
    <xdr:to>
      <xdr:col>15</xdr:col>
      <xdr:colOff>101600</xdr:colOff>
      <xdr:row>96</xdr:row>
      <xdr:rowOff>166594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157721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2947</xdr:rowOff>
    </xdr:from>
    <xdr:to>
      <xdr:col>10</xdr:col>
      <xdr:colOff>165100</xdr:colOff>
      <xdr:row>98</xdr:row>
      <xdr:rowOff>104547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95674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33089</xdr:rowOff>
    </xdr:from>
    <xdr:to>
      <xdr:col>6</xdr:col>
      <xdr:colOff>38100</xdr:colOff>
      <xdr:row>98</xdr:row>
      <xdr:rowOff>134689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125816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55880</xdr:rowOff>
    </xdr:from>
    <xdr:to>
      <xdr:col>55</xdr:col>
      <xdr:colOff>0</xdr:colOff>
      <xdr:row>38</xdr:row>
      <xdr:rowOff>64643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70980"/>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55880</xdr:rowOff>
    </xdr:from>
    <xdr:to>
      <xdr:col>50</xdr:col>
      <xdr:colOff>114300</xdr:colOff>
      <xdr:row>38</xdr:row>
      <xdr:rowOff>74740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70980"/>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74740</xdr:rowOff>
    </xdr:from>
    <xdr:to>
      <xdr:col>45</xdr:col>
      <xdr:colOff>177800</xdr:colOff>
      <xdr:row>38</xdr:row>
      <xdr:rowOff>85027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8984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85027</xdr:rowOff>
    </xdr:from>
    <xdr:to>
      <xdr:col>41</xdr:col>
      <xdr:colOff>50800</xdr:colOff>
      <xdr:row>38</xdr:row>
      <xdr:rowOff>85407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0012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13843</xdr:rowOff>
    </xdr:from>
    <xdr:to>
      <xdr:col>55</xdr:col>
      <xdr:colOff>50800</xdr:colOff>
      <xdr:row>38</xdr:row>
      <xdr:rowOff>115443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100220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xdr:rowOff>
    </xdr:from>
    <xdr:to>
      <xdr:col>50</xdr:col>
      <xdr:colOff>165100</xdr:colOff>
      <xdr:row>38</xdr:row>
      <xdr:rowOff>106680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97807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23940</xdr:rowOff>
    </xdr:from>
    <xdr:to>
      <xdr:col>46</xdr:col>
      <xdr:colOff>38100</xdr:colOff>
      <xdr:row>38</xdr:row>
      <xdr:rowOff>125540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116667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31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34227</xdr:rowOff>
    </xdr:from>
    <xdr:to>
      <xdr:col>41</xdr:col>
      <xdr:colOff>101600</xdr:colOff>
      <xdr:row>38</xdr:row>
      <xdr:rowOff>135827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126954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2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34607</xdr:rowOff>
    </xdr:from>
    <xdr:to>
      <xdr:col>36</xdr:col>
      <xdr:colOff>165100</xdr:colOff>
      <xdr:row>38</xdr:row>
      <xdr:rowOff>136207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127334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2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30338</xdr:rowOff>
    </xdr:from>
    <xdr:to>
      <xdr:col>55</xdr:col>
      <xdr:colOff>0</xdr:colOff>
      <xdr:row>57</xdr:row>
      <xdr:rowOff>46934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02988"/>
          <a:ext cx="8382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16942</xdr:rowOff>
    </xdr:from>
    <xdr:to>
      <xdr:col>50</xdr:col>
      <xdr:colOff>114300</xdr:colOff>
      <xdr:row>57</xdr:row>
      <xdr:rowOff>46934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618142"/>
          <a:ext cx="889000" cy="20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16942</xdr:rowOff>
    </xdr:from>
    <xdr:to>
      <xdr:col>45</xdr:col>
      <xdr:colOff>177800</xdr:colOff>
      <xdr:row>57</xdr:row>
      <xdr:rowOff>22611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18142"/>
          <a:ext cx="8890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78026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22611</xdr:rowOff>
    </xdr:from>
    <xdr:to>
      <xdr:col>41</xdr:col>
      <xdr:colOff>50800</xdr:colOff>
      <xdr:row>57</xdr:row>
      <xdr:rowOff>22611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795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150988</xdr:rowOff>
    </xdr:from>
    <xdr:to>
      <xdr:col>55</xdr:col>
      <xdr:colOff>50800</xdr:colOff>
      <xdr:row>57</xdr:row>
      <xdr:rowOff>81138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129415</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3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167584</xdr:rowOff>
    </xdr:from>
    <xdr:to>
      <xdr:col>50</xdr:col>
      <xdr:colOff>165100</xdr:colOff>
      <xdr:row>57</xdr:row>
      <xdr:rowOff>97734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6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88861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86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137592</xdr:rowOff>
    </xdr:from>
    <xdr:to>
      <xdr:col>46</xdr:col>
      <xdr:colOff>38100</xdr:colOff>
      <xdr:row>56</xdr:row>
      <xdr:rowOff>67742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84269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143261</xdr:rowOff>
    </xdr:from>
    <xdr:to>
      <xdr:col>41</xdr:col>
      <xdr:colOff>101600</xdr:colOff>
      <xdr:row>57</xdr:row>
      <xdr:rowOff>73411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64538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143261</xdr:rowOff>
    </xdr:from>
    <xdr:to>
      <xdr:col>36</xdr:col>
      <xdr:colOff>165100</xdr:colOff>
      <xdr:row>57</xdr:row>
      <xdr:rowOff>73411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64538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8745</xdr:rowOff>
    </xdr:from>
    <xdr:to>
      <xdr:col>55</xdr:col>
      <xdr:colOff>0</xdr:colOff>
      <xdr:row>76</xdr:row>
      <xdr:rowOff>86926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038945"/>
          <a:ext cx="8382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08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8745</xdr:rowOff>
    </xdr:from>
    <xdr:to>
      <xdr:col>50</xdr:col>
      <xdr:colOff>114300</xdr:colOff>
      <xdr:row>76</xdr:row>
      <xdr:rowOff>34806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038945"/>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137316</xdr:rowOff>
    </xdr:from>
    <xdr:to>
      <xdr:col>45</xdr:col>
      <xdr:colOff>177800</xdr:colOff>
      <xdr:row>76</xdr:row>
      <xdr:rowOff>34806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2996066"/>
          <a:ext cx="889000" cy="6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137316</xdr:rowOff>
    </xdr:from>
    <xdr:to>
      <xdr:col>41</xdr:col>
      <xdr:colOff>50800</xdr:colOff>
      <xdr:row>77</xdr:row>
      <xdr:rowOff>8190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996066"/>
          <a:ext cx="889000" cy="2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36126</xdr:rowOff>
    </xdr:from>
    <xdr:to>
      <xdr:col>55</xdr:col>
      <xdr:colOff>50800</xdr:colOff>
      <xdr:row>76</xdr:row>
      <xdr:rowOff>137726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0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14553</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04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129395</xdr:rowOff>
    </xdr:from>
    <xdr:to>
      <xdr:col>50</xdr:col>
      <xdr:colOff>165100</xdr:colOff>
      <xdr:row>76</xdr:row>
      <xdr:rowOff>59545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9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76072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76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155456</xdr:rowOff>
    </xdr:from>
    <xdr:to>
      <xdr:col>46</xdr:col>
      <xdr:colOff>38100</xdr:colOff>
      <xdr:row>76</xdr:row>
      <xdr:rowOff>85606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0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76733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10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86516</xdr:rowOff>
    </xdr:from>
    <xdr:to>
      <xdr:col>41</xdr:col>
      <xdr:colOff>101600</xdr:colOff>
      <xdr:row>76</xdr:row>
      <xdr:rowOff>16666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9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33193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7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128840</xdr:rowOff>
    </xdr:from>
    <xdr:to>
      <xdr:col>36</xdr:col>
      <xdr:colOff>165100</xdr:colOff>
      <xdr:row>77</xdr:row>
      <xdr:rowOff>58990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1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50117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2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150025</xdr:rowOff>
    </xdr:from>
    <xdr:to>
      <xdr:col>55</xdr:col>
      <xdr:colOff>0</xdr:colOff>
      <xdr:row>97</xdr:row>
      <xdr:rowOff>6083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09225"/>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0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6083</xdr:rowOff>
    </xdr:from>
    <xdr:to>
      <xdr:col>50</xdr:col>
      <xdr:colOff>114300</xdr:colOff>
      <xdr:row>97</xdr:row>
      <xdr:rowOff>35077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636733"/>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96042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2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101448</xdr:rowOff>
    </xdr:from>
    <xdr:to>
      <xdr:col>45</xdr:col>
      <xdr:colOff>177800</xdr:colOff>
      <xdr:row>97</xdr:row>
      <xdr:rowOff>35077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60648"/>
          <a:ext cx="889000" cy="10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148844</xdr:rowOff>
    </xdr:from>
    <xdr:to>
      <xdr:col>41</xdr:col>
      <xdr:colOff>50800</xdr:colOff>
      <xdr:row>96</xdr:row>
      <xdr:rowOff>101448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436594"/>
          <a:ext cx="889000" cy="1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33304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99225</xdr:rowOff>
    </xdr:from>
    <xdr:to>
      <xdr:col>55</xdr:col>
      <xdr:colOff>50800</xdr:colOff>
      <xdr:row>97</xdr:row>
      <xdr:rowOff>29375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77652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126733</xdr:rowOff>
    </xdr:from>
    <xdr:to>
      <xdr:col>50</xdr:col>
      <xdr:colOff>165100</xdr:colOff>
      <xdr:row>97</xdr:row>
      <xdr:rowOff>56883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48010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155727</xdr:rowOff>
    </xdr:from>
    <xdr:to>
      <xdr:col>46</xdr:col>
      <xdr:colOff>38100</xdr:colOff>
      <xdr:row>97</xdr:row>
      <xdr:rowOff>85877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77004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7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50648</xdr:rowOff>
    </xdr:from>
    <xdr:to>
      <xdr:col>41</xdr:col>
      <xdr:colOff>101600</xdr:colOff>
      <xdr:row>96</xdr:row>
      <xdr:rowOff>152248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143375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6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98044</xdr:rowOff>
    </xdr:from>
    <xdr:to>
      <xdr:col>36</xdr:col>
      <xdr:colOff>165100</xdr:colOff>
      <xdr:row>96</xdr:row>
      <xdr:rowOff>28194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44721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166180</xdr:rowOff>
    </xdr:from>
    <xdr:to>
      <xdr:col>85</xdr:col>
      <xdr:colOff>127000</xdr:colOff>
      <xdr:row>38</xdr:row>
      <xdr:rowOff>2445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509830"/>
          <a:ext cx="8382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109396</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5938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166180</xdr:rowOff>
    </xdr:from>
    <xdr:to>
      <xdr:col>81</xdr:col>
      <xdr:colOff>50800</xdr:colOff>
      <xdr:row>38</xdr:row>
      <xdr:rowOff>5588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50983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62723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9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159512</xdr:rowOff>
    </xdr:from>
    <xdr:to>
      <xdr:col>76</xdr:col>
      <xdr:colOff>114300</xdr:colOff>
      <xdr:row>38</xdr:row>
      <xdr:rowOff>5588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50316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141510</xdr:rowOff>
    </xdr:from>
    <xdr:to>
      <xdr:col>71</xdr:col>
      <xdr:colOff>177800</xdr:colOff>
      <xdr:row>37</xdr:row>
      <xdr:rowOff>159512</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485160"/>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128160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91203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123095</xdr:rowOff>
    </xdr:from>
    <xdr:to>
      <xdr:col>85</xdr:col>
      <xdr:colOff>177800</xdr:colOff>
      <xdr:row>38</xdr:row>
      <xdr:rowOff>53245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4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101522</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4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115379</xdr:rowOff>
    </xdr:from>
    <xdr:to>
      <xdr:col>81</xdr:col>
      <xdr:colOff>101600</xdr:colOff>
      <xdr:row>38</xdr:row>
      <xdr:rowOff>45529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45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36657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5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126238</xdr:rowOff>
    </xdr:from>
    <xdr:to>
      <xdr:col>76</xdr:col>
      <xdr:colOff>165100</xdr:colOff>
      <xdr:row>38</xdr:row>
      <xdr:rowOff>56388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47515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56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108712</xdr:rowOff>
    </xdr:from>
    <xdr:to>
      <xdr:col>72</xdr:col>
      <xdr:colOff>38100</xdr:colOff>
      <xdr:row>38</xdr:row>
      <xdr:rowOff>38862</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29989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5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90710</xdr:rowOff>
    </xdr:from>
    <xdr:to>
      <xdr:col>67</xdr:col>
      <xdr:colOff>101600</xdr:colOff>
      <xdr:row>38</xdr:row>
      <xdr:rowOff>20859</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4343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11987</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5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115377</xdr:rowOff>
    </xdr:from>
    <xdr:to>
      <xdr:col>85</xdr:col>
      <xdr:colOff>127000</xdr:colOff>
      <xdr:row>57</xdr:row>
      <xdr:rowOff>119835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88027"/>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129768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59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115377</xdr:rowOff>
    </xdr:from>
    <xdr:to>
      <xdr:col>81</xdr:col>
      <xdr:colOff>50800</xdr:colOff>
      <xdr:row>57</xdr:row>
      <xdr:rowOff>167269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88027"/>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3322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87145</xdr:rowOff>
    </xdr:from>
    <xdr:to>
      <xdr:col>76</xdr:col>
      <xdr:colOff>114300</xdr:colOff>
      <xdr:row>57</xdr:row>
      <xdr:rowOff>167269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688345"/>
          <a:ext cx="889000" cy="25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34754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87145</xdr:rowOff>
    </xdr:from>
    <xdr:to>
      <xdr:col>71</xdr:col>
      <xdr:colOff>177800</xdr:colOff>
      <xdr:row>57</xdr:row>
      <xdr:rowOff>70617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688345"/>
          <a:ext cx="889000" cy="15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24624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150172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2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69035</xdr:rowOff>
    </xdr:from>
    <xdr:to>
      <xdr:col>85</xdr:col>
      <xdr:colOff>177800</xdr:colOff>
      <xdr:row>57</xdr:row>
      <xdr:rowOff>170635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47462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64577</xdr:rowOff>
    </xdr:from>
    <xdr:to>
      <xdr:col>81</xdr:col>
      <xdr:colOff>101600</xdr:colOff>
      <xdr:row>57</xdr:row>
      <xdr:rowOff>166177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157304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2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116469</xdr:rowOff>
    </xdr:from>
    <xdr:to>
      <xdr:col>76</xdr:col>
      <xdr:colOff>165100</xdr:colOff>
      <xdr:row>58</xdr:row>
      <xdr:rowOff>46619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8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37746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36345</xdr:rowOff>
    </xdr:from>
    <xdr:to>
      <xdr:col>72</xdr:col>
      <xdr:colOff>38100</xdr:colOff>
      <xdr:row>56</xdr:row>
      <xdr:rowOff>137945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154472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19817</xdr:rowOff>
    </xdr:from>
    <xdr:to>
      <xdr:col>67</xdr:col>
      <xdr:colOff>101600</xdr:colOff>
      <xdr:row>57</xdr:row>
      <xdr:rowOff>121417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137944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6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132750</xdr:rowOff>
    </xdr:from>
    <xdr:to>
      <xdr:col>85</xdr:col>
      <xdr:colOff>127000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05850"/>
          <a:ext cx="8382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132110</xdr:rowOff>
    </xdr:from>
    <xdr:to>
      <xdr:col>81</xdr:col>
      <xdr:colOff>50800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05210"/>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132110</xdr:rowOff>
    </xdr:from>
    <xdr:to>
      <xdr:col>76</xdr:col>
      <xdr:colOff>114300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05210"/>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128818</xdr:rowOff>
    </xdr:from>
    <xdr:to>
      <xdr:col>71</xdr:col>
      <xdr:colOff>177800</xdr:colOff>
      <xdr:row>78</xdr:row>
      <xdr:rowOff>139700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01918"/>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81950</xdr:rowOff>
    </xdr:from>
    <xdr:to>
      <xdr:col>85</xdr:col>
      <xdr:colOff>177800</xdr:colOff>
      <xdr:row>79</xdr:row>
      <xdr:rowOff>12100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168327</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69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81310</xdr:rowOff>
    </xdr:from>
    <xdr:to>
      <xdr:col>76</xdr:col>
      <xdr:colOff>165100</xdr:colOff>
      <xdr:row>79</xdr:row>
      <xdr:rowOff>11460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2587</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547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78018</xdr:rowOff>
    </xdr:from>
    <xdr:to>
      <xdr:col>67</xdr:col>
      <xdr:colOff>101600</xdr:colOff>
      <xdr:row>79</xdr:row>
      <xdr:rowOff>8168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170745</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145552</xdr:rowOff>
    </xdr:from>
    <xdr:to>
      <xdr:col>85</xdr:col>
      <xdr:colOff>127000</xdr:colOff>
      <xdr:row>93</xdr:row>
      <xdr:rowOff>152250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090402"/>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103584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48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152250</xdr:rowOff>
    </xdr:from>
    <xdr:to>
      <xdr:col>81</xdr:col>
      <xdr:colOff>50800</xdr:colOff>
      <xdr:row>94</xdr:row>
      <xdr:rowOff>18154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097100"/>
          <a:ext cx="889000" cy="3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39163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18154</xdr:rowOff>
    </xdr:from>
    <xdr:to>
      <xdr:col>76</xdr:col>
      <xdr:colOff>114300</xdr:colOff>
      <xdr:row>94</xdr:row>
      <xdr:rowOff>32235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134454"/>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32235</xdr:rowOff>
    </xdr:from>
    <xdr:to>
      <xdr:col>71</xdr:col>
      <xdr:colOff>177800</xdr:colOff>
      <xdr:row>94</xdr:row>
      <xdr:rowOff>49037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148535"/>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74599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50071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94752</xdr:rowOff>
    </xdr:from>
    <xdr:to>
      <xdr:col>85</xdr:col>
      <xdr:colOff>177800</xdr:colOff>
      <xdr:row>94</xdr:row>
      <xdr:rowOff>24902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03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117629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89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101450</xdr:rowOff>
    </xdr:from>
    <xdr:to>
      <xdr:col>81</xdr:col>
      <xdr:colOff>101600</xdr:colOff>
      <xdr:row>94</xdr:row>
      <xdr:rowOff>31600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0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48127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82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138804</xdr:rowOff>
    </xdr:from>
    <xdr:to>
      <xdr:col>76</xdr:col>
      <xdr:colOff>165100</xdr:colOff>
      <xdr:row>94</xdr:row>
      <xdr:rowOff>68954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0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60081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17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152885</xdr:rowOff>
    </xdr:from>
    <xdr:to>
      <xdr:col>72</xdr:col>
      <xdr:colOff>38100</xdr:colOff>
      <xdr:row>94</xdr:row>
      <xdr:rowOff>83035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74162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19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169687</xdr:rowOff>
    </xdr:from>
    <xdr:to>
      <xdr:col>67</xdr:col>
      <xdr:colOff>101600</xdr:colOff>
      <xdr:row>94</xdr:row>
      <xdr:rowOff>99837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1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90964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20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407,248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4,633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最も大きな割合を占める民生費は、ひまわり学園改築事業費（住民一人当たり</a:t>
          </a:r>
          <a:r>
            <a:rPr kumimoji="1" lang="en-US" altLang="ja-JP" sz="1300">
              <a:latin typeface="ＭＳ Ｐゴシック" panose="020B0600070205080204" pitchFamily="50" charset="-128"/>
              <a:ea typeface="ＭＳ Ｐゴシック" panose="020B0600070205080204" pitchFamily="50" charset="-128"/>
            </a:rPr>
            <a:t>3,856</a:t>
          </a:r>
          <a:r>
            <a:rPr kumimoji="1" lang="ja-JP" altLang="en-US" sz="1300">
              <a:latin typeface="ＭＳ Ｐゴシック" panose="020B0600070205080204" pitchFamily="50" charset="-128"/>
              <a:ea typeface="ＭＳ Ｐゴシック" panose="020B0600070205080204" pitchFamily="50" charset="-128"/>
            </a:rPr>
            <a:t>円増）、電力・ガス・食料品等価格高騰緊急支援給付金支給事業費（住民一人当たり</a:t>
          </a:r>
          <a:r>
            <a:rPr kumimoji="1" lang="en-US" altLang="ja-JP" sz="1300">
              <a:latin typeface="ＭＳ Ｐゴシック" panose="020B0600070205080204" pitchFamily="50" charset="-128"/>
              <a:ea typeface="ＭＳ Ｐゴシック" panose="020B0600070205080204" pitchFamily="50" charset="-128"/>
            </a:rPr>
            <a:t>4,242</a:t>
          </a:r>
          <a:r>
            <a:rPr kumimoji="1" lang="ja-JP" altLang="en-US" sz="1300">
              <a:latin typeface="ＭＳ Ｐゴシック" panose="020B0600070205080204" pitchFamily="50" charset="-128"/>
              <a:ea typeface="ＭＳ Ｐゴシック" panose="020B0600070205080204" pitchFamily="50" charset="-128"/>
            </a:rPr>
            <a:t>円減）、物価高騰臨時特別給付金支給事業費（住民一人当たり</a:t>
          </a:r>
          <a:r>
            <a:rPr kumimoji="1" lang="en-US" altLang="ja-JP" sz="1300">
              <a:latin typeface="ＭＳ Ｐゴシック" panose="020B0600070205080204" pitchFamily="50" charset="-128"/>
              <a:ea typeface="ＭＳ Ｐゴシック" panose="020B0600070205080204" pitchFamily="50" charset="-128"/>
            </a:rPr>
            <a:t>10,265</a:t>
          </a:r>
          <a:r>
            <a:rPr kumimoji="1" lang="ja-JP" altLang="en-US" sz="1300">
              <a:latin typeface="ＭＳ Ｐゴシック" panose="020B0600070205080204" pitchFamily="50" charset="-128"/>
              <a:ea typeface="ＭＳ Ｐゴシック" panose="020B0600070205080204" pitchFamily="50" charset="-128"/>
            </a:rPr>
            <a:t>円増）の増などにより、住民一人当たり</a:t>
          </a:r>
          <a:r>
            <a:rPr kumimoji="1" lang="en-US" altLang="ja-JP" sz="1300">
              <a:latin typeface="ＭＳ Ｐゴシック" panose="020B0600070205080204" pitchFamily="50" charset="-128"/>
              <a:ea typeface="ＭＳ Ｐゴシック" panose="020B0600070205080204" pitchFamily="50" charset="-128"/>
            </a:rPr>
            <a:t>162,121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16,884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％）増、総務費は、財政調整基金積立金（住民一人当たり</a:t>
          </a:r>
          <a:r>
            <a:rPr kumimoji="1" lang="en-US" altLang="ja-JP" sz="1300">
              <a:latin typeface="ＭＳ Ｐゴシック" panose="020B0600070205080204" pitchFamily="50" charset="-128"/>
              <a:ea typeface="ＭＳ Ｐゴシック" panose="020B0600070205080204" pitchFamily="50" charset="-128"/>
            </a:rPr>
            <a:t>3,681</a:t>
          </a:r>
          <a:r>
            <a:rPr kumimoji="1" lang="ja-JP" altLang="en-US" sz="1300">
              <a:latin typeface="ＭＳ Ｐゴシック" panose="020B0600070205080204" pitchFamily="50" charset="-128"/>
              <a:ea typeface="ＭＳ Ｐゴシック" panose="020B0600070205080204" pitchFamily="50" charset="-128"/>
            </a:rPr>
            <a:t>円減）、公共施設整備基金（建物等）積立金（住民一人当たり</a:t>
          </a:r>
          <a:r>
            <a:rPr kumimoji="1" lang="en-US" altLang="ja-JP" sz="1300">
              <a:latin typeface="ＭＳ Ｐゴシック" panose="020B0600070205080204" pitchFamily="50" charset="-128"/>
              <a:ea typeface="ＭＳ Ｐゴシック" panose="020B0600070205080204" pitchFamily="50" charset="-128"/>
            </a:rPr>
            <a:t>4,480</a:t>
          </a:r>
          <a:r>
            <a:rPr kumimoji="1" lang="ja-JP" altLang="en-US" sz="1300">
              <a:latin typeface="ＭＳ Ｐゴシック" panose="020B0600070205080204" pitchFamily="50" charset="-128"/>
              <a:ea typeface="ＭＳ Ｐゴシック" panose="020B0600070205080204" pitchFamily="50" charset="-128"/>
            </a:rPr>
            <a:t>円減）の減などにより、住民一人当たり</a:t>
          </a:r>
          <a:r>
            <a:rPr kumimoji="1" lang="en-US" altLang="ja-JP" sz="1300">
              <a:latin typeface="ＭＳ Ｐゴシック" panose="020B0600070205080204" pitchFamily="50" charset="-128"/>
              <a:ea typeface="ＭＳ Ｐゴシック" panose="020B0600070205080204" pitchFamily="50" charset="-128"/>
            </a:rPr>
            <a:t>47,989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11,780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そのほか、衛生費が住民一人当たり</a:t>
          </a:r>
          <a:r>
            <a:rPr kumimoji="1" lang="en-US" altLang="ja-JP" sz="1300">
              <a:latin typeface="ＭＳ Ｐゴシック" panose="020B0600070205080204" pitchFamily="50" charset="-128"/>
              <a:ea typeface="ＭＳ Ｐゴシック" panose="020B0600070205080204" pitchFamily="50" charset="-128"/>
            </a:rPr>
            <a:t>33,242</a:t>
          </a:r>
          <a:r>
            <a:rPr kumimoji="1" lang="ja-JP" altLang="en-US" sz="1300">
              <a:latin typeface="ＭＳ Ｐゴシック" panose="020B0600070205080204" pitchFamily="50" charset="-128"/>
              <a:ea typeface="ＭＳ Ｐゴシック" panose="020B0600070205080204" pitchFamily="50" charset="-128"/>
            </a:rPr>
            <a:t>円、農林水産業費が住民一人当たり</a:t>
          </a:r>
          <a:r>
            <a:rPr kumimoji="1" lang="en-US" altLang="ja-JP" sz="1300">
              <a:latin typeface="ＭＳ Ｐゴシック" panose="020B0600070205080204" pitchFamily="50" charset="-128"/>
              <a:ea typeface="ＭＳ Ｐゴシック" panose="020B0600070205080204" pitchFamily="50" charset="-128"/>
            </a:rPr>
            <a:t>6,142</a:t>
          </a:r>
          <a:r>
            <a:rPr kumimoji="1" lang="ja-JP" altLang="en-US" sz="1300">
              <a:latin typeface="ＭＳ Ｐゴシック" panose="020B0600070205080204" pitchFamily="50" charset="-128"/>
              <a:ea typeface="ＭＳ Ｐゴシック" panose="020B0600070205080204" pitchFamily="50" charset="-128"/>
            </a:rPr>
            <a:t>円、商工費が住民一人当たり</a:t>
          </a:r>
          <a:r>
            <a:rPr kumimoji="1" lang="en-US" altLang="ja-JP" sz="1300">
              <a:latin typeface="ＭＳ Ｐゴシック" panose="020B0600070205080204" pitchFamily="50" charset="-128"/>
              <a:ea typeface="ＭＳ Ｐゴシック" panose="020B0600070205080204" pitchFamily="50" charset="-128"/>
            </a:rPr>
            <a:t>16,116</a:t>
          </a:r>
          <a:r>
            <a:rPr kumimoji="1" lang="ja-JP" altLang="en-US" sz="1300">
              <a:latin typeface="ＭＳ Ｐゴシック" panose="020B0600070205080204" pitchFamily="50" charset="-128"/>
              <a:ea typeface="ＭＳ Ｐゴシック" panose="020B0600070205080204" pitchFamily="50" charset="-128"/>
            </a:rPr>
            <a:t>円、土木費が住民一人当たり</a:t>
          </a:r>
          <a:r>
            <a:rPr kumimoji="1" lang="en-US" altLang="ja-JP" sz="1300">
              <a:latin typeface="ＭＳ Ｐゴシック" panose="020B0600070205080204" pitchFamily="50" charset="-128"/>
              <a:ea typeface="ＭＳ Ｐゴシック" panose="020B0600070205080204" pitchFamily="50" charset="-128"/>
            </a:rPr>
            <a:t>40,729</a:t>
          </a:r>
          <a:r>
            <a:rPr kumimoji="1" lang="ja-JP" altLang="en-US" sz="1300">
              <a:latin typeface="ＭＳ Ｐゴシック" panose="020B0600070205080204" pitchFamily="50" charset="-128"/>
              <a:ea typeface="ＭＳ Ｐゴシック" panose="020B0600070205080204" pitchFamily="50" charset="-128"/>
            </a:rPr>
            <a:t>円、教育費が住民一人当たり</a:t>
          </a:r>
          <a:r>
            <a:rPr kumimoji="1" lang="en-US" altLang="ja-JP" sz="1300">
              <a:latin typeface="ＭＳ Ｐゴシック" panose="020B0600070205080204" pitchFamily="50" charset="-128"/>
              <a:ea typeface="ＭＳ Ｐゴシック" panose="020B0600070205080204" pitchFamily="50" charset="-128"/>
            </a:rPr>
            <a:t>48,369</a:t>
          </a:r>
          <a:r>
            <a:rPr kumimoji="1" lang="ja-JP" altLang="en-US" sz="1300">
              <a:latin typeface="ＭＳ Ｐゴシック" panose="020B0600070205080204" pitchFamily="50" charset="-128"/>
              <a:ea typeface="ＭＳ Ｐゴシック" panose="020B0600070205080204" pitchFamily="50" charset="-128"/>
            </a:rPr>
            <a:t>円、公債費が住民一人当たり</a:t>
          </a:r>
          <a:r>
            <a:rPr kumimoji="1" lang="en-US" altLang="ja-JP" sz="1300">
              <a:latin typeface="ＭＳ Ｐゴシック" panose="020B0600070205080204" pitchFamily="50" charset="-128"/>
              <a:ea typeface="ＭＳ Ｐゴシック" panose="020B0600070205080204" pitchFamily="50" charset="-128"/>
            </a:rPr>
            <a:t>37,244</a:t>
          </a:r>
          <a:r>
            <a:rPr kumimoji="1" lang="ja-JP" altLang="en-US" sz="1300">
              <a:latin typeface="ＭＳ Ｐゴシック" panose="020B0600070205080204" pitchFamily="50" charset="-128"/>
              <a:ea typeface="ＭＳ Ｐゴシック" panose="020B0600070205080204" pitchFamily="50" charset="-128"/>
            </a:rPr>
            <a:t>円などとなっている。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1,005</a:t>
          </a:r>
          <a:r>
            <a:rPr kumimoji="1" lang="ja-JP" altLang="en-US" sz="1200">
              <a:latin typeface="ＭＳ ゴシック" pitchFamily="49" charset="-128"/>
              <a:ea typeface="ＭＳ ゴシック" pitchFamily="49" charset="-128"/>
            </a:rPr>
            <a:t>百万円を積み立てた結果、令和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年度末残高は</a:t>
          </a:r>
          <a:r>
            <a:rPr kumimoji="1" lang="en-US" altLang="ja-JP" sz="1200">
              <a:latin typeface="ＭＳ ゴシック" pitchFamily="49" charset="-128"/>
              <a:ea typeface="ＭＳ ゴシック" pitchFamily="49" charset="-128"/>
            </a:rPr>
            <a:t>9,262</a:t>
          </a:r>
          <a:r>
            <a:rPr kumimoji="1" lang="ja-JP" altLang="en-US" sz="1200">
              <a:latin typeface="ＭＳ ゴシック" pitchFamily="49" charset="-128"/>
              <a:ea typeface="ＭＳ ゴシック" pitchFamily="49" charset="-128"/>
            </a:rPr>
            <a:t>百万円となり、標準財政規模比で</a:t>
          </a:r>
          <a:r>
            <a:rPr kumimoji="1" lang="en-US" altLang="ja-JP" sz="1200">
              <a:latin typeface="ＭＳ ゴシック" pitchFamily="49" charset="-128"/>
              <a:ea typeface="ＭＳ ゴシック" pitchFamily="49" charset="-128"/>
            </a:rPr>
            <a:t>2.22</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24.56</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実質収支額は、市税をはじめとする歳入の増加や特定目的基金の取り崩しなどにより、差引で</a:t>
          </a:r>
          <a:r>
            <a:rPr kumimoji="1" lang="en-US" altLang="ja-JP" sz="1200">
              <a:latin typeface="ＭＳ ゴシック" pitchFamily="49" charset="-128"/>
              <a:ea typeface="ＭＳ ゴシック" pitchFamily="49" charset="-128"/>
            </a:rPr>
            <a:t>590</a:t>
          </a:r>
          <a:r>
            <a:rPr kumimoji="1" lang="ja-JP" altLang="en-US" sz="1200">
              <a:latin typeface="ＭＳ ゴシック" pitchFamily="49" charset="-128"/>
              <a:ea typeface="ＭＳ ゴシック" pitchFamily="49" charset="-128"/>
            </a:rPr>
            <a:t>百万円の増となり、標準財政規模比で</a:t>
          </a:r>
          <a:r>
            <a:rPr kumimoji="1" lang="en-US" altLang="ja-JP" sz="1200">
              <a:latin typeface="ＭＳ ゴシック" pitchFamily="49" charset="-128"/>
              <a:ea typeface="ＭＳ ゴシック" pitchFamily="49" charset="-128"/>
            </a:rPr>
            <a:t>1.44</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7.57</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また、財政調整基金の積立・取崩を考慮した実質単年度収支は</a:t>
          </a:r>
          <a:r>
            <a:rPr kumimoji="1" lang="en-US" altLang="ja-JP" sz="1200">
              <a:latin typeface="ＭＳ ゴシック" pitchFamily="49" charset="-128"/>
              <a:ea typeface="ＭＳ ゴシック" pitchFamily="49" charset="-128"/>
            </a:rPr>
            <a:t>1,595</a:t>
          </a:r>
          <a:r>
            <a:rPr kumimoji="1" lang="ja-JP" altLang="en-US" sz="1200">
              <a:latin typeface="ＭＳ ゴシック" pitchFamily="49" charset="-128"/>
              <a:ea typeface="ＭＳ ゴシック" pitchFamily="49" charset="-128"/>
            </a:rPr>
            <a:t>百万円の黒字となった。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連結実質収支については、全会計で実質収支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もしくは黒字を確保した。</a:t>
          </a:r>
        </a:p>
        <a:p>
          <a:r>
            <a:rPr kumimoji="1" lang="ja-JP" altLang="en-US" sz="1400">
              <a:latin typeface="ＭＳ ゴシック" pitchFamily="49" charset="-128"/>
              <a:ea typeface="ＭＳ ゴシック" pitchFamily="49" charset="-128"/>
            </a:rPr>
            <a:t>　前年度比較で、一般会計で実質収支額が前年度比</a:t>
          </a:r>
          <a:r>
            <a:rPr kumimoji="1" lang="en-US" altLang="ja-JP" sz="1400">
              <a:latin typeface="ＭＳ ゴシック" pitchFamily="49" charset="-128"/>
              <a:ea typeface="ＭＳ ゴシック" pitchFamily="49" charset="-128"/>
            </a:rPr>
            <a:t>590</a:t>
          </a:r>
          <a:r>
            <a:rPr kumimoji="1" lang="ja-JP" altLang="en-US" sz="1400">
              <a:latin typeface="ＭＳ ゴシック" pitchFamily="49" charset="-128"/>
              <a:ea typeface="ＭＳ ゴシック" pitchFamily="49" charset="-128"/>
            </a:rPr>
            <a:t>百万円の増（標準財政規模比で</a:t>
          </a:r>
          <a:r>
            <a:rPr kumimoji="1" lang="en-US" altLang="ja-JP" sz="1400">
              <a:latin typeface="ＭＳ ゴシック" pitchFamily="49" charset="-128"/>
              <a:ea typeface="ＭＳ ゴシック" pitchFamily="49" charset="-128"/>
            </a:rPr>
            <a:t>1.44</a:t>
          </a:r>
          <a:r>
            <a:rPr kumimoji="1" lang="ja-JP" altLang="en-US" sz="1400">
              <a:latin typeface="ＭＳ ゴシック" pitchFamily="49" charset="-128"/>
              <a:ea typeface="ＭＳ ゴシック" pitchFamily="49" charset="-128"/>
            </a:rPr>
            <a:t>ポイントの増）、国民健康保険事業会計で実質収支額が前年度比</a:t>
          </a:r>
          <a:r>
            <a:rPr kumimoji="1" lang="en-US" altLang="ja-JP" sz="1400">
              <a:latin typeface="ＭＳ ゴシック" pitchFamily="49" charset="-128"/>
              <a:ea typeface="ＭＳ ゴシック" pitchFamily="49" charset="-128"/>
            </a:rPr>
            <a:t>537</a:t>
          </a:r>
          <a:r>
            <a:rPr kumimoji="1" lang="ja-JP" altLang="en-US" sz="1400">
              <a:latin typeface="ＭＳ ゴシック" pitchFamily="49" charset="-128"/>
              <a:ea typeface="ＭＳ ゴシック" pitchFamily="49" charset="-128"/>
            </a:rPr>
            <a:t>百万円の減（標準財政規模比で</a:t>
          </a:r>
          <a:r>
            <a:rPr kumimoji="1" lang="en-US" altLang="ja-JP" sz="1400">
              <a:latin typeface="ＭＳ ゴシック" pitchFamily="49" charset="-128"/>
              <a:ea typeface="ＭＳ ゴシック" pitchFamily="49" charset="-128"/>
            </a:rPr>
            <a:t>1.52</a:t>
          </a:r>
          <a:r>
            <a:rPr kumimoji="1" lang="ja-JP" altLang="en-US" sz="1400">
              <a:latin typeface="ＭＳ ゴシック" pitchFamily="49" charset="-128"/>
              <a:ea typeface="ＭＳ ゴシック" pitchFamily="49" charset="-128"/>
            </a:rPr>
            <a:t>ポイントの減）となる一方で、競輪事業会計で実質収支額が前年度比</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百万円の増（標準財政規模比で</a:t>
          </a:r>
          <a:r>
            <a:rPr kumimoji="1" lang="en-US" altLang="ja-JP" sz="1400">
              <a:latin typeface="ＭＳ ゴシック" pitchFamily="49" charset="-128"/>
              <a:ea typeface="ＭＳ ゴシック" pitchFamily="49" charset="-128"/>
            </a:rPr>
            <a:t>0.02</a:t>
          </a:r>
          <a:r>
            <a:rPr kumimoji="1" lang="ja-JP" altLang="en-US" sz="1400">
              <a:latin typeface="ＭＳ ゴシック" pitchFamily="49" charset="-128"/>
              <a:ea typeface="ＭＳ ゴシック" pitchFamily="49" charset="-128"/>
            </a:rPr>
            <a:t>ポイント増）となり、最も事業規模の大きい病院事業会計で余剰額が前年度比</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百万円の増（標準財政規模比で</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ポイント減）となるなど、連結実質収支ベースで前年度比</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百万円の増（標準財政規模比で</a:t>
          </a:r>
          <a:r>
            <a:rPr kumimoji="1" lang="en-US" altLang="ja-JP" sz="1400">
              <a:latin typeface="ＭＳ ゴシック" pitchFamily="49" charset="-128"/>
              <a:ea typeface="ＭＳ ゴシック" pitchFamily="49" charset="-128"/>
            </a:rPr>
            <a:t>1.92</a:t>
          </a:r>
          <a:r>
            <a:rPr kumimoji="1" lang="ja-JP" altLang="en-US" sz="1400">
              <a:latin typeface="ＭＳ ゴシック" pitchFamily="49" charset="-128"/>
              <a:ea typeface="ＭＳ ゴシック" pitchFamily="49" charset="-128"/>
            </a:rPr>
            <a:t>ポイント増）となった。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CE22" sqref="CE22:CS23"/>
    </sheetView>
  </sheetViews>
  <sheetFormatPr defaultColWidth="0" defaultRowHeight="10.8" zeroHeight="1" x14ac:dyDescent="0.2"/>
  <cols>
    <col min="1" max="11" width="2.109375" style="169" customWidth="1"/>
    <col min="12" max="12" width="2.21875" style="169" customWidth="1"/>
    <col min="13" max="17" width="2.33203125" style="169" customWidth="1"/>
    <col min="18" max="119" width="2.109375" style="169" customWidth="1"/>
    <col min="120" max="16384" width="0" style="169" hidden="1"/>
  </cols>
  <sheetData>
    <row r="1" spans="1:119" ht="33" customHeight="1" x14ac:dyDescent="0.2">
      <c r="B1" s="587" t="s">
        <v>76</v>
      </c>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7"/>
      <c r="AU1" s="587"/>
      <c r="AV1" s="587"/>
      <c r="AW1" s="587"/>
      <c r="AX1" s="587"/>
      <c r="AY1" s="587"/>
      <c r="AZ1" s="587"/>
      <c r="BA1" s="587"/>
      <c r="BB1" s="587"/>
      <c r="BC1" s="587"/>
      <c r="BD1" s="587"/>
      <c r="BE1" s="587"/>
      <c r="BF1" s="587"/>
      <c r="BG1" s="587"/>
      <c r="BH1" s="587"/>
      <c r="BI1" s="587"/>
      <c r="BJ1" s="587"/>
      <c r="BK1" s="587"/>
      <c r="BL1" s="587"/>
      <c r="BM1" s="587"/>
      <c r="BN1" s="587"/>
      <c r="BO1" s="587"/>
      <c r="BP1" s="587"/>
      <c r="BQ1" s="587"/>
      <c r="BR1" s="587"/>
      <c r="BS1" s="587"/>
      <c r="BT1" s="587"/>
      <c r="BU1" s="587"/>
      <c r="BV1" s="587"/>
      <c r="BW1" s="587"/>
      <c r="BX1" s="587"/>
      <c r="BY1" s="587"/>
      <c r="BZ1" s="587"/>
      <c r="CA1" s="587"/>
      <c r="CB1" s="587"/>
      <c r="CC1" s="587"/>
      <c r="CD1" s="587"/>
      <c r="CE1" s="587"/>
      <c r="CF1" s="587"/>
      <c r="CG1" s="587"/>
      <c r="CH1" s="587"/>
      <c r="CI1" s="587"/>
      <c r="CJ1" s="587"/>
      <c r="CK1" s="587"/>
      <c r="CL1" s="587"/>
      <c r="CM1" s="587"/>
      <c r="CN1" s="587"/>
      <c r="CO1" s="587"/>
      <c r="CP1" s="587"/>
      <c r="CQ1" s="587"/>
      <c r="CR1" s="587"/>
      <c r="CS1" s="587"/>
      <c r="CT1" s="587"/>
      <c r="CU1" s="587"/>
      <c r="CV1" s="587"/>
      <c r="CW1" s="587"/>
      <c r="CX1" s="587"/>
      <c r="CY1" s="587"/>
      <c r="CZ1" s="587"/>
      <c r="DA1" s="587"/>
      <c r="DB1" s="587"/>
      <c r="DC1" s="587"/>
      <c r="DD1" s="587"/>
      <c r="DE1" s="587"/>
      <c r="DF1" s="587"/>
      <c r="DG1" s="587"/>
      <c r="DH1" s="587"/>
      <c r="DI1" s="587"/>
      <c r="DJ1" s="170"/>
      <c r="DK1" s="170"/>
      <c r="DL1" s="170"/>
      <c r="DM1" s="170"/>
      <c r="DN1" s="170"/>
      <c r="DO1" s="170"/>
    </row>
    <row r="2" spans="1:119" ht="24" thickBot="1" x14ac:dyDescent="0.25">
      <c r="B2" s="171" t="s">
        <v>77</v>
      </c>
      <c r="C2" s="171"/>
      <c r="D2" s="172"/>
    </row>
    <row r="3" spans="1:119" ht="18.75" customHeight="1" thickBot="1" x14ac:dyDescent="0.25">
      <c r="A3" s="170"/>
      <c r="B3" s="588" t="s">
        <v>78</v>
      </c>
      <c r="C3" s="589"/>
      <c r="D3" s="589"/>
      <c r="E3" s="590"/>
      <c r="F3" s="590"/>
      <c r="G3" s="590"/>
      <c r="H3" s="590"/>
      <c r="I3" s="590"/>
      <c r="J3" s="590"/>
      <c r="K3" s="590"/>
      <c r="L3" s="590" t="s">
        <v>79</v>
      </c>
      <c r="M3" s="590"/>
      <c r="N3" s="590"/>
      <c r="O3" s="590"/>
      <c r="P3" s="590"/>
      <c r="Q3" s="590"/>
      <c r="R3" s="593"/>
      <c r="S3" s="593"/>
      <c r="T3" s="593"/>
      <c r="U3" s="593"/>
      <c r="V3" s="594"/>
      <c r="W3" s="484" t="s">
        <v>80</v>
      </c>
      <c r="X3" s="485"/>
      <c r="Y3" s="485"/>
      <c r="Z3" s="485"/>
      <c r="AA3" s="485"/>
      <c r="AB3" s="589"/>
      <c r="AC3" s="593" t="s">
        <v>81</v>
      </c>
      <c r="AD3" s="485"/>
      <c r="AE3" s="485"/>
      <c r="AF3" s="485"/>
      <c r="AG3" s="485"/>
      <c r="AH3" s="485"/>
      <c r="AI3" s="485"/>
      <c r="AJ3" s="485"/>
      <c r="AK3" s="485"/>
      <c r="AL3" s="555"/>
      <c r="AM3" s="484" t="s">
        <v>82</v>
      </c>
      <c r="AN3" s="485"/>
      <c r="AO3" s="485"/>
      <c r="AP3" s="485"/>
      <c r="AQ3" s="485"/>
      <c r="AR3" s="485"/>
      <c r="AS3" s="485"/>
      <c r="AT3" s="485"/>
      <c r="AU3" s="485"/>
      <c r="AV3" s="485"/>
      <c r="AW3" s="485"/>
      <c r="AX3" s="555"/>
      <c r="AY3" s="547" t="s">
        <v>1</v>
      </c>
      <c r="AZ3" s="548"/>
      <c r="BA3" s="548"/>
      <c r="BB3" s="548"/>
      <c r="BC3" s="548"/>
      <c r="BD3" s="548"/>
      <c r="BE3" s="548"/>
      <c r="BF3" s="548"/>
      <c r="BG3" s="548"/>
      <c r="BH3" s="548"/>
      <c r="BI3" s="548"/>
      <c r="BJ3" s="548"/>
      <c r="BK3" s="548"/>
      <c r="BL3" s="548"/>
      <c r="BM3" s="597"/>
      <c r="BN3" s="484" t="s">
        <v>83</v>
      </c>
      <c r="BO3" s="485"/>
      <c r="BP3" s="485"/>
      <c r="BQ3" s="485"/>
      <c r="BR3" s="485"/>
      <c r="BS3" s="485"/>
      <c r="BT3" s="485"/>
      <c r="BU3" s="555"/>
      <c r="BV3" s="484" t="s">
        <v>84</v>
      </c>
      <c r="BW3" s="485"/>
      <c r="BX3" s="485"/>
      <c r="BY3" s="485"/>
      <c r="BZ3" s="485"/>
      <c r="CA3" s="485"/>
      <c r="CB3" s="485"/>
      <c r="CC3" s="555"/>
      <c r="CD3" s="547" t="s">
        <v>1</v>
      </c>
      <c r="CE3" s="548"/>
      <c r="CF3" s="548"/>
      <c r="CG3" s="548"/>
      <c r="CH3" s="548"/>
      <c r="CI3" s="548"/>
      <c r="CJ3" s="548"/>
      <c r="CK3" s="548"/>
      <c r="CL3" s="548"/>
      <c r="CM3" s="548"/>
      <c r="CN3" s="548"/>
      <c r="CO3" s="548"/>
      <c r="CP3" s="548"/>
      <c r="CQ3" s="548"/>
      <c r="CR3" s="548"/>
      <c r="CS3" s="597"/>
      <c r="CT3" s="484" t="s">
        <v>85</v>
      </c>
      <c r="CU3" s="485"/>
      <c r="CV3" s="485"/>
      <c r="CW3" s="485"/>
      <c r="CX3" s="485"/>
      <c r="CY3" s="485"/>
      <c r="CZ3" s="485"/>
      <c r="DA3" s="555"/>
      <c r="DB3" s="484" t="s">
        <v>86</v>
      </c>
      <c r="DC3" s="485"/>
      <c r="DD3" s="485"/>
      <c r="DE3" s="485"/>
      <c r="DF3" s="485"/>
      <c r="DG3" s="485"/>
      <c r="DH3" s="485"/>
      <c r="DI3" s="555"/>
    </row>
    <row r="4" spans="1:119" ht="18.75" customHeight="1" x14ac:dyDescent="0.2">
      <c r="A4" s="170"/>
      <c r="B4" s="563"/>
      <c r="C4" s="564"/>
      <c r="D4" s="564"/>
      <c r="E4" s="565"/>
      <c r="F4" s="565"/>
      <c r="G4" s="565"/>
      <c r="H4" s="565"/>
      <c r="I4" s="565"/>
      <c r="J4" s="565"/>
      <c r="K4" s="565"/>
      <c r="L4" s="565"/>
      <c r="M4" s="565"/>
      <c r="N4" s="565"/>
      <c r="O4" s="565"/>
      <c r="P4" s="565"/>
      <c r="Q4" s="565"/>
      <c r="R4" s="569"/>
      <c r="S4" s="569"/>
      <c r="T4" s="569"/>
      <c r="U4" s="569"/>
      <c r="V4" s="570"/>
      <c r="W4" s="556"/>
      <c r="X4" s="366"/>
      <c r="Y4" s="366"/>
      <c r="Z4" s="366"/>
      <c r="AA4" s="366"/>
      <c r="AB4" s="564"/>
      <c r="AC4" s="569"/>
      <c r="AD4" s="366"/>
      <c r="AE4" s="366"/>
      <c r="AF4" s="366"/>
      <c r="AG4" s="366"/>
      <c r="AH4" s="366"/>
      <c r="AI4" s="366"/>
      <c r="AJ4" s="366"/>
      <c r="AK4" s="366"/>
      <c r="AL4" s="557"/>
      <c r="AM4" s="506"/>
      <c r="AN4" s="404"/>
      <c r="AO4" s="404"/>
      <c r="AP4" s="404"/>
      <c r="AQ4" s="404"/>
      <c r="AR4" s="404"/>
      <c r="AS4" s="404"/>
      <c r="AT4" s="404"/>
      <c r="AU4" s="404"/>
      <c r="AV4" s="404"/>
      <c r="AW4" s="404"/>
      <c r="AX4" s="596"/>
      <c r="AY4" s="441" t="s">
        <v>87</v>
      </c>
      <c r="AZ4" s="442"/>
      <c r="BA4" s="442"/>
      <c r="BB4" s="442"/>
      <c r="BC4" s="442"/>
      <c r="BD4" s="442"/>
      <c r="BE4" s="442"/>
      <c r="BF4" s="442"/>
      <c r="BG4" s="442"/>
      <c r="BH4" s="442"/>
      <c r="BI4" s="442"/>
      <c r="BJ4" s="442"/>
      <c r="BK4" s="442"/>
      <c r="BL4" s="442"/>
      <c r="BM4" s="443"/>
      <c r="BN4" s="444">
        <v>67323808</v>
      </c>
      <c r="BO4" s="445"/>
      <c r="BP4" s="445"/>
      <c r="BQ4" s="445"/>
      <c r="BR4" s="445"/>
      <c r="BS4" s="445"/>
      <c r="BT4" s="445"/>
      <c r="BU4" s="446"/>
      <c r="BV4" s="444">
        <v>67952641</v>
      </c>
      <c r="BW4" s="445"/>
      <c r="BX4" s="445"/>
      <c r="BY4" s="445"/>
      <c r="BZ4" s="445"/>
      <c r="CA4" s="445"/>
      <c r="CB4" s="445"/>
      <c r="CC4" s="446"/>
      <c r="CD4" s="581" t="s">
        <v>88</v>
      </c>
      <c r="CE4" s="582"/>
      <c r="CF4" s="582"/>
      <c r="CG4" s="582"/>
      <c r="CH4" s="582"/>
      <c r="CI4" s="582"/>
      <c r="CJ4" s="582"/>
      <c r="CK4" s="582"/>
      <c r="CL4" s="582"/>
      <c r="CM4" s="582"/>
      <c r="CN4" s="582"/>
      <c r="CO4" s="582"/>
      <c r="CP4" s="582"/>
      <c r="CQ4" s="582"/>
      <c r="CR4" s="582"/>
      <c r="CS4" s="583"/>
      <c r="CT4" s="584">
        <v>7.6</v>
      </c>
      <c r="CU4" s="585"/>
      <c r="CV4" s="585"/>
      <c r="CW4" s="585"/>
      <c r="CX4" s="585"/>
      <c r="CY4" s="585"/>
      <c r="CZ4" s="585"/>
      <c r="DA4" s="586"/>
      <c r="DB4" s="584">
        <v>6.1</v>
      </c>
      <c r="DC4" s="585"/>
      <c r="DD4" s="585"/>
      <c r="DE4" s="585"/>
      <c r="DF4" s="585"/>
      <c r="DG4" s="585"/>
      <c r="DH4" s="585"/>
      <c r="DI4" s="586"/>
    </row>
    <row r="5" spans="1:119" ht="18.75" customHeight="1" x14ac:dyDescent="0.2">
      <c r="A5" s="170"/>
      <c r="B5" s="591"/>
      <c r="C5" s="405"/>
      <c r="D5" s="405"/>
      <c r="E5" s="592"/>
      <c r="F5" s="592"/>
      <c r="G5" s="592"/>
      <c r="H5" s="592"/>
      <c r="I5" s="592"/>
      <c r="J5" s="592"/>
      <c r="K5" s="592"/>
      <c r="L5" s="592"/>
      <c r="M5" s="592"/>
      <c r="N5" s="592"/>
      <c r="O5" s="592"/>
      <c r="P5" s="592"/>
      <c r="Q5" s="592"/>
      <c r="R5" s="403"/>
      <c r="S5" s="403"/>
      <c r="T5" s="403"/>
      <c r="U5" s="403"/>
      <c r="V5" s="595"/>
      <c r="W5" s="506"/>
      <c r="X5" s="404"/>
      <c r="Y5" s="404"/>
      <c r="Z5" s="404"/>
      <c r="AA5" s="404"/>
      <c r="AB5" s="405"/>
      <c r="AC5" s="403"/>
      <c r="AD5" s="404"/>
      <c r="AE5" s="404"/>
      <c r="AF5" s="404"/>
      <c r="AG5" s="404"/>
      <c r="AH5" s="404"/>
      <c r="AI5" s="404"/>
      <c r="AJ5" s="404"/>
      <c r="AK5" s="404"/>
      <c r="AL5" s="596"/>
      <c r="AM5" s="472" t="s">
        <v>89</v>
      </c>
      <c r="AN5" s="372"/>
      <c r="AO5" s="372"/>
      <c r="AP5" s="372"/>
      <c r="AQ5" s="372"/>
      <c r="AR5" s="372"/>
      <c r="AS5" s="372"/>
      <c r="AT5" s="373"/>
      <c r="AU5" s="473" t="s">
        <v>90</v>
      </c>
      <c r="AV5" s="474"/>
      <c r="AW5" s="474"/>
      <c r="AX5" s="474"/>
      <c r="AY5" s="429" t="s">
        <v>91</v>
      </c>
      <c r="AZ5" s="430"/>
      <c r="BA5" s="430"/>
      <c r="BB5" s="430"/>
      <c r="BC5" s="430"/>
      <c r="BD5" s="430"/>
      <c r="BE5" s="430"/>
      <c r="BF5" s="430"/>
      <c r="BG5" s="430"/>
      <c r="BH5" s="430"/>
      <c r="BI5" s="430"/>
      <c r="BJ5" s="430"/>
      <c r="BK5" s="430"/>
      <c r="BL5" s="430"/>
      <c r="BM5" s="431"/>
      <c r="BN5" s="415">
        <v>64365208</v>
      </c>
      <c r="BO5" s="416"/>
      <c r="BP5" s="416"/>
      <c r="BQ5" s="416"/>
      <c r="BR5" s="416"/>
      <c r="BS5" s="416"/>
      <c r="BT5" s="416"/>
      <c r="BU5" s="417"/>
      <c r="BV5" s="415">
        <v>65604456</v>
      </c>
      <c r="BW5" s="416"/>
      <c r="BX5" s="416"/>
      <c r="BY5" s="416"/>
      <c r="BZ5" s="416"/>
      <c r="CA5" s="416"/>
      <c r="CB5" s="416"/>
      <c r="CC5" s="417"/>
      <c r="CD5" s="455" t="s">
        <v>92</v>
      </c>
      <c r="CE5" s="375"/>
      <c r="CF5" s="375"/>
      <c r="CG5" s="375"/>
      <c r="CH5" s="375"/>
      <c r="CI5" s="375"/>
      <c r="CJ5" s="375"/>
      <c r="CK5" s="375"/>
      <c r="CL5" s="375"/>
      <c r="CM5" s="375"/>
      <c r="CN5" s="375"/>
      <c r="CO5" s="375"/>
      <c r="CP5" s="375"/>
      <c r="CQ5" s="375"/>
      <c r="CR5" s="375"/>
      <c r="CS5" s="456"/>
      <c r="CT5" s="412">
        <v>89</v>
      </c>
      <c r="CU5" s="413"/>
      <c r="CV5" s="413"/>
      <c r="CW5" s="413"/>
      <c r="CX5" s="413"/>
      <c r="CY5" s="413"/>
      <c r="CZ5" s="413"/>
      <c r="DA5" s="414"/>
      <c r="DB5" s="412">
        <v>88.6</v>
      </c>
      <c r="DC5" s="413"/>
      <c r="DD5" s="413"/>
      <c r="DE5" s="413"/>
      <c r="DF5" s="413"/>
      <c r="DG5" s="413"/>
      <c r="DH5" s="413"/>
      <c r="DI5" s="414"/>
    </row>
    <row r="6" spans="1:119" ht="18.75" customHeight="1" x14ac:dyDescent="0.2">
      <c r="A6" s="170"/>
      <c r="B6" s="561" t="s">
        <v>93</v>
      </c>
      <c r="C6" s="402"/>
      <c r="D6" s="402"/>
      <c r="E6" s="562"/>
      <c r="F6" s="562"/>
      <c r="G6" s="562"/>
      <c r="H6" s="562"/>
      <c r="I6" s="562"/>
      <c r="J6" s="562"/>
      <c r="K6" s="562"/>
      <c r="L6" s="562" t="s">
        <v>94</v>
      </c>
      <c r="M6" s="562"/>
      <c r="N6" s="562"/>
      <c r="O6" s="562"/>
      <c r="P6" s="562"/>
      <c r="Q6" s="562"/>
      <c r="R6" s="400"/>
      <c r="S6" s="400"/>
      <c r="T6" s="400"/>
      <c r="U6" s="400"/>
      <c r="V6" s="568"/>
      <c r="W6" s="505" t="s">
        <v>95</v>
      </c>
      <c r="X6" s="401"/>
      <c r="Y6" s="401"/>
      <c r="Z6" s="401"/>
      <c r="AA6" s="401"/>
      <c r="AB6" s="402"/>
      <c r="AC6" s="573" t="s">
        <v>96</v>
      </c>
      <c r="AD6" s="574"/>
      <c r="AE6" s="574"/>
      <c r="AF6" s="574"/>
      <c r="AG6" s="574"/>
      <c r="AH6" s="574"/>
      <c r="AI6" s="574"/>
      <c r="AJ6" s="574"/>
      <c r="AK6" s="574"/>
      <c r="AL6" s="575"/>
      <c r="AM6" s="472" t="s">
        <v>97</v>
      </c>
      <c r="AN6" s="372"/>
      <c r="AO6" s="372"/>
      <c r="AP6" s="372"/>
      <c r="AQ6" s="372"/>
      <c r="AR6" s="372"/>
      <c r="AS6" s="372"/>
      <c r="AT6" s="373"/>
      <c r="AU6" s="473" t="s">
        <v>90</v>
      </c>
      <c r="AV6" s="474"/>
      <c r="AW6" s="474"/>
      <c r="AX6" s="474"/>
      <c r="AY6" s="429" t="s">
        <v>98</v>
      </c>
      <c r="AZ6" s="430"/>
      <c r="BA6" s="430"/>
      <c r="BB6" s="430"/>
      <c r="BC6" s="430"/>
      <c r="BD6" s="430"/>
      <c r="BE6" s="430"/>
      <c r="BF6" s="430"/>
      <c r="BG6" s="430"/>
      <c r="BH6" s="430"/>
      <c r="BI6" s="430"/>
      <c r="BJ6" s="430"/>
      <c r="BK6" s="430"/>
      <c r="BL6" s="430"/>
      <c r="BM6" s="431"/>
      <c r="BN6" s="415">
        <v>2958600</v>
      </c>
      <c r="BO6" s="416"/>
      <c r="BP6" s="416"/>
      <c r="BQ6" s="416"/>
      <c r="BR6" s="416"/>
      <c r="BS6" s="416"/>
      <c r="BT6" s="416"/>
      <c r="BU6" s="417"/>
      <c r="BV6" s="415">
        <v>2348185</v>
      </c>
      <c r="BW6" s="416"/>
      <c r="BX6" s="416"/>
      <c r="BY6" s="416"/>
      <c r="BZ6" s="416"/>
      <c r="CA6" s="416"/>
      <c r="CB6" s="416"/>
      <c r="CC6" s="417"/>
      <c r="CD6" s="455" t="s">
        <v>99</v>
      </c>
      <c r="CE6" s="375"/>
      <c r="CF6" s="375"/>
      <c r="CG6" s="375"/>
      <c r="CH6" s="375"/>
      <c r="CI6" s="375"/>
      <c r="CJ6" s="375"/>
      <c r="CK6" s="375"/>
      <c r="CL6" s="375"/>
      <c r="CM6" s="375"/>
      <c r="CN6" s="375"/>
      <c r="CO6" s="375"/>
      <c r="CP6" s="375"/>
      <c r="CQ6" s="375"/>
      <c r="CR6" s="375"/>
      <c r="CS6" s="456"/>
      <c r="CT6" s="558">
        <v>89.8</v>
      </c>
      <c r="CU6" s="559"/>
      <c r="CV6" s="559"/>
      <c r="CW6" s="559"/>
      <c r="CX6" s="559"/>
      <c r="CY6" s="559"/>
      <c r="CZ6" s="559"/>
      <c r="DA6" s="560"/>
      <c r="DB6" s="558">
        <v>88.6</v>
      </c>
      <c r="DC6" s="559"/>
      <c r="DD6" s="559"/>
      <c r="DE6" s="559"/>
      <c r="DF6" s="559"/>
      <c r="DG6" s="559"/>
      <c r="DH6" s="559"/>
      <c r="DI6" s="560"/>
    </row>
    <row r="7" spans="1:119" ht="18.75" customHeight="1" x14ac:dyDescent="0.2">
      <c r="A7" s="170"/>
      <c r="B7" s="563"/>
      <c r="C7" s="564"/>
      <c r="D7" s="564"/>
      <c r="E7" s="565"/>
      <c r="F7" s="565"/>
      <c r="G7" s="565"/>
      <c r="H7" s="565"/>
      <c r="I7" s="565"/>
      <c r="J7" s="565"/>
      <c r="K7" s="565"/>
      <c r="L7" s="565"/>
      <c r="M7" s="565"/>
      <c r="N7" s="565"/>
      <c r="O7" s="565"/>
      <c r="P7" s="565"/>
      <c r="Q7" s="565"/>
      <c r="R7" s="569"/>
      <c r="S7" s="569"/>
      <c r="T7" s="569"/>
      <c r="U7" s="569"/>
      <c r="V7" s="570"/>
      <c r="W7" s="556"/>
      <c r="X7" s="366"/>
      <c r="Y7" s="366"/>
      <c r="Z7" s="366"/>
      <c r="AA7" s="366"/>
      <c r="AB7" s="564"/>
      <c r="AC7" s="576"/>
      <c r="AD7" s="367"/>
      <c r="AE7" s="367"/>
      <c r="AF7" s="367"/>
      <c r="AG7" s="367"/>
      <c r="AH7" s="367"/>
      <c r="AI7" s="367"/>
      <c r="AJ7" s="367"/>
      <c r="AK7" s="367"/>
      <c r="AL7" s="577"/>
      <c r="AM7" s="472" t="s">
        <v>100</v>
      </c>
      <c r="AN7" s="372"/>
      <c r="AO7" s="372"/>
      <c r="AP7" s="372"/>
      <c r="AQ7" s="372"/>
      <c r="AR7" s="372"/>
      <c r="AS7" s="372"/>
      <c r="AT7" s="373"/>
      <c r="AU7" s="473" t="s">
        <v>90</v>
      </c>
      <c r="AV7" s="474"/>
      <c r="AW7" s="474"/>
      <c r="AX7" s="474"/>
      <c r="AY7" s="429" t="s">
        <v>101</v>
      </c>
      <c r="AZ7" s="430"/>
      <c r="BA7" s="430"/>
      <c r="BB7" s="430"/>
      <c r="BC7" s="430"/>
      <c r="BD7" s="430"/>
      <c r="BE7" s="430"/>
      <c r="BF7" s="430"/>
      <c r="BG7" s="430"/>
      <c r="BH7" s="430"/>
      <c r="BI7" s="430"/>
      <c r="BJ7" s="430"/>
      <c r="BK7" s="430"/>
      <c r="BL7" s="430"/>
      <c r="BM7" s="431"/>
      <c r="BN7" s="415">
        <v>102615</v>
      </c>
      <c r="BO7" s="416"/>
      <c r="BP7" s="416"/>
      <c r="BQ7" s="416"/>
      <c r="BR7" s="416"/>
      <c r="BS7" s="416"/>
      <c r="BT7" s="416"/>
      <c r="BU7" s="417"/>
      <c r="BV7" s="415">
        <v>82039</v>
      </c>
      <c r="BW7" s="416"/>
      <c r="BX7" s="416"/>
      <c r="BY7" s="416"/>
      <c r="BZ7" s="416"/>
      <c r="CA7" s="416"/>
      <c r="CB7" s="416"/>
      <c r="CC7" s="417"/>
      <c r="CD7" s="455" t="s">
        <v>102</v>
      </c>
      <c r="CE7" s="375"/>
      <c r="CF7" s="375"/>
      <c r="CG7" s="375"/>
      <c r="CH7" s="375"/>
      <c r="CI7" s="375"/>
      <c r="CJ7" s="375"/>
      <c r="CK7" s="375"/>
      <c r="CL7" s="375"/>
      <c r="CM7" s="375"/>
      <c r="CN7" s="375"/>
      <c r="CO7" s="375"/>
      <c r="CP7" s="375"/>
      <c r="CQ7" s="375"/>
      <c r="CR7" s="375"/>
      <c r="CS7" s="456"/>
      <c r="CT7" s="415">
        <v>37715417</v>
      </c>
      <c r="CU7" s="416"/>
      <c r="CV7" s="416"/>
      <c r="CW7" s="416"/>
      <c r="CX7" s="416"/>
      <c r="CY7" s="416"/>
      <c r="CZ7" s="416"/>
      <c r="DA7" s="417"/>
      <c r="DB7" s="415">
        <v>36955716</v>
      </c>
      <c r="DC7" s="416"/>
      <c r="DD7" s="416"/>
      <c r="DE7" s="416"/>
      <c r="DF7" s="416"/>
      <c r="DG7" s="416"/>
      <c r="DH7" s="416"/>
      <c r="DI7" s="417"/>
    </row>
    <row r="8" spans="1:119" ht="18.75" customHeight="1" thickBot="1" x14ac:dyDescent="0.25">
      <c r="A8" s="170"/>
      <c r="B8" s="566"/>
      <c r="C8" s="511"/>
      <c r="D8" s="511"/>
      <c r="E8" s="567"/>
      <c r="F8" s="567"/>
      <c r="G8" s="567"/>
      <c r="H8" s="567"/>
      <c r="I8" s="567"/>
      <c r="J8" s="567"/>
      <c r="K8" s="567"/>
      <c r="L8" s="567"/>
      <c r="M8" s="567"/>
      <c r="N8" s="567"/>
      <c r="O8" s="567"/>
      <c r="P8" s="567"/>
      <c r="Q8" s="567"/>
      <c r="R8" s="571"/>
      <c r="S8" s="571"/>
      <c r="T8" s="571"/>
      <c r="U8" s="571"/>
      <c r="V8" s="572"/>
      <c r="W8" s="486"/>
      <c r="X8" s="487"/>
      <c r="Y8" s="487"/>
      <c r="Z8" s="487"/>
      <c r="AA8" s="487"/>
      <c r="AB8" s="511"/>
      <c r="AC8" s="578"/>
      <c r="AD8" s="579"/>
      <c r="AE8" s="579"/>
      <c r="AF8" s="579"/>
      <c r="AG8" s="579"/>
      <c r="AH8" s="579"/>
      <c r="AI8" s="579"/>
      <c r="AJ8" s="579"/>
      <c r="AK8" s="579"/>
      <c r="AL8" s="580"/>
      <c r="AM8" s="472" t="s">
        <v>103</v>
      </c>
      <c r="AN8" s="372"/>
      <c r="AO8" s="372"/>
      <c r="AP8" s="372"/>
      <c r="AQ8" s="372"/>
      <c r="AR8" s="372"/>
      <c r="AS8" s="372"/>
      <c r="AT8" s="373"/>
      <c r="AU8" s="473" t="s">
        <v>90</v>
      </c>
      <c r="AV8" s="474"/>
      <c r="AW8" s="474"/>
      <c r="AX8" s="474"/>
      <c r="AY8" s="429" t="s">
        <v>104</v>
      </c>
      <c r="AZ8" s="430"/>
      <c r="BA8" s="430"/>
      <c r="BB8" s="430"/>
      <c r="BC8" s="430"/>
      <c r="BD8" s="430"/>
      <c r="BE8" s="430"/>
      <c r="BF8" s="430"/>
      <c r="BG8" s="430"/>
      <c r="BH8" s="430"/>
      <c r="BI8" s="430"/>
      <c r="BJ8" s="430"/>
      <c r="BK8" s="430"/>
      <c r="BL8" s="430"/>
      <c r="BM8" s="431"/>
      <c r="BN8" s="415">
        <v>2855985</v>
      </c>
      <c r="BO8" s="416"/>
      <c r="BP8" s="416"/>
      <c r="BQ8" s="416"/>
      <c r="BR8" s="416"/>
      <c r="BS8" s="416"/>
      <c r="BT8" s="416"/>
      <c r="BU8" s="417"/>
      <c r="BV8" s="415">
        <v>2266146</v>
      </c>
      <c r="BW8" s="416"/>
      <c r="BX8" s="416"/>
      <c r="BY8" s="416"/>
      <c r="BZ8" s="416"/>
      <c r="CA8" s="416"/>
      <c r="CB8" s="416"/>
      <c r="CC8" s="417"/>
      <c r="CD8" s="455" t="s">
        <v>105</v>
      </c>
      <c r="CE8" s="375"/>
      <c r="CF8" s="375"/>
      <c r="CG8" s="375"/>
      <c r="CH8" s="375"/>
      <c r="CI8" s="375"/>
      <c r="CJ8" s="375"/>
      <c r="CK8" s="375"/>
      <c r="CL8" s="375"/>
      <c r="CM8" s="375"/>
      <c r="CN8" s="375"/>
      <c r="CO8" s="375"/>
      <c r="CP8" s="375"/>
      <c r="CQ8" s="375"/>
      <c r="CR8" s="375"/>
      <c r="CS8" s="456"/>
      <c r="CT8" s="518">
        <v>0.83</v>
      </c>
      <c r="CU8" s="519"/>
      <c r="CV8" s="519"/>
      <c r="CW8" s="519"/>
      <c r="CX8" s="519"/>
      <c r="CY8" s="519"/>
      <c r="CZ8" s="519"/>
      <c r="DA8" s="520"/>
      <c r="DB8" s="518">
        <v>0.85</v>
      </c>
      <c r="DC8" s="519"/>
      <c r="DD8" s="519"/>
      <c r="DE8" s="519"/>
      <c r="DF8" s="519"/>
      <c r="DG8" s="519"/>
      <c r="DH8" s="519"/>
      <c r="DI8" s="520"/>
    </row>
    <row r="9" spans="1:119" ht="18.75" customHeight="1" thickBot="1" x14ac:dyDescent="0.25">
      <c r="A9" s="170"/>
      <c r="B9" s="547" t="s">
        <v>106</v>
      </c>
      <c r="C9" s="548"/>
      <c r="D9" s="548"/>
      <c r="E9" s="548"/>
      <c r="F9" s="548"/>
      <c r="G9" s="548"/>
      <c r="H9" s="548"/>
      <c r="I9" s="548"/>
      <c r="J9" s="548"/>
      <c r="K9" s="466"/>
      <c r="L9" s="549" t="s">
        <v>107</v>
      </c>
      <c r="M9" s="550"/>
      <c r="N9" s="550"/>
      <c r="O9" s="550"/>
      <c r="P9" s="550"/>
      <c r="Q9" s="551"/>
      <c r="R9" s="552">
        <v>158286</v>
      </c>
      <c r="S9" s="553"/>
      <c r="T9" s="553"/>
      <c r="U9" s="553"/>
      <c r="V9" s="554"/>
      <c r="W9" s="484" t="s">
        <v>108</v>
      </c>
      <c r="X9" s="485"/>
      <c r="Y9" s="485"/>
      <c r="Z9" s="485"/>
      <c r="AA9" s="485"/>
      <c r="AB9" s="485"/>
      <c r="AC9" s="485"/>
      <c r="AD9" s="485"/>
      <c r="AE9" s="485"/>
      <c r="AF9" s="485"/>
      <c r="AG9" s="485"/>
      <c r="AH9" s="485"/>
      <c r="AI9" s="485"/>
      <c r="AJ9" s="485"/>
      <c r="AK9" s="485"/>
      <c r="AL9" s="555"/>
      <c r="AM9" s="472" t="s">
        <v>109</v>
      </c>
      <c r="AN9" s="372"/>
      <c r="AO9" s="372"/>
      <c r="AP9" s="372"/>
      <c r="AQ9" s="372"/>
      <c r="AR9" s="372"/>
      <c r="AS9" s="372"/>
      <c r="AT9" s="373"/>
      <c r="AU9" s="473" t="s">
        <v>110</v>
      </c>
      <c r="AV9" s="474"/>
      <c r="AW9" s="474"/>
      <c r="AX9" s="474"/>
      <c r="AY9" s="429" t="s">
        <v>111</v>
      </c>
      <c r="AZ9" s="430"/>
      <c r="BA9" s="430"/>
      <c r="BB9" s="430"/>
      <c r="BC9" s="430"/>
      <c r="BD9" s="430"/>
      <c r="BE9" s="430"/>
      <c r="BF9" s="430"/>
      <c r="BG9" s="430"/>
      <c r="BH9" s="430"/>
      <c r="BI9" s="430"/>
      <c r="BJ9" s="430"/>
      <c r="BK9" s="430"/>
      <c r="BL9" s="430"/>
      <c r="BM9" s="431"/>
      <c r="BN9" s="415">
        <v>589839</v>
      </c>
      <c r="BO9" s="416"/>
      <c r="BP9" s="416"/>
      <c r="BQ9" s="416"/>
      <c r="BR9" s="416"/>
      <c r="BS9" s="416"/>
      <c r="BT9" s="416"/>
      <c r="BU9" s="417"/>
      <c r="BV9" s="415">
        <v>-2486899</v>
      </c>
      <c r="BW9" s="416"/>
      <c r="BX9" s="416"/>
      <c r="BY9" s="416"/>
      <c r="BZ9" s="416"/>
      <c r="CA9" s="416"/>
      <c r="CB9" s="416"/>
      <c r="CC9" s="417"/>
      <c r="CD9" s="455" t="s">
        <v>112</v>
      </c>
      <c r="CE9" s="375"/>
      <c r="CF9" s="375"/>
      <c r="CG9" s="375"/>
      <c r="CH9" s="375"/>
      <c r="CI9" s="375"/>
      <c r="CJ9" s="375"/>
      <c r="CK9" s="375"/>
      <c r="CL9" s="375"/>
      <c r="CM9" s="375"/>
      <c r="CN9" s="375"/>
      <c r="CO9" s="375"/>
      <c r="CP9" s="375"/>
      <c r="CQ9" s="375"/>
      <c r="CR9" s="375"/>
      <c r="CS9" s="456"/>
      <c r="CT9" s="412">
        <v>12.3</v>
      </c>
      <c r="CU9" s="413"/>
      <c r="CV9" s="413"/>
      <c r="CW9" s="413"/>
      <c r="CX9" s="413"/>
      <c r="CY9" s="413"/>
      <c r="CZ9" s="413"/>
      <c r="DA9" s="414"/>
      <c r="DB9" s="412">
        <v>12.1</v>
      </c>
      <c r="DC9" s="413"/>
      <c r="DD9" s="413"/>
      <c r="DE9" s="413"/>
      <c r="DF9" s="413"/>
      <c r="DG9" s="413"/>
      <c r="DH9" s="413"/>
      <c r="DI9" s="414"/>
    </row>
    <row r="10" spans="1:119" ht="18.75" customHeight="1" thickBot="1" x14ac:dyDescent="0.25">
      <c r="A10" s="170"/>
      <c r="B10" s="547"/>
      <c r="C10" s="548"/>
      <c r="D10" s="548"/>
      <c r="E10" s="548"/>
      <c r="F10" s="548"/>
      <c r="G10" s="548"/>
      <c r="H10" s="548"/>
      <c r="I10" s="548"/>
      <c r="J10" s="548"/>
      <c r="K10" s="466"/>
      <c r="L10" s="371" t="s">
        <v>113</v>
      </c>
      <c r="M10" s="372"/>
      <c r="N10" s="372"/>
      <c r="O10" s="372"/>
      <c r="P10" s="372"/>
      <c r="Q10" s="373"/>
      <c r="R10" s="368">
        <v>159879</v>
      </c>
      <c r="S10" s="369"/>
      <c r="T10" s="369"/>
      <c r="U10" s="369"/>
      <c r="V10" s="428"/>
      <c r="W10" s="556"/>
      <c r="X10" s="366"/>
      <c r="Y10" s="366"/>
      <c r="Z10" s="366"/>
      <c r="AA10" s="366"/>
      <c r="AB10" s="366"/>
      <c r="AC10" s="366"/>
      <c r="AD10" s="366"/>
      <c r="AE10" s="366"/>
      <c r="AF10" s="366"/>
      <c r="AG10" s="366"/>
      <c r="AH10" s="366"/>
      <c r="AI10" s="366"/>
      <c r="AJ10" s="366"/>
      <c r="AK10" s="366"/>
      <c r="AL10" s="557"/>
      <c r="AM10" s="472" t="s">
        <v>114</v>
      </c>
      <c r="AN10" s="372"/>
      <c r="AO10" s="372"/>
      <c r="AP10" s="372"/>
      <c r="AQ10" s="372"/>
      <c r="AR10" s="372"/>
      <c r="AS10" s="372"/>
      <c r="AT10" s="373"/>
      <c r="AU10" s="473" t="s">
        <v>90</v>
      </c>
      <c r="AV10" s="474"/>
      <c r="AW10" s="474"/>
      <c r="AX10" s="474"/>
      <c r="AY10" s="429" t="s">
        <v>115</v>
      </c>
      <c r="AZ10" s="430"/>
      <c r="BA10" s="430"/>
      <c r="BB10" s="430"/>
      <c r="BC10" s="430"/>
      <c r="BD10" s="430"/>
      <c r="BE10" s="430"/>
      <c r="BF10" s="430"/>
      <c r="BG10" s="430"/>
      <c r="BH10" s="430"/>
      <c r="BI10" s="430"/>
      <c r="BJ10" s="430"/>
      <c r="BK10" s="430"/>
      <c r="BL10" s="430"/>
      <c r="BM10" s="431"/>
      <c r="BN10" s="415">
        <v>1005000</v>
      </c>
      <c r="BO10" s="416"/>
      <c r="BP10" s="416"/>
      <c r="BQ10" s="416"/>
      <c r="BR10" s="416"/>
      <c r="BS10" s="416"/>
      <c r="BT10" s="416"/>
      <c r="BU10" s="417"/>
      <c r="BV10" s="415">
        <v>1605300</v>
      </c>
      <c r="BW10" s="416"/>
      <c r="BX10" s="416"/>
      <c r="BY10" s="416"/>
      <c r="BZ10" s="416"/>
      <c r="CA10" s="416"/>
      <c r="CB10" s="416"/>
      <c r="CC10" s="417"/>
      <c r="CD10" s="173" t="s">
        <v>116</v>
      </c>
      <c r="CE10" s="174"/>
      <c r="CF10" s="174"/>
      <c r="CG10" s="174"/>
      <c r="CH10" s="174"/>
      <c r="CI10" s="174"/>
      <c r="CJ10" s="174"/>
      <c r="CK10" s="174"/>
      <c r="CL10" s="174"/>
      <c r="CM10" s="174"/>
      <c r="CN10" s="174"/>
      <c r="CO10" s="174"/>
      <c r="CP10" s="174"/>
      <c r="CQ10" s="174"/>
      <c r="CR10" s="174"/>
      <c r="CS10" s="175"/>
      <c r="CT10" s="176"/>
      <c r="CU10" s="177"/>
      <c r="CV10" s="177"/>
      <c r="CW10" s="177"/>
      <c r="CX10" s="177"/>
      <c r="CY10" s="177"/>
      <c r="CZ10" s="177"/>
      <c r="DA10" s="178"/>
      <c r="DB10" s="176"/>
      <c r="DC10" s="177"/>
      <c r="DD10" s="177"/>
      <c r="DE10" s="177"/>
      <c r="DF10" s="177"/>
      <c r="DG10" s="177"/>
      <c r="DH10" s="177"/>
      <c r="DI10" s="178"/>
    </row>
    <row r="11" spans="1:119" ht="18.75" customHeight="1" thickBot="1" x14ac:dyDescent="0.25">
      <c r="A11" s="170"/>
      <c r="B11" s="547"/>
      <c r="C11" s="548"/>
      <c r="D11" s="548"/>
      <c r="E11" s="548"/>
      <c r="F11" s="548"/>
      <c r="G11" s="548"/>
      <c r="H11" s="548"/>
      <c r="I11" s="548"/>
      <c r="J11" s="548"/>
      <c r="K11" s="466"/>
      <c r="L11" s="376" t="s">
        <v>117</v>
      </c>
      <c r="M11" s="377"/>
      <c r="N11" s="377"/>
      <c r="O11" s="377"/>
      <c r="P11" s="377"/>
      <c r="Q11" s="378"/>
      <c r="R11" s="544" t="s">
        <v>118</v>
      </c>
      <c r="S11" s="545"/>
      <c r="T11" s="545"/>
      <c r="U11" s="545"/>
      <c r="V11" s="546"/>
      <c r="W11" s="556"/>
      <c r="X11" s="366"/>
      <c r="Y11" s="366"/>
      <c r="Z11" s="366"/>
      <c r="AA11" s="366"/>
      <c r="AB11" s="366"/>
      <c r="AC11" s="366"/>
      <c r="AD11" s="366"/>
      <c r="AE11" s="366"/>
      <c r="AF11" s="366"/>
      <c r="AG11" s="366"/>
      <c r="AH11" s="366"/>
      <c r="AI11" s="366"/>
      <c r="AJ11" s="366"/>
      <c r="AK11" s="366"/>
      <c r="AL11" s="557"/>
      <c r="AM11" s="472" t="s">
        <v>119</v>
      </c>
      <c r="AN11" s="372"/>
      <c r="AO11" s="372"/>
      <c r="AP11" s="372"/>
      <c r="AQ11" s="372"/>
      <c r="AR11" s="372"/>
      <c r="AS11" s="372"/>
      <c r="AT11" s="373"/>
      <c r="AU11" s="473" t="s">
        <v>110</v>
      </c>
      <c r="AV11" s="474"/>
      <c r="AW11" s="474"/>
      <c r="AX11" s="474"/>
      <c r="AY11" s="429" t="s">
        <v>120</v>
      </c>
      <c r="AZ11" s="430"/>
      <c r="BA11" s="430"/>
      <c r="BB11" s="430"/>
      <c r="BC11" s="430"/>
      <c r="BD11" s="430"/>
      <c r="BE11" s="430"/>
      <c r="BF11" s="430"/>
      <c r="BG11" s="430"/>
      <c r="BH11" s="430"/>
      <c r="BI11" s="430"/>
      <c r="BJ11" s="430"/>
      <c r="BK11" s="430"/>
      <c r="BL11" s="430"/>
      <c r="BM11" s="431"/>
      <c r="BN11" s="415">
        <v>0</v>
      </c>
      <c r="BO11" s="416"/>
      <c r="BP11" s="416"/>
      <c r="BQ11" s="416"/>
      <c r="BR11" s="416"/>
      <c r="BS11" s="416"/>
      <c r="BT11" s="416"/>
      <c r="BU11" s="417"/>
      <c r="BV11" s="415">
        <v>0</v>
      </c>
      <c r="BW11" s="416"/>
      <c r="BX11" s="416"/>
      <c r="BY11" s="416"/>
      <c r="BZ11" s="416"/>
      <c r="CA11" s="416"/>
      <c r="CB11" s="416"/>
      <c r="CC11" s="417"/>
      <c r="CD11" s="455" t="s">
        <v>121</v>
      </c>
      <c r="CE11" s="375"/>
      <c r="CF11" s="375"/>
      <c r="CG11" s="375"/>
      <c r="CH11" s="375"/>
      <c r="CI11" s="375"/>
      <c r="CJ11" s="375"/>
      <c r="CK11" s="375"/>
      <c r="CL11" s="375"/>
      <c r="CM11" s="375"/>
      <c r="CN11" s="375"/>
      <c r="CO11" s="375"/>
      <c r="CP11" s="375"/>
      <c r="CQ11" s="375"/>
      <c r="CR11" s="375"/>
      <c r="CS11" s="456"/>
      <c r="CT11" s="518" t="s">
        <v>122</v>
      </c>
      <c r="CU11" s="519"/>
      <c r="CV11" s="519"/>
      <c r="CW11" s="519"/>
      <c r="CX11" s="519"/>
      <c r="CY11" s="519"/>
      <c r="CZ11" s="519"/>
      <c r="DA11" s="520"/>
      <c r="DB11" s="518" t="s">
        <v>122</v>
      </c>
      <c r="DC11" s="519"/>
      <c r="DD11" s="519"/>
      <c r="DE11" s="519"/>
      <c r="DF11" s="519"/>
      <c r="DG11" s="519"/>
      <c r="DH11" s="519"/>
      <c r="DI11" s="520"/>
    </row>
    <row r="12" spans="1:119" ht="18.75" customHeight="1" x14ac:dyDescent="0.2">
      <c r="A12" s="170"/>
      <c r="B12" s="521" t="s">
        <v>123</v>
      </c>
      <c r="C12" s="522"/>
      <c r="D12" s="522"/>
      <c r="E12" s="522"/>
      <c r="F12" s="522"/>
      <c r="G12" s="522"/>
      <c r="H12" s="522"/>
      <c r="I12" s="522"/>
      <c r="J12" s="522"/>
      <c r="K12" s="523"/>
      <c r="L12" s="530" t="s">
        <v>124</v>
      </c>
      <c r="M12" s="531"/>
      <c r="N12" s="531"/>
      <c r="O12" s="531"/>
      <c r="P12" s="531"/>
      <c r="Q12" s="532"/>
      <c r="R12" s="533">
        <v>158049</v>
      </c>
      <c r="S12" s="534"/>
      <c r="T12" s="534"/>
      <c r="U12" s="534"/>
      <c r="V12" s="535"/>
      <c r="W12" s="536" t="s">
        <v>1</v>
      </c>
      <c r="X12" s="474"/>
      <c r="Y12" s="474"/>
      <c r="Z12" s="474"/>
      <c r="AA12" s="474"/>
      <c r="AB12" s="537"/>
      <c r="AC12" s="538" t="s">
        <v>125</v>
      </c>
      <c r="AD12" s="539"/>
      <c r="AE12" s="539"/>
      <c r="AF12" s="539"/>
      <c r="AG12" s="540"/>
      <c r="AH12" s="538" t="s">
        <v>126</v>
      </c>
      <c r="AI12" s="539"/>
      <c r="AJ12" s="539"/>
      <c r="AK12" s="539"/>
      <c r="AL12" s="541"/>
      <c r="AM12" s="472" t="s">
        <v>127</v>
      </c>
      <c r="AN12" s="372"/>
      <c r="AO12" s="372"/>
      <c r="AP12" s="372"/>
      <c r="AQ12" s="372"/>
      <c r="AR12" s="372"/>
      <c r="AS12" s="372"/>
      <c r="AT12" s="373"/>
      <c r="AU12" s="473" t="s">
        <v>90</v>
      </c>
      <c r="AV12" s="474"/>
      <c r="AW12" s="474"/>
      <c r="AX12" s="474"/>
      <c r="AY12" s="429" t="s">
        <v>128</v>
      </c>
      <c r="AZ12" s="430"/>
      <c r="BA12" s="430"/>
      <c r="BB12" s="430"/>
      <c r="BC12" s="430"/>
      <c r="BD12" s="430"/>
      <c r="BE12" s="430"/>
      <c r="BF12" s="430"/>
      <c r="BG12" s="430"/>
      <c r="BH12" s="430"/>
      <c r="BI12" s="430"/>
      <c r="BJ12" s="430"/>
      <c r="BK12" s="430"/>
      <c r="BL12" s="430"/>
      <c r="BM12" s="431"/>
      <c r="BN12" s="415">
        <v>0</v>
      </c>
      <c r="BO12" s="416"/>
      <c r="BP12" s="416"/>
      <c r="BQ12" s="416"/>
      <c r="BR12" s="416"/>
      <c r="BS12" s="416"/>
      <c r="BT12" s="416"/>
      <c r="BU12" s="417"/>
      <c r="BV12" s="415">
        <v>0</v>
      </c>
      <c r="BW12" s="416"/>
      <c r="BX12" s="416"/>
      <c r="BY12" s="416"/>
      <c r="BZ12" s="416"/>
      <c r="CA12" s="416"/>
      <c r="CB12" s="416"/>
      <c r="CC12" s="417"/>
      <c r="CD12" s="455" t="s">
        <v>129</v>
      </c>
      <c r="CE12" s="375"/>
      <c r="CF12" s="375"/>
      <c r="CG12" s="375"/>
      <c r="CH12" s="375"/>
      <c r="CI12" s="375"/>
      <c r="CJ12" s="375"/>
      <c r="CK12" s="375"/>
      <c r="CL12" s="375"/>
      <c r="CM12" s="375"/>
      <c r="CN12" s="375"/>
      <c r="CO12" s="375"/>
      <c r="CP12" s="375"/>
      <c r="CQ12" s="375"/>
      <c r="CR12" s="375"/>
      <c r="CS12" s="456"/>
      <c r="CT12" s="518" t="s">
        <v>122</v>
      </c>
      <c r="CU12" s="519"/>
      <c r="CV12" s="519"/>
      <c r="CW12" s="519"/>
      <c r="CX12" s="519"/>
      <c r="CY12" s="519"/>
      <c r="CZ12" s="519"/>
      <c r="DA12" s="520"/>
      <c r="DB12" s="518" t="s">
        <v>122</v>
      </c>
      <c r="DC12" s="519"/>
      <c r="DD12" s="519"/>
      <c r="DE12" s="519"/>
      <c r="DF12" s="519"/>
      <c r="DG12" s="519"/>
      <c r="DH12" s="519"/>
      <c r="DI12" s="520"/>
    </row>
    <row r="13" spans="1:119" ht="18.75" customHeight="1" x14ac:dyDescent="0.2">
      <c r="A13" s="170"/>
      <c r="B13" s="524"/>
      <c r="C13" s="525"/>
      <c r="D13" s="525"/>
      <c r="E13" s="525"/>
      <c r="F13" s="525"/>
      <c r="G13" s="525"/>
      <c r="H13" s="525"/>
      <c r="I13" s="525"/>
      <c r="J13" s="525"/>
      <c r="K13" s="526"/>
      <c r="L13" s="179"/>
      <c r="M13" s="499" t="s">
        <v>130</v>
      </c>
      <c r="N13" s="500"/>
      <c r="O13" s="500"/>
      <c r="P13" s="500"/>
      <c r="Q13" s="501"/>
      <c r="R13" s="502">
        <v>151815</v>
      </c>
      <c r="S13" s="503"/>
      <c r="T13" s="503"/>
      <c r="U13" s="503"/>
      <c r="V13" s="504"/>
      <c r="W13" s="505" t="s">
        <v>131</v>
      </c>
      <c r="X13" s="401"/>
      <c r="Y13" s="401"/>
      <c r="Z13" s="401"/>
      <c r="AA13" s="401"/>
      <c r="AB13" s="402"/>
      <c r="AC13" s="368">
        <v>1008</v>
      </c>
      <c r="AD13" s="369"/>
      <c r="AE13" s="369"/>
      <c r="AF13" s="369"/>
      <c r="AG13" s="370"/>
      <c r="AH13" s="368">
        <v>1169</v>
      </c>
      <c r="AI13" s="369"/>
      <c r="AJ13" s="369"/>
      <c r="AK13" s="369"/>
      <c r="AL13" s="428"/>
      <c r="AM13" s="472" t="s">
        <v>132</v>
      </c>
      <c r="AN13" s="372"/>
      <c r="AO13" s="372"/>
      <c r="AP13" s="372"/>
      <c r="AQ13" s="372"/>
      <c r="AR13" s="372"/>
      <c r="AS13" s="372"/>
      <c r="AT13" s="373"/>
      <c r="AU13" s="473" t="s">
        <v>110</v>
      </c>
      <c r="AV13" s="474"/>
      <c r="AW13" s="474"/>
      <c r="AX13" s="474"/>
      <c r="AY13" s="429" t="s">
        <v>133</v>
      </c>
      <c r="AZ13" s="430"/>
      <c r="BA13" s="430"/>
      <c r="BB13" s="430"/>
      <c r="BC13" s="430"/>
      <c r="BD13" s="430"/>
      <c r="BE13" s="430"/>
      <c r="BF13" s="430"/>
      <c r="BG13" s="430"/>
      <c r="BH13" s="430"/>
      <c r="BI13" s="430"/>
      <c r="BJ13" s="430"/>
      <c r="BK13" s="430"/>
      <c r="BL13" s="430"/>
      <c r="BM13" s="431"/>
      <c r="BN13" s="415">
        <v>1594839</v>
      </c>
      <c r="BO13" s="416"/>
      <c r="BP13" s="416"/>
      <c r="BQ13" s="416"/>
      <c r="BR13" s="416"/>
      <c r="BS13" s="416"/>
      <c r="BT13" s="416"/>
      <c r="BU13" s="417"/>
      <c r="BV13" s="415">
        <v>-881599</v>
      </c>
      <c r="BW13" s="416"/>
      <c r="BX13" s="416"/>
      <c r="BY13" s="416"/>
      <c r="BZ13" s="416"/>
      <c r="CA13" s="416"/>
      <c r="CB13" s="416"/>
      <c r="CC13" s="417"/>
      <c r="CD13" s="455" t="s">
        <v>134</v>
      </c>
      <c r="CE13" s="375"/>
      <c r="CF13" s="375"/>
      <c r="CG13" s="375"/>
      <c r="CH13" s="375"/>
      <c r="CI13" s="375"/>
      <c r="CJ13" s="375"/>
      <c r="CK13" s="375"/>
      <c r="CL13" s="375"/>
      <c r="CM13" s="375"/>
      <c r="CN13" s="375"/>
      <c r="CO13" s="375"/>
      <c r="CP13" s="375"/>
      <c r="CQ13" s="375"/>
      <c r="CR13" s="375"/>
      <c r="CS13" s="456"/>
      <c r="CT13" s="412">
        <v>2.5</v>
      </c>
      <c r="CU13" s="413"/>
      <c r="CV13" s="413"/>
      <c r="CW13" s="413"/>
      <c r="CX13" s="413"/>
      <c r="CY13" s="413"/>
      <c r="CZ13" s="413"/>
      <c r="DA13" s="414"/>
      <c r="DB13" s="412">
        <v>2.1</v>
      </c>
      <c r="DC13" s="413"/>
      <c r="DD13" s="413"/>
      <c r="DE13" s="413"/>
      <c r="DF13" s="413"/>
      <c r="DG13" s="413"/>
      <c r="DH13" s="413"/>
      <c r="DI13" s="414"/>
    </row>
    <row r="14" spans="1:119" ht="18.75" customHeight="1" thickBot="1" x14ac:dyDescent="0.25">
      <c r="A14" s="170"/>
      <c r="B14" s="524"/>
      <c r="C14" s="525"/>
      <c r="D14" s="525"/>
      <c r="E14" s="525"/>
      <c r="F14" s="525"/>
      <c r="G14" s="525"/>
      <c r="H14" s="525"/>
      <c r="I14" s="525"/>
      <c r="J14" s="525"/>
      <c r="K14" s="526"/>
      <c r="L14" s="489" t="s">
        <v>135</v>
      </c>
      <c r="M14" s="542"/>
      <c r="N14" s="542"/>
      <c r="O14" s="542"/>
      <c r="P14" s="542"/>
      <c r="Q14" s="543"/>
      <c r="R14" s="502">
        <v>159280</v>
      </c>
      <c r="S14" s="503"/>
      <c r="T14" s="503"/>
      <c r="U14" s="503"/>
      <c r="V14" s="504"/>
      <c r="W14" s="506"/>
      <c r="X14" s="404"/>
      <c r="Y14" s="404"/>
      <c r="Z14" s="404"/>
      <c r="AA14" s="404"/>
      <c r="AB14" s="405"/>
      <c r="AC14" s="495">
        <v>1.3</v>
      </c>
      <c r="AD14" s="496"/>
      <c r="AE14" s="496"/>
      <c r="AF14" s="496"/>
      <c r="AG14" s="497"/>
      <c r="AH14" s="495">
        <v>1.5</v>
      </c>
      <c r="AI14" s="496"/>
      <c r="AJ14" s="496"/>
      <c r="AK14" s="496"/>
      <c r="AL14" s="498"/>
      <c r="AM14" s="472"/>
      <c r="AN14" s="372"/>
      <c r="AO14" s="372"/>
      <c r="AP14" s="372"/>
      <c r="AQ14" s="372"/>
      <c r="AR14" s="372"/>
      <c r="AS14" s="372"/>
      <c r="AT14" s="373"/>
      <c r="AU14" s="473"/>
      <c r="AV14" s="474"/>
      <c r="AW14" s="474"/>
      <c r="AX14" s="474"/>
      <c r="AY14" s="429"/>
      <c r="AZ14" s="430"/>
      <c r="BA14" s="430"/>
      <c r="BB14" s="430"/>
      <c r="BC14" s="430"/>
      <c r="BD14" s="430"/>
      <c r="BE14" s="430"/>
      <c r="BF14" s="430"/>
      <c r="BG14" s="430"/>
      <c r="BH14" s="430"/>
      <c r="BI14" s="430"/>
      <c r="BJ14" s="430"/>
      <c r="BK14" s="430"/>
      <c r="BL14" s="430"/>
      <c r="BM14" s="431"/>
      <c r="BN14" s="415"/>
      <c r="BO14" s="416"/>
      <c r="BP14" s="416"/>
      <c r="BQ14" s="416"/>
      <c r="BR14" s="416"/>
      <c r="BS14" s="416"/>
      <c r="BT14" s="416"/>
      <c r="BU14" s="417"/>
      <c r="BV14" s="415"/>
      <c r="BW14" s="416"/>
      <c r="BX14" s="416"/>
      <c r="BY14" s="416"/>
      <c r="BZ14" s="416"/>
      <c r="CA14" s="416"/>
      <c r="CB14" s="416"/>
      <c r="CC14" s="417"/>
      <c r="CD14" s="452" t="s">
        <v>136</v>
      </c>
      <c r="CE14" s="453"/>
      <c r="CF14" s="453"/>
      <c r="CG14" s="453"/>
      <c r="CH14" s="453"/>
      <c r="CI14" s="453"/>
      <c r="CJ14" s="453"/>
      <c r="CK14" s="453"/>
      <c r="CL14" s="453"/>
      <c r="CM14" s="453"/>
      <c r="CN14" s="453"/>
      <c r="CO14" s="453"/>
      <c r="CP14" s="453"/>
      <c r="CQ14" s="453"/>
      <c r="CR14" s="453"/>
      <c r="CS14" s="454"/>
      <c r="CT14" s="512">
        <v>9.6</v>
      </c>
      <c r="CU14" s="513"/>
      <c r="CV14" s="513"/>
      <c r="CW14" s="513"/>
      <c r="CX14" s="513"/>
      <c r="CY14" s="513"/>
      <c r="CZ14" s="513"/>
      <c r="DA14" s="514"/>
      <c r="DB14" s="512">
        <v>12.5</v>
      </c>
      <c r="DC14" s="513"/>
      <c r="DD14" s="513"/>
      <c r="DE14" s="513"/>
      <c r="DF14" s="513"/>
      <c r="DG14" s="513"/>
      <c r="DH14" s="513"/>
      <c r="DI14" s="514"/>
    </row>
    <row r="15" spans="1:119" ht="18.75" customHeight="1" x14ac:dyDescent="0.2">
      <c r="A15" s="170"/>
      <c r="B15" s="524"/>
      <c r="C15" s="525"/>
      <c r="D15" s="525"/>
      <c r="E15" s="525"/>
      <c r="F15" s="525"/>
      <c r="G15" s="525"/>
      <c r="H15" s="525"/>
      <c r="I15" s="525"/>
      <c r="J15" s="525"/>
      <c r="K15" s="526"/>
      <c r="L15" s="179"/>
      <c r="M15" s="499" t="s">
        <v>130</v>
      </c>
      <c r="N15" s="500"/>
      <c r="O15" s="500"/>
      <c r="P15" s="500"/>
      <c r="Q15" s="501"/>
      <c r="R15" s="502">
        <v>153472</v>
      </c>
      <c r="S15" s="503"/>
      <c r="T15" s="503"/>
      <c r="U15" s="503"/>
      <c r="V15" s="504"/>
      <c r="W15" s="505" t="s">
        <v>137</v>
      </c>
      <c r="X15" s="401"/>
      <c r="Y15" s="401"/>
      <c r="Z15" s="401"/>
      <c r="AA15" s="401"/>
      <c r="AB15" s="402"/>
      <c r="AC15" s="368">
        <v>25178</v>
      </c>
      <c r="AD15" s="369"/>
      <c r="AE15" s="369"/>
      <c r="AF15" s="369"/>
      <c r="AG15" s="370"/>
      <c r="AH15" s="368">
        <v>25646</v>
      </c>
      <c r="AI15" s="369"/>
      <c r="AJ15" s="369"/>
      <c r="AK15" s="369"/>
      <c r="AL15" s="428"/>
      <c r="AM15" s="472"/>
      <c r="AN15" s="372"/>
      <c r="AO15" s="372"/>
      <c r="AP15" s="372"/>
      <c r="AQ15" s="372"/>
      <c r="AR15" s="372"/>
      <c r="AS15" s="372"/>
      <c r="AT15" s="373"/>
      <c r="AU15" s="473"/>
      <c r="AV15" s="474"/>
      <c r="AW15" s="474"/>
      <c r="AX15" s="474"/>
      <c r="AY15" s="441" t="s">
        <v>138</v>
      </c>
      <c r="AZ15" s="442"/>
      <c r="BA15" s="442"/>
      <c r="BB15" s="442"/>
      <c r="BC15" s="442"/>
      <c r="BD15" s="442"/>
      <c r="BE15" s="442"/>
      <c r="BF15" s="442"/>
      <c r="BG15" s="442"/>
      <c r="BH15" s="442"/>
      <c r="BI15" s="442"/>
      <c r="BJ15" s="442"/>
      <c r="BK15" s="442"/>
      <c r="BL15" s="442"/>
      <c r="BM15" s="443"/>
      <c r="BN15" s="444">
        <v>25410288</v>
      </c>
      <c r="BO15" s="445"/>
      <c r="BP15" s="445"/>
      <c r="BQ15" s="445"/>
      <c r="BR15" s="445"/>
      <c r="BS15" s="445"/>
      <c r="BT15" s="445"/>
      <c r="BU15" s="446"/>
      <c r="BV15" s="444">
        <v>24361928</v>
      </c>
      <c r="BW15" s="445"/>
      <c r="BX15" s="445"/>
      <c r="BY15" s="445"/>
      <c r="BZ15" s="445"/>
      <c r="CA15" s="445"/>
      <c r="CB15" s="445"/>
      <c r="CC15" s="446"/>
      <c r="CD15" s="515" t="s">
        <v>139</v>
      </c>
      <c r="CE15" s="516"/>
      <c r="CF15" s="516"/>
      <c r="CG15" s="516"/>
      <c r="CH15" s="516"/>
      <c r="CI15" s="516"/>
      <c r="CJ15" s="516"/>
      <c r="CK15" s="516"/>
      <c r="CL15" s="516"/>
      <c r="CM15" s="516"/>
      <c r="CN15" s="516"/>
      <c r="CO15" s="516"/>
      <c r="CP15" s="516"/>
      <c r="CQ15" s="516"/>
      <c r="CR15" s="516"/>
      <c r="CS15" s="517"/>
      <c r="CT15" s="180"/>
      <c r="CU15" s="181"/>
      <c r="CV15" s="181"/>
      <c r="CW15" s="181"/>
      <c r="CX15" s="181"/>
      <c r="CY15" s="181"/>
      <c r="CZ15" s="181"/>
      <c r="DA15" s="182"/>
      <c r="DB15" s="180"/>
      <c r="DC15" s="181"/>
      <c r="DD15" s="181"/>
      <c r="DE15" s="181"/>
      <c r="DF15" s="181"/>
      <c r="DG15" s="181"/>
      <c r="DH15" s="181"/>
      <c r="DI15" s="182"/>
    </row>
    <row r="16" spans="1:119" ht="18.75" customHeight="1" x14ac:dyDescent="0.2">
      <c r="A16" s="170"/>
      <c r="B16" s="524"/>
      <c r="C16" s="525"/>
      <c r="D16" s="525"/>
      <c r="E16" s="525"/>
      <c r="F16" s="525"/>
      <c r="G16" s="525"/>
      <c r="H16" s="525"/>
      <c r="I16" s="525"/>
      <c r="J16" s="525"/>
      <c r="K16" s="526"/>
      <c r="L16" s="489" t="s">
        <v>140</v>
      </c>
      <c r="M16" s="490"/>
      <c r="N16" s="490"/>
      <c r="O16" s="490"/>
      <c r="P16" s="490"/>
      <c r="Q16" s="491"/>
      <c r="R16" s="492" t="s">
        <v>141</v>
      </c>
      <c r="S16" s="493"/>
      <c r="T16" s="493"/>
      <c r="U16" s="493"/>
      <c r="V16" s="494"/>
      <c r="W16" s="506"/>
      <c r="X16" s="404"/>
      <c r="Y16" s="404"/>
      <c r="Z16" s="404"/>
      <c r="AA16" s="404"/>
      <c r="AB16" s="405"/>
      <c r="AC16" s="495">
        <v>33.6</v>
      </c>
      <c r="AD16" s="496"/>
      <c r="AE16" s="496"/>
      <c r="AF16" s="496"/>
      <c r="AG16" s="497"/>
      <c r="AH16" s="495">
        <v>33.6</v>
      </c>
      <c r="AI16" s="496"/>
      <c r="AJ16" s="496"/>
      <c r="AK16" s="496"/>
      <c r="AL16" s="498"/>
      <c r="AM16" s="472"/>
      <c r="AN16" s="372"/>
      <c r="AO16" s="372"/>
      <c r="AP16" s="372"/>
      <c r="AQ16" s="372"/>
      <c r="AR16" s="372"/>
      <c r="AS16" s="372"/>
      <c r="AT16" s="373"/>
      <c r="AU16" s="473"/>
      <c r="AV16" s="474"/>
      <c r="AW16" s="474"/>
      <c r="AX16" s="474"/>
      <c r="AY16" s="429" t="s">
        <v>142</v>
      </c>
      <c r="AZ16" s="430"/>
      <c r="BA16" s="430"/>
      <c r="BB16" s="430"/>
      <c r="BC16" s="430"/>
      <c r="BD16" s="430"/>
      <c r="BE16" s="430"/>
      <c r="BF16" s="430"/>
      <c r="BG16" s="430"/>
      <c r="BH16" s="430"/>
      <c r="BI16" s="430"/>
      <c r="BJ16" s="430"/>
      <c r="BK16" s="430"/>
      <c r="BL16" s="430"/>
      <c r="BM16" s="431"/>
      <c r="BN16" s="415">
        <v>30287404</v>
      </c>
      <c r="BO16" s="416"/>
      <c r="BP16" s="416"/>
      <c r="BQ16" s="416"/>
      <c r="BR16" s="416"/>
      <c r="BS16" s="416"/>
      <c r="BT16" s="416"/>
      <c r="BU16" s="417"/>
      <c r="BV16" s="415">
        <v>29355627</v>
      </c>
      <c r="BW16" s="416"/>
      <c r="BX16" s="416"/>
      <c r="BY16" s="416"/>
      <c r="BZ16" s="416"/>
      <c r="CA16" s="416"/>
      <c r="CB16" s="416"/>
      <c r="CC16" s="417"/>
      <c r="CD16" s="183"/>
      <c r="CE16" s="447"/>
      <c r="CF16" s="447"/>
      <c r="CG16" s="447"/>
      <c r="CH16" s="447"/>
      <c r="CI16" s="447"/>
      <c r="CJ16" s="447"/>
      <c r="CK16" s="447"/>
      <c r="CL16" s="447"/>
      <c r="CM16" s="447"/>
      <c r="CN16" s="447"/>
      <c r="CO16" s="447"/>
      <c r="CP16" s="447"/>
      <c r="CQ16" s="447"/>
      <c r="CR16" s="447"/>
      <c r="CS16" s="448"/>
      <c r="CT16" s="412"/>
      <c r="CU16" s="413"/>
      <c r="CV16" s="413"/>
      <c r="CW16" s="413"/>
      <c r="CX16" s="413"/>
      <c r="CY16" s="413"/>
      <c r="CZ16" s="413"/>
      <c r="DA16" s="414"/>
      <c r="DB16" s="412"/>
      <c r="DC16" s="413"/>
      <c r="DD16" s="413"/>
      <c r="DE16" s="413"/>
      <c r="DF16" s="413"/>
      <c r="DG16" s="413"/>
      <c r="DH16" s="413"/>
      <c r="DI16" s="414"/>
    </row>
    <row r="17" spans="1:113" ht="18.75" customHeight="1" thickBot="1" x14ac:dyDescent="0.25">
      <c r="A17" s="170"/>
      <c r="B17" s="527"/>
      <c r="C17" s="528"/>
      <c r="D17" s="528"/>
      <c r="E17" s="528"/>
      <c r="F17" s="528"/>
      <c r="G17" s="528"/>
      <c r="H17" s="528"/>
      <c r="I17" s="528"/>
      <c r="J17" s="528"/>
      <c r="K17" s="529"/>
      <c r="L17" s="184"/>
      <c r="M17" s="508" t="s">
        <v>143</v>
      </c>
      <c r="N17" s="509"/>
      <c r="O17" s="509"/>
      <c r="P17" s="509"/>
      <c r="Q17" s="510"/>
      <c r="R17" s="492" t="s">
        <v>144</v>
      </c>
      <c r="S17" s="493"/>
      <c r="T17" s="493"/>
      <c r="U17" s="493"/>
      <c r="V17" s="494"/>
      <c r="W17" s="505" t="s">
        <v>145</v>
      </c>
      <c r="X17" s="401"/>
      <c r="Y17" s="401"/>
      <c r="Z17" s="401"/>
      <c r="AA17" s="401"/>
      <c r="AB17" s="402"/>
      <c r="AC17" s="368">
        <v>48787</v>
      </c>
      <c r="AD17" s="369"/>
      <c r="AE17" s="369"/>
      <c r="AF17" s="369"/>
      <c r="AG17" s="370"/>
      <c r="AH17" s="368">
        <v>49431</v>
      </c>
      <c r="AI17" s="369"/>
      <c r="AJ17" s="369"/>
      <c r="AK17" s="369"/>
      <c r="AL17" s="428"/>
      <c r="AM17" s="472"/>
      <c r="AN17" s="372"/>
      <c r="AO17" s="372"/>
      <c r="AP17" s="372"/>
      <c r="AQ17" s="372"/>
      <c r="AR17" s="372"/>
      <c r="AS17" s="372"/>
      <c r="AT17" s="373"/>
      <c r="AU17" s="473"/>
      <c r="AV17" s="474"/>
      <c r="AW17" s="474"/>
      <c r="AX17" s="474"/>
      <c r="AY17" s="429" t="s">
        <v>146</v>
      </c>
      <c r="AZ17" s="430"/>
      <c r="BA17" s="430"/>
      <c r="BB17" s="430"/>
      <c r="BC17" s="430"/>
      <c r="BD17" s="430"/>
      <c r="BE17" s="430"/>
      <c r="BF17" s="430"/>
      <c r="BG17" s="430"/>
      <c r="BH17" s="430"/>
      <c r="BI17" s="430"/>
      <c r="BJ17" s="430"/>
      <c r="BK17" s="430"/>
      <c r="BL17" s="430"/>
      <c r="BM17" s="431"/>
      <c r="BN17" s="415">
        <v>32502111</v>
      </c>
      <c r="BO17" s="416"/>
      <c r="BP17" s="416"/>
      <c r="BQ17" s="416"/>
      <c r="BR17" s="416"/>
      <c r="BS17" s="416"/>
      <c r="BT17" s="416"/>
      <c r="BU17" s="417"/>
      <c r="BV17" s="415">
        <v>31132291</v>
      </c>
      <c r="BW17" s="416"/>
      <c r="BX17" s="416"/>
      <c r="BY17" s="416"/>
      <c r="BZ17" s="416"/>
      <c r="CA17" s="416"/>
      <c r="CB17" s="416"/>
      <c r="CC17" s="417"/>
      <c r="CD17" s="183"/>
      <c r="CE17" s="447"/>
      <c r="CF17" s="447"/>
      <c r="CG17" s="447"/>
      <c r="CH17" s="447"/>
      <c r="CI17" s="447"/>
      <c r="CJ17" s="447"/>
      <c r="CK17" s="447"/>
      <c r="CL17" s="447"/>
      <c r="CM17" s="447"/>
      <c r="CN17" s="447"/>
      <c r="CO17" s="447"/>
      <c r="CP17" s="447"/>
      <c r="CQ17" s="447"/>
      <c r="CR17" s="447"/>
      <c r="CS17" s="448"/>
      <c r="CT17" s="412"/>
      <c r="CU17" s="413"/>
      <c r="CV17" s="413"/>
      <c r="CW17" s="413"/>
      <c r="CX17" s="413"/>
      <c r="CY17" s="413"/>
      <c r="CZ17" s="413"/>
      <c r="DA17" s="414"/>
      <c r="DB17" s="412"/>
      <c r="DC17" s="413"/>
      <c r="DD17" s="413"/>
      <c r="DE17" s="413"/>
      <c r="DF17" s="413"/>
      <c r="DG17" s="413"/>
      <c r="DH17" s="413"/>
      <c r="DI17" s="414"/>
    </row>
    <row r="18" spans="1:113" ht="18.75" customHeight="1" thickBot="1" x14ac:dyDescent="0.25">
      <c r="A18" s="170"/>
      <c r="B18" s="465" t="s">
        <v>147</v>
      </c>
      <c r="C18" s="466"/>
      <c r="D18" s="466"/>
      <c r="E18" s="467"/>
      <c r="F18" s="467"/>
      <c r="G18" s="467"/>
      <c r="H18" s="467"/>
      <c r="I18" s="467"/>
      <c r="J18" s="467"/>
      <c r="K18" s="467"/>
      <c r="L18" s="468">
        <v>206.57</v>
      </c>
      <c r="M18" s="468"/>
      <c r="N18" s="468"/>
      <c r="O18" s="468"/>
      <c r="P18" s="468"/>
      <c r="Q18" s="468"/>
      <c r="R18" s="469"/>
      <c r="S18" s="469"/>
      <c r="T18" s="469"/>
      <c r="U18" s="469"/>
      <c r="V18" s="470"/>
      <c r="W18" s="486"/>
      <c r="X18" s="487"/>
      <c r="Y18" s="487"/>
      <c r="Z18" s="487"/>
      <c r="AA18" s="487"/>
      <c r="AB18" s="511"/>
      <c r="AC18" s="385">
        <v>65.099999999999994</v>
      </c>
      <c r="AD18" s="386"/>
      <c r="AE18" s="386"/>
      <c r="AF18" s="386"/>
      <c r="AG18" s="471"/>
      <c r="AH18" s="385">
        <v>64.8</v>
      </c>
      <c r="AI18" s="386"/>
      <c r="AJ18" s="386"/>
      <c r="AK18" s="386"/>
      <c r="AL18" s="387"/>
      <c r="AM18" s="472"/>
      <c r="AN18" s="372"/>
      <c r="AO18" s="372"/>
      <c r="AP18" s="372"/>
      <c r="AQ18" s="372"/>
      <c r="AR18" s="372"/>
      <c r="AS18" s="372"/>
      <c r="AT18" s="373"/>
      <c r="AU18" s="473"/>
      <c r="AV18" s="474"/>
      <c r="AW18" s="474"/>
      <c r="AX18" s="474"/>
      <c r="AY18" s="429" t="s">
        <v>148</v>
      </c>
      <c r="AZ18" s="430"/>
      <c r="BA18" s="430"/>
      <c r="BB18" s="430"/>
      <c r="BC18" s="430"/>
      <c r="BD18" s="430"/>
      <c r="BE18" s="430"/>
      <c r="BF18" s="430"/>
      <c r="BG18" s="430"/>
      <c r="BH18" s="430"/>
      <c r="BI18" s="430"/>
      <c r="BJ18" s="430"/>
      <c r="BK18" s="430"/>
      <c r="BL18" s="430"/>
      <c r="BM18" s="431"/>
      <c r="BN18" s="415">
        <v>33977712</v>
      </c>
      <c r="BO18" s="416"/>
      <c r="BP18" s="416"/>
      <c r="BQ18" s="416"/>
      <c r="BR18" s="416"/>
      <c r="BS18" s="416"/>
      <c r="BT18" s="416"/>
      <c r="BU18" s="417"/>
      <c r="BV18" s="415">
        <v>33314055</v>
      </c>
      <c r="BW18" s="416"/>
      <c r="BX18" s="416"/>
      <c r="BY18" s="416"/>
      <c r="BZ18" s="416"/>
      <c r="CA18" s="416"/>
      <c r="CB18" s="416"/>
      <c r="CC18" s="417"/>
      <c r="CD18" s="183"/>
      <c r="CE18" s="447"/>
      <c r="CF18" s="447"/>
      <c r="CG18" s="447"/>
      <c r="CH18" s="447"/>
      <c r="CI18" s="447"/>
      <c r="CJ18" s="447"/>
      <c r="CK18" s="447"/>
      <c r="CL18" s="447"/>
      <c r="CM18" s="447"/>
      <c r="CN18" s="447"/>
      <c r="CO18" s="447"/>
      <c r="CP18" s="447"/>
      <c r="CQ18" s="447"/>
      <c r="CR18" s="447"/>
      <c r="CS18" s="448"/>
      <c r="CT18" s="412"/>
      <c r="CU18" s="413"/>
      <c r="CV18" s="413"/>
      <c r="CW18" s="413"/>
      <c r="CX18" s="413"/>
      <c r="CY18" s="413"/>
      <c r="CZ18" s="413"/>
      <c r="DA18" s="414"/>
      <c r="DB18" s="412"/>
      <c r="DC18" s="413"/>
      <c r="DD18" s="413"/>
      <c r="DE18" s="413"/>
      <c r="DF18" s="413"/>
      <c r="DG18" s="413"/>
      <c r="DH18" s="413"/>
      <c r="DI18" s="414"/>
    </row>
    <row r="19" spans="1:113" ht="18.75" customHeight="1" thickBot="1" x14ac:dyDescent="0.25">
      <c r="A19" s="170"/>
      <c r="B19" s="465" t="s">
        <v>149</v>
      </c>
      <c r="C19" s="466"/>
      <c r="D19" s="466"/>
      <c r="E19" s="467"/>
      <c r="F19" s="467"/>
      <c r="G19" s="467"/>
      <c r="H19" s="467"/>
      <c r="I19" s="467"/>
      <c r="J19" s="467"/>
      <c r="K19" s="467"/>
      <c r="L19" s="475">
        <v>766</v>
      </c>
      <c r="M19" s="475"/>
      <c r="N19" s="475"/>
      <c r="O19" s="475"/>
      <c r="P19" s="475"/>
      <c r="Q19" s="475"/>
      <c r="R19" s="476"/>
      <c r="S19" s="476"/>
      <c r="T19" s="476"/>
      <c r="U19" s="476"/>
      <c r="V19" s="477"/>
      <c r="W19" s="484"/>
      <c r="X19" s="485"/>
      <c r="Y19" s="485"/>
      <c r="Z19" s="485"/>
      <c r="AA19" s="485"/>
      <c r="AB19" s="485"/>
      <c r="AC19" s="488"/>
      <c r="AD19" s="488"/>
      <c r="AE19" s="488"/>
      <c r="AF19" s="488"/>
      <c r="AG19" s="488"/>
      <c r="AH19" s="488"/>
      <c r="AI19" s="488"/>
      <c r="AJ19" s="488"/>
      <c r="AK19" s="488"/>
      <c r="AL19" s="507"/>
      <c r="AM19" s="472"/>
      <c r="AN19" s="372"/>
      <c r="AO19" s="372"/>
      <c r="AP19" s="372"/>
      <c r="AQ19" s="372"/>
      <c r="AR19" s="372"/>
      <c r="AS19" s="372"/>
      <c r="AT19" s="373"/>
      <c r="AU19" s="473"/>
      <c r="AV19" s="474"/>
      <c r="AW19" s="474"/>
      <c r="AX19" s="474"/>
      <c r="AY19" s="429" t="s">
        <v>150</v>
      </c>
      <c r="AZ19" s="430"/>
      <c r="BA19" s="430"/>
      <c r="BB19" s="430"/>
      <c r="BC19" s="430"/>
      <c r="BD19" s="430"/>
      <c r="BE19" s="430"/>
      <c r="BF19" s="430"/>
      <c r="BG19" s="430"/>
      <c r="BH19" s="430"/>
      <c r="BI19" s="430"/>
      <c r="BJ19" s="430"/>
      <c r="BK19" s="430"/>
      <c r="BL19" s="430"/>
      <c r="BM19" s="431"/>
      <c r="BN19" s="415">
        <v>47858054</v>
      </c>
      <c r="BO19" s="416"/>
      <c r="BP19" s="416"/>
      <c r="BQ19" s="416"/>
      <c r="BR19" s="416"/>
      <c r="BS19" s="416"/>
      <c r="BT19" s="416"/>
      <c r="BU19" s="417"/>
      <c r="BV19" s="415">
        <v>48430471</v>
      </c>
      <c r="BW19" s="416"/>
      <c r="BX19" s="416"/>
      <c r="BY19" s="416"/>
      <c r="BZ19" s="416"/>
      <c r="CA19" s="416"/>
      <c r="CB19" s="416"/>
      <c r="CC19" s="417"/>
      <c r="CD19" s="183"/>
      <c r="CE19" s="447"/>
      <c r="CF19" s="447"/>
      <c r="CG19" s="447"/>
      <c r="CH19" s="447"/>
      <c r="CI19" s="447"/>
      <c r="CJ19" s="447"/>
      <c r="CK19" s="447"/>
      <c r="CL19" s="447"/>
      <c r="CM19" s="447"/>
      <c r="CN19" s="447"/>
      <c r="CO19" s="447"/>
      <c r="CP19" s="447"/>
      <c r="CQ19" s="447"/>
      <c r="CR19" s="447"/>
      <c r="CS19" s="448"/>
      <c r="CT19" s="412"/>
      <c r="CU19" s="413"/>
      <c r="CV19" s="413"/>
      <c r="CW19" s="413"/>
      <c r="CX19" s="413"/>
      <c r="CY19" s="413"/>
      <c r="CZ19" s="413"/>
      <c r="DA19" s="414"/>
      <c r="DB19" s="412"/>
      <c r="DC19" s="413"/>
      <c r="DD19" s="413"/>
      <c r="DE19" s="413"/>
      <c r="DF19" s="413"/>
      <c r="DG19" s="413"/>
      <c r="DH19" s="413"/>
      <c r="DI19" s="414"/>
    </row>
    <row r="20" spans="1:113" ht="18.75" customHeight="1" thickBot="1" x14ac:dyDescent="0.25">
      <c r="A20" s="170"/>
      <c r="B20" s="465" t="s">
        <v>151</v>
      </c>
      <c r="C20" s="466"/>
      <c r="D20" s="466"/>
      <c r="E20" s="467"/>
      <c r="F20" s="467"/>
      <c r="G20" s="467"/>
      <c r="H20" s="467"/>
      <c r="I20" s="467"/>
      <c r="J20" s="467"/>
      <c r="K20" s="467"/>
      <c r="L20" s="475">
        <v>62277</v>
      </c>
      <c r="M20" s="475"/>
      <c r="N20" s="475"/>
      <c r="O20" s="475"/>
      <c r="P20" s="475"/>
      <c r="Q20" s="475"/>
      <c r="R20" s="476"/>
      <c r="S20" s="476"/>
      <c r="T20" s="476"/>
      <c r="U20" s="476"/>
      <c r="V20" s="477"/>
      <c r="W20" s="486"/>
      <c r="X20" s="487"/>
      <c r="Y20" s="487"/>
      <c r="Z20" s="487"/>
      <c r="AA20" s="487"/>
      <c r="AB20" s="487"/>
      <c r="AC20" s="478"/>
      <c r="AD20" s="478"/>
      <c r="AE20" s="478"/>
      <c r="AF20" s="478"/>
      <c r="AG20" s="478"/>
      <c r="AH20" s="478"/>
      <c r="AI20" s="478"/>
      <c r="AJ20" s="478"/>
      <c r="AK20" s="478"/>
      <c r="AL20" s="479"/>
      <c r="AM20" s="480"/>
      <c r="AN20" s="377"/>
      <c r="AO20" s="377"/>
      <c r="AP20" s="377"/>
      <c r="AQ20" s="377"/>
      <c r="AR20" s="377"/>
      <c r="AS20" s="377"/>
      <c r="AT20" s="378"/>
      <c r="AU20" s="481"/>
      <c r="AV20" s="482"/>
      <c r="AW20" s="482"/>
      <c r="AX20" s="483"/>
      <c r="AY20" s="429"/>
      <c r="AZ20" s="430"/>
      <c r="BA20" s="430"/>
      <c r="BB20" s="430"/>
      <c r="BC20" s="430"/>
      <c r="BD20" s="430"/>
      <c r="BE20" s="430"/>
      <c r="BF20" s="430"/>
      <c r="BG20" s="430"/>
      <c r="BH20" s="430"/>
      <c r="BI20" s="430"/>
      <c r="BJ20" s="430"/>
      <c r="BK20" s="430"/>
      <c r="BL20" s="430"/>
      <c r="BM20" s="431"/>
      <c r="BN20" s="415"/>
      <c r="BO20" s="416"/>
      <c r="BP20" s="416"/>
      <c r="BQ20" s="416"/>
      <c r="BR20" s="416"/>
      <c r="BS20" s="416"/>
      <c r="BT20" s="416"/>
      <c r="BU20" s="417"/>
      <c r="BV20" s="415"/>
      <c r="BW20" s="416"/>
      <c r="BX20" s="416"/>
      <c r="BY20" s="416"/>
      <c r="BZ20" s="416"/>
      <c r="CA20" s="416"/>
      <c r="CB20" s="416"/>
      <c r="CC20" s="417"/>
      <c r="CD20" s="183"/>
      <c r="CE20" s="447"/>
      <c r="CF20" s="447"/>
      <c r="CG20" s="447"/>
      <c r="CH20" s="447"/>
      <c r="CI20" s="447"/>
      <c r="CJ20" s="447"/>
      <c r="CK20" s="447"/>
      <c r="CL20" s="447"/>
      <c r="CM20" s="447"/>
      <c r="CN20" s="447"/>
      <c r="CO20" s="447"/>
      <c r="CP20" s="447"/>
      <c r="CQ20" s="447"/>
      <c r="CR20" s="447"/>
      <c r="CS20" s="448"/>
      <c r="CT20" s="412"/>
      <c r="CU20" s="413"/>
      <c r="CV20" s="413"/>
      <c r="CW20" s="413"/>
      <c r="CX20" s="413"/>
      <c r="CY20" s="413"/>
      <c r="CZ20" s="413"/>
      <c r="DA20" s="414"/>
      <c r="DB20" s="412"/>
      <c r="DC20" s="413"/>
      <c r="DD20" s="413"/>
      <c r="DE20" s="413"/>
      <c r="DF20" s="413"/>
      <c r="DG20" s="413"/>
      <c r="DH20" s="413"/>
      <c r="DI20" s="414"/>
    </row>
    <row r="21" spans="1:113" ht="18.75" customHeight="1" thickBot="1" x14ac:dyDescent="0.25">
      <c r="A21" s="170"/>
      <c r="B21" s="462" t="s">
        <v>152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8"/>
      <c r="AZ21" s="389"/>
      <c r="BA21" s="389"/>
      <c r="BB21" s="389"/>
      <c r="BC21" s="389"/>
      <c r="BD21" s="389"/>
      <c r="BE21" s="389"/>
      <c r="BF21" s="389"/>
      <c r="BG21" s="389"/>
      <c r="BH21" s="389"/>
      <c r="BI21" s="389"/>
      <c r="BJ21" s="389"/>
      <c r="BK21" s="389"/>
      <c r="BL21" s="389"/>
      <c r="BM21" s="390"/>
      <c r="BN21" s="449"/>
      <c r="BO21" s="450"/>
      <c r="BP21" s="450"/>
      <c r="BQ21" s="450"/>
      <c r="BR21" s="450"/>
      <c r="BS21" s="450"/>
      <c r="BT21" s="450"/>
      <c r="BU21" s="451"/>
      <c r="BV21" s="449"/>
      <c r="BW21" s="450"/>
      <c r="BX21" s="450"/>
      <c r="BY21" s="450"/>
      <c r="BZ21" s="450"/>
      <c r="CA21" s="450"/>
      <c r="CB21" s="450"/>
      <c r="CC21" s="451"/>
      <c r="CD21" s="183"/>
      <c r="CE21" s="447"/>
      <c r="CF21" s="447"/>
      <c r="CG21" s="447"/>
      <c r="CH21" s="447"/>
      <c r="CI21" s="447"/>
      <c r="CJ21" s="447"/>
      <c r="CK21" s="447"/>
      <c r="CL21" s="447"/>
      <c r="CM21" s="447"/>
      <c r="CN21" s="447"/>
      <c r="CO21" s="447"/>
      <c r="CP21" s="447"/>
      <c r="CQ21" s="447"/>
      <c r="CR21" s="447"/>
      <c r="CS21" s="448"/>
      <c r="CT21" s="412"/>
      <c r="CU21" s="413"/>
      <c r="CV21" s="413"/>
      <c r="CW21" s="413"/>
      <c r="CX21" s="413"/>
      <c r="CY21" s="413"/>
      <c r="CZ21" s="413"/>
      <c r="DA21" s="414"/>
      <c r="DB21" s="412"/>
      <c r="DC21" s="413"/>
      <c r="DD21" s="413"/>
      <c r="DE21" s="413"/>
      <c r="DF21" s="413"/>
      <c r="DG21" s="413"/>
      <c r="DH21" s="413"/>
      <c r="DI21" s="414"/>
    </row>
    <row r="22" spans="1:113" ht="18.75" customHeight="1" x14ac:dyDescent="0.2">
      <c r="A22" s="170"/>
      <c r="B22" s="391" t="s">
        <v>153</v>
      </c>
      <c r="C22" s="392"/>
      <c r="D22" s="393"/>
      <c r="E22" s="400" t="s">
        <v>1</v>
      </c>
      <c r="F22" s="401"/>
      <c r="G22" s="401"/>
      <c r="H22" s="401"/>
      <c r="I22" s="401"/>
      <c r="J22" s="401"/>
      <c r="K22" s="402"/>
      <c r="L22" s="400" t="s">
        <v>154</v>
      </c>
      <c r="M22" s="401"/>
      <c r="N22" s="401"/>
      <c r="O22" s="401"/>
      <c r="P22" s="402"/>
      <c r="Q22" s="406" t="s">
        <v>155</v>
      </c>
      <c r="R22" s="407"/>
      <c r="S22" s="407"/>
      <c r="T22" s="407"/>
      <c r="U22" s="407"/>
      <c r="V22" s="408"/>
      <c r="W22" s="457" t="s">
        <v>156</v>
      </c>
      <c r="X22" s="392"/>
      <c r="Y22" s="393"/>
      <c r="Z22" s="400" t="s">
        <v>1</v>
      </c>
      <c r="AA22" s="401"/>
      <c r="AB22" s="401"/>
      <c r="AC22" s="401"/>
      <c r="AD22" s="401"/>
      <c r="AE22" s="401"/>
      <c r="AF22" s="401"/>
      <c r="AG22" s="402"/>
      <c r="AH22" s="418" t="s">
        <v>157</v>
      </c>
      <c r="AI22" s="401"/>
      <c r="AJ22" s="401"/>
      <c r="AK22" s="401"/>
      <c r="AL22" s="402"/>
      <c r="AM22" s="418" t="s">
        <v>158</v>
      </c>
      <c r="AN22" s="419"/>
      <c r="AO22" s="419"/>
      <c r="AP22" s="419"/>
      <c r="AQ22" s="419"/>
      <c r="AR22" s="420"/>
      <c r="AS22" s="406" t="s">
        <v>155</v>
      </c>
      <c r="AT22" s="407"/>
      <c r="AU22" s="407"/>
      <c r="AV22" s="407"/>
      <c r="AW22" s="407"/>
      <c r="AX22" s="424"/>
      <c r="AY22" s="441" t="s">
        <v>159</v>
      </c>
      <c r="AZ22" s="442"/>
      <c r="BA22" s="442"/>
      <c r="BB22" s="442"/>
      <c r="BC22" s="442"/>
      <c r="BD22" s="442"/>
      <c r="BE22" s="442"/>
      <c r="BF22" s="442"/>
      <c r="BG22" s="442"/>
      <c r="BH22" s="442"/>
      <c r="BI22" s="442"/>
      <c r="BJ22" s="442"/>
      <c r="BK22" s="442"/>
      <c r="BL22" s="442"/>
      <c r="BM22" s="443"/>
      <c r="BN22" s="444">
        <v>62362097</v>
      </c>
      <c r="BO22" s="445"/>
      <c r="BP22" s="445"/>
      <c r="BQ22" s="445"/>
      <c r="BR22" s="445"/>
      <c r="BS22" s="445"/>
      <c r="BT22" s="445"/>
      <c r="BU22" s="446"/>
      <c r="BV22" s="444">
        <v>64499300</v>
      </c>
      <c r="BW22" s="445"/>
      <c r="BX22" s="445"/>
      <c r="BY22" s="445"/>
      <c r="BZ22" s="445"/>
      <c r="CA22" s="445"/>
      <c r="CB22" s="445"/>
      <c r="CC22" s="446"/>
      <c r="CD22" s="183"/>
      <c r="CE22" s="447"/>
      <c r="CF22" s="447"/>
      <c r="CG22" s="447"/>
      <c r="CH22" s="447"/>
      <c r="CI22" s="447"/>
      <c r="CJ22" s="447"/>
      <c r="CK22" s="447"/>
      <c r="CL22" s="447"/>
      <c r="CM22" s="447"/>
      <c r="CN22" s="447"/>
      <c r="CO22" s="447"/>
      <c r="CP22" s="447"/>
      <c r="CQ22" s="447"/>
      <c r="CR22" s="447"/>
      <c r="CS22" s="448"/>
      <c r="CT22" s="412"/>
      <c r="CU22" s="413"/>
      <c r="CV22" s="413"/>
      <c r="CW22" s="413"/>
      <c r="CX22" s="413"/>
      <c r="CY22" s="413"/>
      <c r="CZ22" s="413"/>
      <c r="DA22" s="414"/>
      <c r="DB22" s="412"/>
      <c r="DC22" s="413"/>
      <c r="DD22" s="413"/>
      <c r="DE22" s="413"/>
      <c r="DF22" s="413"/>
      <c r="DG22" s="413"/>
      <c r="DH22" s="413"/>
      <c r="DI22" s="414"/>
    </row>
    <row r="23" spans="1:113" ht="18.75" customHeight="1" x14ac:dyDescent="0.2">
      <c r="A23" s="170"/>
      <c r="B23" s="394"/>
      <c r="C23" s="395"/>
      <c r="D23" s="396"/>
      <c r="E23" s="403"/>
      <c r="F23" s="404"/>
      <c r="G23" s="404"/>
      <c r="H23" s="404"/>
      <c r="I23" s="404"/>
      <c r="J23" s="404"/>
      <c r="K23" s="405"/>
      <c r="L23" s="403"/>
      <c r="M23" s="404"/>
      <c r="N23" s="404"/>
      <c r="O23" s="404"/>
      <c r="P23" s="405"/>
      <c r="Q23" s="409"/>
      <c r="R23" s="410"/>
      <c r="S23" s="410"/>
      <c r="T23" s="410"/>
      <c r="U23" s="410"/>
      <c r="V23" s="411"/>
      <c r="W23" s="458"/>
      <c r="X23" s="395"/>
      <c r="Y23" s="396"/>
      <c r="Z23" s="403"/>
      <c r="AA23" s="404"/>
      <c r="AB23" s="404"/>
      <c r="AC23" s="404"/>
      <c r="AD23" s="404"/>
      <c r="AE23" s="404"/>
      <c r="AF23" s="404"/>
      <c r="AG23" s="405"/>
      <c r="AH23" s="403"/>
      <c r="AI23" s="404"/>
      <c r="AJ23" s="404"/>
      <c r="AK23" s="404"/>
      <c r="AL23" s="405"/>
      <c r="AM23" s="421"/>
      <c r="AN23" s="422"/>
      <c r="AO23" s="422"/>
      <c r="AP23" s="422"/>
      <c r="AQ23" s="422"/>
      <c r="AR23" s="423"/>
      <c r="AS23" s="409"/>
      <c r="AT23" s="410"/>
      <c r="AU23" s="410"/>
      <c r="AV23" s="410"/>
      <c r="AW23" s="410"/>
      <c r="AX23" s="425"/>
      <c r="AY23" s="429" t="s">
        <v>160</v>
      </c>
      <c r="AZ23" s="430"/>
      <c r="BA23" s="430"/>
      <c r="BB23" s="430"/>
      <c r="BC23" s="430"/>
      <c r="BD23" s="430"/>
      <c r="BE23" s="430"/>
      <c r="BF23" s="430"/>
      <c r="BG23" s="430"/>
      <c r="BH23" s="430"/>
      <c r="BI23" s="430"/>
      <c r="BJ23" s="430"/>
      <c r="BK23" s="430"/>
      <c r="BL23" s="430"/>
      <c r="BM23" s="431"/>
      <c r="BN23" s="415">
        <v>14612431</v>
      </c>
      <c r="BO23" s="416"/>
      <c r="BP23" s="416"/>
      <c r="BQ23" s="416"/>
      <c r="BR23" s="416"/>
      <c r="BS23" s="416"/>
      <c r="BT23" s="416"/>
      <c r="BU23" s="417"/>
      <c r="BV23" s="415">
        <v>15971442</v>
      </c>
      <c r="BW23" s="416"/>
      <c r="BX23" s="416"/>
      <c r="BY23" s="416"/>
      <c r="BZ23" s="416"/>
      <c r="CA23" s="416"/>
      <c r="CB23" s="416"/>
      <c r="CC23" s="417"/>
      <c r="CD23" s="183"/>
      <c r="CE23" s="447"/>
      <c r="CF23" s="447"/>
      <c r="CG23" s="447"/>
      <c r="CH23" s="447"/>
      <c r="CI23" s="447"/>
      <c r="CJ23" s="447"/>
      <c r="CK23" s="447"/>
      <c r="CL23" s="447"/>
      <c r="CM23" s="447"/>
      <c r="CN23" s="447"/>
      <c r="CO23" s="447"/>
      <c r="CP23" s="447"/>
      <c r="CQ23" s="447"/>
      <c r="CR23" s="447"/>
      <c r="CS23" s="448"/>
      <c r="CT23" s="412"/>
      <c r="CU23" s="413"/>
      <c r="CV23" s="413"/>
      <c r="CW23" s="413"/>
      <c r="CX23" s="413"/>
      <c r="CY23" s="413"/>
      <c r="CZ23" s="413"/>
      <c r="DA23" s="414"/>
      <c r="DB23" s="412"/>
      <c r="DC23" s="413"/>
      <c r="DD23" s="413"/>
      <c r="DE23" s="413"/>
      <c r="DF23" s="413"/>
      <c r="DG23" s="413"/>
      <c r="DH23" s="413"/>
      <c r="DI23" s="414"/>
    </row>
    <row r="24" spans="1:113" ht="18.75" customHeight="1" thickBot="1" x14ac:dyDescent="0.25">
      <c r="A24" s="170"/>
      <c r="B24" s="394"/>
      <c r="C24" s="395"/>
      <c r="D24" s="396"/>
      <c r="E24" s="371" t="s">
        <v>161</v>
      </c>
      <c r="F24" s="372"/>
      <c r="G24" s="372"/>
      <c r="H24" s="372"/>
      <c r="I24" s="372"/>
      <c r="J24" s="372"/>
      <c r="K24" s="373"/>
      <c r="L24" s="368">
        <v>1</v>
      </c>
      <c r="M24" s="369"/>
      <c r="N24" s="369"/>
      <c r="O24" s="369"/>
      <c r="P24" s="370"/>
      <c r="Q24" s="368">
        <v>10550</v>
      </c>
      <c r="R24" s="369"/>
      <c r="S24" s="369"/>
      <c r="T24" s="369"/>
      <c r="U24" s="369"/>
      <c r="V24" s="370"/>
      <c r="W24" s="458"/>
      <c r="X24" s="395"/>
      <c r="Y24" s="396"/>
      <c r="Z24" s="371" t="s">
        <v>162</v>
      </c>
      <c r="AA24" s="372"/>
      <c r="AB24" s="372"/>
      <c r="AC24" s="372"/>
      <c r="AD24" s="372"/>
      <c r="AE24" s="372"/>
      <c r="AF24" s="372"/>
      <c r="AG24" s="373"/>
      <c r="AH24" s="368">
        <v>1097</v>
      </c>
      <c r="AI24" s="369"/>
      <c r="AJ24" s="369"/>
      <c r="AK24" s="369"/>
      <c r="AL24" s="370"/>
      <c r="AM24" s="368">
        <v>3424834</v>
      </c>
      <c r="AN24" s="369"/>
      <c r="AO24" s="369"/>
      <c r="AP24" s="369"/>
      <c r="AQ24" s="369"/>
      <c r="AR24" s="370"/>
      <c r="AS24" s="368">
        <v>3122</v>
      </c>
      <c r="AT24" s="369"/>
      <c r="AU24" s="369"/>
      <c r="AV24" s="369"/>
      <c r="AW24" s="369"/>
      <c r="AX24" s="428"/>
      <c r="AY24" s="388" t="s">
        <v>163</v>
      </c>
      <c r="AZ24" s="389"/>
      <c r="BA24" s="389"/>
      <c r="BB24" s="389"/>
      <c r="BC24" s="389"/>
      <c r="BD24" s="389"/>
      <c r="BE24" s="389"/>
      <c r="BF24" s="389"/>
      <c r="BG24" s="389"/>
      <c r="BH24" s="389"/>
      <c r="BI24" s="389"/>
      <c r="BJ24" s="389"/>
      <c r="BK24" s="389"/>
      <c r="BL24" s="389"/>
      <c r="BM24" s="390"/>
      <c r="BN24" s="415">
        <v>40579634</v>
      </c>
      <c r="BO24" s="416"/>
      <c r="BP24" s="416"/>
      <c r="BQ24" s="416"/>
      <c r="BR24" s="416"/>
      <c r="BS24" s="416"/>
      <c r="BT24" s="416"/>
      <c r="BU24" s="417"/>
      <c r="BV24" s="415">
        <v>40781287</v>
      </c>
      <c r="BW24" s="416"/>
      <c r="BX24" s="416"/>
      <c r="BY24" s="416"/>
      <c r="BZ24" s="416"/>
      <c r="CA24" s="416"/>
      <c r="CB24" s="416"/>
      <c r="CC24" s="417"/>
      <c r="CD24" s="183"/>
      <c r="CE24" s="447"/>
      <c r="CF24" s="447"/>
      <c r="CG24" s="447"/>
      <c r="CH24" s="447"/>
      <c r="CI24" s="447"/>
      <c r="CJ24" s="447"/>
      <c r="CK24" s="447"/>
      <c r="CL24" s="447"/>
      <c r="CM24" s="447"/>
      <c r="CN24" s="447"/>
      <c r="CO24" s="447"/>
      <c r="CP24" s="447"/>
      <c r="CQ24" s="447"/>
      <c r="CR24" s="447"/>
      <c r="CS24" s="448"/>
      <c r="CT24" s="412"/>
      <c r="CU24" s="413"/>
      <c r="CV24" s="413"/>
      <c r="CW24" s="413"/>
      <c r="CX24" s="413"/>
      <c r="CY24" s="413"/>
      <c r="CZ24" s="413"/>
      <c r="DA24" s="414"/>
      <c r="DB24" s="412"/>
      <c r="DC24" s="413"/>
      <c r="DD24" s="413"/>
      <c r="DE24" s="413"/>
      <c r="DF24" s="413"/>
      <c r="DG24" s="413"/>
      <c r="DH24" s="413"/>
      <c r="DI24" s="414"/>
    </row>
    <row r="25" spans="1:113" ht="18.75" customHeight="1" x14ac:dyDescent="0.2">
      <c r="A25" s="170"/>
      <c r="B25" s="394"/>
      <c r="C25" s="395"/>
      <c r="D25" s="396"/>
      <c r="E25" s="371" t="s">
        <v>164</v>
      </c>
      <c r="F25" s="372"/>
      <c r="G25" s="372"/>
      <c r="H25" s="372"/>
      <c r="I25" s="372"/>
      <c r="J25" s="372"/>
      <c r="K25" s="373"/>
      <c r="L25" s="368">
        <v>2</v>
      </c>
      <c r="M25" s="369"/>
      <c r="N25" s="369"/>
      <c r="O25" s="369"/>
      <c r="P25" s="370"/>
      <c r="Q25" s="368">
        <v>8700</v>
      </c>
      <c r="R25" s="369"/>
      <c r="S25" s="369"/>
      <c r="T25" s="369"/>
      <c r="U25" s="369"/>
      <c r="V25" s="370"/>
      <c r="W25" s="458"/>
      <c r="X25" s="395"/>
      <c r="Y25" s="396"/>
      <c r="Z25" s="371" t="s">
        <v>165</v>
      </c>
      <c r="AA25" s="372"/>
      <c r="AB25" s="372"/>
      <c r="AC25" s="372"/>
      <c r="AD25" s="372"/>
      <c r="AE25" s="372"/>
      <c r="AF25" s="372"/>
      <c r="AG25" s="373"/>
      <c r="AH25" s="368" t="s">
        <v>122</v>
      </c>
      <c r="AI25" s="369"/>
      <c r="AJ25" s="369"/>
      <c r="AK25" s="369"/>
      <c r="AL25" s="370"/>
      <c r="AM25" s="368" t="s">
        <v>122</v>
      </c>
      <c r="AN25" s="369"/>
      <c r="AO25" s="369"/>
      <c r="AP25" s="369"/>
      <c r="AQ25" s="369"/>
      <c r="AR25" s="370"/>
      <c r="AS25" s="368" t="s">
        <v>122</v>
      </c>
      <c r="AT25" s="369"/>
      <c r="AU25" s="369"/>
      <c r="AV25" s="369"/>
      <c r="AW25" s="369"/>
      <c r="AX25" s="428"/>
      <c r="AY25" s="441" t="s">
        <v>166</v>
      </c>
      <c r="AZ25" s="442"/>
      <c r="BA25" s="442"/>
      <c r="BB25" s="442"/>
      <c r="BC25" s="442"/>
      <c r="BD25" s="442"/>
      <c r="BE25" s="442"/>
      <c r="BF25" s="442"/>
      <c r="BG25" s="442"/>
      <c r="BH25" s="442"/>
      <c r="BI25" s="442"/>
      <c r="BJ25" s="442"/>
      <c r="BK25" s="442"/>
      <c r="BL25" s="442"/>
      <c r="BM25" s="443"/>
      <c r="BN25" s="444">
        <v>12910930</v>
      </c>
      <c r="BO25" s="445"/>
      <c r="BP25" s="445"/>
      <c r="BQ25" s="445"/>
      <c r="BR25" s="445"/>
      <c r="BS25" s="445"/>
      <c r="BT25" s="445"/>
      <c r="BU25" s="446"/>
      <c r="BV25" s="444">
        <v>6991278</v>
      </c>
      <c r="BW25" s="445"/>
      <c r="BX25" s="445"/>
      <c r="BY25" s="445"/>
      <c r="BZ25" s="445"/>
      <c r="CA25" s="445"/>
      <c r="CB25" s="445"/>
      <c r="CC25" s="446"/>
      <c r="CD25" s="183"/>
      <c r="CE25" s="447"/>
      <c r="CF25" s="447"/>
      <c r="CG25" s="447"/>
      <c r="CH25" s="447"/>
      <c r="CI25" s="447"/>
      <c r="CJ25" s="447"/>
      <c r="CK25" s="447"/>
      <c r="CL25" s="447"/>
      <c r="CM25" s="447"/>
      <c r="CN25" s="447"/>
      <c r="CO25" s="447"/>
      <c r="CP25" s="447"/>
      <c r="CQ25" s="447"/>
      <c r="CR25" s="447"/>
      <c r="CS25" s="448"/>
      <c r="CT25" s="412"/>
      <c r="CU25" s="413"/>
      <c r="CV25" s="413"/>
      <c r="CW25" s="413"/>
      <c r="CX25" s="413"/>
      <c r="CY25" s="413"/>
      <c r="CZ25" s="413"/>
      <c r="DA25" s="414"/>
      <c r="DB25" s="412"/>
      <c r="DC25" s="413"/>
      <c r="DD25" s="413"/>
      <c r="DE25" s="413"/>
      <c r="DF25" s="413"/>
      <c r="DG25" s="413"/>
      <c r="DH25" s="413"/>
      <c r="DI25" s="414"/>
    </row>
    <row r="26" spans="1:113" ht="18.75" customHeight="1" x14ac:dyDescent="0.2">
      <c r="A26" s="170"/>
      <c r="B26" s="394"/>
      <c r="C26" s="395"/>
      <c r="D26" s="396"/>
      <c r="E26" s="371" t="s">
        <v>167</v>
      </c>
      <c r="F26" s="372"/>
      <c r="G26" s="372"/>
      <c r="H26" s="372"/>
      <c r="I26" s="372"/>
      <c r="J26" s="372"/>
      <c r="K26" s="373"/>
      <c r="L26" s="368">
        <v>1</v>
      </c>
      <c r="M26" s="369"/>
      <c r="N26" s="369"/>
      <c r="O26" s="369"/>
      <c r="P26" s="370"/>
      <c r="Q26" s="368">
        <v>6890</v>
      </c>
      <c r="R26" s="369"/>
      <c r="S26" s="369"/>
      <c r="T26" s="369"/>
      <c r="U26" s="369"/>
      <c r="V26" s="370"/>
      <c r="W26" s="458"/>
      <c r="X26" s="395"/>
      <c r="Y26" s="396"/>
      <c r="Z26" s="371" t="s">
        <v>168</v>
      </c>
      <c r="AA26" s="426"/>
      <c r="AB26" s="426"/>
      <c r="AC26" s="426"/>
      <c r="AD26" s="426"/>
      <c r="AE26" s="426"/>
      <c r="AF26" s="426"/>
      <c r="AG26" s="427"/>
      <c r="AH26" s="368">
        <v>193</v>
      </c>
      <c r="AI26" s="369"/>
      <c r="AJ26" s="369"/>
      <c r="AK26" s="369"/>
      <c r="AL26" s="370"/>
      <c r="AM26" s="368">
        <v>562209</v>
      </c>
      <c r="AN26" s="369"/>
      <c r="AO26" s="369"/>
      <c r="AP26" s="369"/>
      <c r="AQ26" s="369"/>
      <c r="AR26" s="370"/>
      <c r="AS26" s="368">
        <v>2913</v>
      </c>
      <c r="AT26" s="369"/>
      <c r="AU26" s="369"/>
      <c r="AV26" s="369"/>
      <c r="AW26" s="369"/>
      <c r="AX26" s="428"/>
      <c r="AY26" s="455" t="s">
        <v>169</v>
      </c>
      <c r="AZ26" s="375"/>
      <c r="BA26" s="375"/>
      <c r="BB26" s="375"/>
      <c r="BC26" s="375"/>
      <c r="BD26" s="375"/>
      <c r="BE26" s="375"/>
      <c r="BF26" s="375"/>
      <c r="BG26" s="375"/>
      <c r="BH26" s="375"/>
      <c r="BI26" s="375"/>
      <c r="BJ26" s="375"/>
      <c r="BK26" s="375"/>
      <c r="BL26" s="375"/>
      <c r="BM26" s="456"/>
      <c r="BN26" s="415">
        <v>200000</v>
      </c>
      <c r="BO26" s="416"/>
      <c r="BP26" s="416"/>
      <c r="BQ26" s="416"/>
      <c r="BR26" s="416"/>
      <c r="BS26" s="416"/>
      <c r="BT26" s="416"/>
      <c r="BU26" s="417"/>
      <c r="BV26" s="415">
        <v>100000</v>
      </c>
      <c r="BW26" s="416"/>
      <c r="BX26" s="416"/>
      <c r="BY26" s="416"/>
      <c r="BZ26" s="416"/>
      <c r="CA26" s="416"/>
      <c r="CB26" s="416"/>
      <c r="CC26" s="417"/>
      <c r="CD26" s="183"/>
      <c r="CE26" s="447"/>
      <c r="CF26" s="447"/>
      <c r="CG26" s="447"/>
      <c r="CH26" s="447"/>
      <c r="CI26" s="447"/>
      <c r="CJ26" s="447"/>
      <c r="CK26" s="447"/>
      <c r="CL26" s="447"/>
      <c r="CM26" s="447"/>
      <c r="CN26" s="447"/>
      <c r="CO26" s="447"/>
      <c r="CP26" s="447"/>
      <c r="CQ26" s="447"/>
      <c r="CR26" s="447"/>
      <c r="CS26" s="448"/>
      <c r="CT26" s="412"/>
      <c r="CU26" s="413"/>
      <c r="CV26" s="413"/>
      <c r="CW26" s="413"/>
      <c r="CX26" s="413"/>
      <c r="CY26" s="413"/>
      <c r="CZ26" s="413"/>
      <c r="DA26" s="414"/>
      <c r="DB26" s="412"/>
      <c r="DC26" s="413"/>
      <c r="DD26" s="413"/>
      <c r="DE26" s="413"/>
      <c r="DF26" s="413"/>
      <c r="DG26" s="413"/>
      <c r="DH26" s="413"/>
      <c r="DI26" s="414"/>
    </row>
    <row r="27" spans="1:113" ht="18.75" customHeight="1" thickBot="1" x14ac:dyDescent="0.25">
      <c r="A27" s="170"/>
      <c r="B27" s="394"/>
      <c r="C27" s="395"/>
      <c r="D27" s="396"/>
      <c r="E27" s="371" t="s">
        <v>170</v>
      </c>
      <c r="F27" s="372"/>
      <c r="G27" s="372"/>
      <c r="H27" s="372"/>
      <c r="I27" s="372"/>
      <c r="J27" s="372"/>
      <c r="K27" s="373"/>
      <c r="L27" s="368">
        <v>1</v>
      </c>
      <c r="M27" s="369"/>
      <c r="N27" s="369"/>
      <c r="O27" s="369"/>
      <c r="P27" s="370"/>
      <c r="Q27" s="368">
        <v>6300</v>
      </c>
      <c r="R27" s="369"/>
      <c r="S27" s="369"/>
      <c r="T27" s="369"/>
      <c r="U27" s="369"/>
      <c r="V27" s="370"/>
      <c r="W27" s="458"/>
      <c r="X27" s="395"/>
      <c r="Y27" s="396"/>
      <c r="Z27" s="371" t="s">
        <v>171</v>
      </c>
      <c r="AA27" s="372"/>
      <c r="AB27" s="372"/>
      <c r="AC27" s="372"/>
      <c r="AD27" s="372"/>
      <c r="AE27" s="372"/>
      <c r="AF27" s="372"/>
      <c r="AG27" s="373"/>
      <c r="AH27" s="368">
        <v>76</v>
      </c>
      <c r="AI27" s="369"/>
      <c r="AJ27" s="369"/>
      <c r="AK27" s="369"/>
      <c r="AL27" s="370"/>
      <c r="AM27" s="368">
        <v>216508</v>
      </c>
      <c r="AN27" s="369"/>
      <c r="AO27" s="369"/>
      <c r="AP27" s="369"/>
      <c r="AQ27" s="369"/>
      <c r="AR27" s="370"/>
      <c r="AS27" s="368">
        <v>2849</v>
      </c>
      <c r="AT27" s="369"/>
      <c r="AU27" s="369"/>
      <c r="AV27" s="369"/>
      <c r="AW27" s="369"/>
      <c r="AX27" s="428"/>
      <c r="AY27" s="452" t="s">
        <v>172</v>
      </c>
      <c r="AZ27" s="453"/>
      <c r="BA27" s="453"/>
      <c r="BB27" s="453"/>
      <c r="BC27" s="453"/>
      <c r="BD27" s="453"/>
      <c r="BE27" s="453"/>
      <c r="BF27" s="453"/>
      <c r="BG27" s="453"/>
      <c r="BH27" s="453"/>
      <c r="BI27" s="453"/>
      <c r="BJ27" s="453"/>
      <c r="BK27" s="453"/>
      <c r="BL27" s="453"/>
      <c r="BM27" s="454"/>
      <c r="BN27" s="449" t="s">
        <v>122</v>
      </c>
      <c r="BO27" s="450"/>
      <c r="BP27" s="450"/>
      <c r="BQ27" s="450"/>
      <c r="BR27" s="450"/>
      <c r="BS27" s="450"/>
      <c r="BT27" s="450"/>
      <c r="BU27" s="451"/>
      <c r="BV27" s="449" t="s">
        <v>122</v>
      </c>
      <c r="BW27" s="450"/>
      <c r="BX27" s="450"/>
      <c r="BY27" s="450"/>
      <c r="BZ27" s="450"/>
      <c r="CA27" s="450"/>
      <c r="CB27" s="450"/>
      <c r="CC27" s="451"/>
      <c r="CD27" s="185"/>
      <c r="CE27" s="447"/>
      <c r="CF27" s="447"/>
      <c r="CG27" s="447"/>
      <c r="CH27" s="447"/>
      <c r="CI27" s="447"/>
      <c r="CJ27" s="447"/>
      <c r="CK27" s="447"/>
      <c r="CL27" s="447"/>
      <c r="CM27" s="447"/>
      <c r="CN27" s="447"/>
      <c r="CO27" s="447"/>
      <c r="CP27" s="447"/>
      <c r="CQ27" s="447"/>
      <c r="CR27" s="447"/>
      <c r="CS27" s="448"/>
      <c r="CT27" s="412"/>
      <c r="CU27" s="413"/>
      <c r="CV27" s="413"/>
      <c r="CW27" s="413"/>
      <c r="CX27" s="413"/>
      <c r="CY27" s="413"/>
      <c r="CZ27" s="413"/>
      <c r="DA27" s="414"/>
      <c r="DB27" s="412"/>
      <c r="DC27" s="413"/>
      <c r="DD27" s="413"/>
      <c r="DE27" s="413"/>
      <c r="DF27" s="413"/>
      <c r="DG27" s="413"/>
      <c r="DH27" s="413"/>
      <c r="DI27" s="414"/>
    </row>
    <row r="28" spans="1:113" ht="18.75" customHeight="1" x14ac:dyDescent="0.2">
      <c r="A28" s="170"/>
      <c r="B28" s="394"/>
      <c r="C28" s="395"/>
      <c r="D28" s="396"/>
      <c r="E28" s="371" t="s">
        <v>173</v>
      </c>
      <c r="F28" s="372"/>
      <c r="G28" s="372"/>
      <c r="H28" s="372"/>
      <c r="I28" s="372"/>
      <c r="J28" s="372"/>
      <c r="K28" s="373"/>
      <c r="L28" s="368">
        <v>1</v>
      </c>
      <c r="M28" s="369"/>
      <c r="N28" s="369"/>
      <c r="O28" s="369"/>
      <c r="P28" s="370"/>
      <c r="Q28" s="368">
        <v>5790</v>
      </c>
      <c r="R28" s="369"/>
      <c r="S28" s="369"/>
      <c r="T28" s="369"/>
      <c r="U28" s="369"/>
      <c r="V28" s="370"/>
      <c r="W28" s="458"/>
      <c r="X28" s="395"/>
      <c r="Y28" s="396"/>
      <c r="Z28" s="371" t="s">
        <v>174</v>
      </c>
      <c r="AA28" s="372"/>
      <c r="AB28" s="372"/>
      <c r="AC28" s="372"/>
      <c r="AD28" s="372"/>
      <c r="AE28" s="372"/>
      <c r="AF28" s="372"/>
      <c r="AG28" s="373"/>
      <c r="AH28" s="368" t="s">
        <v>122</v>
      </c>
      <c r="AI28" s="369"/>
      <c r="AJ28" s="369"/>
      <c r="AK28" s="369"/>
      <c r="AL28" s="370"/>
      <c r="AM28" s="368" t="s">
        <v>122</v>
      </c>
      <c r="AN28" s="369"/>
      <c r="AO28" s="369"/>
      <c r="AP28" s="369"/>
      <c r="AQ28" s="369"/>
      <c r="AR28" s="370"/>
      <c r="AS28" s="368" t="s">
        <v>122</v>
      </c>
      <c r="AT28" s="369"/>
      <c r="AU28" s="369"/>
      <c r="AV28" s="369"/>
      <c r="AW28" s="369"/>
      <c r="AX28" s="428"/>
      <c r="AY28" s="432" t="s">
        <v>175</v>
      </c>
      <c r="AZ28" s="433"/>
      <c r="BA28" s="433"/>
      <c r="BB28" s="434"/>
      <c r="BC28" s="441" t="s">
        <v>46</v>
      </c>
      <c r="BD28" s="442"/>
      <c r="BE28" s="442"/>
      <c r="BF28" s="442"/>
      <c r="BG28" s="442"/>
      <c r="BH28" s="442"/>
      <c r="BI28" s="442"/>
      <c r="BJ28" s="442"/>
      <c r="BK28" s="442"/>
      <c r="BL28" s="442"/>
      <c r="BM28" s="443"/>
      <c r="BN28" s="444">
        <v>9261500</v>
      </c>
      <c r="BO28" s="445"/>
      <c r="BP28" s="445"/>
      <c r="BQ28" s="445"/>
      <c r="BR28" s="445"/>
      <c r="BS28" s="445"/>
      <c r="BT28" s="445"/>
      <c r="BU28" s="446"/>
      <c r="BV28" s="444">
        <v>8256500</v>
      </c>
      <c r="BW28" s="445"/>
      <c r="BX28" s="445"/>
      <c r="BY28" s="445"/>
      <c r="BZ28" s="445"/>
      <c r="CA28" s="445"/>
      <c r="CB28" s="445"/>
      <c r="CC28" s="446"/>
      <c r="CD28" s="183"/>
      <c r="CE28" s="447"/>
      <c r="CF28" s="447"/>
      <c r="CG28" s="447"/>
      <c r="CH28" s="447"/>
      <c r="CI28" s="447"/>
      <c r="CJ28" s="447"/>
      <c r="CK28" s="447"/>
      <c r="CL28" s="447"/>
      <c r="CM28" s="447"/>
      <c r="CN28" s="447"/>
      <c r="CO28" s="447"/>
      <c r="CP28" s="447"/>
      <c r="CQ28" s="447"/>
      <c r="CR28" s="447"/>
      <c r="CS28" s="448"/>
      <c r="CT28" s="412"/>
      <c r="CU28" s="413"/>
      <c r="CV28" s="413"/>
      <c r="CW28" s="413"/>
      <c r="CX28" s="413"/>
      <c r="CY28" s="413"/>
      <c r="CZ28" s="413"/>
      <c r="DA28" s="414"/>
      <c r="DB28" s="412"/>
      <c r="DC28" s="413"/>
      <c r="DD28" s="413"/>
      <c r="DE28" s="413"/>
      <c r="DF28" s="413"/>
      <c r="DG28" s="413"/>
      <c r="DH28" s="413"/>
      <c r="DI28" s="414"/>
    </row>
    <row r="29" spans="1:113" ht="18.75" customHeight="1" x14ac:dyDescent="0.2">
      <c r="A29" s="170"/>
      <c r="B29" s="394"/>
      <c r="C29" s="395"/>
      <c r="D29" s="396"/>
      <c r="E29" s="371" t="s">
        <v>176</v>
      </c>
      <c r="F29" s="372"/>
      <c r="G29" s="372"/>
      <c r="H29" s="372"/>
      <c r="I29" s="372"/>
      <c r="J29" s="372"/>
      <c r="K29" s="373"/>
      <c r="L29" s="368">
        <v>20</v>
      </c>
      <c r="M29" s="369"/>
      <c r="N29" s="369"/>
      <c r="O29" s="369"/>
      <c r="P29" s="370"/>
      <c r="Q29" s="368">
        <v>5530</v>
      </c>
      <c r="R29" s="369"/>
      <c r="S29" s="369"/>
      <c r="T29" s="369"/>
      <c r="U29" s="369"/>
      <c r="V29" s="370"/>
      <c r="W29" s="459"/>
      <c r="X29" s="460"/>
      <c r="Y29" s="461"/>
      <c r="Z29" s="371" t="s">
        <v>177</v>
      </c>
      <c r="AA29" s="372"/>
      <c r="AB29" s="372"/>
      <c r="AC29" s="372"/>
      <c r="AD29" s="372"/>
      <c r="AE29" s="372"/>
      <c r="AF29" s="372"/>
      <c r="AG29" s="373"/>
      <c r="AH29" s="368">
        <v>1173</v>
      </c>
      <c r="AI29" s="369"/>
      <c r="AJ29" s="369"/>
      <c r="AK29" s="369"/>
      <c r="AL29" s="370"/>
      <c r="AM29" s="368">
        <v>3641342</v>
      </c>
      <c r="AN29" s="369"/>
      <c r="AO29" s="369"/>
      <c r="AP29" s="369"/>
      <c r="AQ29" s="369"/>
      <c r="AR29" s="370"/>
      <c r="AS29" s="368">
        <v>3104</v>
      </c>
      <c r="AT29" s="369"/>
      <c r="AU29" s="369"/>
      <c r="AV29" s="369"/>
      <c r="AW29" s="369"/>
      <c r="AX29" s="428"/>
      <c r="AY29" s="435"/>
      <c r="AZ29" s="436"/>
      <c r="BA29" s="436"/>
      <c r="BB29" s="437"/>
      <c r="BC29" s="429" t="s">
        <v>178</v>
      </c>
      <c r="BD29" s="430"/>
      <c r="BE29" s="430"/>
      <c r="BF29" s="430"/>
      <c r="BG29" s="430"/>
      <c r="BH29" s="430"/>
      <c r="BI29" s="430"/>
      <c r="BJ29" s="430"/>
      <c r="BK29" s="430"/>
      <c r="BL29" s="430"/>
      <c r="BM29" s="431"/>
      <c r="BN29" s="415">
        <v>2116650</v>
      </c>
      <c r="BO29" s="416"/>
      <c r="BP29" s="416"/>
      <c r="BQ29" s="416"/>
      <c r="BR29" s="416"/>
      <c r="BS29" s="416"/>
      <c r="BT29" s="416"/>
      <c r="BU29" s="417"/>
      <c r="BV29" s="415">
        <v>1688327</v>
      </c>
      <c r="BW29" s="416"/>
      <c r="BX29" s="416"/>
      <c r="BY29" s="416"/>
      <c r="BZ29" s="416"/>
      <c r="CA29" s="416"/>
      <c r="CB29" s="416"/>
      <c r="CC29" s="417"/>
      <c r="CD29" s="185"/>
      <c r="CE29" s="447"/>
      <c r="CF29" s="447"/>
      <c r="CG29" s="447"/>
      <c r="CH29" s="447"/>
      <c r="CI29" s="447"/>
      <c r="CJ29" s="447"/>
      <c r="CK29" s="447"/>
      <c r="CL29" s="447"/>
      <c r="CM29" s="447"/>
      <c r="CN29" s="447"/>
      <c r="CO29" s="447"/>
      <c r="CP29" s="447"/>
      <c r="CQ29" s="447"/>
      <c r="CR29" s="447"/>
      <c r="CS29" s="448"/>
      <c r="CT29" s="412"/>
      <c r="CU29" s="413"/>
      <c r="CV29" s="413"/>
      <c r="CW29" s="413"/>
      <c r="CX29" s="413"/>
      <c r="CY29" s="413"/>
      <c r="CZ29" s="413"/>
      <c r="DA29" s="414"/>
      <c r="DB29" s="412"/>
      <c r="DC29" s="413"/>
      <c r="DD29" s="413"/>
      <c r="DE29" s="413"/>
      <c r="DF29" s="413"/>
      <c r="DG29" s="413"/>
      <c r="DH29" s="413"/>
      <c r="DI29" s="414"/>
    </row>
    <row r="30" spans="1:113" ht="18.75" customHeight="1" thickBot="1" x14ac:dyDescent="0.25">
      <c r="A30" s="170"/>
      <c r="B30" s="397"/>
      <c r="C30" s="398"/>
      <c r="D30" s="399"/>
      <c r="E30" s="376"/>
      <c r="F30" s="377"/>
      <c r="G30" s="377"/>
      <c r="H30" s="377"/>
      <c r="I30" s="377"/>
      <c r="J30" s="377"/>
      <c r="K30" s="378"/>
      <c r="L30" s="379"/>
      <c r="M30" s="380"/>
      <c r="N30" s="380"/>
      <c r="O30" s="380"/>
      <c r="P30" s="381"/>
      <c r="Q30" s="379"/>
      <c r="R30" s="380"/>
      <c r="S30" s="380"/>
      <c r="T30" s="380"/>
      <c r="U30" s="380"/>
      <c r="V30" s="381"/>
      <c r="W30" s="382" t="s">
        <v>179</v>
      </c>
      <c r="X30" s="383"/>
      <c r="Y30" s="383"/>
      <c r="Z30" s="383"/>
      <c r="AA30" s="383"/>
      <c r="AB30" s="383"/>
      <c r="AC30" s="383"/>
      <c r="AD30" s="383"/>
      <c r="AE30" s="383"/>
      <c r="AF30" s="383"/>
      <c r="AG30" s="384"/>
      <c r="AH30" s="385">
        <v>99.7</v>
      </c>
      <c r="AI30" s="386"/>
      <c r="AJ30" s="386"/>
      <c r="AK30" s="386"/>
      <c r="AL30" s="386"/>
      <c r="AM30" s="386"/>
      <c r="AN30" s="386"/>
      <c r="AO30" s="386"/>
      <c r="AP30" s="386"/>
      <c r="AQ30" s="386"/>
      <c r="AR30" s="386"/>
      <c r="AS30" s="386"/>
      <c r="AT30" s="386"/>
      <c r="AU30" s="386"/>
      <c r="AV30" s="386"/>
      <c r="AW30" s="386"/>
      <c r="AX30" s="387"/>
      <c r="AY30" s="438"/>
      <c r="AZ30" s="439"/>
      <c r="BA30" s="439"/>
      <c r="BB30" s="440"/>
      <c r="BC30" s="388" t="s">
        <v>48</v>
      </c>
      <c r="BD30" s="389"/>
      <c r="BE30" s="389"/>
      <c r="BF30" s="389"/>
      <c r="BG30" s="389"/>
      <c r="BH30" s="389"/>
      <c r="BI30" s="389"/>
      <c r="BJ30" s="389"/>
      <c r="BK30" s="389"/>
      <c r="BL30" s="389"/>
      <c r="BM30" s="390"/>
      <c r="BN30" s="449">
        <v>4927182</v>
      </c>
      <c r="BO30" s="450"/>
      <c r="BP30" s="450"/>
      <c r="BQ30" s="450"/>
      <c r="BR30" s="450"/>
      <c r="BS30" s="450"/>
      <c r="BT30" s="450"/>
      <c r="BU30" s="451"/>
      <c r="BV30" s="449">
        <v>5262298</v>
      </c>
      <c r="BW30" s="450"/>
      <c r="BX30" s="450"/>
      <c r="BY30" s="450"/>
      <c r="BZ30" s="450"/>
      <c r="CA30" s="450"/>
      <c r="CB30" s="450"/>
      <c r="CC30" s="451"/>
      <c r="CD30" s="186"/>
      <c r="CE30" s="187"/>
      <c r="CF30" s="187"/>
      <c r="CG30" s="187"/>
      <c r="CH30" s="187"/>
      <c r="CI30" s="187"/>
      <c r="CJ30" s="187"/>
      <c r="CK30" s="187"/>
      <c r="CL30" s="187"/>
      <c r="CM30" s="187"/>
      <c r="CN30" s="187"/>
      <c r="CO30" s="187"/>
      <c r="CP30" s="187"/>
      <c r="CQ30" s="187"/>
      <c r="CR30" s="187"/>
      <c r="CS30" s="188"/>
      <c r="CT30" s="189"/>
      <c r="CU30" s="190"/>
      <c r="CV30" s="190"/>
      <c r="CW30" s="190"/>
      <c r="CX30" s="190"/>
      <c r="CY30" s="190"/>
      <c r="CZ30" s="190"/>
      <c r="DA30" s="191"/>
      <c r="DB30" s="189"/>
      <c r="DC30" s="190"/>
      <c r="DD30" s="190"/>
      <c r="DE30" s="190"/>
      <c r="DF30" s="190"/>
      <c r="DG30" s="190"/>
      <c r="DH30" s="190"/>
      <c r="DI30" s="191"/>
    </row>
    <row r="31" spans="1:113" ht="13.5" customHeight="1" x14ac:dyDescent="0.2">
      <c r="A31" s="170"/>
      <c r="B31" s="192"/>
      <c r="DI31" s="193"/>
    </row>
    <row r="32" spans="1:113" ht="13.5" customHeight="1" x14ac:dyDescent="0.2">
      <c r="A32" s="170"/>
      <c r="B32" s="194"/>
      <c r="C32" s="374" t="s">
        <v>180</v>
      </c>
      <c r="D32" s="374"/>
      <c r="E32" s="374"/>
      <c r="F32" s="374"/>
      <c r="G32" s="374"/>
      <c r="H32" s="374"/>
      <c r="I32" s="374"/>
      <c r="J32" s="374"/>
      <c r="K32" s="374"/>
      <c r="L32" s="374"/>
      <c r="M32" s="374"/>
      <c r="N32" s="374"/>
      <c r="O32" s="374"/>
      <c r="P32" s="374"/>
      <c r="Q32" s="374"/>
      <c r="R32" s="374"/>
      <c r="S32" s="374"/>
      <c r="U32" s="375" t="s">
        <v>181</v>
      </c>
      <c r="V32" s="375"/>
      <c r="W32" s="375"/>
      <c r="X32" s="375"/>
      <c r="Y32" s="375"/>
      <c r="Z32" s="375"/>
      <c r="AA32" s="375"/>
      <c r="AB32" s="375"/>
      <c r="AC32" s="375"/>
      <c r="AD32" s="375"/>
      <c r="AE32" s="375"/>
      <c r="AF32" s="375"/>
      <c r="AG32" s="375"/>
      <c r="AH32" s="375"/>
      <c r="AI32" s="375"/>
      <c r="AJ32" s="375"/>
      <c r="AK32" s="375"/>
      <c r="AM32" s="375" t="s">
        <v>182</v>
      </c>
      <c r="AN32" s="375"/>
      <c r="AO32" s="375"/>
      <c r="AP32" s="375"/>
      <c r="AQ32" s="375"/>
      <c r="AR32" s="375"/>
      <c r="AS32" s="375"/>
      <c r="AT32" s="375"/>
      <c r="AU32" s="375"/>
      <c r="AV32" s="375"/>
      <c r="AW32" s="375"/>
      <c r="AX32" s="375"/>
      <c r="AY32" s="375"/>
      <c r="AZ32" s="375"/>
      <c r="BA32" s="375"/>
      <c r="BB32" s="375"/>
      <c r="BC32" s="375"/>
      <c r="BE32" s="375" t="s">
        <v>183</v>
      </c>
      <c r="BF32" s="375"/>
      <c r="BG32" s="375"/>
      <c r="BH32" s="375"/>
      <c r="BI32" s="375"/>
      <c r="BJ32" s="375"/>
      <c r="BK32" s="375"/>
      <c r="BL32" s="375"/>
      <c r="BM32" s="375"/>
      <c r="BN32" s="375"/>
      <c r="BO32" s="375"/>
      <c r="BP32" s="375"/>
      <c r="BQ32" s="375"/>
      <c r="BR32" s="375"/>
      <c r="BS32" s="375"/>
      <c r="BT32" s="375"/>
      <c r="BU32" s="375"/>
      <c r="BW32" s="375" t="s">
        <v>184</v>
      </c>
      <c r="BX32" s="375"/>
      <c r="BY32" s="375"/>
      <c r="BZ32" s="375"/>
      <c r="CA32" s="375"/>
      <c r="CB32" s="375"/>
      <c r="CC32" s="375"/>
      <c r="CD32" s="375"/>
      <c r="CE32" s="375"/>
      <c r="CF32" s="375"/>
      <c r="CG32" s="375"/>
      <c r="CH32" s="375"/>
      <c r="CI32" s="375"/>
      <c r="CJ32" s="375"/>
      <c r="CK32" s="375"/>
      <c r="CL32" s="375"/>
      <c r="CM32" s="375"/>
      <c r="CO32" s="375" t="s">
        <v>185</v>
      </c>
      <c r="CP32" s="375"/>
      <c r="CQ32" s="375"/>
      <c r="CR32" s="375"/>
      <c r="CS32" s="375"/>
      <c r="CT32" s="375"/>
      <c r="CU32" s="375"/>
      <c r="CV32" s="375"/>
      <c r="CW32" s="375"/>
      <c r="CX32" s="375"/>
      <c r="CY32" s="375"/>
      <c r="CZ32" s="375"/>
      <c r="DA32" s="375"/>
      <c r="DB32" s="375"/>
      <c r="DC32" s="375"/>
      <c r="DD32" s="375"/>
      <c r="DE32" s="375"/>
      <c r="DI32" s="193"/>
    </row>
    <row r="33" spans="1:113" ht="13.5" customHeight="1" x14ac:dyDescent="0.2">
      <c r="A33" s="170"/>
      <c r="B33" s="194"/>
      <c r="C33" s="367" t="s">
        <v>186</v>
      </c>
      <c r="D33" s="367"/>
      <c r="E33" s="366" t="s">
        <v>187</v>
      </c>
      <c r="F33" s="366"/>
      <c r="G33" s="366"/>
      <c r="H33" s="366"/>
      <c r="I33" s="366"/>
      <c r="J33" s="366"/>
      <c r="K33" s="366"/>
      <c r="L33" s="366"/>
      <c r="M33" s="366"/>
      <c r="N33" s="366"/>
      <c r="O33" s="366"/>
      <c r="P33" s="366"/>
      <c r="Q33" s="366"/>
      <c r="R33" s="366"/>
      <c r="S33" s="366"/>
      <c r="T33" s="195"/>
      <c r="U33" s="367" t="s">
        <v>186</v>
      </c>
      <c r="V33" s="367"/>
      <c r="W33" s="366" t="s">
        <v>187</v>
      </c>
      <c r="X33" s="366"/>
      <c r="Y33" s="366"/>
      <c r="Z33" s="366"/>
      <c r="AA33" s="366"/>
      <c r="AB33" s="366"/>
      <c r="AC33" s="366"/>
      <c r="AD33" s="366"/>
      <c r="AE33" s="366"/>
      <c r="AF33" s="366"/>
      <c r="AG33" s="366"/>
      <c r="AH33" s="366"/>
      <c r="AI33" s="366"/>
      <c r="AJ33" s="366"/>
      <c r="AK33" s="366"/>
      <c r="AL33" s="195"/>
      <c r="AM33" s="367" t="s">
        <v>186</v>
      </c>
      <c r="AN33" s="367"/>
      <c r="AO33" s="366" t="s">
        <v>187</v>
      </c>
      <c r="AP33" s="366"/>
      <c r="AQ33" s="366"/>
      <c r="AR33" s="366"/>
      <c r="AS33" s="366"/>
      <c r="AT33" s="366"/>
      <c r="AU33" s="366"/>
      <c r="AV33" s="366"/>
      <c r="AW33" s="366"/>
      <c r="AX33" s="366"/>
      <c r="AY33" s="366"/>
      <c r="AZ33" s="366"/>
      <c r="BA33" s="366"/>
      <c r="BB33" s="366"/>
      <c r="BC33" s="366"/>
      <c r="BD33" s="196"/>
      <c r="BE33" s="366" t="s">
        <v>188</v>
      </c>
      <c r="BF33" s="366"/>
      <c r="BG33" s="366" t="s">
        <v>189</v>
      </c>
      <c r="BH33" s="366"/>
      <c r="BI33" s="366"/>
      <c r="BJ33" s="366"/>
      <c r="BK33" s="366"/>
      <c r="BL33" s="366"/>
      <c r="BM33" s="366"/>
      <c r="BN33" s="366"/>
      <c r="BO33" s="366"/>
      <c r="BP33" s="366"/>
      <c r="BQ33" s="366"/>
      <c r="BR33" s="366"/>
      <c r="BS33" s="366"/>
      <c r="BT33" s="366"/>
      <c r="BU33" s="366"/>
      <c r="BV33" s="196"/>
      <c r="BW33" s="367" t="s">
        <v>188</v>
      </c>
      <c r="BX33" s="367"/>
      <c r="BY33" s="366" t="s">
        <v>190</v>
      </c>
      <c r="BZ33" s="366"/>
      <c r="CA33" s="366"/>
      <c r="CB33" s="366"/>
      <c r="CC33" s="366"/>
      <c r="CD33" s="366"/>
      <c r="CE33" s="366"/>
      <c r="CF33" s="366"/>
      <c r="CG33" s="366"/>
      <c r="CH33" s="366"/>
      <c r="CI33" s="366"/>
      <c r="CJ33" s="366"/>
      <c r="CK33" s="366"/>
      <c r="CL33" s="366"/>
      <c r="CM33" s="366"/>
      <c r="CN33" s="195"/>
      <c r="CO33" s="367" t="s">
        <v>186</v>
      </c>
      <c r="CP33" s="367"/>
      <c r="CQ33" s="366" t="s">
        <v>191</v>
      </c>
      <c r="CR33" s="366"/>
      <c r="CS33" s="366"/>
      <c r="CT33" s="366"/>
      <c r="CU33" s="366"/>
      <c r="CV33" s="366"/>
      <c r="CW33" s="366"/>
      <c r="CX33" s="366"/>
      <c r="CY33" s="366"/>
      <c r="CZ33" s="366"/>
      <c r="DA33" s="366"/>
      <c r="DB33" s="366"/>
      <c r="DC33" s="366"/>
      <c r="DD33" s="366"/>
      <c r="DE33" s="366"/>
      <c r="DF33" s="195"/>
      <c r="DG33" s="365" t="s">
        <v>192</v>
      </c>
      <c r="DH33" s="365"/>
      <c r="DI33" s="197"/>
    </row>
    <row r="34" spans="1:113" ht="32.25" customHeight="1" x14ac:dyDescent="0.2">
      <c r="A34" s="170"/>
      <c r="B34" s="194"/>
      <c r="C34" s="363">
        <f>IF(E34="","",1)</f>
        <v>1</v>
      </c>
      <c r="D34" s="363"/>
      <c r="E34" s="364" t="str">
        <f>IF('各会計、関係団体の財政状況及び健全化判断比率'!B7="","",'各会計、関係団体の財政状況及び健全化判断比率'!B7)</f>
        <v>一般会計</v>
      </c>
      <c r="F34" s="364"/>
      <c r="G34" s="364"/>
      <c r="H34" s="364"/>
      <c r="I34" s="364"/>
      <c r="J34" s="364"/>
      <c r="K34" s="364"/>
      <c r="L34" s="364"/>
      <c r="M34" s="364"/>
      <c r="N34" s="364"/>
      <c r="O34" s="364"/>
      <c r="P34" s="364"/>
      <c r="Q34" s="364"/>
      <c r="R34" s="364"/>
      <c r="S34" s="364"/>
      <c r="T34" s="170"/>
      <c r="U34" s="363">
        <f>IF(W34="","",MAX(C34:D43)+1)</f>
        <v>3</v>
      </c>
      <c r="V34" s="363"/>
      <c r="W34" s="364" t="str">
        <f>IF('各会計、関係団体の財政状況及び健全化判断比率'!B28="","",'各会計、関係団体の財政状況及び健全化判断比率'!B28)</f>
        <v>国民健康保険事業会計</v>
      </c>
      <c r="X34" s="364"/>
      <c r="Y34" s="364"/>
      <c r="Z34" s="364"/>
      <c r="AA34" s="364"/>
      <c r="AB34" s="364"/>
      <c r="AC34" s="364"/>
      <c r="AD34" s="364"/>
      <c r="AE34" s="364"/>
      <c r="AF34" s="364"/>
      <c r="AG34" s="364"/>
      <c r="AH34" s="364"/>
      <c r="AI34" s="364"/>
      <c r="AJ34" s="364"/>
      <c r="AK34" s="364"/>
      <c r="AL34" s="170"/>
      <c r="AM34" s="363">
        <f>IF(AO34="","",MAX(C34:D43,U34:V43)+1)</f>
        <v>9</v>
      </c>
      <c r="AN34" s="363"/>
      <c r="AO34" s="364" t="str">
        <f>IF('各会計、関係団体の財政状況及び健全化判断比率'!B34="","",'各会計、関係団体の財政状況及び健全化判断比率'!B34)</f>
        <v>病院事業会計</v>
      </c>
      <c r="AP34" s="364"/>
      <c r="AQ34" s="364"/>
      <c r="AR34" s="364"/>
      <c r="AS34" s="364"/>
      <c r="AT34" s="364"/>
      <c r="AU34" s="364"/>
      <c r="AV34" s="364"/>
      <c r="AW34" s="364"/>
      <c r="AX34" s="364"/>
      <c r="AY34" s="364"/>
      <c r="AZ34" s="364"/>
      <c r="BA34" s="364"/>
      <c r="BB34" s="364"/>
      <c r="BC34" s="364"/>
      <c r="BD34" s="170"/>
      <c r="BE34" s="363">
        <f>IF(BG34="","",MAX(C34:D43,U34:V43,AM34:AN43)+1)</f>
        <v>15</v>
      </c>
      <c r="BF34" s="363"/>
      <c r="BG34" s="364" t="str">
        <f>IF('各会計、関係団体の財政状況及び健全化判断比率'!B40="","",'各会計、関係団体の財政状況及び健全化判断比率'!B40)</f>
        <v>公設地方卸売市場事業会計</v>
      </c>
      <c r="BH34" s="364"/>
      <c r="BI34" s="364"/>
      <c r="BJ34" s="364"/>
      <c r="BK34" s="364"/>
      <c r="BL34" s="364"/>
      <c r="BM34" s="364"/>
      <c r="BN34" s="364"/>
      <c r="BO34" s="364"/>
      <c r="BP34" s="364"/>
      <c r="BQ34" s="364"/>
      <c r="BR34" s="364"/>
      <c r="BS34" s="364"/>
      <c r="BT34" s="364"/>
      <c r="BU34" s="364"/>
      <c r="BV34" s="170"/>
      <c r="BW34" s="363">
        <f>IF(BY34="","",MAX(C34:D43,U34:V43,AM34:AN43,BE34:BF43)+1)</f>
        <v>16</v>
      </c>
      <c r="BX34" s="363"/>
      <c r="BY34" s="364" t="str">
        <f>IF('各会計、関係団体の財政状況及び健全化判断比率'!B68="","",'各会計、関係団体の財政状況及び健全化判断比率'!B68)</f>
        <v>大垣消防組合</v>
      </c>
      <c r="BZ34" s="364"/>
      <c r="CA34" s="364"/>
      <c r="CB34" s="364"/>
      <c r="CC34" s="364"/>
      <c r="CD34" s="364"/>
      <c r="CE34" s="364"/>
      <c r="CF34" s="364"/>
      <c r="CG34" s="364"/>
      <c r="CH34" s="364"/>
      <c r="CI34" s="364"/>
      <c r="CJ34" s="364"/>
      <c r="CK34" s="364"/>
      <c r="CL34" s="364"/>
      <c r="CM34" s="364"/>
      <c r="CN34" s="170"/>
      <c r="CO34" s="363">
        <f>IF(CQ34="","",MAX(C34:D43,U34:V43,AM34:AN43,BE34:BF43,BW34:BX43)+1)</f>
        <v>26</v>
      </c>
      <c r="CP34" s="363"/>
      <c r="CQ34" s="364" t="str">
        <f>IF('各会計、関係団体の財政状況及び健全化判断比率'!BS7="","",'各会計、関係団体の財政状況及び健全化判断比率'!BS7)</f>
        <v>大垣勤労者福祉サービスセンター</v>
      </c>
      <c r="CR34" s="364"/>
      <c r="CS34" s="364"/>
      <c r="CT34" s="364"/>
      <c r="CU34" s="364"/>
      <c r="CV34" s="364"/>
      <c r="CW34" s="364"/>
      <c r="CX34" s="364"/>
      <c r="CY34" s="364"/>
      <c r="CZ34" s="364"/>
      <c r="DA34" s="364"/>
      <c r="DB34" s="364"/>
      <c r="DC34" s="364"/>
      <c r="DD34" s="364"/>
      <c r="DE34" s="364"/>
      <c r="DG34" s="361" t="str">
        <f>IF('各会計、関係団体の財政状況及び健全化判断比率'!BR7="","",'各会計、関係団体の財政状況及び健全化判断比率'!BR7)</f>
        <v/>
      </c>
      <c r="DH34" s="361"/>
      <c r="DI34" s="197"/>
    </row>
    <row r="35" spans="1:113" ht="32.25" customHeight="1" x14ac:dyDescent="0.2">
      <c r="A35" s="170"/>
      <c r="B35" s="194"/>
      <c r="C35" s="363">
        <f>IF(E35="","",C34+1)</f>
        <v>2</v>
      </c>
      <c r="D35" s="363"/>
      <c r="E35" s="364" t="str">
        <f>IF('各会計、関係団体の財政状況及び健全化判断比率'!B8="","",'各会計、関係団体の財政状況及び健全化判断比率'!B8)</f>
        <v>公共用地先行取得事業会計</v>
      </c>
      <c r="F35" s="364"/>
      <c r="G35" s="364"/>
      <c r="H35" s="364"/>
      <c r="I35" s="364"/>
      <c r="J35" s="364"/>
      <c r="K35" s="364"/>
      <c r="L35" s="364"/>
      <c r="M35" s="364"/>
      <c r="N35" s="364"/>
      <c r="O35" s="364"/>
      <c r="P35" s="364"/>
      <c r="Q35" s="364"/>
      <c r="R35" s="364"/>
      <c r="S35" s="364"/>
      <c r="T35" s="170"/>
      <c r="U35" s="363">
        <f>IF(W35="","",U34+1)</f>
        <v>4</v>
      </c>
      <c r="V35" s="363"/>
      <c r="W35" s="364" t="str">
        <f>IF('各会計、関係団体の財政状況及び健全化判断比率'!B29="","",'各会計、関係団体の財政状況及び健全化判断比率'!B29)</f>
        <v>国民健康保険直営診療施設事業会計</v>
      </c>
      <c r="X35" s="364"/>
      <c r="Y35" s="364"/>
      <c r="Z35" s="364"/>
      <c r="AA35" s="364"/>
      <c r="AB35" s="364"/>
      <c r="AC35" s="364"/>
      <c r="AD35" s="364"/>
      <c r="AE35" s="364"/>
      <c r="AF35" s="364"/>
      <c r="AG35" s="364"/>
      <c r="AH35" s="364"/>
      <c r="AI35" s="364"/>
      <c r="AJ35" s="364"/>
      <c r="AK35" s="364"/>
      <c r="AL35" s="170"/>
      <c r="AM35" s="363">
        <f t="shared" ref="AM35:AM43" si="0">IF(AO35="","",AM34+1)</f>
        <v>10</v>
      </c>
      <c r="AN35" s="363"/>
      <c r="AO35" s="364" t="str">
        <f>IF('各会計、関係団体の財政状況及び健全化判断比率'!B35="","",'各会計、関係団体の財政状況及び健全化判断比率'!B35)</f>
        <v>水道事業会計</v>
      </c>
      <c r="AP35" s="364"/>
      <c r="AQ35" s="364"/>
      <c r="AR35" s="364"/>
      <c r="AS35" s="364"/>
      <c r="AT35" s="364"/>
      <c r="AU35" s="364"/>
      <c r="AV35" s="364"/>
      <c r="AW35" s="364"/>
      <c r="AX35" s="364"/>
      <c r="AY35" s="364"/>
      <c r="AZ35" s="364"/>
      <c r="BA35" s="364"/>
      <c r="BB35" s="364"/>
      <c r="BC35" s="364"/>
      <c r="BD35" s="170"/>
      <c r="BE35" s="363" t="str">
        <f t="shared" ref="BE35:BE43" si="1">IF(BG35="","",BE34+1)</f>
        <v/>
      </c>
      <c r="BF35" s="363"/>
      <c r="BG35" s="364"/>
      <c r="BH35" s="364"/>
      <c r="BI35" s="364"/>
      <c r="BJ35" s="364"/>
      <c r="BK35" s="364"/>
      <c r="BL35" s="364"/>
      <c r="BM35" s="364"/>
      <c r="BN35" s="364"/>
      <c r="BO35" s="364"/>
      <c r="BP35" s="364"/>
      <c r="BQ35" s="364"/>
      <c r="BR35" s="364"/>
      <c r="BS35" s="364"/>
      <c r="BT35" s="364"/>
      <c r="BU35" s="364"/>
      <c r="BV35" s="170"/>
      <c r="BW35" s="363">
        <f t="shared" ref="BW35:BW43" si="2">IF(BY35="","",BW34+1)</f>
        <v>17</v>
      </c>
      <c r="BX35" s="363"/>
      <c r="BY35" s="364" t="str">
        <f>IF('各会計、関係団体の財政状況及び健全化判断比率'!B69="","",'各会計、関係団体の財政状況及び健全化判断比率'!B69)</f>
        <v>大垣衛生施設組合</v>
      </c>
      <c r="BZ35" s="364"/>
      <c r="CA35" s="364"/>
      <c r="CB35" s="364"/>
      <c r="CC35" s="364"/>
      <c r="CD35" s="364"/>
      <c r="CE35" s="364"/>
      <c r="CF35" s="364"/>
      <c r="CG35" s="364"/>
      <c r="CH35" s="364"/>
      <c r="CI35" s="364"/>
      <c r="CJ35" s="364"/>
      <c r="CK35" s="364"/>
      <c r="CL35" s="364"/>
      <c r="CM35" s="364"/>
      <c r="CN35" s="170"/>
      <c r="CO35" s="363">
        <f t="shared" ref="CO35:CO43" si="3">IF(CQ35="","",CO34+1)</f>
        <v>27</v>
      </c>
      <c r="CP35" s="363"/>
      <c r="CQ35" s="364" t="str">
        <f>IF('各会計、関係団体の財政状況及び健全化判断比率'!BS8="","",'各会計、関係団体の財政状況及び健全化判断比率'!BS8)</f>
        <v>大垣市文化事業団</v>
      </c>
      <c r="CR35" s="364"/>
      <c r="CS35" s="364"/>
      <c r="CT35" s="364"/>
      <c r="CU35" s="364"/>
      <c r="CV35" s="364"/>
      <c r="CW35" s="364"/>
      <c r="CX35" s="364"/>
      <c r="CY35" s="364"/>
      <c r="CZ35" s="364"/>
      <c r="DA35" s="364"/>
      <c r="DB35" s="364"/>
      <c r="DC35" s="364"/>
      <c r="DD35" s="364"/>
      <c r="DE35" s="364"/>
      <c r="DG35" s="361" t="str">
        <f>IF('各会計、関係団体の財政状況及び健全化判断比率'!BR8="","",'各会計、関係団体の財政状況及び健全化判断比率'!BR8)</f>
        <v/>
      </c>
      <c r="DH35" s="361"/>
      <c r="DI35" s="197"/>
    </row>
    <row r="36" spans="1:113" ht="32.25" customHeight="1" x14ac:dyDescent="0.2">
      <c r="A36" s="170"/>
      <c r="B36" s="194"/>
      <c r="C36" s="363" t="str">
        <f>IF(E36="","",C35+1)</f>
        <v/>
      </c>
      <c r="D36" s="363"/>
      <c r="E36" s="364" t="str">
        <f>IF('各会計、関係団体の財政状況及び健全化判断比率'!B9="","",'各会計、関係団体の財政状況及び健全化判断比率'!B9)</f>
        <v/>
      </c>
      <c r="F36" s="364"/>
      <c r="G36" s="364"/>
      <c r="H36" s="364"/>
      <c r="I36" s="364"/>
      <c r="J36" s="364"/>
      <c r="K36" s="364"/>
      <c r="L36" s="364"/>
      <c r="M36" s="364"/>
      <c r="N36" s="364"/>
      <c r="O36" s="364"/>
      <c r="P36" s="364"/>
      <c r="Q36" s="364"/>
      <c r="R36" s="364"/>
      <c r="S36" s="364"/>
      <c r="T36" s="170"/>
      <c r="U36" s="363">
        <f t="shared" ref="U36:U43" si="4">IF(W36="","",U35+1)</f>
        <v>5</v>
      </c>
      <c r="V36" s="363"/>
      <c r="W36" s="364" t="str">
        <f>IF('各会計、関係団体の財政状況及び健全化判断比率'!B30="","",'各会計、関係団体の財政状況及び健全化判断比率'!B30)</f>
        <v>後期高齢者医療事業会計</v>
      </c>
      <c r="X36" s="364"/>
      <c r="Y36" s="364"/>
      <c r="Z36" s="364"/>
      <c r="AA36" s="364"/>
      <c r="AB36" s="364"/>
      <c r="AC36" s="364"/>
      <c r="AD36" s="364"/>
      <c r="AE36" s="364"/>
      <c r="AF36" s="364"/>
      <c r="AG36" s="364"/>
      <c r="AH36" s="364"/>
      <c r="AI36" s="364"/>
      <c r="AJ36" s="364"/>
      <c r="AK36" s="364"/>
      <c r="AL36" s="170"/>
      <c r="AM36" s="363">
        <f t="shared" si="0"/>
        <v>11</v>
      </c>
      <c r="AN36" s="363"/>
      <c r="AO36" s="364" t="str">
        <f>IF('各会計、関係団体の財政状況及び健全化判断比率'!B36="","",'各会計、関係団体の財政状況及び健全化判断比率'!B36)</f>
        <v>簡易水道事業会計</v>
      </c>
      <c r="AP36" s="364"/>
      <c r="AQ36" s="364"/>
      <c r="AR36" s="364"/>
      <c r="AS36" s="364"/>
      <c r="AT36" s="364"/>
      <c r="AU36" s="364"/>
      <c r="AV36" s="364"/>
      <c r="AW36" s="364"/>
      <c r="AX36" s="364"/>
      <c r="AY36" s="364"/>
      <c r="AZ36" s="364"/>
      <c r="BA36" s="364"/>
      <c r="BB36" s="364"/>
      <c r="BC36" s="364"/>
      <c r="BD36" s="170"/>
      <c r="BE36" s="363" t="str">
        <f t="shared" si="1"/>
        <v/>
      </c>
      <c r="BF36" s="363"/>
      <c r="BG36" s="364"/>
      <c r="BH36" s="364"/>
      <c r="BI36" s="364"/>
      <c r="BJ36" s="364"/>
      <c r="BK36" s="364"/>
      <c r="BL36" s="364"/>
      <c r="BM36" s="364"/>
      <c r="BN36" s="364"/>
      <c r="BO36" s="364"/>
      <c r="BP36" s="364"/>
      <c r="BQ36" s="364"/>
      <c r="BR36" s="364"/>
      <c r="BS36" s="364"/>
      <c r="BT36" s="364"/>
      <c r="BU36" s="364"/>
      <c r="BV36" s="170"/>
      <c r="BW36" s="363">
        <f t="shared" si="2"/>
        <v>18</v>
      </c>
      <c r="BX36" s="363"/>
      <c r="BY36" s="364" t="str">
        <f>IF('各会計、関係団体の財政状況及び健全化判断比率'!B70="","",'各会計、関係団体の財政状況及び健全化判断比率'!B70)</f>
        <v>西南濃粗大廃棄物処理組合</v>
      </c>
      <c r="BZ36" s="364"/>
      <c r="CA36" s="364"/>
      <c r="CB36" s="364"/>
      <c r="CC36" s="364"/>
      <c r="CD36" s="364"/>
      <c r="CE36" s="364"/>
      <c r="CF36" s="364"/>
      <c r="CG36" s="364"/>
      <c r="CH36" s="364"/>
      <c r="CI36" s="364"/>
      <c r="CJ36" s="364"/>
      <c r="CK36" s="364"/>
      <c r="CL36" s="364"/>
      <c r="CM36" s="364"/>
      <c r="CN36" s="170"/>
      <c r="CO36" s="363">
        <f t="shared" si="3"/>
        <v>28</v>
      </c>
      <c r="CP36" s="363"/>
      <c r="CQ36" s="364" t="str">
        <f>IF('各会計、関係団体の財政状況及び健全化判断比率'!BS9="","",'各会計、関係団体の財政状況及び健全化判断比率'!BS9)</f>
        <v>大垣市土地開発公社</v>
      </c>
      <c r="CR36" s="364"/>
      <c r="CS36" s="364"/>
      <c r="CT36" s="364"/>
      <c r="CU36" s="364"/>
      <c r="CV36" s="364"/>
      <c r="CW36" s="364"/>
      <c r="CX36" s="364"/>
      <c r="CY36" s="364"/>
      <c r="CZ36" s="364"/>
      <c r="DA36" s="364"/>
      <c r="DB36" s="364"/>
      <c r="DC36" s="364"/>
      <c r="DD36" s="364"/>
      <c r="DE36" s="364"/>
      <c r="DG36" s="361" t="str">
        <f>IF('各会計、関係団体の財政状況及び健全化判断比率'!BR9="","",'各会計、関係団体の財政状況及び健全化判断比率'!BR9)</f>
        <v>○</v>
      </c>
      <c r="DH36" s="361"/>
      <c r="DI36" s="197"/>
    </row>
    <row r="37" spans="1:113" ht="32.25" customHeight="1" x14ac:dyDescent="0.2">
      <c r="A37" s="170"/>
      <c r="B37" s="194"/>
      <c r="C37" s="363" t="str">
        <f>IF(E37="","",C36+1)</f>
        <v/>
      </c>
      <c r="D37" s="363"/>
      <c r="E37" s="364" t="str">
        <f>IF('各会計、関係団体の財政状況及び健全化判断比率'!B10="","",'各会計、関係団体の財政状況及び健全化判断比率'!B10)</f>
        <v/>
      </c>
      <c r="F37" s="364"/>
      <c r="G37" s="364"/>
      <c r="H37" s="364"/>
      <c r="I37" s="364"/>
      <c r="J37" s="364"/>
      <c r="K37" s="364"/>
      <c r="L37" s="364"/>
      <c r="M37" s="364"/>
      <c r="N37" s="364"/>
      <c r="O37" s="364"/>
      <c r="P37" s="364"/>
      <c r="Q37" s="364"/>
      <c r="R37" s="364"/>
      <c r="S37" s="364"/>
      <c r="T37" s="170"/>
      <c r="U37" s="363">
        <f t="shared" si="4"/>
        <v>6</v>
      </c>
      <c r="V37" s="363"/>
      <c r="W37" s="364" t="str">
        <f>IF('各会計、関係団体の財政状況及び健全化判断比率'!B31="","",'各会計、関係団体の財政状況及び健全化判断比率'!B31)</f>
        <v>介護保険事業会計</v>
      </c>
      <c r="X37" s="364"/>
      <c r="Y37" s="364"/>
      <c r="Z37" s="364"/>
      <c r="AA37" s="364"/>
      <c r="AB37" s="364"/>
      <c r="AC37" s="364"/>
      <c r="AD37" s="364"/>
      <c r="AE37" s="364"/>
      <c r="AF37" s="364"/>
      <c r="AG37" s="364"/>
      <c r="AH37" s="364"/>
      <c r="AI37" s="364"/>
      <c r="AJ37" s="364"/>
      <c r="AK37" s="364"/>
      <c r="AL37" s="170"/>
      <c r="AM37" s="363">
        <f t="shared" si="0"/>
        <v>12</v>
      </c>
      <c r="AN37" s="363"/>
      <c r="AO37" s="364" t="str">
        <f>IF('各会計、関係団体の財政状況及び健全化判断比率'!B37="","",'各会計、関係団体の財政状況及び健全化判断比率'!B37)</f>
        <v>公共下水道事業会計</v>
      </c>
      <c r="AP37" s="364"/>
      <c r="AQ37" s="364"/>
      <c r="AR37" s="364"/>
      <c r="AS37" s="364"/>
      <c r="AT37" s="364"/>
      <c r="AU37" s="364"/>
      <c r="AV37" s="364"/>
      <c r="AW37" s="364"/>
      <c r="AX37" s="364"/>
      <c r="AY37" s="364"/>
      <c r="AZ37" s="364"/>
      <c r="BA37" s="364"/>
      <c r="BB37" s="364"/>
      <c r="BC37" s="364"/>
      <c r="BD37" s="170"/>
      <c r="BE37" s="363" t="str">
        <f t="shared" si="1"/>
        <v/>
      </c>
      <c r="BF37" s="363"/>
      <c r="BG37" s="364"/>
      <c r="BH37" s="364"/>
      <c r="BI37" s="364"/>
      <c r="BJ37" s="364"/>
      <c r="BK37" s="364"/>
      <c r="BL37" s="364"/>
      <c r="BM37" s="364"/>
      <c r="BN37" s="364"/>
      <c r="BO37" s="364"/>
      <c r="BP37" s="364"/>
      <c r="BQ37" s="364"/>
      <c r="BR37" s="364"/>
      <c r="BS37" s="364"/>
      <c r="BT37" s="364"/>
      <c r="BU37" s="364"/>
      <c r="BV37" s="170"/>
      <c r="BW37" s="363">
        <f t="shared" si="2"/>
        <v>19</v>
      </c>
      <c r="BX37" s="363"/>
      <c r="BY37" s="364" t="str">
        <f>IF('各会計、関係団体の財政状況及び健全化判断比率'!B71="","",'各会計、関係団体の財政状況及び健全化判断比率'!B71)</f>
        <v>西濃環境整備組合</v>
      </c>
      <c r="BZ37" s="364"/>
      <c r="CA37" s="364"/>
      <c r="CB37" s="364"/>
      <c r="CC37" s="364"/>
      <c r="CD37" s="364"/>
      <c r="CE37" s="364"/>
      <c r="CF37" s="364"/>
      <c r="CG37" s="364"/>
      <c r="CH37" s="364"/>
      <c r="CI37" s="364"/>
      <c r="CJ37" s="364"/>
      <c r="CK37" s="364"/>
      <c r="CL37" s="364"/>
      <c r="CM37" s="364"/>
      <c r="CN37" s="170"/>
      <c r="CO37" s="363">
        <f t="shared" si="3"/>
        <v>29</v>
      </c>
      <c r="CP37" s="363"/>
      <c r="CQ37" s="364" t="str">
        <f>IF('各会計、関係団体の財政状況及び健全化判断比率'!BS10="","",'各会計、関係団体の財政状況及び健全化判断比率'!BS10)</f>
        <v>かみいしづ緑の村公社</v>
      </c>
      <c r="CR37" s="364"/>
      <c r="CS37" s="364"/>
      <c r="CT37" s="364"/>
      <c r="CU37" s="364"/>
      <c r="CV37" s="364"/>
      <c r="CW37" s="364"/>
      <c r="CX37" s="364"/>
      <c r="CY37" s="364"/>
      <c r="CZ37" s="364"/>
      <c r="DA37" s="364"/>
      <c r="DB37" s="364"/>
      <c r="DC37" s="364"/>
      <c r="DD37" s="364"/>
      <c r="DE37" s="364"/>
      <c r="DG37" s="361" t="str">
        <f>IF('各会計、関係団体の財政状況及び健全化判断比率'!BR10="","",'各会計、関係団体の財政状況及び健全化判断比率'!BR10)</f>
        <v/>
      </c>
      <c r="DH37" s="361"/>
      <c r="DI37" s="197"/>
    </row>
    <row r="38" spans="1:113" ht="32.25" customHeight="1" x14ac:dyDescent="0.2">
      <c r="A38" s="170"/>
      <c r="B38" s="194"/>
      <c r="C38" s="363" t="str">
        <f t="shared" ref="C38:C43" si="5">IF(E38="","",C37+1)</f>
        <v/>
      </c>
      <c r="D38" s="363"/>
      <c r="E38" s="364" t="str">
        <f>IF('各会計、関係団体の財政状況及び健全化判断比率'!B11="","",'各会計、関係団体の財政状況及び健全化判断比率'!B11)</f>
        <v/>
      </c>
      <c r="F38" s="364"/>
      <c r="G38" s="364"/>
      <c r="H38" s="364"/>
      <c r="I38" s="364"/>
      <c r="J38" s="364"/>
      <c r="K38" s="364"/>
      <c r="L38" s="364"/>
      <c r="M38" s="364"/>
      <c r="N38" s="364"/>
      <c r="O38" s="364"/>
      <c r="P38" s="364"/>
      <c r="Q38" s="364"/>
      <c r="R38" s="364"/>
      <c r="S38" s="364"/>
      <c r="T38" s="170"/>
      <c r="U38" s="363">
        <f t="shared" si="4"/>
        <v>7</v>
      </c>
      <c r="V38" s="363"/>
      <c r="W38" s="364" t="str">
        <f>IF('各会計、関係団体の財政状況及び健全化判断比率'!B32="","",'各会計、関係団体の財政状況及び健全化判断比率'!B32)</f>
        <v>駐車場事業会計</v>
      </c>
      <c r="X38" s="364"/>
      <c r="Y38" s="364"/>
      <c r="Z38" s="364"/>
      <c r="AA38" s="364"/>
      <c r="AB38" s="364"/>
      <c r="AC38" s="364"/>
      <c r="AD38" s="364"/>
      <c r="AE38" s="364"/>
      <c r="AF38" s="364"/>
      <c r="AG38" s="364"/>
      <c r="AH38" s="364"/>
      <c r="AI38" s="364"/>
      <c r="AJ38" s="364"/>
      <c r="AK38" s="364"/>
      <c r="AL38" s="170"/>
      <c r="AM38" s="363">
        <f t="shared" si="0"/>
        <v>13</v>
      </c>
      <c r="AN38" s="363"/>
      <c r="AO38" s="364" t="str">
        <f>IF('各会計、関係団体の財政状況及び健全化判断比率'!B38="","",'各会計、関係団体の財政状況及び健全化判断比率'!B38)</f>
        <v>特定環境保全公共下水道事業会計</v>
      </c>
      <c r="AP38" s="364"/>
      <c r="AQ38" s="364"/>
      <c r="AR38" s="364"/>
      <c r="AS38" s="364"/>
      <c r="AT38" s="364"/>
      <c r="AU38" s="364"/>
      <c r="AV38" s="364"/>
      <c r="AW38" s="364"/>
      <c r="AX38" s="364"/>
      <c r="AY38" s="364"/>
      <c r="AZ38" s="364"/>
      <c r="BA38" s="364"/>
      <c r="BB38" s="364"/>
      <c r="BC38" s="364"/>
      <c r="BD38" s="170"/>
      <c r="BE38" s="363" t="str">
        <f t="shared" si="1"/>
        <v/>
      </c>
      <c r="BF38" s="363"/>
      <c r="BG38" s="364"/>
      <c r="BH38" s="364"/>
      <c r="BI38" s="364"/>
      <c r="BJ38" s="364"/>
      <c r="BK38" s="364"/>
      <c r="BL38" s="364"/>
      <c r="BM38" s="364"/>
      <c r="BN38" s="364"/>
      <c r="BO38" s="364"/>
      <c r="BP38" s="364"/>
      <c r="BQ38" s="364"/>
      <c r="BR38" s="364"/>
      <c r="BS38" s="364"/>
      <c r="BT38" s="364"/>
      <c r="BU38" s="364"/>
      <c r="BV38" s="170"/>
      <c r="BW38" s="363">
        <f t="shared" si="2"/>
        <v>20</v>
      </c>
      <c r="BX38" s="363"/>
      <c r="BY38" s="364" t="str">
        <f>IF('各会計、関係団体の財政状況及び健全化判断比率'!B72="","",'各会計、関係団体の財政状況及び健全化判断比率'!B72)</f>
        <v>あすわ苑老人福祉施設事務組合</v>
      </c>
      <c r="BZ38" s="364"/>
      <c r="CA38" s="364"/>
      <c r="CB38" s="364"/>
      <c r="CC38" s="364"/>
      <c r="CD38" s="364"/>
      <c r="CE38" s="364"/>
      <c r="CF38" s="364"/>
      <c r="CG38" s="364"/>
      <c r="CH38" s="364"/>
      <c r="CI38" s="364"/>
      <c r="CJ38" s="364"/>
      <c r="CK38" s="364"/>
      <c r="CL38" s="364"/>
      <c r="CM38" s="364"/>
      <c r="CN38" s="170"/>
      <c r="CO38" s="363">
        <f t="shared" si="3"/>
        <v>30</v>
      </c>
      <c r="CP38" s="363"/>
      <c r="CQ38" s="364" t="str">
        <f>IF('各会計、関係団体の財政状況及び健全化判断比率'!BS11="","",'各会計、関係団体の財政状況及び健全化判断比率'!BS11)</f>
        <v>養老線管理機構</v>
      </c>
      <c r="CR38" s="364"/>
      <c r="CS38" s="364"/>
      <c r="CT38" s="364"/>
      <c r="CU38" s="364"/>
      <c r="CV38" s="364"/>
      <c r="CW38" s="364"/>
      <c r="CX38" s="364"/>
      <c r="CY38" s="364"/>
      <c r="CZ38" s="364"/>
      <c r="DA38" s="364"/>
      <c r="DB38" s="364"/>
      <c r="DC38" s="364"/>
      <c r="DD38" s="364"/>
      <c r="DE38" s="364"/>
      <c r="DG38" s="361" t="str">
        <f>IF('各会計、関係団体の財政状況及び健全化判断比率'!BR11="","",'各会計、関係団体の財政状況及び健全化判断比率'!BR11)</f>
        <v/>
      </c>
      <c r="DH38" s="361"/>
      <c r="DI38" s="197"/>
    </row>
    <row r="39" spans="1:113" ht="32.25" customHeight="1" x14ac:dyDescent="0.2">
      <c r="A39" s="170"/>
      <c r="B39" s="194"/>
      <c r="C39" s="363" t="str">
        <f t="shared" si="5"/>
        <v/>
      </c>
      <c r="D39" s="363"/>
      <c r="E39" s="364" t="str">
        <f>IF('各会計、関係団体の財政状況及び健全化判断比率'!B12="","",'各会計、関係団体の財政状況及び健全化判断比率'!B12)</f>
        <v/>
      </c>
      <c r="F39" s="364"/>
      <c r="G39" s="364"/>
      <c r="H39" s="364"/>
      <c r="I39" s="364"/>
      <c r="J39" s="364"/>
      <c r="K39" s="364"/>
      <c r="L39" s="364"/>
      <c r="M39" s="364"/>
      <c r="N39" s="364"/>
      <c r="O39" s="364"/>
      <c r="P39" s="364"/>
      <c r="Q39" s="364"/>
      <c r="R39" s="364"/>
      <c r="S39" s="364"/>
      <c r="T39" s="170"/>
      <c r="U39" s="363">
        <f t="shared" si="4"/>
        <v>8</v>
      </c>
      <c r="V39" s="363"/>
      <c r="W39" s="364" t="str">
        <f>IF('各会計、関係団体の財政状況及び健全化判断比率'!B33="","",'各会計、関係団体の財政状況及び健全化判断比率'!B33)</f>
        <v>競輪事業会計</v>
      </c>
      <c r="X39" s="364"/>
      <c r="Y39" s="364"/>
      <c r="Z39" s="364"/>
      <c r="AA39" s="364"/>
      <c r="AB39" s="364"/>
      <c r="AC39" s="364"/>
      <c r="AD39" s="364"/>
      <c r="AE39" s="364"/>
      <c r="AF39" s="364"/>
      <c r="AG39" s="364"/>
      <c r="AH39" s="364"/>
      <c r="AI39" s="364"/>
      <c r="AJ39" s="364"/>
      <c r="AK39" s="364"/>
      <c r="AL39" s="170"/>
      <c r="AM39" s="363">
        <f t="shared" si="0"/>
        <v>14</v>
      </c>
      <c r="AN39" s="363"/>
      <c r="AO39" s="364" t="str">
        <f>IF('各会計、関係団体の財政状況及び健全化判断比率'!B39="","",'各会計、関係団体の財政状況及び健全化判断比率'!B39)</f>
        <v>農業集落排水事業会計</v>
      </c>
      <c r="AP39" s="364"/>
      <c r="AQ39" s="364"/>
      <c r="AR39" s="364"/>
      <c r="AS39" s="364"/>
      <c r="AT39" s="364"/>
      <c r="AU39" s="364"/>
      <c r="AV39" s="364"/>
      <c r="AW39" s="364"/>
      <c r="AX39" s="364"/>
      <c r="AY39" s="364"/>
      <c r="AZ39" s="364"/>
      <c r="BA39" s="364"/>
      <c r="BB39" s="364"/>
      <c r="BC39" s="364"/>
      <c r="BD39" s="170"/>
      <c r="BE39" s="363" t="str">
        <f t="shared" si="1"/>
        <v/>
      </c>
      <c r="BF39" s="363"/>
      <c r="BG39" s="364"/>
      <c r="BH39" s="364"/>
      <c r="BI39" s="364"/>
      <c r="BJ39" s="364"/>
      <c r="BK39" s="364"/>
      <c r="BL39" s="364"/>
      <c r="BM39" s="364"/>
      <c r="BN39" s="364"/>
      <c r="BO39" s="364"/>
      <c r="BP39" s="364"/>
      <c r="BQ39" s="364"/>
      <c r="BR39" s="364"/>
      <c r="BS39" s="364"/>
      <c r="BT39" s="364"/>
      <c r="BU39" s="364"/>
      <c r="BV39" s="170"/>
      <c r="BW39" s="363">
        <f t="shared" si="2"/>
        <v>21</v>
      </c>
      <c r="BX39" s="363"/>
      <c r="BY39" s="364" t="str">
        <f>IF('各会計、関係団体の財政状況及び健全化判断比率'!B73="","",'各会計、関係団体の財政状況及び健全化判断比率'!B73)</f>
        <v>大垣市安八郡安八町東安中学校組合</v>
      </c>
      <c r="BZ39" s="364"/>
      <c r="CA39" s="364"/>
      <c r="CB39" s="364"/>
      <c r="CC39" s="364"/>
      <c r="CD39" s="364"/>
      <c r="CE39" s="364"/>
      <c r="CF39" s="364"/>
      <c r="CG39" s="364"/>
      <c r="CH39" s="364"/>
      <c r="CI39" s="364"/>
      <c r="CJ39" s="364"/>
      <c r="CK39" s="364"/>
      <c r="CL39" s="364"/>
      <c r="CM39" s="364"/>
      <c r="CN39" s="170"/>
      <c r="CO39" s="363">
        <f t="shared" si="3"/>
        <v>31</v>
      </c>
      <c r="CP39" s="363"/>
      <c r="CQ39" s="364" t="str">
        <f>IF('各会計、関係団体の財政状況及び健全化判断比率'!BS12="","",'各会計、関係団体の財政状況及び健全化判断比率'!BS12)</f>
        <v>樽見鉄道株式会社</v>
      </c>
      <c r="CR39" s="364"/>
      <c r="CS39" s="364"/>
      <c r="CT39" s="364"/>
      <c r="CU39" s="364"/>
      <c r="CV39" s="364"/>
      <c r="CW39" s="364"/>
      <c r="CX39" s="364"/>
      <c r="CY39" s="364"/>
      <c r="CZ39" s="364"/>
      <c r="DA39" s="364"/>
      <c r="DB39" s="364"/>
      <c r="DC39" s="364"/>
      <c r="DD39" s="364"/>
      <c r="DE39" s="364"/>
      <c r="DG39" s="361" t="str">
        <f>IF('各会計、関係団体の財政状況及び健全化判断比率'!BR12="","",'各会計、関係団体の財政状況及び健全化判断比率'!BR12)</f>
        <v/>
      </c>
      <c r="DH39" s="361"/>
      <c r="DI39" s="197"/>
    </row>
    <row r="40" spans="1:113" ht="32.25" customHeight="1" x14ac:dyDescent="0.2">
      <c r="A40" s="170"/>
      <c r="B40" s="194"/>
      <c r="C40" s="363" t="str">
        <f t="shared" si="5"/>
        <v/>
      </c>
      <c r="D40" s="363"/>
      <c r="E40" s="364" t="str">
        <f>IF('各会計、関係団体の財政状況及び健全化判断比率'!B13="","",'各会計、関係団体の財政状況及び健全化判断比率'!B13)</f>
        <v/>
      </c>
      <c r="F40" s="364"/>
      <c r="G40" s="364"/>
      <c r="H40" s="364"/>
      <c r="I40" s="364"/>
      <c r="J40" s="364"/>
      <c r="K40" s="364"/>
      <c r="L40" s="364"/>
      <c r="M40" s="364"/>
      <c r="N40" s="364"/>
      <c r="O40" s="364"/>
      <c r="P40" s="364"/>
      <c r="Q40" s="364"/>
      <c r="R40" s="364"/>
      <c r="S40" s="364"/>
      <c r="T40" s="170"/>
      <c r="U40" s="363" t="str">
        <f t="shared" si="4"/>
        <v/>
      </c>
      <c r="V40" s="363"/>
      <c r="W40" s="364"/>
      <c r="X40" s="364"/>
      <c r="Y40" s="364"/>
      <c r="Z40" s="364"/>
      <c r="AA40" s="364"/>
      <c r="AB40" s="364"/>
      <c r="AC40" s="364"/>
      <c r="AD40" s="364"/>
      <c r="AE40" s="364"/>
      <c r="AF40" s="364"/>
      <c r="AG40" s="364"/>
      <c r="AH40" s="364"/>
      <c r="AI40" s="364"/>
      <c r="AJ40" s="364"/>
      <c r="AK40" s="364"/>
      <c r="AL40" s="170"/>
      <c r="AM40" s="363" t="str">
        <f t="shared" si="0"/>
        <v/>
      </c>
      <c r="AN40" s="363"/>
      <c r="AO40" s="364"/>
      <c r="AP40" s="364"/>
      <c r="AQ40" s="364"/>
      <c r="AR40" s="364"/>
      <c r="AS40" s="364"/>
      <c r="AT40" s="364"/>
      <c r="AU40" s="364"/>
      <c r="AV40" s="364"/>
      <c r="AW40" s="364"/>
      <c r="AX40" s="364"/>
      <c r="AY40" s="364"/>
      <c r="AZ40" s="364"/>
      <c r="BA40" s="364"/>
      <c r="BB40" s="364"/>
      <c r="BC40" s="364"/>
      <c r="BD40" s="170"/>
      <c r="BE40" s="363" t="str">
        <f t="shared" si="1"/>
        <v/>
      </c>
      <c r="BF40" s="363"/>
      <c r="BG40" s="364"/>
      <c r="BH40" s="364"/>
      <c r="BI40" s="364"/>
      <c r="BJ40" s="364"/>
      <c r="BK40" s="364"/>
      <c r="BL40" s="364"/>
      <c r="BM40" s="364"/>
      <c r="BN40" s="364"/>
      <c r="BO40" s="364"/>
      <c r="BP40" s="364"/>
      <c r="BQ40" s="364"/>
      <c r="BR40" s="364"/>
      <c r="BS40" s="364"/>
      <c r="BT40" s="364"/>
      <c r="BU40" s="364"/>
      <c r="BV40" s="170"/>
      <c r="BW40" s="363">
        <f t="shared" si="2"/>
        <v>22</v>
      </c>
      <c r="BX40" s="363"/>
      <c r="BY40" s="364" t="str">
        <f>IF('各会計、関係団体の財政状況及び健全化判断比率'!B74="","",'各会計、関係団体の財政状況及び健全化判断比率'!B74)</f>
        <v>岐阜県後期高齢者医療広域連合（一般会計）</v>
      </c>
      <c r="BZ40" s="364"/>
      <c r="CA40" s="364"/>
      <c r="CB40" s="364"/>
      <c r="CC40" s="364"/>
      <c r="CD40" s="364"/>
      <c r="CE40" s="364"/>
      <c r="CF40" s="364"/>
      <c r="CG40" s="364"/>
      <c r="CH40" s="364"/>
      <c r="CI40" s="364"/>
      <c r="CJ40" s="364"/>
      <c r="CK40" s="364"/>
      <c r="CL40" s="364"/>
      <c r="CM40" s="364"/>
      <c r="CN40" s="170"/>
      <c r="CO40" s="363" t="str">
        <f t="shared" si="3"/>
        <v/>
      </c>
      <c r="CP40" s="363"/>
      <c r="CQ40" s="364" t="str">
        <f>IF('各会計、関係団体の財政状況及び健全化判断比率'!BS13="","",'各会計、関係団体の財政状況及び健全化判断比率'!BS13)</f>
        <v/>
      </c>
      <c r="CR40" s="364"/>
      <c r="CS40" s="364"/>
      <c r="CT40" s="364"/>
      <c r="CU40" s="364"/>
      <c r="CV40" s="364"/>
      <c r="CW40" s="364"/>
      <c r="CX40" s="364"/>
      <c r="CY40" s="364"/>
      <c r="CZ40" s="364"/>
      <c r="DA40" s="364"/>
      <c r="DB40" s="364"/>
      <c r="DC40" s="364"/>
      <c r="DD40" s="364"/>
      <c r="DE40" s="364"/>
      <c r="DG40" s="361" t="str">
        <f>IF('各会計、関係団体の財政状況及び健全化判断比率'!BR13="","",'各会計、関係団体の財政状況及び健全化判断比率'!BR13)</f>
        <v/>
      </c>
      <c r="DH40" s="361"/>
      <c r="DI40" s="197"/>
    </row>
    <row r="41" spans="1:113" ht="32.25" customHeight="1" x14ac:dyDescent="0.2">
      <c r="A41" s="170"/>
      <c r="B41" s="194"/>
      <c r="C41" s="363" t="str">
        <f t="shared" si="5"/>
        <v/>
      </c>
      <c r="D41" s="363"/>
      <c r="E41" s="364" t="str">
        <f>IF('各会計、関係団体の財政状況及び健全化判断比率'!B14="","",'各会計、関係団体の財政状況及び健全化判断比率'!B14)</f>
        <v/>
      </c>
      <c r="F41" s="364"/>
      <c r="G41" s="364"/>
      <c r="H41" s="364"/>
      <c r="I41" s="364"/>
      <c r="J41" s="364"/>
      <c r="K41" s="364"/>
      <c r="L41" s="364"/>
      <c r="M41" s="364"/>
      <c r="N41" s="364"/>
      <c r="O41" s="364"/>
      <c r="P41" s="364"/>
      <c r="Q41" s="364"/>
      <c r="R41" s="364"/>
      <c r="S41" s="364"/>
      <c r="T41" s="170"/>
      <c r="U41" s="363" t="str">
        <f t="shared" si="4"/>
        <v/>
      </c>
      <c r="V41" s="363"/>
      <c r="W41" s="364"/>
      <c r="X41" s="364"/>
      <c r="Y41" s="364"/>
      <c r="Z41" s="364"/>
      <c r="AA41" s="364"/>
      <c r="AB41" s="364"/>
      <c r="AC41" s="364"/>
      <c r="AD41" s="364"/>
      <c r="AE41" s="364"/>
      <c r="AF41" s="364"/>
      <c r="AG41" s="364"/>
      <c r="AH41" s="364"/>
      <c r="AI41" s="364"/>
      <c r="AJ41" s="364"/>
      <c r="AK41" s="364"/>
      <c r="AL41" s="170"/>
      <c r="AM41" s="363" t="str">
        <f t="shared" si="0"/>
        <v/>
      </c>
      <c r="AN41" s="363"/>
      <c r="AO41" s="364"/>
      <c r="AP41" s="364"/>
      <c r="AQ41" s="364"/>
      <c r="AR41" s="364"/>
      <c r="AS41" s="364"/>
      <c r="AT41" s="364"/>
      <c r="AU41" s="364"/>
      <c r="AV41" s="364"/>
      <c r="AW41" s="364"/>
      <c r="AX41" s="364"/>
      <c r="AY41" s="364"/>
      <c r="AZ41" s="364"/>
      <c r="BA41" s="364"/>
      <c r="BB41" s="364"/>
      <c r="BC41" s="364"/>
      <c r="BD41" s="170"/>
      <c r="BE41" s="363" t="str">
        <f t="shared" si="1"/>
        <v/>
      </c>
      <c r="BF41" s="363"/>
      <c r="BG41" s="364"/>
      <c r="BH41" s="364"/>
      <c r="BI41" s="364"/>
      <c r="BJ41" s="364"/>
      <c r="BK41" s="364"/>
      <c r="BL41" s="364"/>
      <c r="BM41" s="364"/>
      <c r="BN41" s="364"/>
      <c r="BO41" s="364"/>
      <c r="BP41" s="364"/>
      <c r="BQ41" s="364"/>
      <c r="BR41" s="364"/>
      <c r="BS41" s="364"/>
      <c r="BT41" s="364"/>
      <c r="BU41" s="364"/>
      <c r="BV41" s="170"/>
      <c r="BW41" s="363">
        <f t="shared" si="2"/>
        <v>23</v>
      </c>
      <c r="BX41" s="363"/>
      <c r="BY41" s="364" t="str">
        <f>IF('各会計、関係団体の財政状況及び健全化判断比率'!B75="","",'各会計、関係団体の財政状況及び健全化判断比率'!B75)</f>
        <v>岐阜県後期高齢者医療広域連合（特別会計）</v>
      </c>
      <c r="BZ41" s="364"/>
      <c r="CA41" s="364"/>
      <c r="CB41" s="364"/>
      <c r="CC41" s="364"/>
      <c r="CD41" s="364"/>
      <c r="CE41" s="364"/>
      <c r="CF41" s="364"/>
      <c r="CG41" s="364"/>
      <c r="CH41" s="364"/>
      <c r="CI41" s="364"/>
      <c r="CJ41" s="364"/>
      <c r="CK41" s="364"/>
      <c r="CL41" s="364"/>
      <c r="CM41" s="364"/>
      <c r="CN41" s="170"/>
      <c r="CO41" s="363" t="str">
        <f t="shared" si="3"/>
        <v/>
      </c>
      <c r="CP41" s="363"/>
      <c r="CQ41" s="364" t="str">
        <f>IF('各会計、関係団体の財政状況及び健全化判断比率'!BS14="","",'各会計、関係団体の財政状況及び健全化判断比率'!BS14)</f>
        <v/>
      </c>
      <c r="CR41" s="364"/>
      <c r="CS41" s="364"/>
      <c r="CT41" s="364"/>
      <c r="CU41" s="364"/>
      <c r="CV41" s="364"/>
      <c r="CW41" s="364"/>
      <c r="CX41" s="364"/>
      <c r="CY41" s="364"/>
      <c r="CZ41" s="364"/>
      <c r="DA41" s="364"/>
      <c r="DB41" s="364"/>
      <c r="DC41" s="364"/>
      <c r="DD41" s="364"/>
      <c r="DE41" s="364"/>
      <c r="DG41" s="361" t="str">
        <f>IF('各会計、関係団体の財政状況及び健全化判断比率'!BR14="","",'各会計、関係団体の財政状況及び健全化判断比率'!BR14)</f>
        <v/>
      </c>
      <c r="DH41" s="361"/>
      <c r="DI41" s="197"/>
    </row>
    <row r="42" spans="1:113" ht="32.25" customHeight="1" x14ac:dyDescent="0.2">
      <c r="B42" s="194"/>
      <c r="C42" s="363" t="str">
        <f t="shared" si="5"/>
        <v/>
      </c>
      <c r="D42" s="363"/>
      <c r="E42" s="364" t="str">
        <f>IF('各会計、関係団体の財政状況及び健全化判断比率'!B15="","",'各会計、関係団体の財政状況及び健全化判断比率'!B15)</f>
        <v/>
      </c>
      <c r="F42" s="364"/>
      <c r="G42" s="364"/>
      <c r="H42" s="364"/>
      <c r="I42" s="364"/>
      <c r="J42" s="364"/>
      <c r="K42" s="364"/>
      <c r="L42" s="364"/>
      <c r="M42" s="364"/>
      <c r="N42" s="364"/>
      <c r="O42" s="364"/>
      <c r="P42" s="364"/>
      <c r="Q42" s="364"/>
      <c r="R42" s="364"/>
      <c r="S42" s="364"/>
      <c r="T42" s="170"/>
      <c r="U42" s="363" t="str">
        <f t="shared" si="4"/>
        <v/>
      </c>
      <c r="V42" s="363"/>
      <c r="W42" s="364"/>
      <c r="X42" s="364"/>
      <c r="Y42" s="364"/>
      <c r="Z42" s="364"/>
      <c r="AA42" s="364"/>
      <c r="AB42" s="364"/>
      <c r="AC42" s="364"/>
      <c r="AD42" s="364"/>
      <c r="AE42" s="364"/>
      <c r="AF42" s="364"/>
      <c r="AG42" s="364"/>
      <c r="AH42" s="364"/>
      <c r="AI42" s="364"/>
      <c r="AJ42" s="364"/>
      <c r="AK42" s="364"/>
      <c r="AL42" s="170"/>
      <c r="AM42" s="363" t="str">
        <f t="shared" si="0"/>
        <v/>
      </c>
      <c r="AN42" s="363"/>
      <c r="AO42" s="364"/>
      <c r="AP42" s="364"/>
      <c r="AQ42" s="364"/>
      <c r="AR42" s="364"/>
      <c r="AS42" s="364"/>
      <c r="AT42" s="364"/>
      <c r="AU42" s="364"/>
      <c r="AV42" s="364"/>
      <c r="AW42" s="364"/>
      <c r="AX42" s="364"/>
      <c r="AY42" s="364"/>
      <c r="AZ42" s="364"/>
      <c r="BA42" s="364"/>
      <c r="BB42" s="364"/>
      <c r="BC42" s="364"/>
      <c r="BD42" s="170"/>
      <c r="BE42" s="363" t="str">
        <f t="shared" si="1"/>
        <v/>
      </c>
      <c r="BF42" s="363"/>
      <c r="BG42" s="364"/>
      <c r="BH42" s="364"/>
      <c r="BI42" s="364"/>
      <c r="BJ42" s="364"/>
      <c r="BK42" s="364"/>
      <c r="BL42" s="364"/>
      <c r="BM42" s="364"/>
      <c r="BN42" s="364"/>
      <c r="BO42" s="364"/>
      <c r="BP42" s="364"/>
      <c r="BQ42" s="364"/>
      <c r="BR42" s="364"/>
      <c r="BS42" s="364"/>
      <c r="BT42" s="364"/>
      <c r="BU42" s="364"/>
      <c r="BV42" s="170"/>
      <c r="BW42" s="363">
        <f t="shared" si="2"/>
        <v>24</v>
      </c>
      <c r="BX42" s="363"/>
      <c r="BY42" s="364" t="str">
        <f>IF('各会計、関係団体の財政状況及び健全化判断比率'!B76="","",'各会計、関係団体の財政状況及び健全化判断比率'!B76)</f>
        <v>西美濃さくら苑介護老人保健施設事務組合</v>
      </c>
      <c r="BZ42" s="364"/>
      <c r="CA42" s="364"/>
      <c r="CB42" s="364"/>
      <c r="CC42" s="364"/>
      <c r="CD42" s="364"/>
      <c r="CE42" s="364"/>
      <c r="CF42" s="364"/>
      <c r="CG42" s="364"/>
      <c r="CH42" s="364"/>
      <c r="CI42" s="364"/>
      <c r="CJ42" s="364"/>
      <c r="CK42" s="364"/>
      <c r="CL42" s="364"/>
      <c r="CM42" s="364"/>
      <c r="CN42" s="170"/>
      <c r="CO42" s="363" t="str">
        <f t="shared" si="3"/>
        <v/>
      </c>
      <c r="CP42" s="363"/>
      <c r="CQ42" s="364" t="str">
        <f>IF('各会計、関係団体の財政状況及び健全化判断比率'!BS15="","",'各会計、関係団体の財政状況及び健全化判断比率'!BS15)</f>
        <v/>
      </c>
      <c r="CR42" s="364"/>
      <c r="CS42" s="364"/>
      <c r="CT42" s="364"/>
      <c r="CU42" s="364"/>
      <c r="CV42" s="364"/>
      <c r="CW42" s="364"/>
      <c r="CX42" s="364"/>
      <c r="CY42" s="364"/>
      <c r="CZ42" s="364"/>
      <c r="DA42" s="364"/>
      <c r="DB42" s="364"/>
      <c r="DC42" s="364"/>
      <c r="DD42" s="364"/>
      <c r="DE42" s="364"/>
      <c r="DG42" s="361" t="str">
        <f>IF('各会計、関係団体の財政状況及び健全化判断比率'!BR15="","",'各会計、関係団体の財政状況及び健全化判断比率'!BR15)</f>
        <v/>
      </c>
      <c r="DH42" s="361"/>
      <c r="DI42" s="197"/>
    </row>
    <row r="43" spans="1:113" ht="32.25" customHeight="1" x14ac:dyDescent="0.2">
      <c r="B43" s="194"/>
      <c r="C43" s="363" t="str">
        <f t="shared" si="5"/>
        <v/>
      </c>
      <c r="D43" s="363"/>
      <c r="E43" s="364" t="str">
        <f>IF('各会計、関係団体の財政状況及び健全化判断比率'!B16="","",'各会計、関係団体の財政状況及び健全化判断比率'!B16)</f>
        <v/>
      </c>
      <c r="F43" s="364"/>
      <c r="G43" s="364"/>
      <c r="H43" s="364"/>
      <c r="I43" s="364"/>
      <c r="J43" s="364"/>
      <c r="K43" s="364"/>
      <c r="L43" s="364"/>
      <c r="M43" s="364"/>
      <c r="N43" s="364"/>
      <c r="O43" s="364"/>
      <c r="P43" s="364"/>
      <c r="Q43" s="364"/>
      <c r="R43" s="364"/>
      <c r="S43" s="364"/>
      <c r="T43" s="170"/>
      <c r="U43" s="363" t="str">
        <f t="shared" si="4"/>
        <v/>
      </c>
      <c r="V43" s="363"/>
      <c r="W43" s="364"/>
      <c r="X43" s="364"/>
      <c r="Y43" s="364"/>
      <c r="Z43" s="364"/>
      <c r="AA43" s="364"/>
      <c r="AB43" s="364"/>
      <c r="AC43" s="364"/>
      <c r="AD43" s="364"/>
      <c r="AE43" s="364"/>
      <c r="AF43" s="364"/>
      <c r="AG43" s="364"/>
      <c r="AH43" s="364"/>
      <c r="AI43" s="364"/>
      <c r="AJ43" s="364"/>
      <c r="AK43" s="364"/>
      <c r="AL43" s="170"/>
      <c r="AM43" s="363" t="str">
        <f t="shared" si="0"/>
        <v/>
      </c>
      <c r="AN43" s="363"/>
      <c r="AO43" s="364"/>
      <c r="AP43" s="364"/>
      <c r="AQ43" s="364"/>
      <c r="AR43" s="364"/>
      <c r="AS43" s="364"/>
      <c r="AT43" s="364"/>
      <c r="AU43" s="364"/>
      <c r="AV43" s="364"/>
      <c r="AW43" s="364"/>
      <c r="AX43" s="364"/>
      <c r="AY43" s="364"/>
      <c r="AZ43" s="364"/>
      <c r="BA43" s="364"/>
      <c r="BB43" s="364"/>
      <c r="BC43" s="364"/>
      <c r="BD43" s="170"/>
      <c r="BE43" s="363" t="str">
        <f t="shared" si="1"/>
        <v/>
      </c>
      <c r="BF43" s="363"/>
      <c r="BG43" s="364"/>
      <c r="BH43" s="364"/>
      <c r="BI43" s="364"/>
      <c r="BJ43" s="364"/>
      <c r="BK43" s="364"/>
      <c r="BL43" s="364"/>
      <c r="BM43" s="364"/>
      <c r="BN43" s="364"/>
      <c r="BO43" s="364"/>
      <c r="BP43" s="364"/>
      <c r="BQ43" s="364"/>
      <c r="BR43" s="364"/>
      <c r="BS43" s="364"/>
      <c r="BT43" s="364"/>
      <c r="BU43" s="364"/>
      <c r="BV43" s="170"/>
      <c r="BW43" s="363">
        <f t="shared" si="2"/>
        <v>25</v>
      </c>
      <c r="BX43" s="363"/>
      <c r="BY43" s="364" t="str">
        <f>IF('各会計、関係団体の財政状況及び健全化判断比率'!B77="","",'各会計、関係団体の財政状況及び健全化判断比率'!B77)</f>
        <v>大垣輪中水防事務組合</v>
      </c>
      <c r="BZ43" s="364"/>
      <c r="CA43" s="364"/>
      <c r="CB43" s="364"/>
      <c r="CC43" s="364"/>
      <c r="CD43" s="364"/>
      <c r="CE43" s="364"/>
      <c r="CF43" s="364"/>
      <c r="CG43" s="364"/>
      <c r="CH43" s="364"/>
      <c r="CI43" s="364"/>
      <c r="CJ43" s="364"/>
      <c r="CK43" s="364"/>
      <c r="CL43" s="364"/>
      <c r="CM43" s="364"/>
      <c r="CN43" s="170"/>
      <c r="CO43" s="363" t="str">
        <f t="shared" si="3"/>
        <v/>
      </c>
      <c r="CP43" s="363"/>
      <c r="CQ43" s="364" t="str">
        <f>IF('各会計、関係団体の財政状況及び健全化判断比率'!BS16="","",'各会計、関係団体の財政状況及び健全化判断比率'!BS16)</f>
        <v/>
      </c>
      <c r="CR43" s="364"/>
      <c r="CS43" s="364"/>
      <c r="CT43" s="364"/>
      <c r="CU43" s="364"/>
      <c r="CV43" s="364"/>
      <c r="CW43" s="364"/>
      <c r="CX43" s="364"/>
      <c r="CY43" s="364"/>
      <c r="CZ43" s="364"/>
      <c r="DA43" s="364"/>
      <c r="DB43" s="364"/>
      <c r="DC43" s="364"/>
      <c r="DD43" s="364"/>
      <c r="DE43" s="364"/>
      <c r="DG43" s="361" t="str">
        <f>IF('各会計、関係団体の財政状況及び健全化判断比率'!BR16="","",'各会計、関係団体の財政状況及び健全化判断比率'!BR16)</f>
        <v/>
      </c>
      <c r="DH43" s="361"/>
      <c r="DI43" s="197"/>
    </row>
    <row r="44" spans="1:113" ht="13.5" customHeight="1" thickBot="1" x14ac:dyDescent="0.2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row>
    <row r="45" spans="1:113" x14ac:dyDescent="0.2"/>
    <row r="46" spans="1:113" x14ac:dyDescent="0.2">
      <c r="B46" s="169" t="s">
        <v>193</v>
      </c>
      <c r="E46" s="360" t="s">
        <v>194</v>
      </c>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0"/>
      <c r="BC46" s="360"/>
      <c r="BD46" s="360"/>
      <c r="BE46" s="360"/>
      <c r="BF46" s="360"/>
      <c r="BG46" s="360"/>
      <c r="BH46" s="360"/>
      <c r="BI46" s="360"/>
      <c r="BJ46" s="360"/>
      <c r="BK46" s="360"/>
      <c r="BL46" s="360"/>
      <c r="BM46" s="360"/>
      <c r="BN46" s="360"/>
      <c r="BO46" s="360"/>
      <c r="BP46" s="360"/>
      <c r="BQ46" s="360"/>
      <c r="BR46" s="360"/>
      <c r="BS46" s="360"/>
      <c r="BT46" s="360"/>
      <c r="BU46" s="360"/>
      <c r="BV46" s="360"/>
      <c r="BW46" s="360"/>
      <c r="BX46" s="360"/>
      <c r="BY46" s="360"/>
      <c r="BZ46" s="360"/>
      <c r="CA46" s="360"/>
      <c r="CB46" s="360"/>
      <c r="CC46" s="360"/>
      <c r="CD46" s="360"/>
      <c r="CE46" s="360"/>
      <c r="CF46" s="360"/>
      <c r="CG46" s="360"/>
      <c r="CH46" s="360"/>
      <c r="CI46" s="360"/>
      <c r="CJ46" s="360"/>
      <c r="CK46" s="360"/>
      <c r="CL46" s="360"/>
      <c r="CM46" s="360"/>
      <c r="CN46" s="360"/>
      <c r="CO46" s="360"/>
      <c r="CP46" s="360"/>
      <c r="CQ46" s="360"/>
      <c r="CR46" s="360"/>
      <c r="CS46" s="360"/>
      <c r="CT46" s="360"/>
      <c r="CU46" s="360"/>
      <c r="CV46" s="360"/>
      <c r="CW46" s="360"/>
      <c r="CX46" s="360"/>
      <c r="CY46" s="360"/>
      <c r="CZ46" s="360"/>
      <c r="DA46" s="360"/>
      <c r="DB46" s="360"/>
      <c r="DC46" s="360"/>
      <c r="DD46" s="360"/>
      <c r="DE46" s="360"/>
      <c r="DF46" s="360"/>
      <c r="DG46" s="360"/>
      <c r="DH46" s="360"/>
      <c r="DI46" s="360"/>
    </row>
    <row r="47" spans="1:113" x14ac:dyDescent="0.2">
      <c r="E47" s="360" t="s">
        <v>195</v>
      </c>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0"/>
      <c r="AD47" s="360"/>
      <c r="AE47" s="360"/>
      <c r="AF47" s="360"/>
      <c r="AG47" s="360"/>
      <c r="AH47" s="360"/>
      <c r="AI47" s="360"/>
      <c r="AJ47" s="360"/>
      <c r="AK47" s="360"/>
      <c r="AL47" s="360"/>
      <c r="AM47" s="360"/>
      <c r="AN47" s="360"/>
      <c r="AO47" s="360"/>
      <c r="AP47" s="360"/>
      <c r="AQ47" s="360"/>
      <c r="AR47" s="360"/>
      <c r="AS47" s="360"/>
      <c r="AT47" s="360"/>
      <c r="AU47" s="360"/>
      <c r="AV47" s="360"/>
      <c r="AW47" s="360"/>
      <c r="AX47" s="360"/>
      <c r="AY47" s="360"/>
      <c r="AZ47" s="360"/>
      <c r="BA47" s="360"/>
      <c r="BB47" s="360"/>
      <c r="BC47" s="360"/>
      <c r="BD47" s="360"/>
      <c r="BE47" s="360"/>
      <c r="BF47" s="360"/>
      <c r="BG47" s="360"/>
      <c r="BH47" s="360"/>
      <c r="BI47" s="360"/>
      <c r="BJ47" s="360"/>
      <c r="BK47" s="360"/>
      <c r="BL47" s="360"/>
      <c r="BM47" s="360"/>
      <c r="BN47" s="360"/>
      <c r="BO47" s="360"/>
      <c r="BP47" s="360"/>
      <c r="BQ47" s="360"/>
      <c r="BR47" s="360"/>
      <c r="BS47" s="360"/>
      <c r="BT47" s="360"/>
      <c r="BU47" s="360"/>
      <c r="BV47" s="360"/>
      <c r="BW47" s="360"/>
      <c r="BX47" s="360"/>
      <c r="BY47" s="360"/>
      <c r="BZ47" s="360"/>
      <c r="CA47" s="360"/>
      <c r="CB47" s="360"/>
      <c r="CC47" s="360"/>
      <c r="CD47" s="360"/>
      <c r="CE47" s="360"/>
      <c r="CF47" s="360"/>
      <c r="CG47" s="360"/>
      <c r="CH47" s="360"/>
      <c r="CI47" s="360"/>
      <c r="CJ47" s="360"/>
      <c r="CK47" s="360"/>
      <c r="CL47" s="360"/>
      <c r="CM47" s="360"/>
      <c r="CN47" s="360"/>
      <c r="CO47" s="360"/>
      <c r="CP47" s="360"/>
      <c r="CQ47" s="360"/>
      <c r="CR47" s="360"/>
      <c r="CS47" s="360"/>
      <c r="CT47" s="360"/>
      <c r="CU47" s="360"/>
      <c r="CV47" s="360"/>
      <c r="CW47" s="360"/>
      <c r="CX47" s="360"/>
      <c r="CY47" s="360"/>
      <c r="CZ47" s="360"/>
      <c r="DA47" s="360"/>
      <c r="DB47" s="360"/>
      <c r="DC47" s="360"/>
      <c r="DD47" s="360"/>
      <c r="DE47" s="360"/>
      <c r="DF47" s="360"/>
      <c r="DG47" s="360"/>
      <c r="DH47" s="360"/>
      <c r="DI47" s="360"/>
    </row>
    <row r="48" spans="1:113" x14ac:dyDescent="0.2">
      <c r="E48" s="360" t="s">
        <v>196</v>
      </c>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0"/>
      <c r="AY48" s="360"/>
      <c r="AZ48" s="360"/>
      <c r="BA48" s="360"/>
      <c r="BB48" s="360"/>
      <c r="BC48" s="360"/>
      <c r="BD48" s="360"/>
      <c r="BE48" s="360"/>
      <c r="BF48" s="360"/>
      <c r="BG48" s="360"/>
      <c r="BH48" s="360"/>
      <c r="BI48" s="360"/>
      <c r="BJ48" s="360"/>
      <c r="BK48" s="360"/>
      <c r="BL48" s="360"/>
      <c r="BM48" s="360"/>
      <c r="BN48" s="360"/>
      <c r="BO48" s="360"/>
      <c r="BP48" s="360"/>
      <c r="BQ48" s="360"/>
      <c r="BR48" s="360"/>
      <c r="BS48" s="360"/>
      <c r="BT48" s="360"/>
      <c r="BU48" s="360"/>
      <c r="BV48" s="360"/>
      <c r="BW48" s="360"/>
      <c r="BX48" s="360"/>
      <c r="BY48" s="360"/>
      <c r="BZ48" s="360"/>
      <c r="CA48" s="360"/>
      <c r="CB48" s="360"/>
      <c r="CC48" s="360"/>
      <c r="CD48" s="360"/>
      <c r="CE48" s="360"/>
      <c r="CF48" s="360"/>
      <c r="CG48" s="360"/>
      <c r="CH48" s="360"/>
      <c r="CI48" s="360"/>
      <c r="CJ48" s="360"/>
      <c r="CK48" s="360"/>
      <c r="CL48" s="360"/>
      <c r="CM48" s="360"/>
      <c r="CN48" s="360"/>
      <c r="CO48" s="360"/>
      <c r="CP48" s="360"/>
      <c r="CQ48" s="360"/>
      <c r="CR48" s="360"/>
      <c r="CS48" s="360"/>
      <c r="CT48" s="360"/>
      <c r="CU48" s="360"/>
      <c r="CV48" s="360"/>
      <c r="CW48" s="360"/>
      <c r="CX48" s="360"/>
      <c r="CY48" s="360"/>
      <c r="CZ48" s="360"/>
      <c r="DA48" s="360"/>
      <c r="DB48" s="360"/>
      <c r="DC48" s="360"/>
      <c r="DD48" s="360"/>
      <c r="DE48" s="360"/>
      <c r="DF48" s="360"/>
      <c r="DG48" s="360"/>
      <c r="DH48" s="360"/>
      <c r="DI48" s="360"/>
    </row>
    <row r="49" spans="5:113" x14ac:dyDescent="0.2">
      <c r="E49" s="362" t="s">
        <v>197</v>
      </c>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2"/>
      <c r="AY49" s="362"/>
      <c r="AZ49" s="362"/>
      <c r="BA49" s="362"/>
      <c r="BB49" s="362"/>
      <c r="BC49" s="362"/>
      <c r="BD49" s="362"/>
      <c r="BE49" s="362"/>
      <c r="BF49" s="362"/>
      <c r="BG49" s="362"/>
      <c r="BH49" s="362"/>
      <c r="BI49" s="362"/>
      <c r="BJ49" s="362"/>
      <c r="BK49" s="362"/>
      <c r="BL49" s="362"/>
      <c r="BM49" s="362"/>
      <c r="BN49" s="362"/>
      <c r="BO49" s="362"/>
      <c r="BP49" s="362"/>
      <c r="BQ49" s="362"/>
      <c r="BR49" s="362"/>
      <c r="BS49" s="362"/>
      <c r="BT49" s="362"/>
      <c r="BU49" s="362"/>
      <c r="BV49" s="362"/>
      <c r="BW49" s="362"/>
      <c r="BX49" s="362"/>
      <c r="BY49" s="362"/>
      <c r="BZ49" s="362"/>
      <c r="CA49" s="362"/>
      <c r="CB49" s="362"/>
      <c r="CC49" s="362"/>
      <c r="CD49" s="362"/>
      <c r="CE49" s="362"/>
      <c r="CF49" s="362"/>
      <c r="CG49" s="362"/>
      <c r="CH49" s="362"/>
      <c r="CI49" s="362"/>
      <c r="CJ49" s="362"/>
      <c r="CK49" s="362"/>
      <c r="CL49" s="362"/>
      <c r="CM49" s="362"/>
      <c r="CN49" s="362"/>
      <c r="CO49" s="362"/>
      <c r="CP49" s="362"/>
      <c r="CQ49" s="362"/>
      <c r="CR49" s="362"/>
      <c r="CS49" s="362"/>
      <c r="CT49" s="362"/>
      <c r="CU49" s="362"/>
      <c r="CV49" s="362"/>
      <c r="CW49" s="362"/>
      <c r="CX49" s="362"/>
      <c r="CY49" s="362"/>
      <c r="CZ49" s="362"/>
      <c r="DA49" s="362"/>
      <c r="DB49" s="362"/>
      <c r="DC49" s="362"/>
      <c r="DD49" s="362"/>
      <c r="DE49" s="362"/>
      <c r="DF49" s="362"/>
      <c r="DG49" s="362"/>
      <c r="DH49" s="362"/>
      <c r="DI49" s="362"/>
    </row>
    <row r="50" spans="5:113" x14ac:dyDescent="0.2">
      <c r="E50" s="360" t="s">
        <v>198</v>
      </c>
      <c r="F50" s="360"/>
      <c r="G50" s="360"/>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60"/>
      <c r="BK50" s="360"/>
      <c r="BL50" s="360"/>
      <c r="BM50" s="360"/>
      <c r="BN50" s="360"/>
      <c r="BO50" s="360"/>
      <c r="BP50" s="360"/>
      <c r="BQ50" s="360"/>
      <c r="BR50" s="360"/>
      <c r="BS50" s="360"/>
      <c r="BT50" s="360"/>
      <c r="BU50" s="360"/>
      <c r="BV50" s="360"/>
      <c r="BW50" s="360"/>
      <c r="BX50" s="360"/>
      <c r="BY50" s="360"/>
      <c r="BZ50" s="360"/>
      <c r="CA50" s="360"/>
      <c r="CB50" s="360"/>
      <c r="CC50" s="360"/>
      <c r="CD50" s="360"/>
      <c r="CE50" s="360"/>
      <c r="CF50" s="360"/>
      <c r="CG50" s="360"/>
      <c r="CH50" s="360"/>
      <c r="CI50" s="360"/>
      <c r="CJ50" s="360"/>
      <c r="CK50" s="360"/>
      <c r="CL50" s="360"/>
      <c r="CM50" s="360"/>
      <c r="CN50" s="360"/>
      <c r="CO50" s="360"/>
      <c r="CP50" s="360"/>
      <c r="CQ50" s="360"/>
      <c r="CR50" s="360"/>
      <c r="CS50" s="360"/>
      <c r="CT50" s="360"/>
      <c r="CU50" s="360"/>
      <c r="CV50" s="360"/>
      <c r="CW50" s="360"/>
      <c r="CX50" s="360"/>
      <c r="CY50" s="360"/>
      <c r="CZ50" s="360"/>
      <c r="DA50" s="360"/>
      <c r="DB50" s="360"/>
      <c r="DC50" s="360"/>
      <c r="DD50" s="360"/>
      <c r="DE50" s="360"/>
      <c r="DF50" s="360"/>
      <c r="DG50" s="360"/>
      <c r="DH50" s="360"/>
      <c r="DI50" s="360"/>
    </row>
    <row r="51" spans="5:113" x14ac:dyDescent="0.2">
      <c r="E51" s="360" t="s">
        <v>199</v>
      </c>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60"/>
      <c r="BK51" s="360"/>
      <c r="BL51" s="360"/>
      <c r="BM51" s="360"/>
      <c r="BN51" s="360"/>
      <c r="BO51" s="360"/>
      <c r="BP51" s="360"/>
      <c r="BQ51" s="360"/>
      <c r="BR51" s="360"/>
      <c r="BS51" s="360"/>
      <c r="BT51" s="360"/>
      <c r="BU51" s="360"/>
      <c r="BV51" s="360"/>
      <c r="BW51" s="360"/>
      <c r="BX51" s="360"/>
      <c r="BY51" s="360"/>
      <c r="BZ51" s="360"/>
      <c r="CA51" s="360"/>
      <c r="CB51" s="360"/>
      <c r="CC51" s="360"/>
      <c r="CD51" s="360"/>
      <c r="CE51" s="360"/>
      <c r="CF51" s="360"/>
      <c r="CG51" s="360"/>
      <c r="CH51" s="360"/>
      <c r="CI51" s="360"/>
      <c r="CJ51" s="360"/>
      <c r="CK51" s="360"/>
      <c r="CL51" s="360"/>
      <c r="CM51" s="360"/>
      <c r="CN51" s="360"/>
      <c r="CO51" s="360"/>
      <c r="CP51" s="360"/>
      <c r="CQ51" s="360"/>
      <c r="CR51" s="360"/>
      <c r="CS51" s="360"/>
      <c r="CT51" s="360"/>
      <c r="CU51" s="360"/>
      <c r="CV51" s="360"/>
      <c r="CW51" s="360"/>
      <c r="CX51" s="360"/>
      <c r="CY51" s="360"/>
      <c r="CZ51" s="360"/>
      <c r="DA51" s="360"/>
      <c r="DB51" s="360"/>
      <c r="DC51" s="360"/>
      <c r="DD51" s="360"/>
      <c r="DE51" s="360"/>
      <c r="DF51" s="360"/>
      <c r="DG51" s="360"/>
      <c r="DH51" s="360"/>
      <c r="DI51" s="360"/>
    </row>
    <row r="52" spans="5:113" x14ac:dyDescent="0.2">
      <c r="E52" s="360" t="s">
        <v>200</v>
      </c>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60"/>
      <c r="BK52" s="360"/>
      <c r="BL52" s="360"/>
      <c r="BM52" s="360"/>
      <c r="BN52" s="360"/>
      <c r="BO52" s="360"/>
      <c r="BP52" s="360"/>
      <c r="BQ52" s="360"/>
      <c r="BR52" s="360"/>
      <c r="BS52" s="360"/>
      <c r="BT52" s="360"/>
      <c r="BU52" s="360"/>
      <c r="BV52" s="360"/>
      <c r="BW52" s="360"/>
      <c r="BX52" s="360"/>
      <c r="BY52" s="360"/>
      <c r="BZ52" s="360"/>
      <c r="CA52" s="360"/>
      <c r="CB52" s="360"/>
      <c r="CC52" s="360"/>
      <c r="CD52" s="360"/>
      <c r="CE52" s="360"/>
      <c r="CF52" s="360"/>
      <c r="CG52" s="360"/>
      <c r="CH52" s="360"/>
      <c r="CI52" s="360"/>
      <c r="CJ52" s="360"/>
      <c r="CK52" s="360"/>
      <c r="CL52" s="360"/>
      <c r="CM52" s="360"/>
      <c r="CN52" s="360"/>
      <c r="CO52" s="360"/>
      <c r="CP52" s="360"/>
      <c r="CQ52" s="360"/>
      <c r="CR52" s="360"/>
      <c r="CS52" s="360"/>
      <c r="CT52" s="360"/>
      <c r="CU52" s="360"/>
      <c r="CV52" s="360"/>
      <c r="CW52" s="360"/>
      <c r="CX52" s="360"/>
      <c r="CY52" s="360"/>
      <c r="CZ52" s="360"/>
      <c r="DA52" s="360"/>
      <c r="DB52" s="360"/>
      <c r="DC52" s="360"/>
      <c r="DD52" s="360"/>
      <c r="DE52" s="360"/>
      <c r="DF52" s="360"/>
      <c r="DG52" s="360"/>
      <c r="DH52" s="360"/>
      <c r="DI52" s="360"/>
    </row>
    <row r="53" spans="5:113" x14ac:dyDescent="0.2">
      <c r="E53" s="360" t="s">
        <v>201</v>
      </c>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60"/>
      <c r="AD53" s="360"/>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60"/>
      <c r="BK53" s="360"/>
      <c r="BL53" s="360"/>
      <c r="BM53" s="360"/>
      <c r="BN53" s="360"/>
      <c r="BO53" s="360"/>
      <c r="BP53" s="360"/>
      <c r="BQ53" s="360"/>
      <c r="BR53" s="360"/>
      <c r="BS53" s="360"/>
      <c r="BT53" s="360"/>
      <c r="BU53" s="360"/>
      <c r="BV53" s="360"/>
      <c r="BW53" s="360"/>
      <c r="BX53" s="360"/>
      <c r="BY53" s="360"/>
      <c r="BZ53" s="360"/>
      <c r="CA53" s="360"/>
      <c r="CB53" s="360"/>
      <c r="CC53" s="360"/>
      <c r="CD53" s="360"/>
      <c r="CE53" s="360"/>
      <c r="CF53" s="360"/>
      <c r="CG53" s="360"/>
      <c r="CH53" s="360"/>
      <c r="CI53" s="360"/>
      <c r="CJ53" s="360"/>
      <c r="CK53" s="360"/>
      <c r="CL53" s="360"/>
      <c r="CM53" s="360"/>
      <c r="CN53" s="360"/>
      <c r="CO53" s="360"/>
      <c r="CP53" s="360"/>
      <c r="CQ53" s="360"/>
      <c r="CR53" s="360"/>
      <c r="CS53" s="360"/>
      <c r="CT53" s="360"/>
      <c r="CU53" s="360"/>
      <c r="CV53" s="360"/>
      <c r="CW53" s="360"/>
      <c r="CX53" s="360"/>
      <c r="CY53" s="360"/>
      <c r="CZ53" s="360"/>
      <c r="DA53" s="360"/>
      <c r="DB53" s="360"/>
      <c r="DC53" s="360"/>
      <c r="DD53" s="360"/>
      <c r="DE53" s="360"/>
      <c r="DF53" s="360"/>
      <c r="DG53" s="360"/>
      <c r="DH53" s="360"/>
      <c r="DI53" s="360"/>
    </row>
    <row r="54" spans="5:113" x14ac:dyDescent="0.2"/>
    <row r="55" spans="5:113" x14ac:dyDescent="0.2"/>
    <row r="56" spans="5:113" x14ac:dyDescent="0.2"/>
  </sheetData>
  <sheetProtection algorithmName="SHA-512" hashValue="8EdFL4AISPoOiUHkEi+qsOKU9yeXgdpjbj5JknDLsdxcP9pyapQjGZhkQ0uKWzGipjuHbVoewe6ACXV2TqVhIA==" saltValue="dhxY+GOlATtZ4AlUrxBj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85" zoomScaleNormal="85" zoomScaleSheetLayoutView="100" workbookViewId="0">
      <selection activeCell="J34" sqref="J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45" t="s">
        <v>541</v>
      </c>
      <c r="D34" s="1145"/>
      <c r="E34" s="1146"/>
      <c r="F34" s="32">
        <v>77.03</v>
      </c>
      <c r="G34" s="33">
        <v>77.010000000000005</v>
      </c>
      <c r="H34" s="33">
        <v>77.989999999999995</v>
      </c>
      <c r="I34" s="33">
        <v>82.74</v>
      </c>
      <c r="J34" s="34">
        <v>81.23</v>
      </c>
      <c r="K34" s="22"/>
      <c r="L34" s="22"/>
      <c r="M34" s="22"/>
      <c r="N34" s="22"/>
      <c r="O34" s="22"/>
      <c r="P34" s="22"/>
    </row>
    <row r="35" spans="1:16" ht="39" customHeight="1" x14ac:dyDescent="0.2">
      <c r="A35" s="22"/>
      <c r="B35" s="35"/>
      <c r="C35" s="1139" t="s">
        <v>542</v>
      </c>
      <c r="D35" s="1140"/>
      <c r="E35" s="1141"/>
      <c r="F35" s="36">
        <v>7.97</v>
      </c>
      <c r="G35" s="37">
        <v>6.13</v>
      </c>
      <c r="H35" s="37">
        <v>12.54</v>
      </c>
      <c r="I35" s="37">
        <v>6.13</v>
      </c>
      <c r="J35" s="38">
        <v>7.57</v>
      </c>
      <c r="K35" s="22"/>
      <c r="L35" s="22"/>
      <c r="M35" s="22"/>
      <c r="N35" s="22"/>
      <c r="O35" s="22"/>
      <c r="P35" s="22"/>
    </row>
    <row r="36" spans="1:16" ht="39" customHeight="1" x14ac:dyDescent="0.2">
      <c r="A36" s="22"/>
      <c r="B36" s="35"/>
      <c r="C36" s="1139" t="s">
        <v>543</v>
      </c>
      <c r="D36" s="1140"/>
      <c r="E36" s="1141"/>
      <c r="F36" s="36">
        <v>5.68</v>
      </c>
      <c r="G36" s="37">
        <v>5.72</v>
      </c>
      <c r="H36" s="37">
        <v>5.61</v>
      </c>
      <c r="I36" s="37">
        <v>5.78</v>
      </c>
      <c r="J36" s="38">
        <v>5.54</v>
      </c>
      <c r="K36" s="22"/>
      <c r="L36" s="22"/>
      <c r="M36" s="22"/>
      <c r="N36" s="22"/>
      <c r="O36" s="22"/>
      <c r="P36" s="22"/>
    </row>
    <row r="37" spans="1:16" ht="39" customHeight="1" x14ac:dyDescent="0.2">
      <c r="A37" s="22"/>
      <c r="B37" s="35"/>
      <c r="C37" s="1139" t="s">
        <v>544</v>
      </c>
      <c r="D37" s="1140"/>
      <c r="E37" s="1141"/>
      <c r="F37" s="36">
        <v>4.96</v>
      </c>
      <c r="G37" s="37">
        <v>5.2</v>
      </c>
      <c r="H37" s="37">
        <v>5.25</v>
      </c>
      <c r="I37" s="37">
        <v>5.59</v>
      </c>
      <c r="J37" s="38">
        <v>5.48</v>
      </c>
      <c r="K37" s="22"/>
      <c r="L37" s="22"/>
      <c r="M37" s="22"/>
      <c r="N37" s="22"/>
      <c r="O37" s="22"/>
      <c r="P37" s="22"/>
    </row>
    <row r="38" spans="1:16" ht="39" customHeight="1" x14ac:dyDescent="0.2">
      <c r="A38" s="22"/>
      <c r="B38" s="35"/>
      <c r="C38" s="1139" t="s">
        <v>545</v>
      </c>
      <c r="D38" s="1140"/>
      <c r="E38" s="1141"/>
      <c r="F38" s="36">
        <v>6.89</v>
      </c>
      <c r="G38" s="37">
        <v>6.33</v>
      </c>
      <c r="H38" s="37">
        <v>5.7</v>
      </c>
      <c r="I38" s="37">
        <v>4.75</v>
      </c>
      <c r="J38" s="38">
        <v>3.23</v>
      </c>
      <c r="K38" s="22"/>
      <c r="L38" s="22"/>
      <c r="M38" s="22"/>
      <c r="N38" s="22"/>
      <c r="O38" s="22"/>
      <c r="P38" s="22"/>
    </row>
    <row r="39" spans="1:16" ht="39" customHeight="1" x14ac:dyDescent="0.2">
      <c r="A39" s="22"/>
      <c r="B39" s="35"/>
      <c r="C39" s="1139" t="s">
        <v>546</v>
      </c>
      <c r="D39" s="1140"/>
      <c r="E39" s="1141"/>
      <c r="F39" s="36">
        <v>3.39</v>
      </c>
      <c r="G39" s="37">
        <v>3.23</v>
      </c>
      <c r="H39" s="37">
        <v>2.93</v>
      </c>
      <c r="I39" s="37">
        <v>2.97</v>
      </c>
      <c r="J39" s="38">
        <v>2.99</v>
      </c>
      <c r="K39" s="22"/>
      <c r="L39" s="22"/>
      <c r="M39" s="22"/>
      <c r="N39" s="22"/>
      <c r="O39" s="22"/>
      <c r="P39" s="22"/>
    </row>
    <row r="40" spans="1:16" ht="39" customHeight="1" x14ac:dyDescent="0.2">
      <c r="A40" s="22"/>
      <c r="B40" s="35"/>
      <c r="C40" s="1139" t="s">
        <v>547</v>
      </c>
      <c r="D40" s="1140"/>
      <c r="E40" s="1141"/>
      <c r="F40" s="36">
        <v>0.31</v>
      </c>
      <c r="G40" s="37">
        <v>0.89</v>
      </c>
      <c r="H40" s="37">
        <v>0.84</v>
      </c>
      <c r="I40" s="37">
        <v>0.86</v>
      </c>
      <c r="J40" s="38">
        <v>0.84</v>
      </c>
      <c r="K40" s="22"/>
      <c r="L40" s="22"/>
      <c r="M40" s="22"/>
      <c r="N40" s="22"/>
      <c r="O40" s="22"/>
      <c r="P40" s="22"/>
    </row>
    <row r="41" spans="1:16" ht="39" customHeight="1" x14ac:dyDescent="0.2">
      <c r="A41" s="22"/>
      <c r="B41" s="35"/>
      <c r="C41" s="1139" t="s">
        <v>548</v>
      </c>
      <c r="D41" s="1140"/>
      <c r="E41" s="1141"/>
      <c r="F41" s="36">
        <v>0.15</v>
      </c>
      <c r="G41" s="37">
        <v>0.18</v>
      </c>
      <c r="H41" s="37">
        <v>0.17</v>
      </c>
      <c r="I41" s="37">
        <v>0.21</v>
      </c>
      <c r="J41" s="38">
        <v>0.21</v>
      </c>
      <c r="K41" s="22"/>
      <c r="L41" s="22"/>
      <c r="M41" s="22"/>
      <c r="N41" s="22"/>
      <c r="O41" s="22"/>
      <c r="P41" s="22"/>
    </row>
    <row r="42" spans="1:16" ht="39" customHeight="1" x14ac:dyDescent="0.2">
      <c r="A42" s="22"/>
      <c r="B42" s="39"/>
      <c r="C42" s="1139" t="s">
        <v>549</v>
      </c>
      <c r="D42" s="1140"/>
      <c r="E42" s="1141"/>
      <c r="F42" s="36" t="s">
        <v>495</v>
      </c>
      <c r="G42" s="37" t="s">
        <v>495</v>
      </c>
      <c r="H42" s="37" t="s">
        <v>495</v>
      </c>
      <c r="I42" s="37" t="s">
        <v>495</v>
      </c>
      <c r="J42" s="38" t="s">
        <v>495</v>
      </c>
      <c r="K42" s="22"/>
      <c r="L42" s="22"/>
      <c r="M42" s="22"/>
      <c r="N42" s="22"/>
      <c r="O42" s="22"/>
      <c r="P42" s="22"/>
    </row>
    <row r="43" spans="1:16" ht="39" customHeight="1" thickBot="1" x14ac:dyDescent="0.25">
      <c r="A43" s="22"/>
      <c r="B43" s="40"/>
      <c r="C43" s="1142" t="s">
        <v>550</v>
      </c>
      <c r="D43" s="1143"/>
      <c r="E43" s="1144"/>
      <c r="F43" s="41">
        <v>0.14000000000000001</v>
      </c>
      <c r="G43" s="42">
        <v>0.09</v>
      </c>
      <c r="H43" s="42">
        <v>0.06</v>
      </c>
      <c r="I43" s="42">
        <v>0.03</v>
      </c>
      <c r="J43" s="43">
        <v>0.03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eRardy8KQuRyu+JlvQzC4xz6e79IfZDEob4iv4UDb1e3g3eEjMroznrodrOUKxy10EJn/kSbFpO8PmeUEdpkA==" saltValue="yK1Vd1zlqcMLMTbaqXHP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SheetLayoutView="55" workbookViewId="0">
      <selection activeCell="O49" sqref="O4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70" t="s">
        <v>9</v>
      </c>
      <c r="C45" s="1171"/>
      <c r="D45" s="58"/>
      <c r="E45" s="1176" t="s">
        <v>10</v>
      </c>
      <c r="F45" s="1176"/>
      <c r="G45" s="1176"/>
      <c r="H45" s="1176"/>
      <c r="I45" s="1176"/>
      <c r="J45" s="1177"/>
      <c r="K45" s="59">
        <v>5493</v>
      </c>
      <c r="L45" s="60">
        <v>5586</v>
      </c>
      <c r="M45" s="60">
        <v>5654</v>
      </c>
      <c r="N45" s="60">
        <v>5886</v>
      </c>
      <c r="O45" s="61">
        <v>5886</v>
      </c>
      <c r="P45" s="48"/>
      <c r="Q45" s="48"/>
      <c r="R45" s="48"/>
      <c r="S45" s="48"/>
      <c r="T45" s="48"/>
      <c r="U45" s="48"/>
    </row>
    <row r="46" spans="1:21" ht="30.75" customHeight="1" x14ac:dyDescent="0.2">
      <c r="A46" s="48"/>
      <c r="B46" s="1172"/>
      <c r="C46" s="1173"/>
      <c r="D46" s="62"/>
      <c r="E46" s="1149" t="s">
        <v>11</v>
      </c>
      <c r="F46" s="1149"/>
      <c r="G46" s="1149"/>
      <c r="H46" s="1149"/>
      <c r="I46" s="1149"/>
      <c r="J46" s="1150"/>
      <c r="K46" s="63" t="s">
        <v>495</v>
      </c>
      <c r="L46" s="64" t="s">
        <v>495</v>
      </c>
      <c r="M46" s="64" t="s">
        <v>495</v>
      </c>
      <c r="N46" s="64" t="s">
        <v>495</v>
      </c>
      <c r="O46" s="65" t="s">
        <v>495</v>
      </c>
      <c r="P46" s="48"/>
      <c r="Q46" s="48"/>
      <c r="R46" s="48"/>
      <c r="S46" s="48"/>
      <c r="T46" s="48"/>
      <c r="U46" s="48"/>
    </row>
    <row r="47" spans="1:21" ht="30.75" customHeight="1" x14ac:dyDescent="0.2">
      <c r="A47" s="48"/>
      <c r="B47" s="1172"/>
      <c r="C47" s="1173"/>
      <c r="D47" s="62"/>
      <c r="E47" s="1149" t="s">
        <v>12</v>
      </c>
      <c r="F47" s="1149"/>
      <c r="G47" s="1149"/>
      <c r="H47" s="1149"/>
      <c r="I47" s="1149"/>
      <c r="J47" s="1150"/>
      <c r="K47" s="63" t="s">
        <v>495</v>
      </c>
      <c r="L47" s="64" t="s">
        <v>495</v>
      </c>
      <c r="M47" s="64" t="s">
        <v>495</v>
      </c>
      <c r="N47" s="64" t="s">
        <v>495</v>
      </c>
      <c r="O47" s="65" t="s">
        <v>495</v>
      </c>
      <c r="P47" s="48"/>
      <c r="Q47" s="48"/>
      <c r="R47" s="48"/>
      <c r="S47" s="48"/>
      <c r="T47" s="48"/>
      <c r="U47" s="48"/>
    </row>
    <row r="48" spans="1:21" ht="30.75" customHeight="1" x14ac:dyDescent="0.2">
      <c r="A48" s="48"/>
      <c r="B48" s="1172"/>
      <c r="C48" s="1173"/>
      <c r="D48" s="62"/>
      <c r="E48" s="1149" t="s">
        <v>13</v>
      </c>
      <c r="F48" s="1149"/>
      <c r="G48" s="1149"/>
      <c r="H48" s="1149"/>
      <c r="I48" s="1149"/>
      <c r="J48" s="1150"/>
      <c r="K48" s="63">
        <v>1482</v>
      </c>
      <c r="L48" s="64">
        <v>1248</v>
      </c>
      <c r="M48" s="64">
        <v>1023</v>
      </c>
      <c r="N48" s="64">
        <v>1123</v>
      </c>
      <c r="O48" s="65">
        <v>1081</v>
      </c>
      <c r="P48" s="48"/>
      <c r="Q48" s="48"/>
      <c r="R48" s="48"/>
      <c r="S48" s="48"/>
      <c r="T48" s="48"/>
      <c r="U48" s="48"/>
    </row>
    <row r="49" spans="1:21" ht="30.75" customHeight="1" x14ac:dyDescent="0.2">
      <c r="A49" s="48"/>
      <c r="B49" s="1172"/>
      <c r="C49" s="1173"/>
      <c r="D49" s="62"/>
      <c r="E49" s="1149" t="s">
        <v>14</v>
      </c>
      <c r="F49" s="1149"/>
      <c r="G49" s="1149"/>
      <c r="H49" s="1149"/>
      <c r="I49" s="1149"/>
      <c r="J49" s="1150"/>
      <c r="K49" s="63">
        <v>93</v>
      </c>
      <c r="L49" s="64">
        <v>97</v>
      </c>
      <c r="M49" s="64">
        <v>106</v>
      </c>
      <c r="N49" s="64">
        <v>108</v>
      </c>
      <c r="O49" s="65">
        <v>136</v>
      </c>
      <c r="P49" s="48"/>
      <c r="Q49" s="48"/>
      <c r="R49" s="48"/>
      <c r="S49" s="48"/>
      <c r="T49" s="48"/>
      <c r="U49" s="48"/>
    </row>
    <row r="50" spans="1:21" ht="30.75" customHeight="1" x14ac:dyDescent="0.2">
      <c r="A50" s="48"/>
      <c r="B50" s="1172"/>
      <c r="C50" s="1173"/>
      <c r="D50" s="62"/>
      <c r="E50" s="1149" t="s">
        <v>15</v>
      </c>
      <c r="F50" s="1149"/>
      <c r="G50" s="1149"/>
      <c r="H50" s="1149"/>
      <c r="I50" s="1149"/>
      <c r="J50" s="1150"/>
      <c r="K50" s="63">
        <v>219</v>
      </c>
      <c r="L50" s="64">
        <v>216</v>
      </c>
      <c r="M50" s="64">
        <v>213</v>
      </c>
      <c r="N50" s="64">
        <v>211</v>
      </c>
      <c r="O50" s="65">
        <v>209</v>
      </c>
      <c r="P50" s="48"/>
      <c r="Q50" s="48"/>
      <c r="R50" s="48"/>
      <c r="S50" s="48"/>
      <c r="T50" s="48"/>
      <c r="U50" s="48"/>
    </row>
    <row r="51" spans="1:21" ht="30.75" customHeight="1" x14ac:dyDescent="0.2">
      <c r="A51" s="48"/>
      <c r="B51" s="1174"/>
      <c r="C51" s="1175"/>
      <c r="D51" s="66"/>
      <c r="E51" s="1149" t="s">
        <v>16</v>
      </c>
      <c r="F51" s="1149"/>
      <c r="G51" s="1149"/>
      <c r="H51" s="1149"/>
      <c r="I51" s="1149"/>
      <c r="J51" s="1150"/>
      <c r="K51" s="63" t="s">
        <v>495</v>
      </c>
      <c r="L51" s="64">
        <v>0</v>
      </c>
      <c r="M51" s="64" t="s">
        <v>495</v>
      </c>
      <c r="N51" s="64" t="s">
        <v>495</v>
      </c>
      <c r="O51" s="65" t="s">
        <v>495</v>
      </c>
      <c r="P51" s="48"/>
      <c r="Q51" s="48"/>
      <c r="R51" s="48"/>
      <c r="S51" s="48"/>
      <c r="T51" s="48"/>
      <c r="U51" s="48"/>
    </row>
    <row r="52" spans="1:21" ht="30.75" customHeight="1" x14ac:dyDescent="0.2">
      <c r="A52" s="48"/>
      <c r="B52" s="1147" t="s">
        <v>17</v>
      </c>
      <c r="C52" s="1148"/>
      <c r="D52" s="66"/>
      <c r="E52" s="1149" t="s">
        <v>18</v>
      </c>
      <c r="F52" s="1149"/>
      <c r="G52" s="1149"/>
      <c r="H52" s="1149"/>
      <c r="I52" s="1149"/>
      <c r="J52" s="1150"/>
      <c r="K52" s="63">
        <v>6818</v>
      </c>
      <c r="L52" s="64">
        <v>6532</v>
      </c>
      <c r="M52" s="64">
        <v>6429</v>
      </c>
      <c r="N52" s="64">
        <v>6438</v>
      </c>
      <c r="O52" s="65">
        <v>6243</v>
      </c>
      <c r="P52" s="48"/>
      <c r="Q52" s="48"/>
      <c r="R52" s="48"/>
      <c r="S52" s="48"/>
      <c r="T52" s="48"/>
      <c r="U52" s="48"/>
    </row>
    <row r="53" spans="1:21" ht="30.75" customHeight="1" thickBot="1" x14ac:dyDescent="0.25">
      <c r="A53" s="48"/>
      <c r="B53" s="1151" t="s">
        <v>19</v>
      </c>
      <c r="C53" s="1152"/>
      <c r="D53" s="67"/>
      <c r="E53" s="1153" t="s">
        <v>20</v>
      </c>
      <c r="F53" s="1153"/>
      <c r="G53" s="1153"/>
      <c r="H53" s="1153"/>
      <c r="I53" s="1153"/>
      <c r="J53" s="1154"/>
      <c r="K53" s="68">
        <v>469</v>
      </c>
      <c r="L53" s="69">
        <v>615</v>
      </c>
      <c r="M53" s="69">
        <v>567</v>
      </c>
      <c r="N53" s="69">
        <v>890</v>
      </c>
      <c r="O53" s="70">
        <v>1069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55" t="s">
        <v>24</v>
      </c>
      <c r="C58" s="1156"/>
      <c r="D58" s="1161" t="s">
        <v>25</v>
      </c>
      <c r="E58" s="1162"/>
      <c r="F58" s="1162"/>
      <c r="G58" s="1162"/>
      <c r="H58" s="1162"/>
      <c r="I58" s="1162"/>
      <c r="J58" s="1163"/>
      <c r="K58" s="353" t="s">
        <v>495</v>
      </c>
      <c r="L58" s="354" t="s">
        <v>495</v>
      </c>
      <c r="M58" s="354" t="s">
        <v>495</v>
      </c>
      <c r="N58" s="354" t="s">
        <v>495</v>
      </c>
      <c r="O58" s="355" t="s">
        <v>495</v>
      </c>
    </row>
    <row r="59" spans="1:21" ht="31.5" customHeight="1" x14ac:dyDescent="0.2">
      <c r="B59" s="1157"/>
      <c r="C59" s="1158"/>
      <c r="D59" s="1164" t="s">
        <v>26</v>
      </c>
      <c r="E59" s="1165"/>
      <c r="F59" s="1165"/>
      <c r="G59" s="1165"/>
      <c r="H59" s="1165"/>
      <c r="I59" s="1165"/>
      <c r="J59" s="1166"/>
      <c r="K59" s="353" t="s">
        <v>495</v>
      </c>
      <c r="L59" s="354" t="s">
        <v>557</v>
      </c>
      <c r="M59" s="354" t="s">
        <v>495</v>
      </c>
      <c r="N59" s="354" t="s">
        <v>495</v>
      </c>
      <c r="O59" s="355" t="s">
        <v>495</v>
      </c>
    </row>
    <row r="60" spans="1:21" ht="31.5" customHeight="1" thickBot="1" x14ac:dyDescent="0.25">
      <c r="B60" s="1159"/>
      <c r="C60" s="1160"/>
      <c r="D60" s="1167" t="s">
        <v>27</v>
      </c>
      <c r="E60" s="1168"/>
      <c r="F60" s="1168"/>
      <c r="G60" s="1168"/>
      <c r="H60" s="1168"/>
      <c r="I60" s="1168"/>
      <c r="J60" s="1169"/>
      <c r="K60" s="353" t="s">
        <v>495</v>
      </c>
      <c r="L60" s="354" t="s">
        <v>495</v>
      </c>
      <c r="M60" s="354" t="s">
        <v>495</v>
      </c>
      <c r="N60" s="354" t="s">
        <v>495</v>
      </c>
      <c r="O60" s="355" t="s">
        <v>495</v>
      </c>
    </row>
    <row r="61" spans="1:21" ht="24" customHeight="1" x14ac:dyDescent="0.2">
      <c r="B61" s="83"/>
      <c r="C61" s="83"/>
      <c r="D61" s="84" t="s">
        <v>28</v>
      </c>
      <c r="E61" s="85"/>
      <c r="F61" s="85"/>
      <c r="G61" s="85"/>
      <c r="H61" s="85"/>
      <c r="I61" s="85"/>
      <c r="J61" s="85"/>
      <c r="K61" s="85"/>
      <c r="L61" s="85"/>
      <c r="M61" s="85"/>
      <c r="N61" s="85"/>
      <c r="O61" s="85"/>
    </row>
    <row r="62" spans="1:21" ht="24" customHeight="1" x14ac:dyDescent="0.2">
      <c r="B62" s="86"/>
      <c r="C62" s="86"/>
      <c r="D62" s="84" t="s">
        <v>29</v>
      </c>
      <c r="E62" s="85"/>
      <c r="F62" s="85"/>
      <c r="G62" s="85"/>
      <c r="H62" s="85"/>
      <c r="I62" s="85"/>
      <c r="J62" s="85"/>
      <c r="K62" s="85"/>
      <c r="L62" s="85"/>
      <c r="M62" s="85"/>
      <c r="N62" s="85"/>
      <c r="O62" s="85"/>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L3WJr64lTHg9opL9uFPClIrqrc0K76e8uEiJRy3mGwupxvCO1GuudRQqISffBSAkqCBLsGrqvAcUm942W5mUQ==" saltValue="7N1SqSDxK8+qi+MZIIKw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heetViews>
  <sheetFormatPr defaultColWidth="0" defaultRowHeight="13.5" customHeight="1" zeroHeight="1" x14ac:dyDescent="0.2"/>
  <cols>
    <col min="1" max="1" width="6.6640625" style="87" customWidth="1"/>
    <col min="2" max="3" width="12.6640625" style="87" customWidth="1"/>
    <col min="4" max="4" width="11.6640625" style="87" customWidth="1"/>
    <col min="5" max="8" width="10.33203125" style="87" customWidth="1"/>
    <col min="9" max="13" width="16.33203125" style="87" customWidth="1"/>
    <col min="14" max="19" width="12.6640625" style="87" customWidth="1"/>
    <col min="20" max="16384" width="0" style="8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8" t="s">
        <v>7</v>
      </c>
    </row>
    <row r="40" spans="2:13" ht="27.75" customHeight="1" thickBot="1" x14ac:dyDescent="0.25">
      <c r="B40" s="89" t="s">
        <v>8</v>
      </c>
      <c r="C40" s="90"/>
      <c r="D40" s="90"/>
      <c r="E40" s="91"/>
      <c r="F40" s="91"/>
      <c r="G40" s="91"/>
      <c r="H40" s="92" t="s">
        <v>2</v>
      </c>
      <c r="I40" s="93" t="s">
        <v>534</v>
      </c>
      <c r="J40" s="94" t="s">
        <v>535</v>
      </c>
      <c r="K40" s="94" t="s">
        <v>536</v>
      </c>
      <c r="L40" s="94" t="s">
        <v>537</v>
      </c>
      <c r="M40" s="95" t="s">
        <v>538</v>
      </c>
    </row>
    <row r="41" spans="2:13" ht="27.75" customHeight="1" x14ac:dyDescent="0.2">
      <c r="B41" s="1190" t="s">
        <v>30</v>
      </c>
      <c r="C41" s="1191"/>
      <c r="D41" s="96"/>
      <c r="E41" s="1192" t="s">
        <v>31</v>
      </c>
      <c r="F41" s="1192"/>
      <c r="G41" s="1192"/>
      <c r="H41" s="1193"/>
      <c r="I41" s="344">
        <v>69823</v>
      </c>
      <c r="J41" s="345">
        <v>69356</v>
      </c>
      <c r="K41" s="345">
        <v>68492</v>
      </c>
      <c r="L41" s="345">
        <v>64499</v>
      </c>
      <c r="M41" s="346">
        <v>62362</v>
      </c>
    </row>
    <row r="42" spans="2:13" ht="27.75" customHeight="1" x14ac:dyDescent="0.2">
      <c r="B42" s="1180"/>
      <c r="C42" s="1181"/>
      <c r="D42" s="97"/>
      <c r="E42" s="1184" t="s">
        <v>32</v>
      </c>
      <c r="F42" s="1184"/>
      <c r="G42" s="1184"/>
      <c r="H42" s="1185"/>
      <c r="I42" s="347">
        <v>3506</v>
      </c>
      <c r="J42" s="348">
        <v>3257</v>
      </c>
      <c r="K42" s="348">
        <v>2963</v>
      </c>
      <c r="L42" s="348">
        <v>2665</v>
      </c>
      <c r="M42" s="349">
        <v>2528</v>
      </c>
    </row>
    <row r="43" spans="2:13" ht="27.75" customHeight="1" x14ac:dyDescent="0.2">
      <c r="B43" s="1180"/>
      <c r="C43" s="1181"/>
      <c r="D43" s="97"/>
      <c r="E43" s="1184" t="s">
        <v>33</v>
      </c>
      <c r="F43" s="1184"/>
      <c r="G43" s="1184"/>
      <c r="H43" s="1185"/>
      <c r="I43" s="347">
        <v>18092</v>
      </c>
      <c r="J43" s="348">
        <v>16486</v>
      </c>
      <c r="K43" s="348">
        <v>14094</v>
      </c>
      <c r="L43" s="348">
        <v>12006</v>
      </c>
      <c r="M43" s="349">
        <v>10964</v>
      </c>
    </row>
    <row r="44" spans="2:13" ht="27.75" customHeight="1" x14ac:dyDescent="0.2">
      <c r="B44" s="1180"/>
      <c r="C44" s="1181"/>
      <c r="D44" s="97"/>
      <c r="E44" s="1184" t="s">
        <v>34</v>
      </c>
      <c r="F44" s="1184"/>
      <c r="G44" s="1184"/>
      <c r="H44" s="1185"/>
      <c r="I44" s="347">
        <v>1056</v>
      </c>
      <c r="J44" s="348">
        <v>1340</v>
      </c>
      <c r="K44" s="348">
        <v>1314</v>
      </c>
      <c r="L44" s="348">
        <v>1569</v>
      </c>
      <c r="M44" s="349">
        <v>1576</v>
      </c>
    </row>
    <row r="45" spans="2:13" ht="27.75" customHeight="1" x14ac:dyDescent="0.2">
      <c r="B45" s="1180"/>
      <c r="C45" s="1181"/>
      <c r="D45" s="97"/>
      <c r="E45" s="1184" t="s">
        <v>35</v>
      </c>
      <c r="F45" s="1184"/>
      <c r="G45" s="1184"/>
      <c r="H45" s="1185"/>
      <c r="I45" s="347">
        <v>8573</v>
      </c>
      <c r="J45" s="348">
        <v>8667</v>
      </c>
      <c r="K45" s="348">
        <v>9035</v>
      </c>
      <c r="L45" s="348">
        <v>9278</v>
      </c>
      <c r="M45" s="349">
        <v>9615</v>
      </c>
    </row>
    <row r="46" spans="2:13" ht="27.75" customHeight="1" x14ac:dyDescent="0.2">
      <c r="B46" s="1180"/>
      <c r="C46" s="1181"/>
      <c r="D46" s="98"/>
      <c r="E46" s="1184" t="s">
        <v>36</v>
      </c>
      <c r="F46" s="1184"/>
      <c r="G46" s="1184"/>
      <c r="H46" s="1185"/>
      <c r="I46" s="347">
        <v>1580</v>
      </c>
      <c r="J46" s="348">
        <v>586</v>
      </c>
      <c r="K46" s="348">
        <v>511</v>
      </c>
      <c r="L46" s="348">
        <v>587</v>
      </c>
      <c r="M46" s="349">
        <v>478</v>
      </c>
    </row>
    <row r="47" spans="2:13" ht="27.75" customHeight="1" x14ac:dyDescent="0.2">
      <c r="B47" s="1180"/>
      <c r="C47" s="1181"/>
      <c r="D47" s="99"/>
      <c r="E47" s="1194" t="s">
        <v>37</v>
      </c>
      <c r="F47" s="1195"/>
      <c r="G47" s="1195"/>
      <c r="H47" s="1196"/>
      <c r="I47" s="347" t="s">
        <v>495</v>
      </c>
      <c r="J47" s="348" t="s">
        <v>495</v>
      </c>
      <c r="K47" s="348" t="s">
        <v>495</v>
      </c>
      <c r="L47" s="348" t="s">
        <v>495</v>
      </c>
      <c r="M47" s="349" t="s">
        <v>495</v>
      </c>
    </row>
    <row r="48" spans="2:13" ht="27.75" customHeight="1" x14ac:dyDescent="0.2">
      <c r="B48" s="1180"/>
      <c r="C48" s="1181"/>
      <c r="D48" s="97"/>
      <c r="E48" s="1184" t="s">
        <v>38</v>
      </c>
      <c r="F48" s="1184"/>
      <c r="G48" s="1184"/>
      <c r="H48" s="1185"/>
      <c r="I48" s="347" t="s">
        <v>495</v>
      </c>
      <c r="J48" s="348" t="s">
        <v>495</v>
      </c>
      <c r="K48" s="348" t="s">
        <v>495</v>
      </c>
      <c r="L48" s="348" t="s">
        <v>495</v>
      </c>
      <c r="M48" s="349" t="s">
        <v>495</v>
      </c>
    </row>
    <row r="49" spans="2:13" ht="27.75" customHeight="1" x14ac:dyDescent="0.2">
      <c r="B49" s="1182"/>
      <c r="C49" s="1183"/>
      <c r="D49" s="97"/>
      <c r="E49" s="1184" t="s">
        <v>39</v>
      </c>
      <c r="F49" s="1184"/>
      <c r="G49" s="1184"/>
      <c r="H49" s="1185"/>
      <c r="I49" s="347" t="s">
        <v>495</v>
      </c>
      <c r="J49" s="348" t="s">
        <v>495</v>
      </c>
      <c r="K49" s="348" t="s">
        <v>495</v>
      </c>
      <c r="L49" s="348" t="s">
        <v>495</v>
      </c>
      <c r="M49" s="349" t="s">
        <v>495</v>
      </c>
    </row>
    <row r="50" spans="2:13" ht="27.75" customHeight="1" x14ac:dyDescent="0.2">
      <c r="B50" s="1178" t="s">
        <v>40</v>
      </c>
      <c r="C50" s="1179"/>
      <c r="D50" s="100"/>
      <c r="E50" s="1184" t="s">
        <v>41</v>
      </c>
      <c r="F50" s="1184"/>
      <c r="G50" s="1184"/>
      <c r="H50" s="1185"/>
      <c r="I50" s="347">
        <v>12003</v>
      </c>
      <c r="J50" s="348">
        <v>12771</v>
      </c>
      <c r="K50" s="348">
        <v>15098</v>
      </c>
      <c r="L50" s="348">
        <v>18359</v>
      </c>
      <c r="M50" s="349">
        <v>20188</v>
      </c>
    </row>
    <row r="51" spans="2:13" ht="27.75" customHeight="1" x14ac:dyDescent="0.2">
      <c r="B51" s="1180"/>
      <c r="C51" s="1181"/>
      <c r="D51" s="97"/>
      <c r="E51" s="1184" t="s">
        <v>42</v>
      </c>
      <c r="F51" s="1184"/>
      <c r="G51" s="1184"/>
      <c r="H51" s="1185"/>
      <c r="I51" s="347">
        <v>18598</v>
      </c>
      <c r="J51" s="348">
        <v>17140</v>
      </c>
      <c r="K51" s="348">
        <v>14860</v>
      </c>
      <c r="L51" s="348">
        <v>12847</v>
      </c>
      <c r="M51" s="349">
        <v>11542</v>
      </c>
    </row>
    <row r="52" spans="2:13" ht="27.75" customHeight="1" x14ac:dyDescent="0.2">
      <c r="B52" s="1182"/>
      <c r="C52" s="1183"/>
      <c r="D52" s="97"/>
      <c r="E52" s="1184" t="s">
        <v>43</v>
      </c>
      <c r="F52" s="1184"/>
      <c r="G52" s="1184"/>
      <c r="H52" s="1185"/>
      <c r="I52" s="347">
        <v>60820</v>
      </c>
      <c r="J52" s="348">
        <v>59662</v>
      </c>
      <c r="K52" s="348">
        <v>58255</v>
      </c>
      <c r="L52" s="348">
        <v>55391</v>
      </c>
      <c r="M52" s="349">
        <v>52617</v>
      </c>
    </row>
    <row r="53" spans="2:13" ht="27.75" customHeight="1" thickBot="1" x14ac:dyDescent="0.25">
      <c r="B53" s="1186" t="s">
        <v>19</v>
      </c>
      <c r="C53" s="1187"/>
      <c r="D53" s="101"/>
      <c r="E53" s="1188" t="s">
        <v>44</v>
      </c>
      <c r="F53" s="1188"/>
      <c r="G53" s="1188"/>
      <c r="H53" s="1189"/>
      <c r="I53" s="350">
        <v>11209</v>
      </c>
      <c r="J53" s="351">
        <v>10120</v>
      </c>
      <c r="K53" s="351">
        <v>8197</v>
      </c>
      <c r="L53" s="351">
        <v>4008</v>
      </c>
      <c r="M53" s="352">
        <v>3176</v>
      </c>
    </row>
    <row r="54" spans="2:13" ht="27.75" customHeight="1" x14ac:dyDescent="0.2">
      <c r="B54" s="102"/>
      <c r="C54" s="103"/>
      <c r="D54" s="103"/>
      <c r="E54" s="104"/>
      <c r="F54" s="104"/>
      <c r="G54" s="104"/>
      <c r="H54" s="104"/>
      <c r="I54" s="105"/>
      <c r="J54" s="105"/>
      <c r="K54" s="105"/>
      <c r="L54" s="105"/>
      <c r="M54" s="105"/>
    </row>
    <row r="55" spans="2:13" ht="13.2" x14ac:dyDescent="0.2"/>
  </sheetData>
  <sheetProtection algorithmName="SHA-512" hashValue="vwqZdpZGltKxmz99c/yg0bTVzy78c9VMheTL1H9r2MhzQ3zI7pTqY5Z/wuUQQv7SkF9qrQkvtyYhWcSmh9NyZw==" saltValue="LbI/wVRlsGP64PT56J0F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0" zoomScale="70" zoomScaleNormal="70" zoomScaleSheetLayoutView="100" workbookViewId="0">
      <selection activeCell="H56" sqref="H5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6" t="s">
        <v>45</v>
      </c>
    </row>
    <row r="54" spans="2:8" ht="29.25" customHeight="1" thickBot="1" x14ac:dyDescent="0.3">
      <c r="B54" s="107" t="s">
        <v>1</v>
      </c>
      <c r="C54" s="108"/>
      <c r="D54" s="108"/>
      <c r="E54" s="109" t="s">
        <v>2</v>
      </c>
      <c r="F54" s="110" t="s">
        <v>536</v>
      </c>
      <c r="G54" s="110" t="s">
        <v>537</v>
      </c>
      <c r="H54" s="111" t="s">
        <v>538</v>
      </c>
    </row>
    <row r="55" spans="2:8" ht="52.5" customHeight="1" x14ac:dyDescent="0.2">
      <c r="B55" s="112"/>
      <c r="C55" s="1205" t="s">
        <v>46</v>
      </c>
      <c r="D55" s="1205"/>
      <c r="E55" s="1206"/>
      <c r="F55" s="113">
        <v>6651</v>
      </c>
      <c r="G55" s="113">
        <v>8257</v>
      </c>
      <c r="H55" s="114">
        <v>9262</v>
      </c>
    </row>
    <row r="56" spans="2:8" ht="52.5" customHeight="1" x14ac:dyDescent="0.2">
      <c r="B56" s="115"/>
      <c r="C56" s="1207" t="s">
        <v>47</v>
      </c>
      <c r="D56" s="1207"/>
      <c r="E56" s="1208"/>
      <c r="F56" s="116">
        <v>1321</v>
      </c>
      <c r="G56" s="116">
        <v>1688</v>
      </c>
      <c r="H56" s="117">
        <v>2117</v>
      </c>
    </row>
    <row r="57" spans="2:8" ht="53.25" customHeight="1" x14ac:dyDescent="0.2">
      <c r="B57" s="115"/>
      <c r="C57" s="1209" t="s">
        <v>48</v>
      </c>
      <c r="D57" s="1209"/>
      <c r="E57" s="1210"/>
      <c r="F57" s="118">
        <v>4231</v>
      </c>
      <c r="G57" s="118">
        <v>5262</v>
      </c>
      <c r="H57" s="119">
        <v>4927</v>
      </c>
    </row>
    <row r="58" spans="2:8" ht="45.75" customHeight="1" x14ac:dyDescent="0.2">
      <c r="B58" s="120"/>
      <c r="C58" s="1197" t="s">
        <v>581</v>
      </c>
      <c r="D58" s="1198"/>
      <c r="E58" s="1199"/>
      <c r="F58" s="358">
        <v>1368</v>
      </c>
      <c r="G58" s="359">
        <v>2347</v>
      </c>
      <c r="H58" s="121">
        <v>2392</v>
      </c>
    </row>
    <row r="59" spans="2:8" ht="45.75" customHeight="1" x14ac:dyDescent="0.2">
      <c r="B59" s="120"/>
      <c r="C59" s="1197" t="s">
        <v>582</v>
      </c>
      <c r="D59" s="1198"/>
      <c r="E59" s="1199"/>
      <c r="F59" s="358">
        <v>855</v>
      </c>
      <c r="G59" s="359">
        <v>856</v>
      </c>
      <c r="H59" s="121">
        <v>916</v>
      </c>
    </row>
    <row r="60" spans="2:8" ht="45.75" customHeight="1" x14ac:dyDescent="0.2">
      <c r="B60" s="120"/>
      <c r="C60" s="1197" t="s">
        <v>583</v>
      </c>
      <c r="D60" s="1198"/>
      <c r="E60" s="1199"/>
      <c r="F60" s="358">
        <v>1013</v>
      </c>
      <c r="G60" s="359">
        <v>941</v>
      </c>
      <c r="H60" s="121">
        <v>626</v>
      </c>
    </row>
    <row r="61" spans="2:8" ht="45.75" customHeight="1" x14ac:dyDescent="0.2">
      <c r="B61" s="120"/>
      <c r="C61" s="1197" t="s">
        <v>584</v>
      </c>
      <c r="D61" s="1198"/>
      <c r="E61" s="1199"/>
      <c r="F61" s="358">
        <v>392</v>
      </c>
      <c r="G61" s="359">
        <v>384</v>
      </c>
      <c r="H61" s="121">
        <v>365</v>
      </c>
    </row>
    <row r="62" spans="2:8" ht="45.75" customHeight="1" thickBot="1" x14ac:dyDescent="0.25">
      <c r="B62" s="122"/>
      <c r="C62" s="1200" t="s">
        <v>585</v>
      </c>
      <c r="D62" s="1201"/>
      <c r="E62" s="1202"/>
      <c r="F62" s="356" t="s">
        <v>495</v>
      </c>
      <c r="G62" s="357">
        <v>300</v>
      </c>
      <c r="H62" s="123">
        <v>286</v>
      </c>
    </row>
    <row r="63" spans="2:8" ht="52.5" customHeight="1" thickBot="1" x14ac:dyDescent="0.25">
      <c r="B63" s="124"/>
      <c r="C63" s="1203" t="s">
        <v>49</v>
      </c>
      <c r="D63" s="1203"/>
      <c r="E63" s="1204"/>
      <c r="F63" s="125">
        <v>12204</v>
      </c>
      <c r="G63" s="125">
        <v>15207</v>
      </c>
      <c r="H63" s="126">
        <v>16305</v>
      </c>
    </row>
    <row r="64" spans="2:8" ht="13.2" x14ac:dyDescent="0.2"/>
  </sheetData>
  <sheetProtection algorithmName="SHA-512" hashValue="ZtheWydrRpCC9C7Q/HC9u4wCxpVcEbF4rXmJGLfABJxumv3H7Po/nFb89G4g+fzUhDsJvBPniDZJ0D9KJ4H9AQ==" saltValue="ZAXoNR0GpHlH25s+5py/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C0ABF-4179-4AAB-B000-E741DFCD07E1}">
  <sheetPr>
    <pageSetUpPr fitToPage="1"/>
  </sheetPr>
  <dimension ref="A1:DE85"/>
  <sheetViews>
    <sheetView showGridLines="0" topLeftCell="O1" zoomScaleNormal="100" zoomScaleSheetLayoutView="55" workbookViewId="0">
      <selection activeCell="AN43" sqref="AN43:DC47"/>
    </sheetView>
  </sheetViews>
  <sheetFormatPr defaultColWidth="0" defaultRowHeight="0" customHeight="1" zeroHeight="1" x14ac:dyDescent="0.2"/>
  <cols>
    <col min="1" max="1" width="6.33203125" style="1211" customWidth="1"/>
    <col min="2" max="107" width="2.44140625" style="1211" customWidth="1"/>
    <col min="108" max="108" width="6.109375" style="1213" customWidth="1"/>
    <col min="109" max="109" width="5.88671875" style="1212" customWidth="1"/>
    <col min="110" max="16384" width="8.6640625" style="1211" hidden="1"/>
  </cols>
  <sheetData>
    <row r="1" spans="1:109" ht="42.75" customHeight="1" x14ac:dyDescent="0.2">
      <c r="A1" s="1268"/>
      <c r="B1" s="1267"/>
      <c r="DD1" s="1211"/>
      <c r="DE1" s="1211"/>
    </row>
    <row r="2" spans="1:109" ht="25.5" customHeight="1" x14ac:dyDescent="0.2">
      <c r="A2" s="1266"/>
      <c r="C2" s="1266"/>
      <c r="O2" s="1266"/>
      <c r="P2" s="1266"/>
      <c r="Q2" s="1266"/>
      <c r="R2" s="1266"/>
      <c r="S2" s="1266"/>
      <c r="T2" s="1266"/>
      <c r="U2" s="1266"/>
      <c r="V2" s="1266"/>
      <c r="W2" s="1266"/>
      <c r="X2" s="1266"/>
      <c r="Y2" s="1266"/>
      <c r="Z2" s="1266"/>
      <c r="AA2" s="1266"/>
      <c r="AB2" s="1266"/>
      <c r="AC2" s="1266"/>
      <c r="AD2" s="1266"/>
      <c r="AE2" s="1266"/>
      <c r="AF2" s="1266"/>
      <c r="AG2" s="1266"/>
      <c r="AH2" s="1266"/>
      <c r="AI2" s="1266"/>
      <c r="AU2" s="1266"/>
      <c r="BG2" s="1266"/>
      <c r="BS2" s="1266"/>
      <c r="CE2" s="1266"/>
      <c r="CQ2" s="1266"/>
      <c r="DD2" s="1211"/>
      <c r="DE2" s="1211"/>
    </row>
    <row r="3" spans="1:109" ht="25.5" customHeight="1" x14ac:dyDescent="0.2">
      <c r="A3" s="1266"/>
      <c r="C3" s="1266"/>
      <c r="O3" s="1266"/>
      <c r="P3" s="1266"/>
      <c r="Q3" s="1266"/>
      <c r="R3" s="1266"/>
      <c r="S3" s="1266"/>
      <c r="T3" s="1266"/>
      <c r="U3" s="1266"/>
      <c r="V3" s="1266"/>
      <c r="W3" s="1266"/>
      <c r="X3" s="1266"/>
      <c r="Y3" s="1266"/>
      <c r="Z3" s="1266"/>
      <c r="AA3" s="1266"/>
      <c r="AB3" s="1266"/>
      <c r="AC3" s="1266"/>
      <c r="AD3" s="1266"/>
      <c r="AE3" s="1266"/>
      <c r="AF3" s="1266"/>
      <c r="AG3" s="1266"/>
      <c r="AH3" s="1266"/>
      <c r="AI3" s="1266"/>
      <c r="AU3" s="1266"/>
      <c r="BG3" s="1266"/>
      <c r="BS3" s="1266"/>
      <c r="CE3" s="1266"/>
      <c r="CQ3" s="1266"/>
      <c r="DD3" s="1211"/>
      <c r="DE3" s="1211"/>
    </row>
    <row r="4" spans="1:109" s="248" customFormat="1" ht="13.2" x14ac:dyDescent="0.2">
      <c r="A4" s="1266"/>
      <c r="B4" s="1266"/>
      <c r="C4" s="1266"/>
      <c r="D4" s="1266"/>
      <c r="E4" s="1266"/>
      <c r="F4" s="1266"/>
      <c r="G4" s="1266"/>
      <c r="H4" s="1266"/>
      <c r="I4" s="1266"/>
      <c r="J4" s="1266"/>
      <c r="K4" s="1266"/>
      <c r="L4" s="1266"/>
      <c r="M4" s="1266"/>
      <c r="N4" s="1266"/>
      <c r="O4" s="1266"/>
      <c r="P4" s="1266"/>
      <c r="Q4" s="1266"/>
      <c r="R4" s="1266"/>
      <c r="S4" s="1266"/>
      <c r="T4" s="1266"/>
      <c r="U4" s="1266"/>
      <c r="V4" s="1266"/>
      <c r="W4" s="1266"/>
      <c r="X4" s="1266"/>
      <c r="Y4" s="1266"/>
      <c r="Z4" s="1266"/>
      <c r="AA4" s="1266"/>
      <c r="AB4" s="1266"/>
      <c r="AC4" s="1266"/>
      <c r="AD4" s="1266"/>
      <c r="AE4" s="1266"/>
      <c r="AF4" s="1266"/>
      <c r="AG4" s="1266"/>
      <c r="AH4" s="1266"/>
      <c r="AI4" s="1266"/>
      <c r="AJ4" s="1266"/>
      <c r="AK4" s="1266"/>
      <c r="AL4" s="1266"/>
      <c r="AM4" s="1266"/>
      <c r="AN4" s="1266"/>
      <c r="AO4" s="1266"/>
      <c r="AP4" s="1266"/>
      <c r="AQ4" s="1266"/>
      <c r="AR4" s="1266"/>
      <c r="AS4" s="1266"/>
      <c r="AT4" s="1266"/>
      <c r="AU4" s="1266"/>
      <c r="AV4" s="1266"/>
      <c r="AW4" s="1266"/>
      <c r="AX4" s="1266"/>
      <c r="AY4" s="1266"/>
      <c r="AZ4" s="1266"/>
      <c r="BA4" s="1266"/>
      <c r="BB4" s="1266"/>
      <c r="BC4" s="1266"/>
      <c r="BD4" s="1266"/>
      <c r="BE4" s="1266"/>
      <c r="BF4" s="1266"/>
      <c r="BG4" s="1266"/>
      <c r="BH4" s="1266"/>
      <c r="BI4" s="1266"/>
      <c r="BJ4" s="1266"/>
      <c r="BK4" s="1266"/>
      <c r="BL4" s="1266"/>
      <c r="BM4" s="1266"/>
      <c r="BN4" s="1266"/>
      <c r="BO4" s="1266"/>
      <c r="BP4" s="1266"/>
      <c r="BQ4" s="1266"/>
      <c r="BR4" s="1266"/>
      <c r="BS4" s="1266"/>
      <c r="BT4" s="1266"/>
      <c r="BU4" s="1266"/>
      <c r="BV4" s="1266"/>
      <c r="BW4" s="1266"/>
      <c r="BX4" s="1266"/>
      <c r="BY4" s="1266"/>
      <c r="BZ4" s="1266"/>
      <c r="CA4" s="1266"/>
      <c r="CB4" s="1266"/>
      <c r="CC4" s="1266"/>
      <c r="CD4" s="1266"/>
      <c r="CE4" s="1266"/>
      <c r="CF4" s="1266"/>
      <c r="CG4" s="1266"/>
      <c r="CH4" s="1266"/>
      <c r="CI4" s="1266"/>
      <c r="CJ4" s="1266"/>
      <c r="CK4" s="1266"/>
      <c r="CL4" s="1266"/>
      <c r="CM4" s="1266"/>
      <c r="CN4" s="1266"/>
      <c r="CO4" s="1266"/>
      <c r="CP4" s="1266"/>
      <c r="CQ4" s="1266"/>
      <c r="CR4" s="1266"/>
      <c r="CS4" s="1266"/>
      <c r="CT4" s="1266"/>
      <c r="CU4" s="1266"/>
      <c r="CV4" s="1266"/>
      <c r="CW4" s="1266"/>
      <c r="CX4" s="1266"/>
      <c r="CY4" s="1266"/>
      <c r="CZ4" s="1266"/>
      <c r="DA4" s="1266"/>
      <c r="DB4" s="1266"/>
      <c r="DC4" s="1266"/>
      <c r="DD4" s="1266"/>
      <c r="DE4" s="1266"/>
    </row>
    <row r="5" spans="1:109" s="248" customFormat="1" ht="13.2" x14ac:dyDescent="0.2">
      <c r="A5" s="1266"/>
      <c r="B5" s="1266"/>
      <c r="C5" s="1266"/>
      <c r="D5" s="1266"/>
      <c r="E5" s="1266"/>
      <c r="F5" s="1266"/>
      <c r="G5" s="1266"/>
      <c r="H5" s="1266"/>
      <c r="I5" s="1266"/>
      <c r="J5" s="1266"/>
      <c r="K5" s="1266"/>
      <c r="L5" s="1266"/>
      <c r="M5" s="1266"/>
      <c r="N5" s="1266"/>
      <c r="O5" s="1266"/>
      <c r="P5" s="1266"/>
      <c r="Q5" s="1266"/>
      <c r="R5" s="1266"/>
      <c r="S5" s="1266"/>
      <c r="T5" s="1266"/>
      <c r="U5" s="1266"/>
      <c r="V5" s="1266"/>
      <c r="W5" s="1266"/>
      <c r="X5" s="1266"/>
      <c r="Y5" s="1266"/>
      <c r="Z5" s="1266"/>
      <c r="AA5" s="1266"/>
      <c r="AB5" s="1266"/>
      <c r="AC5" s="1266"/>
      <c r="AD5" s="1266"/>
      <c r="AE5" s="1266"/>
      <c r="AF5" s="1266"/>
      <c r="AG5" s="1266"/>
      <c r="AH5" s="1266"/>
      <c r="AI5" s="1266"/>
      <c r="AJ5" s="1266"/>
      <c r="AK5" s="1266"/>
      <c r="AL5" s="1266"/>
      <c r="AM5" s="1266"/>
      <c r="AN5" s="1266"/>
      <c r="AO5" s="1266"/>
      <c r="AP5" s="1266"/>
      <c r="AQ5" s="1266"/>
      <c r="AR5" s="1266"/>
      <c r="AS5" s="1266"/>
      <c r="AT5" s="1266"/>
      <c r="AU5" s="1266"/>
      <c r="AV5" s="1266"/>
      <c r="AW5" s="1266"/>
      <c r="AX5" s="1266"/>
      <c r="AY5" s="1266"/>
      <c r="AZ5" s="1266"/>
      <c r="BA5" s="1266"/>
      <c r="BB5" s="1266"/>
      <c r="BC5" s="1266"/>
      <c r="BD5" s="1266"/>
      <c r="BE5" s="1266"/>
      <c r="BF5" s="1266"/>
      <c r="BG5" s="1266"/>
      <c r="BH5" s="1266"/>
      <c r="BI5" s="1266"/>
      <c r="BJ5" s="1266"/>
      <c r="BK5" s="1266"/>
      <c r="BL5" s="1266"/>
      <c r="BM5" s="1266"/>
      <c r="BN5" s="1266"/>
      <c r="BO5" s="1266"/>
      <c r="BP5" s="1266"/>
      <c r="BQ5" s="1266"/>
      <c r="BR5" s="1266"/>
      <c r="BS5" s="1266"/>
      <c r="BT5" s="1266"/>
      <c r="BU5" s="1266"/>
      <c r="BV5" s="1266"/>
      <c r="BW5" s="1266"/>
      <c r="BX5" s="1266"/>
      <c r="BY5" s="1266"/>
      <c r="BZ5" s="1266"/>
      <c r="CA5" s="1266"/>
      <c r="CB5" s="1266"/>
      <c r="CC5" s="1266"/>
      <c r="CD5" s="1266"/>
      <c r="CE5" s="1266"/>
      <c r="CF5" s="1266"/>
      <c r="CG5" s="1266"/>
      <c r="CH5" s="1266"/>
      <c r="CI5" s="1266"/>
      <c r="CJ5" s="1266"/>
      <c r="CK5" s="1266"/>
      <c r="CL5" s="1266"/>
      <c r="CM5" s="1266"/>
      <c r="CN5" s="1266"/>
      <c r="CO5" s="1266"/>
      <c r="CP5" s="1266"/>
      <c r="CQ5" s="1266"/>
      <c r="CR5" s="1266"/>
      <c r="CS5" s="1266"/>
      <c r="CT5" s="1266"/>
      <c r="CU5" s="1266"/>
      <c r="CV5" s="1266"/>
      <c r="CW5" s="1266"/>
      <c r="CX5" s="1266"/>
      <c r="CY5" s="1266"/>
      <c r="CZ5" s="1266"/>
      <c r="DA5" s="1266"/>
      <c r="DB5" s="1266"/>
      <c r="DC5" s="1266"/>
      <c r="DD5" s="1266"/>
      <c r="DE5" s="1266"/>
    </row>
    <row r="6" spans="1:109" s="248" customFormat="1" ht="13.2" x14ac:dyDescent="0.2">
      <c r="A6" s="1266"/>
      <c r="B6" s="1266"/>
      <c r="C6" s="1266"/>
      <c r="D6" s="1266"/>
      <c r="E6" s="1266"/>
      <c r="F6" s="1266"/>
      <c r="G6" s="1266"/>
      <c r="H6" s="1266"/>
      <c r="I6" s="1266"/>
      <c r="J6" s="1266"/>
      <c r="K6" s="1266"/>
      <c r="L6" s="1266"/>
      <c r="M6" s="1266"/>
      <c r="N6" s="1266"/>
      <c r="O6" s="1266"/>
      <c r="P6" s="1266"/>
      <c r="Q6" s="1266"/>
      <c r="R6" s="1266"/>
      <c r="S6" s="1266"/>
      <c r="T6" s="1266"/>
      <c r="U6" s="1266"/>
      <c r="V6" s="1266"/>
      <c r="W6" s="1266"/>
      <c r="X6" s="1266"/>
      <c r="Y6" s="1266"/>
      <c r="Z6" s="1266"/>
      <c r="AA6" s="1266"/>
      <c r="AB6" s="1266"/>
      <c r="AC6" s="1266"/>
      <c r="AD6" s="1266"/>
      <c r="AE6" s="1266"/>
      <c r="AF6" s="1266"/>
      <c r="AG6" s="1266"/>
      <c r="AH6" s="1266"/>
      <c r="AI6" s="1266"/>
      <c r="AJ6" s="1266"/>
      <c r="AK6" s="1266"/>
      <c r="AL6" s="1266"/>
      <c r="AM6" s="1266"/>
      <c r="AN6" s="1266"/>
      <c r="AO6" s="1266"/>
      <c r="AP6" s="1266"/>
      <c r="AQ6" s="1266"/>
      <c r="AR6" s="1266"/>
      <c r="AS6" s="1266"/>
      <c r="AT6" s="1266"/>
      <c r="AU6" s="1266"/>
      <c r="AV6" s="1266"/>
      <c r="AW6" s="1266"/>
      <c r="AX6" s="1266"/>
      <c r="AY6" s="1266"/>
      <c r="AZ6" s="1266"/>
      <c r="BA6" s="1266"/>
      <c r="BB6" s="1266"/>
      <c r="BC6" s="1266"/>
      <c r="BD6" s="1266"/>
      <c r="BE6" s="1266"/>
      <c r="BF6" s="1266"/>
      <c r="BG6" s="1266"/>
      <c r="BH6" s="1266"/>
      <c r="BI6" s="1266"/>
      <c r="BJ6" s="1266"/>
      <c r="BK6" s="1266"/>
      <c r="BL6" s="1266"/>
      <c r="BM6" s="1266"/>
      <c r="BN6" s="1266"/>
      <c r="BO6" s="1266"/>
      <c r="BP6" s="1266"/>
      <c r="BQ6" s="1266"/>
      <c r="BR6" s="1266"/>
      <c r="BS6" s="1266"/>
      <c r="BT6" s="1266"/>
      <c r="BU6" s="1266"/>
      <c r="BV6" s="1266"/>
      <c r="BW6" s="1266"/>
      <c r="BX6" s="1266"/>
      <c r="BY6" s="1266"/>
      <c r="BZ6" s="1266"/>
      <c r="CA6" s="1266"/>
      <c r="CB6" s="1266"/>
      <c r="CC6" s="1266"/>
      <c r="CD6" s="1266"/>
      <c r="CE6" s="1266"/>
      <c r="CF6" s="1266"/>
      <c r="CG6" s="1266"/>
      <c r="CH6" s="1266"/>
      <c r="CI6" s="1266"/>
      <c r="CJ6" s="1266"/>
      <c r="CK6" s="1266"/>
      <c r="CL6" s="1266"/>
      <c r="CM6" s="1266"/>
      <c r="CN6" s="1266"/>
      <c r="CO6" s="1266"/>
      <c r="CP6" s="1266"/>
      <c r="CQ6" s="1266"/>
      <c r="CR6" s="1266"/>
      <c r="CS6" s="1266"/>
      <c r="CT6" s="1266"/>
      <c r="CU6" s="1266"/>
      <c r="CV6" s="1266"/>
      <c r="CW6" s="1266"/>
      <c r="CX6" s="1266"/>
      <c r="CY6" s="1266"/>
      <c r="CZ6" s="1266"/>
      <c r="DA6" s="1266"/>
      <c r="DB6" s="1266"/>
      <c r="DC6" s="1266"/>
      <c r="DD6" s="1266"/>
      <c r="DE6" s="1266"/>
    </row>
    <row r="7" spans="1:109" s="248" customFormat="1" ht="13.2" x14ac:dyDescent="0.2">
      <c r="A7" s="1266"/>
      <c r="B7" s="1266"/>
      <c r="C7" s="1266"/>
      <c r="D7" s="1266"/>
      <c r="E7" s="1266"/>
      <c r="F7" s="1266"/>
      <c r="G7" s="1266"/>
      <c r="H7" s="1266"/>
      <c r="I7" s="1266"/>
      <c r="J7" s="1266"/>
      <c r="K7" s="1266"/>
      <c r="L7" s="1266"/>
      <c r="M7" s="1266"/>
      <c r="N7" s="1266"/>
      <c r="O7" s="1266"/>
      <c r="P7" s="1266"/>
      <c r="Q7" s="1266"/>
      <c r="R7" s="1266"/>
      <c r="S7" s="1266"/>
      <c r="T7" s="1266"/>
      <c r="U7" s="1266"/>
      <c r="V7" s="1266"/>
      <c r="W7" s="1266"/>
      <c r="X7" s="1266"/>
      <c r="Y7" s="1266"/>
      <c r="Z7" s="1266"/>
      <c r="AA7" s="1266"/>
      <c r="AB7" s="1266"/>
      <c r="AC7" s="1266"/>
      <c r="AD7" s="1266"/>
      <c r="AE7" s="1266"/>
      <c r="AF7" s="1266"/>
      <c r="AG7" s="1266"/>
      <c r="AH7" s="1266"/>
      <c r="AI7" s="1266"/>
      <c r="AJ7" s="1266"/>
      <c r="AK7" s="1266"/>
      <c r="AL7" s="1266"/>
      <c r="AM7" s="1266"/>
      <c r="AN7" s="1266"/>
      <c r="AO7" s="1266"/>
      <c r="AP7" s="1266"/>
      <c r="AQ7" s="1266"/>
      <c r="AR7" s="1266"/>
      <c r="AS7" s="1266"/>
      <c r="AT7" s="1266"/>
      <c r="AU7" s="1266"/>
      <c r="AV7" s="1266"/>
      <c r="AW7" s="1266"/>
      <c r="AX7" s="1266"/>
      <c r="AY7" s="1266"/>
      <c r="AZ7" s="1266"/>
      <c r="BA7" s="1266"/>
      <c r="BB7" s="1266"/>
      <c r="BC7" s="1266"/>
      <c r="BD7" s="1266"/>
      <c r="BE7" s="1266"/>
      <c r="BF7" s="1266"/>
      <c r="BG7" s="1266"/>
      <c r="BH7" s="1266"/>
      <c r="BI7" s="1266"/>
      <c r="BJ7" s="1266"/>
      <c r="BK7" s="1266"/>
      <c r="BL7" s="1266"/>
      <c r="BM7" s="1266"/>
      <c r="BN7" s="1266"/>
      <c r="BO7" s="1266"/>
      <c r="BP7" s="1266"/>
      <c r="BQ7" s="1266"/>
      <c r="BR7" s="1266"/>
      <c r="BS7" s="1266"/>
      <c r="BT7" s="1266"/>
      <c r="BU7" s="1266"/>
      <c r="BV7" s="1266"/>
      <c r="BW7" s="1266"/>
      <c r="BX7" s="1266"/>
      <c r="BY7" s="1266"/>
      <c r="BZ7" s="1266"/>
      <c r="CA7" s="1266"/>
      <c r="CB7" s="1266"/>
      <c r="CC7" s="1266"/>
      <c r="CD7" s="1266"/>
      <c r="CE7" s="1266"/>
      <c r="CF7" s="1266"/>
      <c r="CG7" s="1266"/>
      <c r="CH7" s="1266"/>
      <c r="CI7" s="1266"/>
      <c r="CJ7" s="1266"/>
      <c r="CK7" s="1266"/>
      <c r="CL7" s="1266"/>
      <c r="CM7" s="1266"/>
      <c r="CN7" s="1266"/>
      <c r="CO7" s="1266"/>
      <c r="CP7" s="1266"/>
      <c r="CQ7" s="1266"/>
      <c r="CR7" s="1266"/>
      <c r="CS7" s="1266"/>
      <c r="CT7" s="1266"/>
      <c r="CU7" s="1266"/>
      <c r="CV7" s="1266"/>
      <c r="CW7" s="1266"/>
      <c r="CX7" s="1266"/>
      <c r="CY7" s="1266"/>
      <c r="CZ7" s="1266"/>
      <c r="DA7" s="1266"/>
      <c r="DB7" s="1266"/>
      <c r="DC7" s="1266"/>
      <c r="DD7" s="1266"/>
      <c r="DE7" s="1266"/>
    </row>
    <row r="8" spans="1:109" s="248" customFormat="1" ht="13.2" x14ac:dyDescent="0.2">
      <c r="A8" s="1266"/>
      <c r="B8" s="1266"/>
      <c r="C8" s="1266"/>
      <c r="D8" s="1266"/>
      <c r="E8" s="1266"/>
      <c r="F8" s="1266"/>
      <c r="G8" s="1266"/>
      <c r="H8" s="1266"/>
      <c r="I8" s="1266"/>
      <c r="J8" s="1266"/>
      <c r="K8" s="1266"/>
      <c r="L8" s="1266"/>
      <c r="M8" s="1266"/>
      <c r="N8" s="1266"/>
      <c r="O8" s="1266"/>
      <c r="P8" s="1266"/>
      <c r="Q8" s="1266"/>
      <c r="R8" s="1266"/>
      <c r="S8" s="1266"/>
      <c r="T8" s="1266"/>
      <c r="U8" s="1266"/>
      <c r="V8" s="1266"/>
      <c r="W8" s="1266"/>
      <c r="X8" s="1266"/>
      <c r="Y8" s="1266"/>
      <c r="Z8" s="1266"/>
      <c r="AA8" s="1266"/>
      <c r="AB8" s="1266"/>
      <c r="AC8" s="1266"/>
      <c r="AD8" s="1266"/>
      <c r="AE8" s="1266"/>
      <c r="AF8" s="1266"/>
      <c r="AG8" s="1266"/>
      <c r="AH8" s="1266"/>
      <c r="AI8" s="1266"/>
      <c r="AJ8" s="1266"/>
      <c r="AK8" s="1266"/>
      <c r="AL8" s="1266"/>
      <c r="AM8" s="1266"/>
      <c r="AN8" s="1266"/>
      <c r="AO8" s="1266"/>
      <c r="AP8" s="1266"/>
      <c r="AQ8" s="1266"/>
      <c r="AR8" s="1266"/>
      <c r="AS8" s="1266"/>
      <c r="AT8" s="1266"/>
      <c r="AU8" s="1266"/>
      <c r="AV8" s="1266"/>
      <c r="AW8" s="1266"/>
      <c r="AX8" s="1266"/>
      <c r="AY8" s="1266"/>
      <c r="AZ8" s="1266"/>
      <c r="BA8" s="1266"/>
      <c r="BB8" s="1266"/>
      <c r="BC8" s="1266"/>
      <c r="BD8" s="1266"/>
      <c r="BE8" s="1266"/>
      <c r="BF8" s="1266"/>
      <c r="BG8" s="1266"/>
      <c r="BH8" s="1266"/>
      <c r="BI8" s="1266"/>
      <c r="BJ8" s="1266"/>
      <c r="BK8" s="1266"/>
      <c r="BL8" s="1266"/>
      <c r="BM8" s="1266"/>
      <c r="BN8" s="1266"/>
      <c r="BO8" s="1266"/>
      <c r="BP8" s="1266"/>
      <c r="BQ8" s="1266"/>
      <c r="BR8" s="1266"/>
      <c r="BS8" s="1266"/>
      <c r="BT8" s="1266"/>
      <c r="BU8" s="1266"/>
      <c r="BV8" s="1266"/>
      <c r="BW8" s="1266"/>
      <c r="BX8" s="1266"/>
      <c r="BY8" s="1266"/>
      <c r="BZ8" s="1266"/>
      <c r="CA8" s="1266"/>
      <c r="CB8" s="1266"/>
      <c r="CC8" s="1266"/>
      <c r="CD8" s="1266"/>
      <c r="CE8" s="1266"/>
      <c r="CF8" s="1266"/>
      <c r="CG8" s="1266"/>
      <c r="CH8" s="1266"/>
      <c r="CI8" s="1266"/>
      <c r="CJ8" s="1266"/>
      <c r="CK8" s="1266"/>
      <c r="CL8" s="1266"/>
      <c r="CM8" s="1266"/>
      <c r="CN8" s="1266"/>
      <c r="CO8" s="1266"/>
      <c r="CP8" s="1266"/>
      <c r="CQ8" s="1266"/>
      <c r="CR8" s="1266"/>
      <c r="CS8" s="1266"/>
      <c r="CT8" s="1266"/>
      <c r="CU8" s="1266"/>
      <c r="CV8" s="1266"/>
      <c r="CW8" s="1266"/>
      <c r="CX8" s="1266"/>
      <c r="CY8" s="1266"/>
      <c r="CZ8" s="1266"/>
      <c r="DA8" s="1266"/>
      <c r="DB8" s="1266"/>
      <c r="DC8" s="1266"/>
      <c r="DD8" s="1266"/>
      <c r="DE8" s="1266"/>
    </row>
    <row r="9" spans="1:109" s="248" customFormat="1" ht="13.2" x14ac:dyDescent="0.2">
      <c r="A9" s="1266"/>
      <c r="B9" s="1266"/>
      <c r="C9" s="1266"/>
      <c r="D9" s="1266"/>
      <c r="E9" s="1266"/>
      <c r="F9" s="1266"/>
      <c r="G9" s="1266"/>
      <c r="H9" s="1266"/>
      <c r="I9" s="1266"/>
      <c r="J9" s="1266"/>
      <c r="K9" s="1266"/>
      <c r="L9" s="1266"/>
      <c r="M9" s="1266"/>
      <c r="N9" s="1266"/>
      <c r="O9" s="1266"/>
      <c r="P9" s="1266"/>
      <c r="Q9" s="1266"/>
      <c r="R9" s="1266"/>
      <c r="S9" s="1266"/>
      <c r="T9" s="1266"/>
      <c r="U9" s="1266"/>
      <c r="V9" s="1266"/>
      <c r="W9" s="1266"/>
      <c r="X9" s="1266"/>
      <c r="Y9" s="1266"/>
      <c r="Z9" s="1266"/>
      <c r="AA9" s="1266"/>
      <c r="AB9" s="1266"/>
      <c r="AC9" s="1266"/>
      <c r="AD9" s="1266"/>
      <c r="AE9" s="1266"/>
      <c r="AF9" s="1266"/>
      <c r="AG9" s="1266"/>
      <c r="AH9" s="1266"/>
      <c r="AI9" s="1266"/>
      <c r="AJ9" s="1266"/>
      <c r="AK9" s="1266"/>
      <c r="AL9" s="1266"/>
      <c r="AM9" s="1266"/>
      <c r="AN9" s="1266"/>
      <c r="AO9" s="1266"/>
      <c r="AP9" s="1266"/>
      <c r="AQ9" s="1266"/>
      <c r="AR9" s="1266"/>
      <c r="AS9" s="1266"/>
      <c r="AT9" s="1266"/>
      <c r="AU9" s="1266"/>
      <c r="AV9" s="1266"/>
      <c r="AW9" s="1266"/>
      <c r="AX9" s="1266"/>
      <c r="AY9" s="1266"/>
      <c r="AZ9" s="1266"/>
      <c r="BA9" s="1266"/>
      <c r="BB9" s="1266"/>
      <c r="BC9" s="1266"/>
      <c r="BD9" s="1266"/>
      <c r="BE9" s="1266"/>
      <c r="BF9" s="1266"/>
      <c r="BG9" s="1266"/>
      <c r="BH9" s="1266"/>
      <c r="BI9" s="1266"/>
      <c r="BJ9" s="1266"/>
      <c r="BK9" s="1266"/>
      <c r="BL9" s="1266"/>
      <c r="BM9" s="1266"/>
      <c r="BN9" s="1266"/>
      <c r="BO9" s="1266"/>
      <c r="BP9" s="1266"/>
      <c r="BQ9" s="1266"/>
      <c r="BR9" s="1266"/>
      <c r="BS9" s="1266"/>
      <c r="BT9" s="1266"/>
      <c r="BU9" s="1266"/>
      <c r="BV9" s="1266"/>
      <c r="BW9" s="1266"/>
      <c r="BX9" s="1266"/>
      <c r="BY9" s="1266"/>
      <c r="BZ9" s="1266"/>
      <c r="CA9" s="1266"/>
      <c r="CB9" s="1266"/>
      <c r="CC9" s="1266"/>
      <c r="CD9" s="1266"/>
      <c r="CE9" s="1266"/>
      <c r="CF9" s="1266"/>
      <c r="CG9" s="1266"/>
      <c r="CH9" s="1266"/>
      <c r="CI9" s="1266"/>
      <c r="CJ9" s="1266"/>
      <c r="CK9" s="1266"/>
      <c r="CL9" s="1266"/>
      <c r="CM9" s="1266"/>
      <c r="CN9" s="1266"/>
      <c r="CO9" s="1266"/>
      <c r="CP9" s="1266"/>
      <c r="CQ9" s="1266"/>
      <c r="CR9" s="1266"/>
      <c r="CS9" s="1266"/>
      <c r="CT9" s="1266"/>
      <c r="CU9" s="1266"/>
      <c r="CV9" s="1266"/>
      <c r="CW9" s="1266"/>
      <c r="CX9" s="1266"/>
      <c r="CY9" s="1266"/>
      <c r="CZ9" s="1266"/>
      <c r="DA9" s="1266"/>
      <c r="DB9" s="1266"/>
      <c r="DC9" s="1266"/>
      <c r="DD9" s="1266"/>
      <c r="DE9" s="1266"/>
    </row>
    <row r="10" spans="1:109" s="248" customFormat="1" ht="13.2" x14ac:dyDescent="0.2">
      <c r="A10" s="1266"/>
      <c r="B10" s="1266"/>
      <c r="C10" s="1266"/>
      <c r="D10" s="1266"/>
      <c r="E10" s="1266"/>
      <c r="F10" s="1266"/>
      <c r="G10" s="1266"/>
      <c r="H10" s="1266"/>
      <c r="I10" s="1266"/>
      <c r="J10" s="1266"/>
      <c r="K10" s="1266"/>
      <c r="L10" s="1266"/>
      <c r="M10" s="1266"/>
      <c r="N10" s="1266"/>
      <c r="O10" s="1266"/>
      <c r="P10" s="1266"/>
      <c r="Q10" s="1266"/>
      <c r="R10" s="1266"/>
      <c r="S10" s="1266"/>
      <c r="T10" s="1266"/>
      <c r="U10" s="1266"/>
      <c r="V10" s="1266"/>
      <c r="W10" s="1266"/>
      <c r="X10" s="1266"/>
      <c r="Y10" s="1266"/>
      <c r="Z10" s="1266"/>
      <c r="AA10" s="1266"/>
      <c r="AB10" s="1266"/>
      <c r="AC10" s="1266"/>
      <c r="AD10" s="1266"/>
      <c r="AE10" s="1266"/>
      <c r="AF10" s="1266"/>
      <c r="AG10" s="1266"/>
      <c r="AH10" s="1266"/>
      <c r="AI10" s="1266"/>
      <c r="AJ10" s="1266"/>
      <c r="AK10" s="1266"/>
      <c r="AL10" s="1266"/>
      <c r="AM10" s="1266"/>
      <c r="AN10" s="1266"/>
      <c r="AO10" s="1266"/>
      <c r="AP10" s="1266"/>
      <c r="AQ10" s="1266"/>
      <c r="AR10" s="1266"/>
      <c r="AS10" s="1266"/>
      <c r="AT10" s="1266"/>
      <c r="AU10" s="1266"/>
      <c r="AV10" s="1266"/>
      <c r="AW10" s="1266"/>
      <c r="AX10" s="1266"/>
      <c r="AY10" s="1266"/>
      <c r="AZ10" s="1266"/>
      <c r="BA10" s="1266"/>
      <c r="BB10" s="1266"/>
      <c r="BC10" s="1266"/>
      <c r="BD10" s="1266"/>
      <c r="BE10" s="1266"/>
      <c r="BF10" s="1266"/>
      <c r="BG10" s="1266"/>
      <c r="BH10" s="1266"/>
      <c r="BI10" s="1266"/>
      <c r="BJ10" s="1266"/>
      <c r="BK10" s="1266"/>
      <c r="BL10" s="1266"/>
      <c r="BM10" s="1266"/>
      <c r="BN10" s="1266"/>
      <c r="BO10" s="1266"/>
      <c r="BP10" s="1266"/>
      <c r="BQ10" s="1266"/>
      <c r="BR10" s="1266"/>
      <c r="BS10" s="1266"/>
      <c r="BT10" s="1266"/>
      <c r="BU10" s="1266"/>
      <c r="BV10" s="1266"/>
      <c r="BW10" s="1266"/>
      <c r="BX10" s="1266"/>
      <c r="BY10" s="1266"/>
      <c r="BZ10" s="1266"/>
      <c r="CA10" s="1266"/>
      <c r="CB10" s="1266"/>
      <c r="CC10" s="1266"/>
      <c r="CD10" s="1266"/>
      <c r="CE10" s="1266"/>
      <c r="CF10" s="1266"/>
      <c r="CG10" s="1266"/>
      <c r="CH10" s="1266"/>
      <c r="CI10" s="1266"/>
      <c r="CJ10" s="1266"/>
      <c r="CK10" s="1266"/>
      <c r="CL10" s="1266"/>
      <c r="CM10" s="1266"/>
      <c r="CN10" s="1266"/>
      <c r="CO10" s="1266"/>
      <c r="CP10" s="1266"/>
      <c r="CQ10" s="1266"/>
      <c r="CR10" s="1266"/>
      <c r="CS10" s="1266"/>
      <c r="CT10" s="1266"/>
      <c r="CU10" s="1266"/>
      <c r="CV10" s="1266"/>
      <c r="CW10" s="1266"/>
      <c r="CX10" s="1266"/>
      <c r="CY10" s="1266"/>
      <c r="CZ10" s="1266"/>
      <c r="DA10" s="1266"/>
      <c r="DB10" s="1266"/>
      <c r="DC10" s="1266"/>
      <c r="DD10" s="1266"/>
      <c r="DE10" s="1266"/>
    </row>
    <row r="11" spans="1:109" s="248" customFormat="1" ht="13.2" x14ac:dyDescent="0.2">
      <c r="A11" s="1266"/>
      <c r="B11" s="1266"/>
      <c r="C11" s="1266"/>
      <c r="D11" s="1266"/>
      <c r="E11" s="1266"/>
      <c r="F11" s="1266"/>
      <c r="G11" s="1266"/>
      <c r="H11" s="1266"/>
      <c r="I11" s="1266"/>
      <c r="J11" s="1266"/>
      <c r="K11" s="1266"/>
      <c r="L11" s="1266"/>
      <c r="M11" s="1266"/>
      <c r="N11" s="1266"/>
      <c r="O11" s="1266"/>
      <c r="P11" s="1266"/>
      <c r="Q11" s="1266"/>
      <c r="R11" s="1266"/>
      <c r="S11" s="1266"/>
      <c r="T11" s="1266"/>
      <c r="U11" s="1266"/>
      <c r="V11" s="1266"/>
      <c r="W11" s="1266"/>
      <c r="X11" s="1266"/>
      <c r="Y11" s="1266"/>
      <c r="Z11" s="1266"/>
      <c r="AA11" s="1266"/>
      <c r="AB11" s="1266"/>
      <c r="AC11" s="1266"/>
      <c r="AD11" s="1266"/>
      <c r="AE11" s="1266"/>
      <c r="AF11" s="1266"/>
      <c r="AG11" s="1266"/>
      <c r="AH11" s="1266"/>
      <c r="AI11" s="1266"/>
      <c r="AJ11" s="1266"/>
      <c r="AK11" s="1266"/>
      <c r="AL11" s="1266"/>
      <c r="AM11" s="1266"/>
      <c r="AN11" s="1266"/>
      <c r="AO11" s="1266"/>
      <c r="AP11" s="1266"/>
      <c r="AQ11" s="1266"/>
      <c r="AR11" s="1266"/>
      <c r="AS11" s="1266"/>
      <c r="AT11" s="1266"/>
      <c r="AU11" s="1266"/>
      <c r="AV11" s="1266"/>
      <c r="AW11" s="1266"/>
      <c r="AX11" s="1266"/>
      <c r="AY11" s="1266"/>
      <c r="AZ11" s="1266"/>
      <c r="BA11" s="1266"/>
      <c r="BB11" s="1266"/>
      <c r="BC11" s="1266"/>
      <c r="BD11" s="1266"/>
      <c r="BE11" s="1266"/>
      <c r="BF11" s="1266"/>
      <c r="BG11" s="1266"/>
      <c r="BH11" s="1266"/>
      <c r="BI11" s="1266"/>
      <c r="BJ11" s="1266"/>
      <c r="BK11" s="1266"/>
      <c r="BL11" s="1266"/>
      <c r="BM11" s="1266"/>
      <c r="BN11" s="1266"/>
      <c r="BO11" s="1266"/>
      <c r="BP11" s="1266"/>
      <c r="BQ11" s="1266"/>
      <c r="BR11" s="1266"/>
      <c r="BS11" s="1266"/>
      <c r="BT11" s="1266"/>
      <c r="BU11" s="1266"/>
      <c r="BV11" s="1266"/>
      <c r="BW11" s="1266"/>
      <c r="BX11" s="1266"/>
      <c r="BY11" s="1266"/>
      <c r="BZ11" s="1266"/>
      <c r="CA11" s="1266"/>
      <c r="CB11" s="1266"/>
      <c r="CC11" s="1266"/>
      <c r="CD11" s="1266"/>
      <c r="CE11" s="1266"/>
      <c r="CF11" s="1266"/>
      <c r="CG11" s="1266"/>
      <c r="CH11" s="1266"/>
      <c r="CI11" s="1266"/>
      <c r="CJ11" s="1266"/>
      <c r="CK11" s="1266"/>
      <c r="CL11" s="1266"/>
      <c r="CM11" s="1266"/>
      <c r="CN11" s="1266"/>
      <c r="CO11" s="1266"/>
      <c r="CP11" s="1266"/>
      <c r="CQ11" s="1266"/>
      <c r="CR11" s="1266"/>
      <c r="CS11" s="1266"/>
      <c r="CT11" s="1266"/>
      <c r="CU11" s="1266"/>
      <c r="CV11" s="1266"/>
      <c r="CW11" s="1266"/>
      <c r="CX11" s="1266"/>
      <c r="CY11" s="1266"/>
      <c r="CZ11" s="1266"/>
      <c r="DA11" s="1266"/>
      <c r="DB11" s="1266"/>
      <c r="DC11" s="1266"/>
      <c r="DD11" s="1266"/>
      <c r="DE11" s="1266"/>
    </row>
    <row r="12" spans="1:109" s="248" customFormat="1" ht="13.2" x14ac:dyDescent="0.2">
      <c r="A12" s="1266"/>
      <c r="B12" s="1266"/>
      <c r="C12" s="1266"/>
      <c r="D12" s="1266"/>
      <c r="E12" s="1266"/>
      <c r="F12" s="1266"/>
      <c r="G12" s="1266"/>
      <c r="H12" s="1266"/>
      <c r="I12" s="1266"/>
      <c r="J12" s="1266"/>
      <c r="K12" s="1266"/>
      <c r="L12" s="1266"/>
      <c r="M12" s="1266"/>
      <c r="N12" s="1266"/>
      <c r="O12" s="1266"/>
      <c r="P12" s="1266"/>
      <c r="Q12" s="1266"/>
      <c r="R12" s="1266"/>
      <c r="S12" s="1266"/>
      <c r="T12" s="1266"/>
      <c r="U12" s="1266"/>
      <c r="V12" s="1266"/>
      <c r="W12" s="1266"/>
      <c r="X12" s="1266"/>
      <c r="Y12" s="1266"/>
      <c r="Z12" s="1266"/>
      <c r="AA12" s="1266"/>
      <c r="AB12" s="1266"/>
      <c r="AC12" s="1266"/>
      <c r="AD12" s="1266"/>
      <c r="AE12" s="1266"/>
      <c r="AF12" s="1266"/>
      <c r="AG12" s="1266"/>
      <c r="AH12" s="1266"/>
      <c r="AI12" s="1266"/>
      <c r="AJ12" s="1266"/>
      <c r="AK12" s="1266"/>
      <c r="AL12" s="1266"/>
      <c r="AM12" s="1266"/>
      <c r="AN12" s="1266"/>
      <c r="AO12" s="1266"/>
      <c r="AP12" s="1266"/>
      <c r="AQ12" s="1266"/>
      <c r="AR12" s="1266"/>
      <c r="AS12" s="1266"/>
      <c r="AT12" s="1266"/>
      <c r="AU12" s="1266"/>
      <c r="AV12" s="1266"/>
      <c r="AW12" s="1266"/>
      <c r="AX12" s="1266"/>
      <c r="AY12" s="1266"/>
      <c r="AZ12" s="1266"/>
      <c r="BA12" s="1266"/>
      <c r="BB12" s="1266"/>
      <c r="BC12" s="1266"/>
      <c r="BD12" s="1266"/>
      <c r="BE12" s="1266"/>
      <c r="BF12" s="1266"/>
      <c r="BG12" s="1266"/>
      <c r="BH12" s="1266"/>
      <c r="BI12" s="1266"/>
      <c r="BJ12" s="1266"/>
      <c r="BK12" s="1266"/>
      <c r="BL12" s="1266"/>
      <c r="BM12" s="1266"/>
      <c r="BN12" s="1266"/>
      <c r="BO12" s="1266"/>
      <c r="BP12" s="1266"/>
      <c r="BQ12" s="1266"/>
      <c r="BR12" s="1266"/>
      <c r="BS12" s="1266"/>
      <c r="BT12" s="1266"/>
      <c r="BU12" s="1266"/>
      <c r="BV12" s="1266"/>
      <c r="BW12" s="1266"/>
      <c r="BX12" s="1266"/>
      <c r="BY12" s="1266"/>
      <c r="BZ12" s="1266"/>
      <c r="CA12" s="1266"/>
      <c r="CB12" s="1266"/>
      <c r="CC12" s="1266"/>
      <c r="CD12" s="1266"/>
      <c r="CE12" s="1266"/>
      <c r="CF12" s="1266"/>
      <c r="CG12" s="1266"/>
      <c r="CH12" s="1266"/>
      <c r="CI12" s="1266"/>
      <c r="CJ12" s="1266"/>
      <c r="CK12" s="1266"/>
      <c r="CL12" s="1266"/>
      <c r="CM12" s="1266"/>
      <c r="CN12" s="1266"/>
      <c r="CO12" s="1266"/>
      <c r="CP12" s="1266"/>
      <c r="CQ12" s="1266"/>
      <c r="CR12" s="1266"/>
      <c r="CS12" s="1266"/>
      <c r="CT12" s="1266"/>
      <c r="CU12" s="1266"/>
      <c r="CV12" s="1266"/>
      <c r="CW12" s="1266"/>
      <c r="CX12" s="1266"/>
      <c r="CY12" s="1266"/>
      <c r="CZ12" s="1266"/>
      <c r="DA12" s="1266"/>
      <c r="DB12" s="1266"/>
      <c r="DC12" s="1266"/>
      <c r="DD12" s="1266"/>
      <c r="DE12" s="1266"/>
    </row>
    <row r="13" spans="1:109" s="248" customFormat="1" ht="13.2" x14ac:dyDescent="0.2">
      <c r="A13" s="1266"/>
      <c r="B13" s="1266"/>
      <c r="C13" s="1266"/>
      <c r="D13" s="1266"/>
      <c r="E13" s="1266"/>
      <c r="F13" s="1266"/>
      <c r="G13" s="1266"/>
      <c r="H13" s="1266"/>
      <c r="I13" s="1266"/>
      <c r="J13" s="1266"/>
      <c r="K13" s="1266"/>
      <c r="L13" s="1266"/>
      <c r="M13" s="1266"/>
      <c r="N13" s="1266"/>
      <c r="O13" s="1266"/>
      <c r="P13" s="1266"/>
      <c r="Q13" s="1266"/>
      <c r="R13" s="1266"/>
      <c r="S13" s="1266"/>
      <c r="T13" s="1266"/>
      <c r="U13" s="1266"/>
      <c r="V13" s="1266"/>
      <c r="W13" s="1266"/>
      <c r="X13" s="1266"/>
      <c r="Y13" s="1266"/>
      <c r="Z13" s="1266"/>
      <c r="AA13" s="1266"/>
      <c r="AB13" s="1266"/>
      <c r="AC13" s="1266"/>
      <c r="AD13" s="1266"/>
      <c r="AE13" s="1266"/>
      <c r="AF13" s="1266"/>
      <c r="AG13" s="1266"/>
      <c r="AH13" s="1266"/>
      <c r="AI13" s="1266"/>
      <c r="AJ13" s="1266"/>
      <c r="AK13" s="1266"/>
      <c r="AL13" s="1266"/>
      <c r="AM13" s="1266"/>
      <c r="AN13" s="1266"/>
      <c r="AO13" s="1266"/>
      <c r="AP13" s="1266"/>
      <c r="AQ13" s="1266"/>
      <c r="AR13" s="1266"/>
      <c r="AS13" s="1266"/>
      <c r="AT13" s="1266"/>
      <c r="AU13" s="1266"/>
      <c r="AV13" s="1266"/>
      <c r="AW13" s="1266"/>
      <c r="AX13" s="1266"/>
      <c r="AY13" s="1266"/>
      <c r="AZ13" s="1266"/>
      <c r="BA13" s="1266"/>
      <c r="BB13" s="1266"/>
      <c r="BC13" s="1266"/>
      <c r="BD13" s="1266"/>
      <c r="BE13" s="1266"/>
      <c r="BF13" s="1266"/>
      <c r="BG13" s="1266"/>
      <c r="BH13" s="1266"/>
      <c r="BI13" s="1266"/>
      <c r="BJ13" s="1266"/>
      <c r="BK13" s="1266"/>
      <c r="BL13" s="1266"/>
      <c r="BM13" s="1266"/>
      <c r="BN13" s="1266"/>
      <c r="BO13" s="1266"/>
      <c r="BP13" s="1266"/>
      <c r="BQ13" s="1266"/>
      <c r="BR13" s="1266"/>
      <c r="BS13" s="1266"/>
      <c r="BT13" s="1266"/>
      <c r="BU13" s="1266"/>
      <c r="BV13" s="1266"/>
      <c r="BW13" s="1266"/>
      <c r="BX13" s="1266"/>
      <c r="BY13" s="1266"/>
      <c r="BZ13" s="1266"/>
      <c r="CA13" s="1266"/>
      <c r="CB13" s="1266"/>
      <c r="CC13" s="1266"/>
      <c r="CD13" s="1266"/>
      <c r="CE13" s="1266"/>
      <c r="CF13" s="1266"/>
      <c r="CG13" s="1266"/>
      <c r="CH13" s="1266"/>
      <c r="CI13" s="1266"/>
      <c r="CJ13" s="1266"/>
      <c r="CK13" s="1266"/>
      <c r="CL13" s="1266"/>
      <c r="CM13" s="1266"/>
      <c r="CN13" s="1266"/>
      <c r="CO13" s="1266"/>
      <c r="CP13" s="1266"/>
      <c r="CQ13" s="1266"/>
      <c r="CR13" s="1266"/>
      <c r="CS13" s="1266"/>
      <c r="CT13" s="1266"/>
      <c r="CU13" s="1266"/>
      <c r="CV13" s="1266"/>
      <c r="CW13" s="1266"/>
      <c r="CX13" s="1266"/>
      <c r="CY13" s="1266"/>
      <c r="CZ13" s="1266"/>
      <c r="DA13" s="1266"/>
      <c r="DB13" s="1266"/>
      <c r="DC13" s="1266"/>
      <c r="DD13" s="1266"/>
      <c r="DE13" s="1266"/>
    </row>
    <row r="14" spans="1:109" s="248" customFormat="1" ht="13.2" x14ac:dyDescent="0.2">
      <c r="A14" s="1266"/>
      <c r="B14" s="1266"/>
      <c r="C14" s="1266"/>
      <c r="D14" s="1266"/>
      <c r="E14" s="1266"/>
      <c r="F14" s="1266"/>
      <c r="G14" s="1266"/>
      <c r="H14" s="1266"/>
      <c r="I14" s="1266"/>
      <c r="J14" s="1266"/>
      <c r="K14" s="1266"/>
      <c r="L14" s="1266"/>
      <c r="M14" s="1266"/>
      <c r="N14" s="1266"/>
      <c r="O14" s="1266"/>
      <c r="P14" s="1266"/>
      <c r="Q14" s="1266"/>
      <c r="R14" s="1266"/>
      <c r="S14" s="1266"/>
      <c r="T14" s="1266"/>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6"/>
      <c r="BD14" s="1266"/>
      <c r="BE14" s="1266"/>
      <c r="BF14" s="1266"/>
      <c r="BG14" s="1266"/>
      <c r="BH14" s="1266"/>
      <c r="BI14" s="1266"/>
      <c r="BJ14" s="1266"/>
      <c r="BK14" s="1266"/>
      <c r="BL14" s="1266"/>
      <c r="BM14" s="1266"/>
      <c r="BN14" s="1266"/>
      <c r="BO14" s="1266"/>
      <c r="BP14" s="1266"/>
      <c r="BQ14" s="1266"/>
      <c r="BR14" s="1266"/>
      <c r="BS14" s="1266"/>
      <c r="BT14" s="1266"/>
      <c r="BU14" s="1266"/>
      <c r="BV14" s="1266"/>
      <c r="BW14" s="1266"/>
      <c r="BX14" s="1266"/>
      <c r="BY14" s="1266"/>
      <c r="BZ14" s="1266"/>
      <c r="CA14" s="1266"/>
      <c r="CB14" s="1266"/>
      <c r="CC14" s="1266"/>
      <c r="CD14" s="1266"/>
      <c r="CE14" s="1266"/>
      <c r="CF14" s="1266"/>
      <c r="CG14" s="1266"/>
      <c r="CH14" s="1266"/>
      <c r="CI14" s="1266"/>
      <c r="CJ14" s="1266"/>
      <c r="CK14" s="1266"/>
      <c r="CL14" s="1266"/>
      <c r="CM14" s="1266"/>
      <c r="CN14" s="1266"/>
      <c r="CO14" s="1266"/>
      <c r="CP14" s="1266"/>
      <c r="CQ14" s="1266"/>
      <c r="CR14" s="1266"/>
      <c r="CS14" s="1266"/>
      <c r="CT14" s="1266"/>
      <c r="CU14" s="1266"/>
      <c r="CV14" s="1266"/>
      <c r="CW14" s="1266"/>
      <c r="CX14" s="1266"/>
      <c r="CY14" s="1266"/>
      <c r="CZ14" s="1266"/>
      <c r="DA14" s="1266"/>
      <c r="DB14" s="1266"/>
      <c r="DC14" s="1266"/>
      <c r="DD14" s="1266"/>
      <c r="DE14" s="1266"/>
    </row>
    <row r="15" spans="1:109" s="248" customFormat="1" ht="13.2" x14ac:dyDescent="0.2">
      <c r="A15" s="1211"/>
      <c r="B15" s="1266"/>
      <c r="C15" s="1266"/>
      <c r="D15" s="1266"/>
      <c r="E15" s="1266"/>
      <c r="F15" s="1266"/>
      <c r="G15" s="1266"/>
      <c r="H15" s="1266"/>
      <c r="I15" s="1266"/>
      <c r="J15" s="1266"/>
      <c r="K15" s="1266"/>
      <c r="L15" s="1266"/>
      <c r="M15" s="1266"/>
      <c r="N15" s="1266"/>
      <c r="O15" s="1266"/>
      <c r="P15" s="1266"/>
      <c r="Q15" s="1266"/>
      <c r="R15" s="1266"/>
      <c r="S15" s="1266"/>
      <c r="T15" s="1266"/>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6"/>
      <c r="BD15" s="1266"/>
      <c r="BE15" s="1266"/>
      <c r="BF15" s="1266"/>
      <c r="BG15" s="1266"/>
      <c r="BH15" s="1266"/>
      <c r="BI15" s="1266"/>
      <c r="BJ15" s="1266"/>
      <c r="BK15" s="1266"/>
      <c r="BL15" s="1266"/>
      <c r="BM15" s="1266"/>
      <c r="BN15" s="1266"/>
      <c r="BO15" s="1266"/>
      <c r="BP15" s="1266"/>
      <c r="BQ15" s="1266"/>
      <c r="BR15" s="1266"/>
      <c r="BS15" s="1266"/>
      <c r="BT15" s="1266"/>
      <c r="BU15" s="1266"/>
      <c r="BV15" s="1266"/>
      <c r="BW15" s="1266"/>
      <c r="BX15" s="1266"/>
      <c r="BY15" s="1266"/>
      <c r="BZ15" s="1266"/>
      <c r="CA15" s="1266"/>
      <c r="CB15" s="1266"/>
      <c r="CC15" s="1266"/>
      <c r="CD15" s="1266"/>
      <c r="CE15" s="1266"/>
      <c r="CF15" s="1266"/>
      <c r="CG15" s="1266"/>
      <c r="CH15" s="1266"/>
      <c r="CI15" s="1266"/>
      <c r="CJ15" s="1266"/>
      <c r="CK15" s="1266"/>
      <c r="CL15" s="1266"/>
      <c r="CM15" s="1266"/>
      <c r="CN15" s="1266"/>
      <c r="CO15" s="1266"/>
      <c r="CP15" s="1266"/>
      <c r="CQ15" s="1266"/>
      <c r="CR15" s="1266"/>
      <c r="CS15" s="1266"/>
      <c r="CT15" s="1266"/>
      <c r="CU15" s="1266"/>
      <c r="CV15" s="1266"/>
      <c r="CW15" s="1266"/>
      <c r="CX15" s="1266"/>
      <c r="CY15" s="1266"/>
      <c r="CZ15" s="1266"/>
      <c r="DA15" s="1266"/>
      <c r="DB15" s="1266"/>
      <c r="DC15" s="1266"/>
      <c r="DD15" s="1266"/>
      <c r="DE15" s="1266"/>
    </row>
    <row r="16" spans="1:109" s="248" customFormat="1" ht="13.2" x14ac:dyDescent="0.2">
      <c r="A16" s="1211"/>
      <c r="B16" s="1266"/>
      <c r="C16" s="1266"/>
      <c r="D16" s="1266"/>
      <c r="E16" s="1266"/>
      <c r="F16" s="1266"/>
      <c r="G16" s="1266"/>
      <c r="H16" s="1266"/>
      <c r="I16" s="1266"/>
      <c r="J16" s="1266"/>
      <c r="K16" s="1266"/>
      <c r="L16" s="1266"/>
      <c r="M16" s="1266"/>
      <c r="N16" s="1266"/>
      <c r="O16" s="1266"/>
      <c r="P16" s="1266"/>
      <c r="Q16" s="1266"/>
      <c r="R16" s="1266"/>
      <c r="S16" s="1266"/>
      <c r="T16" s="1266"/>
      <c r="U16" s="1266"/>
      <c r="V16" s="1266"/>
      <c r="W16" s="1266"/>
      <c r="X16" s="1266"/>
      <c r="Y16" s="1266"/>
      <c r="Z16" s="1266"/>
      <c r="AA16" s="1266"/>
      <c r="AB16" s="1266"/>
      <c r="AC16" s="1266"/>
      <c r="AD16" s="1266"/>
      <c r="AE16" s="1266"/>
      <c r="AF16" s="1266"/>
      <c r="AG16" s="1266"/>
      <c r="AH16" s="1266"/>
      <c r="AI16" s="1266"/>
      <c r="AJ16" s="1266"/>
      <c r="AK16" s="1266"/>
      <c r="AL16" s="1266"/>
      <c r="AM16" s="1266"/>
      <c r="AN16" s="1266"/>
      <c r="AO16" s="1266"/>
      <c r="AP16" s="1266"/>
      <c r="AQ16" s="1266"/>
      <c r="AR16" s="1266"/>
      <c r="AS16" s="1266"/>
      <c r="AT16" s="1266"/>
      <c r="AU16" s="1266"/>
      <c r="AV16" s="1266"/>
      <c r="AW16" s="1266"/>
      <c r="AX16" s="1266"/>
      <c r="AY16" s="1266"/>
      <c r="AZ16" s="1266"/>
      <c r="BA16" s="1266"/>
      <c r="BB16" s="1266"/>
      <c r="BC16" s="1266"/>
      <c r="BD16" s="1266"/>
      <c r="BE16" s="1266"/>
      <c r="BF16" s="1266"/>
      <c r="BG16" s="1266"/>
      <c r="BH16" s="1266"/>
      <c r="BI16" s="1266"/>
      <c r="BJ16" s="1266"/>
      <c r="BK16" s="1266"/>
      <c r="BL16" s="1266"/>
      <c r="BM16" s="1266"/>
      <c r="BN16" s="1266"/>
      <c r="BO16" s="1266"/>
      <c r="BP16" s="1266"/>
      <c r="BQ16" s="1266"/>
      <c r="BR16" s="1266"/>
      <c r="BS16" s="1266"/>
      <c r="BT16" s="1266"/>
      <c r="BU16" s="1266"/>
      <c r="BV16" s="1266"/>
      <c r="BW16" s="1266"/>
      <c r="BX16" s="1266"/>
      <c r="BY16" s="1266"/>
      <c r="BZ16" s="1266"/>
      <c r="CA16" s="1266"/>
      <c r="CB16" s="1266"/>
      <c r="CC16" s="1266"/>
      <c r="CD16" s="1266"/>
      <c r="CE16" s="1266"/>
      <c r="CF16" s="1266"/>
      <c r="CG16" s="1266"/>
      <c r="CH16" s="1266"/>
      <c r="CI16" s="1266"/>
      <c r="CJ16" s="1266"/>
      <c r="CK16" s="1266"/>
      <c r="CL16" s="1266"/>
      <c r="CM16" s="1266"/>
      <c r="CN16" s="1266"/>
      <c r="CO16" s="1266"/>
      <c r="CP16" s="1266"/>
      <c r="CQ16" s="1266"/>
      <c r="CR16" s="1266"/>
      <c r="CS16" s="1266"/>
      <c r="CT16" s="1266"/>
      <c r="CU16" s="1266"/>
      <c r="CV16" s="1266"/>
      <c r="CW16" s="1266"/>
      <c r="CX16" s="1266"/>
      <c r="CY16" s="1266"/>
      <c r="CZ16" s="1266"/>
      <c r="DA16" s="1266"/>
      <c r="DB16" s="1266"/>
      <c r="DC16" s="1266"/>
      <c r="DD16" s="1266"/>
      <c r="DE16" s="1266"/>
    </row>
    <row r="17" spans="1:109" s="248" customFormat="1" ht="13.2" x14ac:dyDescent="0.2">
      <c r="A17" s="1211"/>
      <c r="B17" s="1266"/>
      <c r="C17" s="1266"/>
      <c r="D17" s="1266"/>
      <c r="E17" s="1266"/>
      <c r="F17" s="1266"/>
      <c r="G17" s="1266"/>
      <c r="H17" s="1266"/>
      <c r="I17" s="1266"/>
      <c r="J17" s="1266"/>
      <c r="K17" s="1266"/>
      <c r="L17" s="1266"/>
      <c r="M17" s="1266"/>
      <c r="N17" s="1266"/>
      <c r="O17" s="1266"/>
      <c r="P17" s="1266"/>
      <c r="Q17" s="1266"/>
      <c r="R17" s="1266"/>
      <c r="S17" s="1266"/>
      <c r="T17" s="1266"/>
      <c r="U17" s="1266"/>
      <c r="V17" s="1266"/>
      <c r="W17" s="1266"/>
      <c r="X17" s="1266"/>
      <c r="Y17" s="1266"/>
      <c r="Z17" s="1266"/>
      <c r="AA17" s="1266"/>
      <c r="AB17" s="1266"/>
      <c r="AC17" s="1266"/>
      <c r="AD17" s="1266"/>
      <c r="AE17" s="1266"/>
      <c r="AF17" s="1266"/>
      <c r="AG17" s="1266"/>
      <c r="AH17" s="1266"/>
      <c r="AI17" s="1266"/>
      <c r="AJ17" s="1266"/>
      <c r="AK17" s="1266"/>
      <c r="AL17" s="1266"/>
      <c r="AM17" s="1266"/>
      <c r="AN17" s="1266"/>
      <c r="AO17" s="1266"/>
      <c r="AP17" s="1266"/>
      <c r="AQ17" s="1266"/>
      <c r="AR17" s="1266"/>
      <c r="AS17" s="1266"/>
      <c r="AT17" s="1266"/>
      <c r="AU17" s="1266"/>
      <c r="AV17" s="1266"/>
      <c r="AW17" s="1266"/>
      <c r="AX17" s="1266"/>
      <c r="AY17" s="1266"/>
      <c r="AZ17" s="1266"/>
      <c r="BA17" s="1266"/>
      <c r="BB17" s="1266"/>
      <c r="BC17" s="1266"/>
      <c r="BD17" s="1266"/>
      <c r="BE17" s="1266"/>
      <c r="BF17" s="1266"/>
      <c r="BG17" s="1266"/>
      <c r="BH17" s="1266"/>
      <c r="BI17" s="1266"/>
      <c r="BJ17" s="1266"/>
      <c r="BK17" s="1266"/>
      <c r="BL17" s="1266"/>
      <c r="BM17" s="1266"/>
      <c r="BN17" s="1266"/>
      <c r="BO17" s="1266"/>
      <c r="BP17" s="1266"/>
      <c r="BQ17" s="1266"/>
      <c r="BR17" s="1266"/>
      <c r="BS17" s="1266"/>
      <c r="BT17" s="1266"/>
      <c r="BU17" s="1266"/>
      <c r="BV17" s="1266"/>
      <c r="BW17" s="1266"/>
      <c r="BX17" s="1266"/>
      <c r="BY17" s="1266"/>
      <c r="BZ17" s="1266"/>
      <c r="CA17" s="1266"/>
      <c r="CB17" s="1266"/>
      <c r="CC17" s="1266"/>
      <c r="CD17" s="1266"/>
      <c r="CE17" s="1266"/>
      <c r="CF17" s="1266"/>
      <c r="CG17" s="1266"/>
      <c r="CH17" s="1266"/>
      <c r="CI17" s="1266"/>
      <c r="CJ17" s="1266"/>
      <c r="CK17" s="1266"/>
      <c r="CL17" s="1266"/>
      <c r="CM17" s="1266"/>
      <c r="CN17" s="1266"/>
      <c r="CO17" s="1266"/>
      <c r="CP17" s="1266"/>
      <c r="CQ17" s="1266"/>
      <c r="CR17" s="1266"/>
      <c r="CS17" s="1266"/>
      <c r="CT17" s="1266"/>
      <c r="CU17" s="1266"/>
      <c r="CV17" s="1266"/>
      <c r="CW17" s="1266"/>
      <c r="CX17" s="1266"/>
      <c r="CY17" s="1266"/>
      <c r="CZ17" s="1266"/>
      <c r="DA17" s="1266"/>
      <c r="DB17" s="1266"/>
      <c r="DC17" s="1266"/>
      <c r="DD17" s="1266"/>
      <c r="DE17" s="1266"/>
    </row>
    <row r="18" spans="1:109" s="248" customFormat="1" ht="13.2" x14ac:dyDescent="0.2">
      <c r="A18" s="1211"/>
      <c r="B18" s="1266"/>
      <c r="C18" s="1266"/>
      <c r="D18" s="1266"/>
      <c r="E18" s="1266"/>
      <c r="F18" s="1266"/>
      <c r="G18" s="1266"/>
      <c r="H18" s="1266"/>
      <c r="I18" s="1266"/>
      <c r="J18" s="1266"/>
      <c r="K18" s="1266"/>
      <c r="L18" s="1266"/>
      <c r="M18" s="1266"/>
      <c r="N18" s="1266"/>
      <c r="O18" s="1266"/>
      <c r="P18" s="1266"/>
      <c r="Q18" s="1266"/>
      <c r="R18" s="1266"/>
      <c r="S18" s="1266"/>
      <c r="T18" s="1266"/>
      <c r="U18" s="1266"/>
      <c r="V18" s="1266"/>
      <c r="W18" s="1266"/>
      <c r="X18" s="1266"/>
      <c r="Y18" s="1266"/>
      <c r="Z18" s="1266"/>
      <c r="AA18" s="1266"/>
      <c r="AB18" s="1266"/>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6"/>
      <c r="BU18" s="1266"/>
      <c r="BV18" s="1266"/>
      <c r="BW18" s="1266"/>
      <c r="BX18" s="1266"/>
      <c r="BY18" s="1266"/>
      <c r="BZ18" s="1266"/>
      <c r="CA18" s="1266"/>
      <c r="CB18" s="1266"/>
      <c r="CC18" s="1266"/>
      <c r="CD18" s="1266"/>
      <c r="CE18" s="1266"/>
      <c r="CF18" s="1266"/>
      <c r="CG18" s="1266"/>
      <c r="CH18" s="1266"/>
      <c r="CI18" s="1266"/>
      <c r="CJ18" s="1266"/>
      <c r="CK18" s="1266"/>
      <c r="CL18" s="1266"/>
      <c r="CM18" s="1266"/>
      <c r="CN18" s="1266"/>
      <c r="CO18" s="1266"/>
      <c r="CP18" s="1266"/>
      <c r="CQ18" s="1266"/>
      <c r="CR18" s="1266"/>
      <c r="CS18" s="1266"/>
      <c r="CT18" s="1266"/>
      <c r="CU18" s="1266"/>
      <c r="CV18" s="1266"/>
      <c r="CW18" s="1266"/>
      <c r="CX18" s="1266"/>
      <c r="CY18" s="1266"/>
      <c r="CZ18" s="1266"/>
      <c r="DA18" s="1266"/>
      <c r="DB18" s="1266"/>
      <c r="DC18" s="1266"/>
      <c r="DD18" s="1266"/>
      <c r="DE18" s="1266"/>
    </row>
    <row r="19" spans="1:109" ht="13.2" x14ac:dyDescent="0.2">
      <c r="DD19" s="1211"/>
      <c r="DE19" s="1211"/>
    </row>
    <row r="20" spans="1:109" ht="13.2" x14ac:dyDescent="0.2">
      <c r="DD20" s="1211"/>
      <c r="DE20" s="1211"/>
    </row>
    <row r="21" spans="1:109" ht="17.25" customHeight="1" x14ac:dyDescent="0.2">
      <c r="B21" s="1265"/>
      <c r="C21" s="1262"/>
      <c r="D21" s="1262"/>
      <c r="E21" s="1262"/>
      <c r="F21" s="1262"/>
      <c r="G21" s="1262"/>
      <c r="H21" s="1262"/>
      <c r="I21" s="1262"/>
      <c r="J21" s="1262"/>
      <c r="K21" s="1262"/>
      <c r="L21" s="1262"/>
      <c r="M21" s="1262"/>
      <c r="N21" s="1264"/>
      <c r="O21" s="1262"/>
      <c r="P21" s="1262"/>
      <c r="Q21" s="1262"/>
      <c r="R21" s="1262"/>
      <c r="S21" s="1262"/>
      <c r="T21" s="1262"/>
      <c r="U21" s="1262"/>
      <c r="V21" s="1262"/>
      <c r="W21" s="1262"/>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62"/>
      <c r="AS21" s="1262"/>
      <c r="AT21" s="1264"/>
      <c r="AU21" s="1262"/>
      <c r="AV21" s="1262"/>
      <c r="AW21" s="1262"/>
      <c r="AX21" s="1262"/>
      <c r="AY21" s="1262"/>
      <c r="AZ21" s="1262"/>
      <c r="BA21" s="1262"/>
      <c r="BB21" s="1262"/>
      <c r="BC21" s="1262"/>
      <c r="BD21" s="1262"/>
      <c r="BE21" s="1262"/>
      <c r="BF21" s="1264"/>
      <c r="BG21" s="1262"/>
      <c r="BH21" s="1262"/>
      <c r="BI21" s="1262"/>
      <c r="BJ21" s="1262"/>
      <c r="BK21" s="1262"/>
      <c r="BL21" s="1262"/>
      <c r="BM21" s="1262"/>
      <c r="BN21" s="1262"/>
      <c r="BO21" s="1262"/>
      <c r="BP21" s="1262"/>
      <c r="BQ21" s="1262"/>
      <c r="BR21" s="1264"/>
      <c r="BS21" s="1262"/>
      <c r="BT21" s="1262"/>
      <c r="BU21" s="1262"/>
      <c r="BV21" s="1262"/>
      <c r="BW21" s="1262"/>
      <c r="BX21" s="1262"/>
      <c r="BY21" s="1262"/>
      <c r="BZ21" s="1262"/>
      <c r="CA21" s="1262"/>
      <c r="CB21" s="1262"/>
      <c r="CC21" s="1262"/>
      <c r="CD21" s="1264"/>
      <c r="CE21" s="1262"/>
      <c r="CF21" s="1262"/>
      <c r="CG21" s="1262"/>
      <c r="CH21" s="1262"/>
      <c r="CI21" s="1262"/>
      <c r="CJ21" s="1262"/>
      <c r="CK21" s="1262"/>
      <c r="CL21" s="1262"/>
      <c r="CM21" s="1262"/>
      <c r="CN21" s="1262"/>
      <c r="CO21" s="1262"/>
      <c r="CP21" s="1264"/>
      <c r="CQ21" s="1262"/>
      <c r="CR21" s="1262"/>
      <c r="CS21" s="1262"/>
      <c r="CT21" s="1262"/>
      <c r="CU21" s="1262"/>
      <c r="CV21" s="1262"/>
      <c r="CW21" s="1262"/>
      <c r="CX21" s="1262"/>
      <c r="CY21" s="1262"/>
      <c r="CZ21" s="1262"/>
      <c r="DA21" s="1262"/>
      <c r="DB21" s="1264"/>
      <c r="DC21" s="1262"/>
      <c r="DD21" s="1261"/>
      <c r="DE21" s="1211"/>
    </row>
    <row r="22" spans="1:109" ht="17.25" customHeight="1" x14ac:dyDescent="0.2">
      <c r="B22" s="1212"/>
    </row>
    <row r="23" spans="1:109" ht="13.2" x14ac:dyDescent="0.2">
      <c r="B23" s="1212"/>
    </row>
    <row r="24" spans="1:109" ht="13.2" x14ac:dyDescent="0.2">
      <c r="B24" s="1212"/>
    </row>
    <row r="25" spans="1:109" ht="13.2" x14ac:dyDescent="0.2">
      <c r="B25" s="1212"/>
    </row>
    <row r="26" spans="1:109" ht="13.2" x14ac:dyDescent="0.2">
      <c r="B26" s="1212"/>
    </row>
    <row r="27" spans="1:109" ht="13.2" x14ac:dyDescent="0.2">
      <c r="B27" s="1212"/>
    </row>
    <row r="28" spans="1:109" ht="13.2" x14ac:dyDescent="0.2">
      <c r="B28" s="1212"/>
    </row>
    <row r="29" spans="1:109" ht="13.2" x14ac:dyDescent="0.2">
      <c r="B29" s="1212"/>
    </row>
    <row r="30" spans="1:109" ht="13.2" x14ac:dyDescent="0.2">
      <c r="B30" s="1212"/>
    </row>
    <row r="31" spans="1:109" ht="13.2" x14ac:dyDescent="0.2">
      <c r="B31" s="1212"/>
    </row>
    <row r="32" spans="1:109" ht="13.2" x14ac:dyDescent="0.2">
      <c r="B32" s="1212"/>
    </row>
    <row r="33" spans="2:109" ht="13.2" x14ac:dyDescent="0.2">
      <c r="B33" s="1212"/>
    </row>
    <row r="34" spans="2:109" ht="13.2" x14ac:dyDescent="0.2">
      <c r="B34" s="1212"/>
    </row>
    <row r="35" spans="2:109" ht="13.2" x14ac:dyDescent="0.2">
      <c r="B35" s="1212"/>
    </row>
    <row r="36" spans="2:109" ht="13.2" x14ac:dyDescent="0.2">
      <c r="B36" s="1212"/>
    </row>
    <row r="37" spans="2:109" ht="13.2" x14ac:dyDescent="0.2">
      <c r="B37" s="1212"/>
    </row>
    <row r="38" spans="2:109" ht="13.2" x14ac:dyDescent="0.2">
      <c r="B38" s="1212"/>
    </row>
    <row r="39" spans="2:109" ht="13.2" x14ac:dyDescent="0.2">
      <c r="B39" s="1216"/>
      <c r="C39" s="1215"/>
      <c r="D39" s="1215"/>
      <c r="E39" s="1215"/>
      <c r="F39" s="1215"/>
      <c r="G39" s="1215"/>
      <c r="H39" s="1215"/>
      <c r="I39" s="1215"/>
      <c r="J39" s="1215"/>
      <c r="K39" s="1215"/>
      <c r="L39" s="1215"/>
      <c r="M39" s="1215"/>
      <c r="N39" s="1215"/>
      <c r="O39" s="1215"/>
      <c r="P39" s="1215"/>
      <c r="Q39" s="1215"/>
      <c r="R39" s="1215"/>
      <c r="S39" s="1215"/>
      <c r="T39" s="1215"/>
      <c r="U39" s="1215"/>
      <c r="V39" s="1215"/>
      <c r="W39" s="1215"/>
      <c r="X39" s="1215"/>
      <c r="Y39" s="1215"/>
      <c r="Z39" s="1215"/>
      <c r="AA39" s="1215"/>
      <c r="AB39" s="1215"/>
      <c r="AC39" s="1215"/>
      <c r="AD39" s="1215"/>
      <c r="AE39" s="1215"/>
      <c r="AF39" s="1215"/>
      <c r="AG39" s="1215"/>
      <c r="AH39" s="1215"/>
      <c r="AI39" s="1215"/>
      <c r="AJ39" s="1215"/>
      <c r="AK39" s="1215"/>
      <c r="AL39" s="1215"/>
      <c r="AM39" s="1215"/>
      <c r="AN39" s="1215"/>
      <c r="AO39" s="1215"/>
      <c r="AP39" s="1215"/>
      <c r="AQ39" s="1215"/>
      <c r="AR39" s="1215"/>
      <c r="AS39" s="1215"/>
      <c r="AT39" s="1215"/>
      <c r="AU39" s="1215"/>
      <c r="AV39" s="1215"/>
      <c r="AW39" s="1215"/>
      <c r="AX39" s="1215"/>
      <c r="AY39" s="1215"/>
      <c r="AZ39" s="1215"/>
      <c r="BA39" s="1215"/>
      <c r="BB39" s="1215"/>
      <c r="BC39" s="1215"/>
      <c r="BD39" s="1215"/>
      <c r="BE39" s="1215"/>
      <c r="BF39" s="1215"/>
      <c r="BG39" s="1215"/>
      <c r="BH39" s="1215"/>
      <c r="BI39" s="1215"/>
      <c r="BJ39" s="1215"/>
      <c r="BK39" s="1215"/>
      <c r="BL39" s="1215"/>
      <c r="BM39" s="1215"/>
      <c r="BN39" s="1215"/>
      <c r="BO39" s="1215"/>
      <c r="BP39" s="1215"/>
      <c r="BQ39" s="1215"/>
      <c r="BR39" s="1215"/>
      <c r="BS39" s="1215"/>
      <c r="BT39" s="1215"/>
      <c r="BU39" s="1215"/>
      <c r="BV39" s="1215"/>
      <c r="BW39" s="1215"/>
      <c r="BX39" s="1215"/>
      <c r="BY39" s="1215"/>
      <c r="BZ39" s="1215"/>
      <c r="CA39" s="1215"/>
      <c r="CB39" s="1215"/>
      <c r="CC39" s="1215"/>
      <c r="CD39" s="1215"/>
      <c r="CE39" s="1215"/>
      <c r="CF39" s="1215"/>
      <c r="CG39" s="1215"/>
      <c r="CH39" s="1215"/>
      <c r="CI39" s="1215"/>
      <c r="CJ39" s="1215"/>
      <c r="CK39" s="1215"/>
      <c r="CL39" s="1215"/>
      <c r="CM39" s="1215"/>
      <c r="CN39" s="1215"/>
      <c r="CO39" s="1215"/>
      <c r="CP39" s="1215"/>
      <c r="CQ39" s="1215"/>
      <c r="CR39" s="1215"/>
      <c r="CS39" s="1215"/>
      <c r="CT39" s="1215"/>
      <c r="CU39" s="1215"/>
      <c r="CV39" s="1215"/>
      <c r="CW39" s="1215"/>
      <c r="CX39" s="1215"/>
      <c r="CY39" s="1215"/>
      <c r="CZ39" s="1215"/>
      <c r="DA39" s="1215"/>
      <c r="DB39" s="1215"/>
      <c r="DC39" s="1215"/>
      <c r="DD39" s="1214"/>
    </row>
    <row r="40" spans="2:109" ht="13.2" x14ac:dyDescent="0.2">
      <c r="B40" s="1252"/>
      <c r="DD40" s="1252"/>
      <c r="DE40" s="1211"/>
    </row>
    <row r="41" spans="2:109" ht="16.2" x14ac:dyDescent="0.2">
      <c r="B41" s="1263" t="s">
        <v>597</v>
      </c>
      <c r="C41" s="1262"/>
      <c r="D41" s="1262"/>
      <c r="E41" s="1262"/>
      <c r="F41" s="1262"/>
      <c r="G41" s="1262"/>
      <c r="H41" s="1262"/>
      <c r="I41" s="1262"/>
      <c r="J41" s="1262"/>
      <c r="K41" s="1262"/>
      <c r="L41" s="1262"/>
      <c r="M41" s="1262"/>
      <c r="N41" s="1262"/>
      <c r="O41" s="1262"/>
      <c r="P41" s="1262"/>
      <c r="Q41" s="1262"/>
      <c r="R41" s="1262"/>
      <c r="S41" s="1262"/>
      <c r="T41" s="1262"/>
      <c r="U41" s="1262"/>
      <c r="V41" s="1262"/>
      <c r="W41" s="1262"/>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62"/>
      <c r="AS41" s="1262"/>
      <c r="AT41" s="1262"/>
      <c r="AU41" s="1262"/>
      <c r="AV41" s="1262"/>
      <c r="AW41" s="1262"/>
      <c r="AX41" s="1262"/>
      <c r="AY41" s="1262"/>
      <c r="AZ41" s="1262"/>
      <c r="BA41" s="1262"/>
      <c r="BB41" s="1262"/>
      <c r="BC41" s="1262"/>
      <c r="BD41" s="1262"/>
      <c r="BE41" s="1262"/>
      <c r="BF41" s="1262"/>
      <c r="BG41" s="1262"/>
      <c r="BH41" s="1262"/>
      <c r="BI41" s="1262"/>
      <c r="BJ41" s="1262"/>
      <c r="BK41" s="1262"/>
      <c r="BL41" s="1262"/>
      <c r="BM41" s="1262"/>
      <c r="BN41" s="1262"/>
      <c r="BO41" s="1262"/>
      <c r="BP41" s="1262"/>
      <c r="BQ41" s="1262"/>
      <c r="BR41" s="1262"/>
      <c r="BS41" s="1262"/>
      <c r="BT41" s="1262"/>
      <c r="BU41" s="1262"/>
      <c r="BV41" s="1262"/>
      <c r="BW41" s="1262"/>
      <c r="BX41" s="1262"/>
      <c r="BY41" s="1262"/>
      <c r="BZ41" s="1262"/>
      <c r="CA41" s="1262"/>
      <c r="CB41" s="1262"/>
      <c r="CC41" s="1262"/>
      <c r="CD41" s="1262"/>
      <c r="CE41" s="1262"/>
      <c r="CF41" s="1262"/>
      <c r="CG41" s="1262"/>
      <c r="CH41" s="1262"/>
      <c r="CI41" s="1262"/>
      <c r="CJ41" s="1262"/>
      <c r="CK41" s="1262"/>
      <c r="CL41" s="1262"/>
      <c r="CM41" s="1262"/>
      <c r="CN41" s="1262"/>
      <c r="CO41" s="1262"/>
      <c r="CP41" s="1262"/>
      <c r="CQ41" s="1262"/>
      <c r="CR41" s="1262"/>
      <c r="CS41" s="1262"/>
      <c r="CT41" s="1262"/>
      <c r="CU41" s="1262"/>
      <c r="CV41" s="1262"/>
      <c r="CW41" s="1262"/>
      <c r="CX41" s="1262"/>
      <c r="CY41" s="1262"/>
      <c r="CZ41" s="1262"/>
      <c r="DA41" s="1262"/>
      <c r="DB41" s="1262"/>
      <c r="DC41" s="1262"/>
      <c r="DD41" s="1261"/>
    </row>
    <row r="42" spans="2:109" ht="13.2" x14ac:dyDescent="0.2">
      <c r="B42" s="1212"/>
      <c r="G42" s="1248"/>
      <c r="I42" s="1247"/>
      <c r="J42" s="1247"/>
      <c r="K42" s="1247"/>
      <c r="AM42" s="1248"/>
      <c r="AN42" s="1248" t="s">
        <v>593</v>
      </c>
      <c r="AP42" s="1247"/>
      <c r="AQ42" s="1247"/>
      <c r="AR42" s="1247"/>
      <c r="AY42" s="1248"/>
      <c r="BA42" s="1247"/>
      <c r="BB42" s="1247"/>
      <c r="BC42" s="1247"/>
      <c r="BK42" s="1248"/>
      <c r="BM42" s="1247"/>
      <c r="BN42" s="1247"/>
      <c r="BO42" s="1247"/>
      <c r="BW42" s="1248"/>
      <c r="BY42" s="1247"/>
      <c r="BZ42" s="1247"/>
      <c r="CA42" s="1247"/>
      <c r="CI42" s="1248"/>
      <c r="CK42" s="1247"/>
      <c r="CL42" s="1247"/>
      <c r="CM42" s="1247"/>
      <c r="CU42" s="1248"/>
      <c r="CW42" s="1247"/>
      <c r="CX42" s="1247"/>
      <c r="CY42" s="1247"/>
    </row>
    <row r="43" spans="2:109" ht="13.5" customHeight="1" x14ac:dyDescent="0.2">
      <c r="B43" s="1212"/>
      <c r="AN43" s="1246" t="s">
        <v>596</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4"/>
    </row>
    <row r="44" spans="2:109" ht="13.2" x14ac:dyDescent="0.2">
      <c r="B44" s="1212"/>
      <c r="AN44" s="1243"/>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1"/>
    </row>
    <row r="45" spans="2:109" ht="13.2" x14ac:dyDescent="0.2">
      <c r="B45" s="1212"/>
      <c r="AN45" s="1243"/>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1"/>
    </row>
    <row r="46" spans="2:109" ht="13.2" x14ac:dyDescent="0.2">
      <c r="B46" s="1212"/>
      <c r="AN46" s="1243"/>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1"/>
    </row>
    <row r="47" spans="2:109" ht="13.2" x14ac:dyDescent="0.2">
      <c r="B47" s="1212"/>
      <c r="AN47" s="1240"/>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38"/>
    </row>
    <row r="48" spans="2:109" ht="13.2" x14ac:dyDescent="0.2">
      <c r="B48" s="1212"/>
      <c r="H48" s="1225"/>
      <c r="I48" s="1225"/>
      <c r="J48" s="1225"/>
      <c r="AN48" s="1225"/>
      <c r="AO48" s="1225"/>
      <c r="AP48" s="1225"/>
      <c r="AZ48" s="1225"/>
      <c r="BA48" s="1225"/>
      <c r="BB48" s="1225"/>
      <c r="BL48" s="1225"/>
      <c r="BM48" s="1225"/>
      <c r="BN48" s="1225"/>
      <c r="BX48" s="1225"/>
      <c r="BY48" s="1225"/>
      <c r="BZ48" s="1225"/>
      <c r="CJ48" s="1225"/>
      <c r="CK48" s="1225"/>
      <c r="CL48" s="1225"/>
      <c r="CV48" s="1225"/>
      <c r="CW48" s="1225"/>
      <c r="CX48" s="1225"/>
    </row>
    <row r="49" spans="1:109" ht="13.2" x14ac:dyDescent="0.2">
      <c r="B49" s="1212"/>
      <c r="AN49" s="1211" t="s">
        <v>591</v>
      </c>
    </row>
    <row r="50" spans="1:109" ht="13.2" x14ac:dyDescent="0.2">
      <c r="B50" s="1212"/>
      <c r="G50" s="1223"/>
      <c r="H50" s="1223"/>
      <c r="I50" s="1223"/>
      <c r="J50" s="1223"/>
      <c r="K50" s="1232"/>
      <c r="L50" s="1232"/>
      <c r="M50" s="1231"/>
      <c r="N50" s="1231"/>
      <c r="AN50" s="1230"/>
      <c r="AO50" s="1229"/>
      <c r="AP50" s="1229"/>
      <c r="AQ50" s="1229"/>
      <c r="AR50" s="1229"/>
      <c r="AS50" s="1229"/>
      <c r="AT50" s="1229"/>
      <c r="AU50" s="1229"/>
      <c r="AV50" s="1229"/>
      <c r="AW50" s="1229"/>
      <c r="AX50" s="1229"/>
      <c r="AY50" s="1229"/>
      <c r="AZ50" s="1229"/>
      <c r="BA50" s="1229"/>
      <c r="BB50" s="1229"/>
      <c r="BC50" s="1229"/>
      <c r="BD50" s="1229"/>
      <c r="BE50" s="1229"/>
      <c r="BF50" s="1229"/>
      <c r="BG50" s="1229"/>
      <c r="BH50" s="1229"/>
      <c r="BI50" s="1229"/>
      <c r="BJ50" s="1229"/>
      <c r="BK50" s="1229"/>
      <c r="BL50" s="1229"/>
      <c r="BM50" s="1229"/>
      <c r="BN50" s="1229"/>
      <c r="BO50" s="1228"/>
      <c r="BP50" s="1220" t="s">
        <v>534</v>
      </c>
      <c r="BQ50" s="1220"/>
      <c r="BR50" s="1220"/>
      <c r="BS50" s="1220"/>
      <c r="BT50" s="1220"/>
      <c r="BU50" s="1220"/>
      <c r="BV50" s="1220"/>
      <c r="BW50" s="1220"/>
      <c r="BX50" s="1220" t="s">
        <v>535</v>
      </c>
      <c r="BY50" s="1220"/>
      <c r="BZ50" s="1220"/>
      <c r="CA50" s="1220"/>
      <c r="CB50" s="1220"/>
      <c r="CC50" s="1220"/>
      <c r="CD50" s="1220"/>
      <c r="CE50" s="1220"/>
      <c r="CF50" s="1220" t="s">
        <v>536</v>
      </c>
      <c r="CG50" s="1220"/>
      <c r="CH50" s="1220"/>
      <c r="CI50" s="1220"/>
      <c r="CJ50" s="1220"/>
      <c r="CK50" s="1220"/>
      <c r="CL50" s="1220"/>
      <c r="CM50" s="1220"/>
      <c r="CN50" s="1220" t="s">
        <v>537</v>
      </c>
      <c r="CO50" s="1220"/>
      <c r="CP50" s="1220"/>
      <c r="CQ50" s="1220"/>
      <c r="CR50" s="1220"/>
      <c r="CS50" s="1220"/>
      <c r="CT50" s="1220"/>
      <c r="CU50" s="1220"/>
      <c r="CV50" s="1220" t="s">
        <v>538</v>
      </c>
      <c r="CW50" s="1220"/>
      <c r="CX50" s="1220"/>
      <c r="CY50" s="1220"/>
      <c r="CZ50" s="1220"/>
      <c r="DA50" s="1220"/>
      <c r="DB50" s="1220"/>
      <c r="DC50" s="1220"/>
    </row>
    <row r="51" spans="1:109" ht="13.5" customHeight="1" x14ac:dyDescent="0.2">
      <c r="B51" s="1212"/>
      <c r="G51" s="1227"/>
      <c r="H51" s="1227"/>
      <c r="I51" s="1260"/>
      <c r="J51" s="1260"/>
      <c r="K51" s="1226"/>
      <c r="L51" s="1226"/>
      <c r="M51" s="1226"/>
      <c r="N51" s="1226"/>
      <c r="AM51" s="1225"/>
      <c r="AN51" s="1219" t="s">
        <v>590</v>
      </c>
      <c r="AO51" s="1219"/>
      <c r="AP51" s="1219"/>
      <c r="AQ51" s="1219"/>
      <c r="AR51" s="1219"/>
      <c r="AS51" s="1219"/>
      <c r="AT51" s="1219"/>
      <c r="AU51" s="1219"/>
      <c r="AV51" s="1219"/>
      <c r="AW51" s="1219"/>
      <c r="AX51" s="1219"/>
      <c r="AY51" s="1219"/>
      <c r="AZ51" s="1219"/>
      <c r="BA51" s="1219"/>
      <c r="BB51" s="1219" t="s">
        <v>588</v>
      </c>
      <c r="BC51" s="1219"/>
      <c r="BD51" s="1219"/>
      <c r="BE51" s="1219"/>
      <c r="BF51" s="1219"/>
      <c r="BG51" s="1219"/>
      <c r="BH51" s="1219"/>
      <c r="BI51" s="1219"/>
      <c r="BJ51" s="1219"/>
      <c r="BK51" s="1219"/>
      <c r="BL51" s="1219"/>
      <c r="BM51" s="1219"/>
      <c r="BN51" s="1219"/>
      <c r="BO51" s="1219"/>
      <c r="BP51" s="1218">
        <v>37</v>
      </c>
      <c r="BQ51" s="1218"/>
      <c r="BR51" s="1218"/>
      <c r="BS51" s="1218"/>
      <c r="BT51" s="1218"/>
      <c r="BU51" s="1218"/>
      <c r="BV51" s="1218"/>
      <c r="BW51" s="1218"/>
      <c r="BX51" s="1218">
        <v>32.5</v>
      </c>
      <c r="BY51" s="1218"/>
      <c r="BZ51" s="1218"/>
      <c r="CA51" s="1218"/>
      <c r="CB51" s="1218"/>
      <c r="CC51" s="1218"/>
      <c r="CD51" s="1218"/>
      <c r="CE51" s="1218"/>
      <c r="CF51" s="1218">
        <v>25</v>
      </c>
      <c r="CG51" s="1218"/>
      <c r="CH51" s="1218"/>
      <c r="CI51" s="1218"/>
      <c r="CJ51" s="1218"/>
      <c r="CK51" s="1218"/>
      <c r="CL51" s="1218"/>
      <c r="CM51" s="1218"/>
      <c r="CN51" s="1218">
        <v>12.5</v>
      </c>
      <c r="CO51" s="1218"/>
      <c r="CP51" s="1218"/>
      <c r="CQ51" s="1218"/>
      <c r="CR51" s="1218"/>
      <c r="CS51" s="1218"/>
      <c r="CT51" s="1218"/>
      <c r="CU51" s="1218"/>
      <c r="CV51" s="1218">
        <v>9.6</v>
      </c>
      <c r="CW51" s="1218"/>
      <c r="CX51" s="1218"/>
      <c r="CY51" s="1218"/>
      <c r="CZ51" s="1218"/>
      <c r="DA51" s="1218"/>
      <c r="DB51" s="1218"/>
      <c r="DC51" s="1218"/>
    </row>
    <row r="52" spans="1:109" ht="13.2" x14ac:dyDescent="0.2">
      <c r="B52" s="1212"/>
      <c r="G52" s="1227"/>
      <c r="H52" s="1227"/>
      <c r="I52" s="1260"/>
      <c r="J52" s="1260"/>
      <c r="K52" s="1226"/>
      <c r="L52" s="1226"/>
      <c r="M52" s="1226"/>
      <c r="N52" s="1226"/>
      <c r="AM52" s="1225"/>
      <c r="AN52" s="1219"/>
      <c r="AO52" s="1219"/>
      <c r="AP52" s="1219"/>
      <c r="AQ52" s="1219"/>
      <c r="AR52" s="1219"/>
      <c r="AS52" s="1219"/>
      <c r="AT52" s="1219"/>
      <c r="AU52" s="1219"/>
      <c r="AV52" s="1219"/>
      <c r="AW52" s="1219"/>
      <c r="AX52" s="1219"/>
      <c r="AY52" s="1219"/>
      <c r="AZ52" s="1219"/>
      <c r="BA52" s="1219"/>
      <c r="BB52" s="1219"/>
      <c r="BC52" s="1219"/>
      <c r="BD52" s="1219"/>
      <c r="BE52" s="1219"/>
      <c r="BF52" s="1219"/>
      <c r="BG52" s="1219"/>
      <c r="BH52" s="1219"/>
      <c r="BI52" s="1219"/>
      <c r="BJ52" s="1219"/>
      <c r="BK52" s="1219"/>
      <c r="BL52" s="1219"/>
      <c r="BM52" s="1219"/>
      <c r="BN52" s="1219"/>
      <c r="BO52" s="1219"/>
      <c r="BP52" s="1218"/>
      <c r="BQ52" s="1218"/>
      <c r="BR52" s="1218"/>
      <c r="BS52" s="1218"/>
      <c r="BT52" s="1218"/>
      <c r="BU52" s="1218"/>
      <c r="BV52" s="1218"/>
      <c r="BW52" s="1218"/>
      <c r="BX52" s="1218"/>
      <c r="BY52" s="1218"/>
      <c r="BZ52" s="1218"/>
      <c r="CA52" s="1218"/>
      <c r="CB52" s="1218"/>
      <c r="CC52" s="1218"/>
      <c r="CD52" s="1218"/>
      <c r="CE52" s="1218"/>
      <c r="CF52" s="1218"/>
      <c r="CG52" s="1218"/>
      <c r="CH52" s="1218"/>
      <c r="CI52" s="1218"/>
      <c r="CJ52" s="1218"/>
      <c r="CK52" s="1218"/>
      <c r="CL52" s="1218"/>
      <c r="CM52" s="1218"/>
      <c r="CN52" s="1218"/>
      <c r="CO52" s="1218"/>
      <c r="CP52" s="1218"/>
      <c r="CQ52" s="1218"/>
      <c r="CR52" s="1218"/>
      <c r="CS52" s="1218"/>
      <c r="CT52" s="1218"/>
      <c r="CU52" s="1218"/>
      <c r="CV52" s="1218"/>
      <c r="CW52" s="1218"/>
      <c r="CX52" s="1218"/>
      <c r="CY52" s="1218"/>
      <c r="CZ52" s="1218"/>
      <c r="DA52" s="1218"/>
      <c r="DB52" s="1218"/>
      <c r="DC52" s="1218"/>
    </row>
    <row r="53" spans="1:109" ht="13.2" x14ac:dyDescent="0.2">
      <c r="A53" s="1247"/>
      <c r="B53" s="1212"/>
      <c r="G53" s="1227"/>
      <c r="H53" s="1227"/>
      <c r="I53" s="1223"/>
      <c r="J53" s="1223"/>
      <c r="K53" s="1226"/>
      <c r="L53" s="1226"/>
      <c r="M53" s="1226"/>
      <c r="N53" s="1226"/>
      <c r="AM53" s="1225"/>
      <c r="AN53" s="1219"/>
      <c r="AO53" s="1219"/>
      <c r="AP53" s="1219"/>
      <c r="AQ53" s="1219"/>
      <c r="AR53" s="1219"/>
      <c r="AS53" s="1219"/>
      <c r="AT53" s="1219"/>
      <c r="AU53" s="1219"/>
      <c r="AV53" s="1219"/>
      <c r="AW53" s="1219"/>
      <c r="AX53" s="1219"/>
      <c r="AY53" s="1219"/>
      <c r="AZ53" s="1219"/>
      <c r="BA53" s="1219"/>
      <c r="BB53" s="1219" t="s">
        <v>595</v>
      </c>
      <c r="BC53" s="1219"/>
      <c r="BD53" s="1219"/>
      <c r="BE53" s="1219"/>
      <c r="BF53" s="1219"/>
      <c r="BG53" s="1219"/>
      <c r="BH53" s="1219"/>
      <c r="BI53" s="1219"/>
      <c r="BJ53" s="1219"/>
      <c r="BK53" s="1219"/>
      <c r="BL53" s="1219"/>
      <c r="BM53" s="1219"/>
      <c r="BN53" s="1219"/>
      <c r="BO53" s="1219"/>
      <c r="BP53" s="1218">
        <v>73.2</v>
      </c>
      <c r="BQ53" s="1218"/>
      <c r="BR53" s="1218"/>
      <c r="BS53" s="1218"/>
      <c r="BT53" s="1218"/>
      <c r="BU53" s="1218"/>
      <c r="BV53" s="1218"/>
      <c r="BW53" s="1218"/>
      <c r="BX53" s="1218">
        <v>74</v>
      </c>
      <c r="BY53" s="1218"/>
      <c r="BZ53" s="1218"/>
      <c r="CA53" s="1218"/>
      <c r="CB53" s="1218"/>
      <c r="CC53" s="1218"/>
      <c r="CD53" s="1218"/>
      <c r="CE53" s="1218"/>
      <c r="CF53" s="1218">
        <v>75.099999999999994</v>
      </c>
      <c r="CG53" s="1218"/>
      <c r="CH53" s="1218"/>
      <c r="CI53" s="1218"/>
      <c r="CJ53" s="1218"/>
      <c r="CK53" s="1218"/>
      <c r="CL53" s="1218"/>
      <c r="CM53" s="1218"/>
      <c r="CN53" s="1218">
        <v>76.2</v>
      </c>
      <c r="CO53" s="1218"/>
      <c r="CP53" s="1218"/>
      <c r="CQ53" s="1218"/>
      <c r="CR53" s="1218"/>
      <c r="CS53" s="1218"/>
      <c r="CT53" s="1218"/>
      <c r="CU53" s="1218"/>
      <c r="CV53" s="1218">
        <v>77.2</v>
      </c>
      <c r="CW53" s="1218"/>
      <c r="CX53" s="1218"/>
      <c r="CY53" s="1218"/>
      <c r="CZ53" s="1218"/>
      <c r="DA53" s="1218"/>
      <c r="DB53" s="1218"/>
      <c r="DC53" s="1218"/>
    </row>
    <row r="54" spans="1:109" ht="13.2" x14ac:dyDescent="0.2">
      <c r="A54" s="1247"/>
      <c r="B54" s="1212"/>
      <c r="G54" s="1227"/>
      <c r="H54" s="1227"/>
      <c r="I54" s="1223"/>
      <c r="J54" s="1223"/>
      <c r="K54" s="1226"/>
      <c r="L54" s="1226"/>
      <c r="M54" s="1226"/>
      <c r="N54" s="1226"/>
      <c r="AM54" s="1225"/>
      <c r="AN54" s="1219"/>
      <c r="AO54" s="1219"/>
      <c r="AP54" s="1219"/>
      <c r="AQ54" s="1219"/>
      <c r="AR54" s="1219"/>
      <c r="AS54" s="1219"/>
      <c r="AT54" s="1219"/>
      <c r="AU54" s="1219"/>
      <c r="AV54" s="1219"/>
      <c r="AW54" s="1219"/>
      <c r="AX54" s="1219"/>
      <c r="AY54" s="1219"/>
      <c r="AZ54" s="1219"/>
      <c r="BA54" s="1219"/>
      <c r="BB54" s="1219"/>
      <c r="BC54" s="1219"/>
      <c r="BD54" s="1219"/>
      <c r="BE54" s="1219"/>
      <c r="BF54" s="1219"/>
      <c r="BG54" s="1219"/>
      <c r="BH54" s="1219"/>
      <c r="BI54" s="1219"/>
      <c r="BJ54" s="1219"/>
      <c r="BK54" s="1219"/>
      <c r="BL54" s="1219"/>
      <c r="BM54" s="1219"/>
      <c r="BN54" s="1219"/>
      <c r="BO54" s="1219"/>
      <c r="BP54" s="1218"/>
      <c r="BQ54" s="1218"/>
      <c r="BR54" s="1218"/>
      <c r="BS54" s="1218"/>
      <c r="BT54" s="1218"/>
      <c r="BU54" s="1218"/>
      <c r="BV54" s="1218"/>
      <c r="BW54" s="1218"/>
      <c r="BX54" s="1218"/>
      <c r="BY54" s="1218"/>
      <c r="BZ54" s="1218"/>
      <c r="CA54" s="1218"/>
      <c r="CB54" s="1218"/>
      <c r="CC54" s="1218"/>
      <c r="CD54" s="1218"/>
      <c r="CE54" s="1218"/>
      <c r="CF54" s="1218"/>
      <c r="CG54" s="1218"/>
      <c r="CH54" s="1218"/>
      <c r="CI54" s="1218"/>
      <c r="CJ54" s="1218"/>
      <c r="CK54" s="1218"/>
      <c r="CL54" s="1218"/>
      <c r="CM54" s="1218"/>
      <c r="CN54" s="1218"/>
      <c r="CO54" s="1218"/>
      <c r="CP54" s="1218"/>
      <c r="CQ54" s="1218"/>
      <c r="CR54" s="1218"/>
      <c r="CS54" s="1218"/>
      <c r="CT54" s="1218"/>
      <c r="CU54" s="1218"/>
      <c r="CV54" s="1218"/>
      <c r="CW54" s="1218"/>
      <c r="CX54" s="1218"/>
      <c r="CY54" s="1218"/>
      <c r="CZ54" s="1218"/>
      <c r="DA54" s="1218"/>
      <c r="DB54" s="1218"/>
      <c r="DC54" s="1218"/>
    </row>
    <row r="55" spans="1:109" ht="13.2" x14ac:dyDescent="0.2">
      <c r="A55" s="1247"/>
      <c r="B55" s="1212"/>
      <c r="G55" s="1223"/>
      <c r="H55" s="1223"/>
      <c r="I55" s="1223"/>
      <c r="J55" s="1223"/>
      <c r="K55" s="1226"/>
      <c r="L55" s="1226"/>
      <c r="M55" s="1226"/>
      <c r="N55" s="1226"/>
      <c r="AN55" s="1220" t="s">
        <v>589</v>
      </c>
      <c r="AO55" s="1220"/>
      <c r="AP55" s="1220"/>
      <c r="AQ55" s="1220"/>
      <c r="AR55" s="1220"/>
      <c r="AS55" s="1220"/>
      <c r="AT55" s="1220"/>
      <c r="AU55" s="1220"/>
      <c r="AV55" s="1220"/>
      <c r="AW55" s="1220"/>
      <c r="AX55" s="1220"/>
      <c r="AY55" s="1220"/>
      <c r="AZ55" s="1220"/>
      <c r="BA55" s="1220"/>
      <c r="BB55" s="1219" t="s">
        <v>588</v>
      </c>
      <c r="BC55" s="1219"/>
      <c r="BD55" s="1219"/>
      <c r="BE55" s="1219"/>
      <c r="BF55" s="1219"/>
      <c r="BG55" s="1219"/>
      <c r="BH55" s="1219"/>
      <c r="BI55" s="1219"/>
      <c r="BJ55" s="1219"/>
      <c r="BK55" s="1219"/>
      <c r="BL55" s="1219"/>
      <c r="BM55" s="1219"/>
      <c r="BN55" s="1219"/>
      <c r="BO55" s="1219"/>
      <c r="BP55" s="1218">
        <v>18.399999999999999</v>
      </c>
      <c r="BQ55" s="1218"/>
      <c r="BR55" s="1218"/>
      <c r="BS55" s="1218"/>
      <c r="BT55" s="1218"/>
      <c r="BU55" s="1218"/>
      <c r="BV55" s="1218"/>
      <c r="BW55" s="1218"/>
      <c r="BX55" s="1218">
        <v>13.5</v>
      </c>
      <c r="BY55" s="1218"/>
      <c r="BZ55" s="1218"/>
      <c r="CA55" s="1218"/>
      <c r="CB55" s="1218"/>
      <c r="CC55" s="1218"/>
      <c r="CD55" s="1218"/>
      <c r="CE55" s="1218"/>
      <c r="CF55" s="1218">
        <v>1.5</v>
      </c>
      <c r="CG55" s="1218"/>
      <c r="CH55" s="1218"/>
      <c r="CI55" s="1218"/>
      <c r="CJ55" s="1218"/>
      <c r="CK55" s="1218"/>
      <c r="CL55" s="1218"/>
      <c r="CM55" s="1218"/>
      <c r="CN55" s="1218">
        <v>0</v>
      </c>
      <c r="CO55" s="1218"/>
      <c r="CP55" s="1218"/>
      <c r="CQ55" s="1218"/>
      <c r="CR55" s="1218"/>
      <c r="CS55" s="1218"/>
      <c r="CT55" s="1218"/>
      <c r="CU55" s="1218"/>
      <c r="CV55" s="1218">
        <v>0</v>
      </c>
      <c r="CW55" s="1218"/>
      <c r="CX55" s="1218"/>
      <c r="CY55" s="1218"/>
      <c r="CZ55" s="1218"/>
      <c r="DA55" s="1218"/>
      <c r="DB55" s="1218"/>
      <c r="DC55" s="1218"/>
    </row>
    <row r="56" spans="1:109" ht="13.2" x14ac:dyDescent="0.2">
      <c r="A56" s="1247"/>
      <c r="B56" s="1212"/>
      <c r="G56" s="1223"/>
      <c r="H56" s="1223"/>
      <c r="I56" s="1223"/>
      <c r="J56" s="1223"/>
      <c r="K56" s="1226"/>
      <c r="L56" s="1226"/>
      <c r="M56" s="1226"/>
      <c r="N56" s="1226"/>
      <c r="AN56" s="1220"/>
      <c r="AO56" s="1220"/>
      <c r="AP56" s="1220"/>
      <c r="AQ56" s="1220"/>
      <c r="AR56" s="1220"/>
      <c r="AS56" s="1220"/>
      <c r="AT56" s="1220"/>
      <c r="AU56" s="1220"/>
      <c r="AV56" s="1220"/>
      <c r="AW56" s="1220"/>
      <c r="AX56" s="1220"/>
      <c r="AY56" s="1220"/>
      <c r="AZ56" s="1220"/>
      <c r="BA56" s="1220"/>
      <c r="BB56" s="1219"/>
      <c r="BC56" s="1219"/>
      <c r="BD56" s="1219"/>
      <c r="BE56" s="1219"/>
      <c r="BF56" s="1219"/>
      <c r="BG56" s="1219"/>
      <c r="BH56" s="1219"/>
      <c r="BI56" s="1219"/>
      <c r="BJ56" s="1219"/>
      <c r="BK56" s="1219"/>
      <c r="BL56" s="1219"/>
      <c r="BM56" s="1219"/>
      <c r="BN56" s="1219"/>
      <c r="BO56" s="1219"/>
      <c r="BP56" s="1218"/>
      <c r="BQ56" s="1218"/>
      <c r="BR56" s="1218"/>
      <c r="BS56" s="1218"/>
      <c r="BT56" s="1218"/>
      <c r="BU56" s="1218"/>
      <c r="BV56" s="1218"/>
      <c r="BW56" s="1218"/>
      <c r="BX56" s="1218"/>
      <c r="BY56" s="1218"/>
      <c r="BZ56" s="1218"/>
      <c r="CA56" s="1218"/>
      <c r="CB56" s="1218"/>
      <c r="CC56" s="1218"/>
      <c r="CD56" s="1218"/>
      <c r="CE56" s="1218"/>
      <c r="CF56" s="1218"/>
      <c r="CG56" s="1218"/>
      <c r="CH56" s="1218"/>
      <c r="CI56" s="1218"/>
      <c r="CJ56" s="1218"/>
      <c r="CK56" s="1218"/>
      <c r="CL56" s="1218"/>
      <c r="CM56" s="1218"/>
      <c r="CN56" s="1218"/>
      <c r="CO56" s="1218"/>
      <c r="CP56" s="1218"/>
      <c r="CQ56" s="1218"/>
      <c r="CR56" s="1218"/>
      <c r="CS56" s="1218"/>
      <c r="CT56" s="1218"/>
      <c r="CU56" s="1218"/>
      <c r="CV56" s="1218"/>
      <c r="CW56" s="1218"/>
      <c r="CX56" s="1218"/>
      <c r="CY56" s="1218"/>
      <c r="CZ56" s="1218"/>
      <c r="DA56" s="1218"/>
      <c r="DB56" s="1218"/>
      <c r="DC56" s="1218"/>
    </row>
    <row r="57" spans="1:109" s="1247" customFormat="1" ht="13.2" x14ac:dyDescent="0.2">
      <c r="B57" s="1253"/>
      <c r="G57" s="1223"/>
      <c r="H57" s="1223"/>
      <c r="I57" s="1222"/>
      <c r="J57" s="1222"/>
      <c r="K57" s="1226"/>
      <c r="L57" s="1226"/>
      <c r="M57" s="1226"/>
      <c r="N57" s="1226"/>
      <c r="AM57" s="1211"/>
      <c r="AN57" s="1220"/>
      <c r="AO57" s="1220"/>
      <c r="AP57" s="1220"/>
      <c r="AQ57" s="1220"/>
      <c r="AR57" s="1220"/>
      <c r="AS57" s="1220"/>
      <c r="AT57" s="1220"/>
      <c r="AU57" s="1220"/>
      <c r="AV57" s="1220"/>
      <c r="AW57" s="1220"/>
      <c r="AX57" s="1220"/>
      <c r="AY57" s="1220"/>
      <c r="AZ57" s="1220"/>
      <c r="BA57" s="1220"/>
      <c r="BB57" s="1219" t="s">
        <v>595</v>
      </c>
      <c r="BC57" s="1219"/>
      <c r="BD57" s="1219"/>
      <c r="BE57" s="1219"/>
      <c r="BF57" s="1219"/>
      <c r="BG57" s="1219"/>
      <c r="BH57" s="1219"/>
      <c r="BI57" s="1219"/>
      <c r="BJ57" s="1219"/>
      <c r="BK57" s="1219"/>
      <c r="BL57" s="1219"/>
      <c r="BM57" s="1219"/>
      <c r="BN57" s="1219"/>
      <c r="BO57" s="1219"/>
      <c r="BP57" s="1218">
        <v>59.8</v>
      </c>
      <c r="BQ57" s="1218"/>
      <c r="BR57" s="1218"/>
      <c r="BS57" s="1218"/>
      <c r="BT57" s="1218"/>
      <c r="BU57" s="1218"/>
      <c r="BV57" s="1218"/>
      <c r="BW57" s="1218"/>
      <c r="BX57" s="1218">
        <v>60.2</v>
      </c>
      <c r="BY57" s="1218"/>
      <c r="BZ57" s="1218"/>
      <c r="CA57" s="1218"/>
      <c r="CB57" s="1218"/>
      <c r="CC57" s="1218"/>
      <c r="CD57" s="1218"/>
      <c r="CE57" s="1218"/>
      <c r="CF57" s="1218">
        <v>60.1</v>
      </c>
      <c r="CG57" s="1218"/>
      <c r="CH57" s="1218"/>
      <c r="CI57" s="1218"/>
      <c r="CJ57" s="1218"/>
      <c r="CK57" s="1218"/>
      <c r="CL57" s="1218"/>
      <c r="CM57" s="1218"/>
      <c r="CN57" s="1218">
        <v>61.6</v>
      </c>
      <c r="CO57" s="1218"/>
      <c r="CP57" s="1218"/>
      <c r="CQ57" s="1218"/>
      <c r="CR57" s="1218"/>
      <c r="CS57" s="1218"/>
      <c r="CT57" s="1218"/>
      <c r="CU57" s="1218"/>
      <c r="CV57" s="1218">
        <v>61.8</v>
      </c>
      <c r="CW57" s="1218"/>
      <c r="CX57" s="1218"/>
      <c r="CY57" s="1218"/>
      <c r="CZ57" s="1218"/>
      <c r="DA57" s="1218"/>
      <c r="DB57" s="1218"/>
      <c r="DC57" s="1218"/>
      <c r="DD57" s="1258"/>
      <c r="DE57" s="1253"/>
    </row>
    <row r="58" spans="1:109" s="1247" customFormat="1" ht="13.2" x14ac:dyDescent="0.2">
      <c r="A58" s="1211"/>
      <c r="B58" s="1253"/>
      <c r="G58" s="1223"/>
      <c r="H58" s="1223"/>
      <c r="I58" s="1222"/>
      <c r="J58" s="1222"/>
      <c r="K58" s="1226"/>
      <c r="L58" s="1226"/>
      <c r="M58" s="1226"/>
      <c r="N58" s="1226"/>
      <c r="AM58" s="1211"/>
      <c r="AN58" s="1220"/>
      <c r="AO58" s="1220"/>
      <c r="AP58" s="1220"/>
      <c r="AQ58" s="1220"/>
      <c r="AR58" s="1220"/>
      <c r="AS58" s="1220"/>
      <c r="AT58" s="1220"/>
      <c r="AU58" s="1220"/>
      <c r="AV58" s="1220"/>
      <c r="AW58" s="1220"/>
      <c r="AX58" s="1220"/>
      <c r="AY58" s="1220"/>
      <c r="AZ58" s="1220"/>
      <c r="BA58" s="1220"/>
      <c r="BB58" s="1219"/>
      <c r="BC58" s="1219"/>
      <c r="BD58" s="1219"/>
      <c r="BE58" s="1219"/>
      <c r="BF58" s="1219"/>
      <c r="BG58" s="1219"/>
      <c r="BH58" s="1219"/>
      <c r="BI58" s="1219"/>
      <c r="BJ58" s="1219"/>
      <c r="BK58" s="1219"/>
      <c r="BL58" s="1219"/>
      <c r="BM58" s="1219"/>
      <c r="BN58" s="1219"/>
      <c r="BO58" s="1219"/>
      <c r="BP58" s="1218"/>
      <c r="BQ58" s="1218"/>
      <c r="BR58" s="1218"/>
      <c r="BS58" s="1218"/>
      <c r="BT58" s="1218"/>
      <c r="BU58" s="1218"/>
      <c r="BV58" s="1218"/>
      <c r="BW58" s="1218"/>
      <c r="BX58" s="1218"/>
      <c r="BY58" s="1218"/>
      <c r="BZ58" s="1218"/>
      <c r="CA58" s="1218"/>
      <c r="CB58" s="1218"/>
      <c r="CC58" s="1218"/>
      <c r="CD58" s="1218"/>
      <c r="CE58" s="1218"/>
      <c r="CF58" s="1218"/>
      <c r="CG58" s="1218"/>
      <c r="CH58" s="1218"/>
      <c r="CI58" s="1218"/>
      <c r="CJ58" s="1218"/>
      <c r="CK58" s="1218"/>
      <c r="CL58" s="1218"/>
      <c r="CM58" s="1218"/>
      <c r="CN58" s="1218"/>
      <c r="CO58" s="1218"/>
      <c r="CP58" s="1218"/>
      <c r="CQ58" s="1218"/>
      <c r="CR58" s="1218"/>
      <c r="CS58" s="1218"/>
      <c r="CT58" s="1218"/>
      <c r="CU58" s="1218"/>
      <c r="CV58" s="1218"/>
      <c r="CW58" s="1218"/>
      <c r="CX58" s="1218"/>
      <c r="CY58" s="1218"/>
      <c r="CZ58" s="1218"/>
      <c r="DA58" s="1218"/>
      <c r="DB58" s="1218"/>
      <c r="DC58" s="1218"/>
      <c r="DD58" s="1258"/>
      <c r="DE58" s="1253"/>
    </row>
    <row r="59" spans="1:109" s="1247" customFormat="1" ht="13.2" x14ac:dyDescent="0.2">
      <c r="A59" s="1211"/>
      <c r="B59" s="1253"/>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3"/>
    </row>
    <row r="60" spans="1:109" s="1247" customFormat="1" ht="13.2" x14ac:dyDescent="0.2">
      <c r="A60" s="1211"/>
      <c r="B60" s="1253"/>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3"/>
    </row>
    <row r="61" spans="1:109" s="1247" customFormat="1" ht="13.2" x14ac:dyDescent="0.2">
      <c r="A61" s="1211"/>
      <c r="B61" s="1257"/>
      <c r="C61" s="1256"/>
      <c r="D61" s="1256"/>
      <c r="E61" s="1256"/>
      <c r="F61" s="1256"/>
      <c r="G61" s="1256"/>
      <c r="H61" s="1256"/>
      <c r="I61" s="1256"/>
      <c r="J61" s="1256"/>
      <c r="K61" s="1256"/>
      <c r="L61" s="1256"/>
      <c r="M61" s="1255"/>
      <c r="N61" s="1255"/>
      <c r="O61" s="1256"/>
      <c r="P61" s="1256"/>
      <c r="Q61" s="1256"/>
      <c r="R61" s="1256"/>
      <c r="S61" s="1256"/>
      <c r="T61" s="1256"/>
      <c r="U61" s="1256"/>
      <c r="V61" s="1256"/>
      <c r="W61" s="1256"/>
      <c r="X61" s="1256"/>
      <c r="Y61" s="1256"/>
      <c r="Z61" s="1256"/>
      <c r="AA61" s="1256"/>
      <c r="AB61" s="1256"/>
      <c r="AC61" s="1256"/>
      <c r="AD61" s="1256"/>
      <c r="AE61" s="1256"/>
      <c r="AF61" s="1256"/>
      <c r="AG61" s="1256"/>
      <c r="AH61" s="1256"/>
      <c r="AI61" s="1256"/>
      <c r="AJ61" s="1256"/>
      <c r="AK61" s="1256"/>
      <c r="AL61" s="1256"/>
      <c r="AM61" s="1256"/>
      <c r="AN61" s="1256"/>
      <c r="AO61" s="1256"/>
      <c r="AP61" s="1256"/>
      <c r="AQ61" s="1256"/>
      <c r="AR61" s="1256"/>
      <c r="AS61" s="1255"/>
      <c r="AT61" s="1255"/>
      <c r="AU61" s="1256"/>
      <c r="AV61" s="1256"/>
      <c r="AW61" s="1256"/>
      <c r="AX61" s="1256"/>
      <c r="AY61" s="1256"/>
      <c r="AZ61" s="1256"/>
      <c r="BA61" s="1256"/>
      <c r="BB61" s="1256"/>
      <c r="BC61" s="1256"/>
      <c r="BD61" s="1256"/>
      <c r="BE61" s="1255"/>
      <c r="BF61" s="1255"/>
      <c r="BG61" s="1256"/>
      <c r="BH61" s="1256"/>
      <c r="BI61" s="1256"/>
      <c r="BJ61" s="1256"/>
      <c r="BK61" s="1256"/>
      <c r="BL61" s="1256"/>
      <c r="BM61" s="1256"/>
      <c r="BN61" s="1256"/>
      <c r="BO61" s="1256"/>
      <c r="BP61" s="1256"/>
      <c r="BQ61" s="1255"/>
      <c r="BR61" s="1255"/>
      <c r="BS61" s="1256"/>
      <c r="BT61" s="1256"/>
      <c r="BU61" s="1256"/>
      <c r="BV61" s="1256"/>
      <c r="BW61" s="1256"/>
      <c r="BX61" s="1256"/>
      <c r="BY61" s="1256"/>
      <c r="BZ61" s="1256"/>
      <c r="CA61" s="1256"/>
      <c r="CB61" s="1256"/>
      <c r="CC61" s="1255"/>
      <c r="CD61" s="1255"/>
      <c r="CE61" s="1256"/>
      <c r="CF61" s="1256"/>
      <c r="CG61" s="1256"/>
      <c r="CH61" s="1256"/>
      <c r="CI61" s="1256"/>
      <c r="CJ61" s="1256"/>
      <c r="CK61" s="1256"/>
      <c r="CL61" s="1256"/>
      <c r="CM61" s="1256"/>
      <c r="CN61" s="1256"/>
      <c r="CO61" s="1255"/>
      <c r="CP61" s="1255"/>
      <c r="CQ61" s="1256"/>
      <c r="CR61" s="1256"/>
      <c r="CS61" s="1256"/>
      <c r="CT61" s="1256"/>
      <c r="CU61" s="1256"/>
      <c r="CV61" s="1256"/>
      <c r="CW61" s="1256"/>
      <c r="CX61" s="1256"/>
      <c r="CY61" s="1256"/>
      <c r="CZ61" s="1256"/>
      <c r="DA61" s="1255"/>
      <c r="DB61" s="1255"/>
      <c r="DC61" s="1255"/>
      <c r="DD61" s="1254"/>
      <c r="DE61" s="1253"/>
    </row>
    <row r="62" spans="1:109" ht="13.2" x14ac:dyDescent="0.2">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11"/>
    </row>
    <row r="63" spans="1:109" ht="16.2" x14ac:dyDescent="0.2">
      <c r="B63" s="1251" t="s">
        <v>594</v>
      </c>
    </row>
    <row r="64" spans="1:109" ht="13.2" x14ac:dyDescent="0.2">
      <c r="B64" s="1212"/>
      <c r="G64" s="1248"/>
      <c r="I64" s="1250"/>
      <c r="J64" s="1250"/>
      <c r="K64" s="1250"/>
      <c r="L64" s="1250"/>
      <c r="M64" s="1250"/>
      <c r="N64" s="1249"/>
      <c r="AM64" s="1248"/>
      <c r="AN64" s="1248" t="s">
        <v>593</v>
      </c>
      <c r="AP64" s="1247"/>
      <c r="AQ64" s="1247"/>
      <c r="AR64" s="1247"/>
      <c r="AY64" s="1248"/>
      <c r="BA64" s="1247"/>
      <c r="BB64" s="1247"/>
      <c r="BC64" s="1247"/>
      <c r="BK64" s="1248"/>
      <c r="BM64" s="1247"/>
      <c r="BN64" s="1247"/>
      <c r="BO64" s="1247"/>
      <c r="BW64" s="1248"/>
      <c r="BY64" s="1247"/>
      <c r="BZ64" s="1247"/>
      <c r="CA64" s="1247"/>
      <c r="CI64" s="1248"/>
      <c r="CK64" s="1247"/>
      <c r="CL64" s="1247"/>
      <c r="CM64" s="1247"/>
      <c r="CU64" s="1248"/>
      <c r="CW64" s="1247"/>
      <c r="CX64" s="1247"/>
      <c r="CY64" s="1247"/>
    </row>
    <row r="65" spans="2:107" ht="13.2" x14ac:dyDescent="0.2">
      <c r="B65" s="1212"/>
      <c r="AN65" s="1246" t="s">
        <v>592</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4"/>
    </row>
    <row r="66" spans="2:107" ht="13.2" x14ac:dyDescent="0.2">
      <c r="B66" s="1212"/>
      <c r="AN66" s="1243"/>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1"/>
    </row>
    <row r="67" spans="2:107" ht="13.2" x14ac:dyDescent="0.2">
      <c r="B67" s="1212"/>
      <c r="AN67" s="1243"/>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1"/>
    </row>
    <row r="68" spans="2:107" ht="13.2" x14ac:dyDescent="0.2">
      <c r="B68" s="1212"/>
      <c r="AN68" s="1243"/>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1"/>
    </row>
    <row r="69" spans="2:107" ht="13.2" x14ac:dyDescent="0.2">
      <c r="B69" s="1212"/>
      <c r="AN69" s="1240"/>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38"/>
    </row>
    <row r="70" spans="2:107" ht="13.2" x14ac:dyDescent="0.2">
      <c r="B70" s="1212"/>
      <c r="H70" s="1237"/>
      <c r="I70" s="1237"/>
      <c r="J70" s="1235"/>
      <c r="K70" s="1235"/>
      <c r="L70" s="1234"/>
      <c r="M70" s="1235"/>
      <c r="N70" s="1234"/>
      <c r="AN70" s="1225"/>
      <c r="AO70" s="1225"/>
      <c r="AP70" s="1225"/>
      <c r="AZ70" s="1225"/>
      <c r="BA70" s="1225"/>
      <c r="BB70" s="1225"/>
      <c r="BL70" s="1225"/>
      <c r="BM70" s="1225"/>
      <c r="BN70" s="1225"/>
      <c r="BX70" s="1225"/>
      <c r="BY70" s="1225"/>
      <c r="BZ70" s="1225"/>
      <c r="CJ70" s="1225"/>
      <c r="CK70" s="1225"/>
      <c r="CL70" s="1225"/>
      <c r="CV70" s="1225"/>
      <c r="CW70" s="1225"/>
      <c r="CX70" s="1225"/>
    </row>
    <row r="71" spans="2:107" ht="13.2" x14ac:dyDescent="0.2">
      <c r="B71" s="1212"/>
      <c r="G71" s="1233"/>
      <c r="I71" s="1236"/>
      <c r="J71" s="1235"/>
      <c r="K71" s="1235"/>
      <c r="L71" s="1234"/>
      <c r="M71" s="1235"/>
      <c r="N71" s="1234"/>
      <c r="AM71" s="1233"/>
      <c r="AN71" s="1211" t="s">
        <v>591</v>
      </c>
    </row>
    <row r="72" spans="2:107" ht="13.2" x14ac:dyDescent="0.2">
      <c r="B72" s="1212"/>
      <c r="G72" s="1223"/>
      <c r="H72" s="1223"/>
      <c r="I72" s="1223"/>
      <c r="J72" s="1223"/>
      <c r="K72" s="1232"/>
      <c r="L72" s="1232"/>
      <c r="M72" s="1231"/>
      <c r="N72" s="1231"/>
      <c r="AN72" s="1230"/>
      <c r="AO72" s="1229"/>
      <c r="AP72" s="1229"/>
      <c r="AQ72" s="1229"/>
      <c r="AR72" s="1229"/>
      <c r="AS72" s="1229"/>
      <c r="AT72" s="1229"/>
      <c r="AU72" s="1229"/>
      <c r="AV72" s="1229"/>
      <c r="AW72" s="1229"/>
      <c r="AX72" s="1229"/>
      <c r="AY72" s="1229"/>
      <c r="AZ72" s="1229"/>
      <c r="BA72" s="1229"/>
      <c r="BB72" s="1229"/>
      <c r="BC72" s="1229"/>
      <c r="BD72" s="1229"/>
      <c r="BE72" s="1229"/>
      <c r="BF72" s="1229"/>
      <c r="BG72" s="1229"/>
      <c r="BH72" s="1229"/>
      <c r="BI72" s="1229"/>
      <c r="BJ72" s="1229"/>
      <c r="BK72" s="1229"/>
      <c r="BL72" s="1229"/>
      <c r="BM72" s="1229"/>
      <c r="BN72" s="1229"/>
      <c r="BO72" s="1228"/>
      <c r="BP72" s="1220" t="s">
        <v>534</v>
      </c>
      <c r="BQ72" s="1220"/>
      <c r="BR72" s="1220"/>
      <c r="BS72" s="1220"/>
      <c r="BT72" s="1220"/>
      <c r="BU72" s="1220"/>
      <c r="BV72" s="1220"/>
      <c r="BW72" s="1220"/>
      <c r="BX72" s="1220" t="s">
        <v>535</v>
      </c>
      <c r="BY72" s="1220"/>
      <c r="BZ72" s="1220"/>
      <c r="CA72" s="1220"/>
      <c r="CB72" s="1220"/>
      <c r="CC72" s="1220"/>
      <c r="CD72" s="1220"/>
      <c r="CE72" s="1220"/>
      <c r="CF72" s="1220" t="s">
        <v>536</v>
      </c>
      <c r="CG72" s="1220"/>
      <c r="CH72" s="1220"/>
      <c r="CI72" s="1220"/>
      <c r="CJ72" s="1220"/>
      <c r="CK72" s="1220"/>
      <c r="CL72" s="1220"/>
      <c r="CM72" s="1220"/>
      <c r="CN72" s="1220" t="s">
        <v>537</v>
      </c>
      <c r="CO72" s="1220"/>
      <c r="CP72" s="1220"/>
      <c r="CQ72" s="1220"/>
      <c r="CR72" s="1220"/>
      <c r="CS72" s="1220"/>
      <c r="CT72" s="1220"/>
      <c r="CU72" s="1220"/>
      <c r="CV72" s="1220" t="s">
        <v>538</v>
      </c>
      <c r="CW72" s="1220"/>
      <c r="CX72" s="1220"/>
      <c r="CY72" s="1220"/>
      <c r="CZ72" s="1220"/>
      <c r="DA72" s="1220"/>
      <c r="DB72" s="1220"/>
      <c r="DC72" s="1220"/>
    </row>
    <row r="73" spans="2:107" ht="13.2" x14ac:dyDescent="0.2">
      <c r="B73" s="1212"/>
      <c r="G73" s="1227"/>
      <c r="H73" s="1227"/>
      <c r="I73" s="1227"/>
      <c r="J73" s="1227"/>
      <c r="K73" s="1224"/>
      <c r="L73" s="1224"/>
      <c r="M73" s="1224"/>
      <c r="N73" s="1224"/>
      <c r="AM73" s="1225"/>
      <c r="AN73" s="1219" t="s">
        <v>590</v>
      </c>
      <c r="AO73" s="1219"/>
      <c r="AP73" s="1219"/>
      <c r="AQ73" s="1219"/>
      <c r="AR73" s="1219"/>
      <c r="AS73" s="1219"/>
      <c r="AT73" s="1219"/>
      <c r="AU73" s="1219"/>
      <c r="AV73" s="1219"/>
      <c r="AW73" s="1219"/>
      <c r="AX73" s="1219"/>
      <c r="AY73" s="1219"/>
      <c r="AZ73" s="1219"/>
      <c r="BA73" s="1219"/>
      <c r="BB73" s="1219" t="s">
        <v>588</v>
      </c>
      <c r="BC73" s="1219"/>
      <c r="BD73" s="1219"/>
      <c r="BE73" s="1219"/>
      <c r="BF73" s="1219"/>
      <c r="BG73" s="1219"/>
      <c r="BH73" s="1219"/>
      <c r="BI73" s="1219"/>
      <c r="BJ73" s="1219"/>
      <c r="BK73" s="1219"/>
      <c r="BL73" s="1219"/>
      <c r="BM73" s="1219"/>
      <c r="BN73" s="1219"/>
      <c r="BO73" s="1219"/>
      <c r="BP73" s="1218">
        <v>37</v>
      </c>
      <c r="BQ73" s="1218"/>
      <c r="BR73" s="1218"/>
      <c r="BS73" s="1218"/>
      <c r="BT73" s="1218"/>
      <c r="BU73" s="1218"/>
      <c r="BV73" s="1218"/>
      <c r="BW73" s="1218"/>
      <c r="BX73" s="1218">
        <v>32.5</v>
      </c>
      <c r="BY73" s="1218"/>
      <c r="BZ73" s="1218"/>
      <c r="CA73" s="1218"/>
      <c r="CB73" s="1218"/>
      <c r="CC73" s="1218"/>
      <c r="CD73" s="1218"/>
      <c r="CE73" s="1218"/>
      <c r="CF73" s="1218">
        <v>25</v>
      </c>
      <c r="CG73" s="1218"/>
      <c r="CH73" s="1218"/>
      <c r="CI73" s="1218"/>
      <c r="CJ73" s="1218"/>
      <c r="CK73" s="1218"/>
      <c r="CL73" s="1218"/>
      <c r="CM73" s="1218"/>
      <c r="CN73" s="1218">
        <v>12.5</v>
      </c>
      <c r="CO73" s="1218"/>
      <c r="CP73" s="1218"/>
      <c r="CQ73" s="1218"/>
      <c r="CR73" s="1218"/>
      <c r="CS73" s="1218"/>
      <c r="CT73" s="1218"/>
      <c r="CU73" s="1218"/>
      <c r="CV73" s="1218">
        <v>9.6</v>
      </c>
      <c r="CW73" s="1218"/>
      <c r="CX73" s="1218"/>
      <c r="CY73" s="1218"/>
      <c r="CZ73" s="1218"/>
      <c r="DA73" s="1218"/>
      <c r="DB73" s="1218"/>
      <c r="DC73" s="1218"/>
    </row>
    <row r="74" spans="2:107" ht="13.2" x14ac:dyDescent="0.2">
      <c r="B74" s="1212"/>
      <c r="G74" s="1227"/>
      <c r="H74" s="1227"/>
      <c r="I74" s="1227"/>
      <c r="J74" s="1227"/>
      <c r="K74" s="1224"/>
      <c r="L74" s="1224"/>
      <c r="M74" s="1224"/>
      <c r="N74" s="1224"/>
      <c r="AM74" s="1225"/>
      <c r="AN74" s="1219"/>
      <c r="AO74" s="1219"/>
      <c r="AP74" s="1219"/>
      <c r="AQ74" s="1219"/>
      <c r="AR74" s="1219"/>
      <c r="AS74" s="1219"/>
      <c r="AT74" s="1219"/>
      <c r="AU74" s="1219"/>
      <c r="AV74" s="1219"/>
      <c r="AW74" s="1219"/>
      <c r="AX74" s="1219"/>
      <c r="AY74" s="1219"/>
      <c r="AZ74" s="1219"/>
      <c r="BA74" s="1219"/>
      <c r="BB74" s="1219"/>
      <c r="BC74" s="1219"/>
      <c r="BD74" s="1219"/>
      <c r="BE74" s="1219"/>
      <c r="BF74" s="1219"/>
      <c r="BG74" s="1219"/>
      <c r="BH74" s="1219"/>
      <c r="BI74" s="1219"/>
      <c r="BJ74" s="1219"/>
      <c r="BK74" s="1219"/>
      <c r="BL74" s="1219"/>
      <c r="BM74" s="1219"/>
      <c r="BN74" s="1219"/>
      <c r="BO74" s="1219"/>
      <c r="BP74" s="1218"/>
      <c r="BQ74" s="1218"/>
      <c r="BR74" s="1218"/>
      <c r="BS74" s="1218"/>
      <c r="BT74" s="1218"/>
      <c r="BU74" s="1218"/>
      <c r="BV74" s="1218"/>
      <c r="BW74" s="1218"/>
      <c r="BX74" s="1218"/>
      <c r="BY74" s="1218"/>
      <c r="BZ74" s="1218"/>
      <c r="CA74" s="1218"/>
      <c r="CB74" s="1218"/>
      <c r="CC74" s="1218"/>
      <c r="CD74" s="1218"/>
      <c r="CE74" s="1218"/>
      <c r="CF74" s="1218"/>
      <c r="CG74" s="1218"/>
      <c r="CH74" s="1218"/>
      <c r="CI74" s="1218"/>
      <c r="CJ74" s="1218"/>
      <c r="CK74" s="1218"/>
      <c r="CL74" s="1218"/>
      <c r="CM74" s="1218"/>
      <c r="CN74" s="1218"/>
      <c r="CO74" s="1218"/>
      <c r="CP74" s="1218"/>
      <c r="CQ74" s="1218"/>
      <c r="CR74" s="1218"/>
      <c r="CS74" s="1218"/>
      <c r="CT74" s="1218"/>
      <c r="CU74" s="1218"/>
      <c r="CV74" s="1218"/>
      <c r="CW74" s="1218"/>
      <c r="CX74" s="1218"/>
      <c r="CY74" s="1218"/>
      <c r="CZ74" s="1218"/>
      <c r="DA74" s="1218"/>
      <c r="DB74" s="1218"/>
      <c r="DC74" s="1218"/>
    </row>
    <row r="75" spans="2:107" ht="13.2" x14ac:dyDescent="0.2">
      <c r="B75" s="1212"/>
      <c r="G75" s="1227"/>
      <c r="H75" s="1227"/>
      <c r="I75" s="1223"/>
      <c r="J75" s="1223"/>
      <c r="K75" s="1226"/>
      <c r="L75" s="1226"/>
      <c r="M75" s="1226"/>
      <c r="N75" s="1226"/>
      <c r="AM75" s="1225"/>
      <c r="AN75" s="1219"/>
      <c r="AO75" s="1219"/>
      <c r="AP75" s="1219"/>
      <c r="AQ75" s="1219"/>
      <c r="AR75" s="1219"/>
      <c r="AS75" s="1219"/>
      <c r="AT75" s="1219"/>
      <c r="AU75" s="1219"/>
      <c r="AV75" s="1219"/>
      <c r="AW75" s="1219"/>
      <c r="AX75" s="1219"/>
      <c r="AY75" s="1219"/>
      <c r="AZ75" s="1219"/>
      <c r="BA75" s="1219"/>
      <c r="BB75" s="1219" t="s">
        <v>587</v>
      </c>
      <c r="BC75" s="1219"/>
      <c r="BD75" s="1219"/>
      <c r="BE75" s="1219"/>
      <c r="BF75" s="1219"/>
      <c r="BG75" s="1219"/>
      <c r="BH75" s="1219"/>
      <c r="BI75" s="1219"/>
      <c r="BJ75" s="1219"/>
      <c r="BK75" s="1219"/>
      <c r="BL75" s="1219"/>
      <c r="BM75" s="1219"/>
      <c r="BN75" s="1219"/>
      <c r="BO75" s="1219"/>
      <c r="BP75" s="1218">
        <v>0.9</v>
      </c>
      <c r="BQ75" s="1218"/>
      <c r="BR75" s="1218"/>
      <c r="BS75" s="1218"/>
      <c r="BT75" s="1218"/>
      <c r="BU75" s="1218"/>
      <c r="BV75" s="1218"/>
      <c r="BW75" s="1218"/>
      <c r="BX75" s="1218">
        <v>1.3</v>
      </c>
      <c r="BY75" s="1218"/>
      <c r="BZ75" s="1218"/>
      <c r="CA75" s="1218"/>
      <c r="CB75" s="1218"/>
      <c r="CC75" s="1218"/>
      <c r="CD75" s="1218"/>
      <c r="CE75" s="1218"/>
      <c r="CF75" s="1218">
        <v>1.7</v>
      </c>
      <c r="CG75" s="1218"/>
      <c r="CH75" s="1218"/>
      <c r="CI75" s="1218"/>
      <c r="CJ75" s="1218"/>
      <c r="CK75" s="1218"/>
      <c r="CL75" s="1218"/>
      <c r="CM75" s="1218"/>
      <c r="CN75" s="1218">
        <v>2.1</v>
      </c>
      <c r="CO75" s="1218"/>
      <c r="CP75" s="1218"/>
      <c r="CQ75" s="1218"/>
      <c r="CR75" s="1218"/>
      <c r="CS75" s="1218"/>
      <c r="CT75" s="1218"/>
      <c r="CU75" s="1218"/>
      <c r="CV75" s="1218">
        <v>2.5</v>
      </c>
      <c r="CW75" s="1218"/>
      <c r="CX75" s="1218"/>
      <c r="CY75" s="1218"/>
      <c r="CZ75" s="1218"/>
      <c r="DA75" s="1218"/>
      <c r="DB75" s="1218"/>
      <c r="DC75" s="1218"/>
    </row>
    <row r="76" spans="2:107" ht="13.2" x14ac:dyDescent="0.2">
      <c r="B76" s="1212"/>
      <c r="G76" s="1227"/>
      <c r="H76" s="1227"/>
      <c r="I76" s="1223"/>
      <c r="J76" s="1223"/>
      <c r="K76" s="1226"/>
      <c r="L76" s="1226"/>
      <c r="M76" s="1226"/>
      <c r="N76" s="1226"/>
      <c r="AM76" s="1225"/>
      <c r="AN76" s="1219"/>
      <c r="AO76" s="1219"/>
      <c r="AP76" s="1219"/>
      <c r="AQ76" s="1219"/>
      <c r="AR76" s="1219"/>
      <c r="AS76" s="1219"/>
      <c r="AT76" s="1219"/>
      <c r="AU76" s="1219"/>
      <c r="AV76" s="1219"/>
      <c r="AW76" s="1219"/>
      <c r="AX76" s="1219"/>
      <c r="AY76" s="1219"/>
      <c r="AZ76" s="1219"/>
      <c r="BA76" s="1219"/>
      <c r="BB76" s="1219"/>
      <c r="BC76" s="1219"/>
      <c r="BD76" s="1219"/>
      <c r="BE76" s="1219"/>
      <c r="BF76" s="1219"/>
      <c r="BG76" s="1219"/>
      <c r="BH76" s="1219"/>
      <c r="BI76" s="1219"/>
      <c r="BJ76" s="1219"/>
      <c r="BK76" s="1219"/>
      <c r="BL76" s="1219"/>
      <c r="BM76" s="1219"/>
      <c r="BN76" s="1219"/>
      <c r="BO76" s="1219"/>
      <c r="BP76" s="1218"/>
      <c r="BQ76" s="1218"/>
      <c r="BR76" s="1218"/>
      <c r="BS76" s="1218"/>
      <c r="BT76" s="1218"/>
      <c r="BU76" s="1218"/>
      <c r="BV76" s="1218"/>
      <c r="BW76" s="1218"/>
      <c r="BX76" s="1218"/>
      <c r="BY76" s="1218"/>
      <c r="BZ76" s="1218"/>
      <c r="CA76" s="1218"/>
      <c r="CB76" s="1218"/>
      <c r="CC76" s="1218"/>
      <c r="CD76" s="1218"/>
      <c r="CE76" s="1218"/>
      <c r="CF76" s="1218"/>
      <c r="CG76" s="1218"/>
      <c r="CH76" s="1218"/>
      <c r="CI76" s="1218"/>
      <c r="CJ76" s="1218"/>
      <c r="CK76" s="1218"/>
      <c r="CL76" s="1218"/>
      <c r="CM76" s="1218"/>
      <c r="CN76" s="1218"/>
      <c r="CO76" s="1218"/>
      <c r="CP76" s="1218"/>
      <c r="CQ76" s="1218"/>
      <c r="CR76" s="1218"/>
      <c r="CS76" s="1218"/>
      <c r="CT76" s="1218"/>
      <c r="CU76" s="1218"/>
      <c r="CV76" s="1218"/>
      <c r="CW76" s="1218"/>
      <c r="CX76" s="1218"/>
      <c r="CY76" s="1218"/>
      <c r="CZ76" s="1218"/>
      <c r="DA76" s="1218"/>
      <c r="DB76" s="1218"/>
      <c r="DC76" s="1218"/>
    </row>
    <row r="77" spans="2:107" ht="13.2" x14ac:dyDescent="0.2">
      <c r="B77" s="1212"/>
      <c r="G77" s="1223"/>
      <c r="H77" s="1223"/>
      <c r="I77" s="1223"/>
      <c r="J77" s="1223"/>
      <c r="K77" s="1224"/>
      <c r="L77" s="1224"/>
      <c r="M77" s="1224"/>
      <c r="N77" s="1224"/>
      <c r="AN77" s="1220" t="s">
        <v>589</v>
      </c>
      <c r="AO77" s="1220"/>
      <c r="AP77" s="1220"/>
      <c r="AQ77" s="1220"/>
      <c r="AR77" s="1220"/>
      <c r="AS77" s="1220"/>
      <c r="AT77" s="1220"/>
      <c r="AU77" s="1220"/>
      <c r="AV77" s="1220"/>
      <c r="AW77" s="1220"/>
      <c r="AX77" s="1220"/>
      <c r="AY77" s="1220"/>
      <c r="AZ77" s="1220"/>
      <c r="BA77" s="1220"/>
      <c r="BB77" s="1219" t="s">
        <v>588</v>
      </c>
      <c r="BC77" s="1219"/>
      <c r="BD77" s="1219"/>
      <c r="BE77" s="1219"/>
      <c r="BF77" s="1219"/>
      <c r="BG77" s="1219"/>
      <c r="BH77" s="1219"/>
      <c r="BI77" s="1219"/>
      <c r="BJ77" s="1219"/>
      <c r="BK77" s="1219"/>
      <c r="BL77" s="1219"/>
      <c r="BM77" s="1219"/>
      <c r="BN77" s="1219"/>
      <c r="BO77" s="1219"/>
      <c r="BP77" s="1218">
        <v>18.399999999999999</v>
      </c>
      <c r="BQ77" s="1218"/>
      <c r="BR77" s="1218"/>
      <c r="BS77" s="1218"/>
      <c r="BT77" s="1218"/>
      <c r="BU77" s="1218"/>
      <c r="BV77" s="1218"/>
      <c r="BW77" s="1218"/>
      <c r="BX77" s="1218">
        <v>13.5</v>
      </c>
      <c r="BY77" s="1218"/>
      <c r="BZ77" s="1218"/>
      <c r="CA77" s="1218"/>
      <c r="CB77" s="1218"/>
      <c r="CC77" s="1218"/>
      <c r="CD77" s="1218"/>
      <c r="CE77" s="1218"/>
      <c r="CF77" s="1218">
        <v>1.5</v>
      </c>
      <c r="CG77" s="1218"/>
      <c r="CH77" s="1218"/>
      <c r="CI77" s="1218"/>
      <c r="CJ77" s="1218"/>
      <c r="CK77" s="1218"/>
      <c r="CL77" s="1218"/>
      <c r="CM77" s="1218"/>
      <c r="CN77" s="1218">
        <v>0</v>
      </c>
      <c r="CO77" s="1218"/>
      <c r="CP77" s="1218"/>
      <c r="CQ77" s="1218"/>
      <c r="CR77" s="1218"/>
      <c r="CS77" s="1218"/>
      <c r="CT77" s="1218"/>
      <c r="CU77" s="1218"/>
      <c r="CV77" s="1218">
        <v>0</v>
      </c>
      <c r="CW77" s="1218"/>
      <c r="CX77" s="1218"/>
      <c r="CY77" s="1218"/>
      <c r="CZ77" s="1218"/>
      <c r="DA77" s="1218"/>
      <c r="DB77" s="1218"/>
      <c r="DC77" s="1218"/>
    </row>
    <row r="78" spans="2:107" ht="13.2" x14ac:dyDescent="0.2">
      <c r="B78" s="1212"/>
      <c r="G78" s="1223"/>
      <c r="H78" s="1223"/>
      <c r="I78" s="1223"/>
      <c r="J78" s="1223"/>
      <c r="K78" s="1224"/>
      <c r="L78" s="1224"/>
      <c r="M78" s="1224"/>
      <c r="N78" s="1224"/>
      <c r="AN78" s="1220"/>
      <c r="AO78" s="1220"/>
      <c r="AP78" s="1220"/>
      <c r="AQ78" s="1220"/>
      <c r="AR78" s="1220"/>
      <c r="AS78" s="1220"/>
      <c r="AT78" s="1220"/>
      <c r="AU78" s="1220"/>
      <c r="AV78" s="1220"/>
      <c r="AW78" s="1220"/>
      <c r="AX78" s="1220"/>
      <c r="AY78" s="1220"/>
      <c r="AZ78" s="1220"/>
      <c r="BA78" s="1220"/>
      <c r="BB78" s="1219"/>
      <c r="BC78" s="1219"/>
      <c r="BD78" s="1219"/>
      <c r="BE78" s="1219"/>
      <c r="BF78" s="1219"/>
      <c r="BG78" s="1219"/>
      <c r="BH78" s="1219"/>
      <c r="BI78" s="1219"/>
      <c r="BJ78" s="1219"/>
      <c r="BK78" s="1219"/>
      <c r="BL78" s="1219"/>
      <c r="BM78" s="1219"/>
      <c r="BN78" s="1219"/>
      <c r="BO78" s="1219"/>
      <c r="BP78" s="1218"/>
      <c r="BQ78" s="1218"/>
      <c r="BR78" s="1218"/>
      <c r="BS78" s="1218"/>
      <c r="BT78" s="1218"/>
      <c r="BU78" s="1218"/>
      <c r="BV78" s="1218"/>
      <c r="BW78" s="1218"/>
      <c r="BX78" s="1218"/>
      <c r="BY78" s="1218"/>
      <c r="BZ78" s="1218"/>
      <c r="CA78" s="1218"/>
      <c r="CB78" s="1218"/>
      <c r="CC78" s="1218"/>
      <c r="CD78" s="1218"/>
      <c r="CE78" s="1218"/>
      <c r="CF78" s="1218"/>
      <c r="CG78" s="1218"/>
      <c r="CH78" s="1218"/>
      <c r="CI78" s="1218"/>
      <c r="CJ78" s="1218"/>
      <c r="CK78" s="1218"/>
      <c r="CL78" s="1218"/>
      <c r="CM78" s="1218"/>
      <c r="CN78" s="1218"/>
      <c r="CO78" s="1218"/>
      <c r="CP78" s="1218"/>
      <c r="CQ78" s="1218"/>
      <c r="CR78" s="1218"/>
      <c r="CS78" s="1218"/>
      <c r="CT78" s="1218"/>
      <c r="CU78" s="1218"/>
      <c r="CV78" s="1218"/>
      <c r="CW78" s="1218"/>
      <c r="CX78" s="1218"/>
      <c r="CY78" s="1218"/>
      <c r="CZ78" s="1218"/>
      <c r="DA78" s="1218"/>
      <c r="DB78" s="1218"/>
      <c r="DC78" s="1218"/>
    </row>
    <row r="79" spans="2:107" ht="13.2" x14ac:dyDescent="0.2">
      <c r="B79" s="1212"/>
      <c r="G79" s="1223"/>
      <c r="H79" s="1223"/>
      <c r="I79" s="1222"/>
      <c r="J79" s="1222"/>
      <c r="K79" s="1221"/>
      <c r="L79" s="1221"/>
      <c r="M79" s="1221"/>
      <c r="N79" s="1221"/>
      <c r="AN79" s="1220"/>
      <c r="AO79" s="1220"/>
      <c r="AP79" s="1220"/>
      <c r="AQ79" s="1220"/>
      <c r="AR79" s="1220"/>
      <c r="AS79" s="1220"/>
      <c r="AT79" s="1220"/>
      <c r="AU79" s="1220"/>
      <c r="AV79" s="1220"/>
      <c r="AW79" s="1220"/>
      <c r="AX79" s="1220"/>
      <c r="AY79" s="1220"/>
      <c r="AZ79" s="1220"/>
      <c r="BA79" s="1220"/>
      <c r="BB79" s="1219" t="s">
        <v>587</v>
      </c>
      <c r="BC79" s="1219"/>
      <c r="BD79" s="1219"/>
      <c r="BE79" s="1219"/>
      <c r="BF79" s="1219"/>
      <c r="BG79" s="1219"/>
      <c r="BH79" s="1219"/>
      <c r="BI79" s="1219"/>
      <c r="BJ79" s="1219"/>
      <c r="BK79" s="1219"/>
      <c r="BL79" s="1219"/>
      <c r="BM79" s="1219"/>
      <c r="BN79" s="1219"/>
      <c r="BO79" s="1219"/>
      <c r="BP79" s="1218">
        <v>5</v>
      </c>
      <c r="BQ79" s="1218"/>
      <c r="BR79" s="1218"/>
      <c r="BS79" s="1218"/>
      <c r="BT79" s="1218"/>
      <c r="BU79" s="1218"/>
      <c r="BV79" s="1218"/>
      <c r="BW79" s="1218"/>
      <c r="BX79" s="1218">
        <v>4.3</v>
      </c>
      <c r="BY79" s="1218"/>
      <c r="BZ79" s="1218"/>
      <c r="CA79" s="1218"/>
      <c r="CB79" s="1218"/>
      <c r="CC79" s="1218"/>
      <c r="CD79" s="1218"/>
      <c r="CE79" s="1218"/>
      <c r="CF79" s="1218">
        <v>3.9</v>
      </c>
      <c r="CG79" s="1218"/>
      <c r="CH79" s="1218"/>
      <c r="CI79" s="1218"/>
      <c r="CJ79" s="1218"/>
      <c r="CK79" s="1218"/>
      <c r="CL79" s="1218"/>
      <c r="CM79" s="1218"/>
      <c r="CN79" s="1218">
        <v>3.8</v>
      </c>
      <c r="CO79" s="1218"/>
      <c r="CP79" s="1218"/>
      <c r="CQ79" s="1218"/>
      <c r="CR79" s="1218"/>
      <c r="CS79" s="1218"/>
      <c r="CT79" s="1218"/>
      <c r="CU79" s="1218"/>
      <c r="CV79" s="1218">
        <v>3.9</v>
      </c>
      <c r="CW79" s="1218"/>
      <c r="CX79" s="1218"/>
      <c r="CY79" s="1218"/>
      <c r="CZ79" s="1218"/>
      <c r="DA79" s="1218"/>
      <c r="DB79" s="1218"/>
      <c r="DC79" s="1218"/>
    </row>
    <row r="80" spans="2:107" ht="13.2" x14ac:dyDescent="0.2">
      <c r="B80" s="1212"/>
      <c r="G80" s="1223"/>
      <c r="H80" s="1223"/>
      <c r="I80" s="1222"/>
      <c r="J80" s="1222"/>
      <c r="K80" s="1221"/>
      <c r="L80" s="1221"/>
      <c r="M80" s="1221"/>
      <c r="N80" s="1221"/>
      <c r="AN80" s="1220"/>
      <c r="AO80" s="1220"/>
      <c r="AP80" s="1220"/>
      <c r="AQ80" s="1220"/>
      <c r="AR80" s="1220"/>
      <c r="AS80" s="1220"/>
      <c r="AT80" s="1220"/>
      <c r="AU80" s="1220"/>
      <c r="AV80" s="1220"/>
      <c r="AW80" s="1220"/>
      <c r="AX80" s="1220"/>
      <c r="AY80" s="1220"/>
      <c r="AZ80" s="1220"/>
      <c r="BA80" s="1220"/>
      <c r="BB80" s="1219"/>
      <c r="BC80" s="1219"/>
      <c r="BD80" s="1219"/>
      <c r="BE80" s="1219"/>
      <c r="BF80" s="1219"/>
      <c r="BG80" s="1219"/>
      <c r="BH80" s="1219"/>
      <c r="BI80" s="1219"/>
      <c r="BJ80" s="1219"/>
      <c r="BK80" s="1219"/>
      <c r="BL80" s="1219"/>
      <c r="BM80" s="1219"/>
      <c r="BN80" s="1219"/>
      <c r="BO80" s="1219"/>
      <c r="BP80" s="1218"/>
      <c r="BQ80" s="1218"/>
      <c r="BR80" s="1218"/>
      <c r="BS80" s="1218"/>
      <c r="BT80" s="1218"/>
      <c r="BU80" s="1218"/>
      <c r="BV80" s="1218"/>
      <c r="BW80" s="1218"/>
      <c r="BX80" s="1218"/>
      <c r="BY80" s="1218"/>
      <c r="BZ80" s="1218"/>
      <c r="CA80" s="1218"/>
      <c r="CB80" s="1218"/>
      <c r="CC80" s="1218"/>
      <c r="CD80" s="1218"/>
      <c r="CE80" s="1218"/>
      <c r="CF80" s="1218"/>
      <c r="CG80" s="1218"/>
      <c r="CH80" s="1218"/>
      <c r="CI80" s="1218"/>
      <c r="CJ80" s="1218"/>
      <c r="CK80" s="1218"/>
      <c r="CL80" s="1218"/>
      <c r="CM80" s="1218"/>
      <c r="CN80" s="1218"/>
      <c r="CO80" s="1218"/>
      <c r="CP80" s="1218"/>
      <c r="CQ80" s="1218"/>
      <c r="CR80" s="1218"/>
      <c r="CS80" s="1218"/>
      <c r="CT80" s="1218"/>
      <c r="CU80" s="1218"/>
      <c r="CV80" s="1218"/>
      <c r="CW80" s="1218"/>
      <c r="CX80" s="1218"/>
      <c r="CY80" s="1218"/>
      <c r="CZ80" s="1218"/>
      <c r="DA80" s="1218"/>
      <c r="DB80" s="1218"/>
      <c r="DC80" s="1218"/>
    </row>
    <row r="81" spans="2:109" ht="13.2" x14ac:dyDescent="0.2">
      <c r="B81" s="1212"/>
    </row>
    <row r="82" spans="2:109" ht="16.2" x14ac:dyDescent="0.2">
      <c r="B82" s="1212"/>
      <c r="K82" s="1217"/>
      <c r="L82" s="1217"/>
      <c r="M82" s="1217"/>
      <c r="N82" s="1217"/>
      <c r="AQ82" s="1217"/>
      <c r="AR82" s="1217"/>
      <c r="AS82" s="1217"/>
      <c r="AT82" s="1217"/>
      <c r="BC82" s="1217"/>
      <c r="BD82" s="1217"/>
      <c r="BE82" s="1217"/>
      <c r="BF82" s="1217"/>
      <c r="BO82" s="1217"/>
      <c r="BP82" s="1217"/>
      <c r="BQ82" s="1217"/>
      <c r="BR82" s="1217"/>
      <c r="CA82" s="1217"/>
      <c r="CB82" s="1217"/>
      <c r="CC82" s="1217"/>
      <c r="CD82" s="1217"/>
      <c r="CM82" s="1217"/>
      <c r="CN82" s="1217"/>
      <c r="CO82" s="1217"/>
      <c r="CP82" s="1217"/>
      <c r="CY82" s="1217"/>
      <c r="CZ82" s="1217"/>
      <c r="DA82" s="1217"/>
      <c r="DB82" s="1217"/>
      <c r="DC82" s="1217"/>
    </row>
    <row r="83" spans="2:109" ht="13.2" x14ac:dyDescent="0.2">
      <c r="B83" s="1216"/>
      <c r="C83" s="1215"/>
      <c r="D83" s="1215"/>
      <c r="E83" s="1215"/>
      <c r="F83" s="1215"/>
      <c r="G83" s="1215"/>
      <c r="H83" s="1215"/>
      <c r="I83" s="1215"/>
      <c r="J83" s="1215"/>
      <c r="K83" s="1215"/>
      <c r="L83" s="1215"/>
      <c r="M83" s="1215"/>
      <c r="N83" s="1215"/>
      <c r="O83" s="1215"/>
      <c r="P83" s="1215"/>
      <c r="Q83" s="1215"/>
      <c r="R83" s="1215"/>
      <c r="S83" s="1215"/>
      <c r="T83" s="1215"/>
      <c r="U83" s="1215"/>
      <c r="V83" s="1215"/>
      <c r="W83" s="1215"/>
      <c r="X83" s="1215"/>
      <c r="Y83" s="1215"/>
      <c r="Z83" s="1215"/>
      <c r="AA83" s="1215"/>
      <c r="AB83" s="1215"/>
      <c r="AC83" s="1215"/>
      <c r="AD83" s="1215"/>
      <c r="AE83" s="1215"/>
      <c r="AF83" s="1215"/>
      <c r="AG83" s="1215"/>
      <c r="AH83" s="1215"/>
      <c r="AI83" s="1215"/>
      <c r="AJ83" s="1215"/>
      <c r="AK83" s="1215"/>
      <c r="AL83" s="1215"/>
      <c r="AM83" s="1215"/>
      <c r="AN83" s="1215"/>
      <c r="AO83" s="1215"/>
      <c r="AP83" s="1215"/>
      <c r="AQ83" s="1215"/>
      <c r="AR83" s="1215"/>
      <c r="AS83" s="1215"/>
      <c r="AT83" s="1215"/>
      <c r="AU83" s="1215"/>
      <c r="AV83" s="1215"/>
      <c r="AW83" s="1215"/>
      <c r="AX83" s="1215"/>
      <c r="AY83" s="1215"/>
      <c r="AZ83" s="1215"/>
      <c r="BA83" s="1215"/>
      <c r="BB83" s="1215"/>
      <c r="BC83" s="1215"/>
      <c r="BD83" s="1215"/>
      <c r="BE83" s="1215"/>
      <c r="BF83" s="1215"/>
      <c r="BG83" s="1215"/>
      <c r="BH83" s="1215"/>
      <c r="BI83" s="1215"/>
      <c r="BJ83" s="1215"/>
      <c r="BK83" s="1215"/>
      <c r="BL83" s="1215"/>
      <c r="BM83" s="1215"/>
      <c r="BN83" s="1215"/>
      <c r="BO83" s="1215"/>
      <c r="BP83" s="1215"/>
      <c r="BQ83" s="1215"/>
      <c r="BR83" s="1215"/>
      <c r="BS83" s="1215"/>
      <c r="BT83" s="1215"/>
      <c r="BU83" s="1215"/>
      <c r="BV83" s="1215"/>
      <c r="BW83" s="1215"/>
      <c r="BX83" s="1215"/>
      <c r="BY83" s="1215"/>
      <c r="BZ83" s="1215"/>
      <c r="CA83" s="1215"/>
      <c r="CB83" s="1215"/>
      <c r="CC83" s="1215"/>
      <c r="CD83" s="1215"/>
      <c r="CE83" s="1215"/>
      <c r="CF83" s="1215"/>
      <c r="CG83" s="1215"/>
      <c r="CH83" s="1215"/>
      <c r="CI83" s="1215"/>
      <c r="CJ83" s="1215"/>
      <c r="CK83" s="1215"/>
      <c r="CL83" s="1215"/>
      <c r="CM83" s="1215"/>
      <c r="CN83" s="1215"/>
      <c r="CO83" s="1215"/>
      <c r="CP83" s="1215"/>
      <c r="CQ83" s="1215"/>
      <c r="CR83" s="1215"/>
      <c r="CS83" s="1215"/>
      <c r="CT83" s="1215"/>
      <c r="CU83" s="1215"/>
      <c r="CV83" s="1215"/>
      <c r="CW83" s="1215"/>
      <c r="CX83" s="1215"/>
      <c r="CY83" s="1215"/>
      <c r="CZ83" s="1215"/>
      <c r="DA83" s="1215"/>
      <c r="DB83" s="1215"/>
      <c r="DC83" s="1215"/>
      <c r="DD83" s="1214"/>
    </row>
    <row r="84" spans="2:109" ht="13.2" x14ac:dyDescent="0.2">
      <c r="DD84" s="1211"/>
      <c r="DE84" s="1211"/>
    </row>
    <row r="85" spans="2:109" ht="13.2" x14ac:dyDescent="0.2">
      <c r="DD85" s="1211"/>
      <c r="DE85" s="1211"/>
    </row>
  </sheetData>
  <sheetProtection algorithmName="SHA-512" hashValue="aYXCMpE/jz6W6y+HwTbye+4gCUrrSRUzwaIcIwm4+AUGKh4oB7H1J9s/lxrHA7Ky6514E+nq1Ie8VYNBHk+SUA==" saltValue="iPgZ8toGQ3ZWsiJ4pA6IY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A7063-CD4C-4A12-8D62-B04A89C7C627}">
  <sheetPr>
    <pageSetUpPr fitToPage="1"/>
  </sheetPr>
  <dimension ref="A1:DR125"/>
  <sheetViews>
    <sheetView showGridLines="0" topLeftCell="A70" zoomScaleNormal="100" zoomScaleSheetLayoutView="70" workbookViewId="0">
      <selection activeCell="AQ112" sqref="AQ112"/>
    </sheetView>
  </sheetViews>
  <sheetFormatPr defaultColWidth="0" defaultRowHeight="13.5" customHeight="1" zeroHeight="1" x14ac:dyDescent="0.2"/>
  <cols>
    <col min="1" max="34" width="2.44140625" style="249" customWidth="1"/>
    <col min="35" max="122" width="2.44140625" style="248" customWidth="1"/>
    <col min="123" max="16384" width="2.44140625" style="248" hidden="1"/>
  </cols>
  <sheetData>
    <row r="1" spans="1:34" ht="13.5" customHeight="1" x14ac:dyDescent="0.2">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row>
    <row r="2" spans="1:34" ht="13.2" x14ac:dyDescent="0.2">
      <c r="S2" s="248"/>
      <c r="AH2" s="248"/>
    </row>
    <row r="3" spans="1:34" ht="13.2" x14ac:dyDescent="0.2">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row>
    <row r="4" spans="1:34" ht="13.2" x14ac:dyDescent="0.2"/>
    <row r="5" spans="1:34" ht="13.2" x14ac:dyDescent="0.2"/>
    <row r="6" spans="1:34" ht="13.2" x14ac:dyDescent="0.2"/>
    <row r="7" spans="1:34" ht="13.2" x14ac:dyDescent="0.2"/>
    <row r="8" spans="1:34" ht="13.2" x14ac:dyDescent="0.2"/>
    <row r="9" spans="1:34" ht="13.2" x14ac:dyDescent="0.2">
      <c r="AH9" s="24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8"/>
    </row>
    <row r="18" spans="12:34" ht="13.2" x14ac:dyDescent="0.2"/>
    <row r="19" spans="12:34" ht="13.2" x14ac:dyDescent="0.2"/>
    <row r="20" spans="12:34" ht="13.2" x14ac:dyDescent="0.2">
      <c r="AH20" s="248"/>
    </row>
    <row r="21" spans="12:34" ht="13.2" x14ac:dyDescent="0.2">
      <c r="AH21" s="248"/>
    </row>
    <row r="22" spans="12:34" ht="13.2" x14ac:dyDescent="0.2"/>
    <row r="23" spans="12:34" ht="13.2" x14ac:dyDescent="0.2"/>
    <row r="24" spans="12:34" ht="13.2" x14ac:dyDescent="0.2">
      <c r="Q24" s="248"/>
    </row>
    <row r="25" spans="12:34" ht="13.2" x14ac:dyDescent="0.2"/>
    <row r="26" spans="12:34" ht="13.2" x14ac:dyDescent="0.2"/>
    <row r="27" spans="12:34" ht="13.2" x14ac:dyDescent="0.2"/>
    <row r="28" spans="12:34" ht="13.2" x14ac:dyDescent="0.2">
      <c r="O28" s="248"/>
      <c r="T28" s="248"/>
      <c r="AH28" s="248"/>
    </row>
    <row r="29" spans="12:34" ht="13.2" x14ac:dyDescent="0.2"/>
    <row r="30" spans="12:34" ht="13.2" x14ac:dyDescent="0.2"/>
    <row r="31" spans="12:34" ht="13.2" x14ac:dyDescent="0.2">
      <c r="Q31" s="248"/>
    </row>
    <row r="32" spans="12:34" ht="13.2" x14ac:dyDescent="0.2">
      <c r="L32" s="248"/>
    </row>
    <row r="33" spans="2:34" ht="13.2" x14ac:dyDescent="0.2">
      <c r="C33" s="248"/>
      <c r="E33" s="248"/>
      <c r="G33" s="248"/>
      <c r="I33" s="248"/>
      <c r="X33" s="248"/>
    </row>
    <row r="34" spans="2:34" ht="13.2" x14ac:dyDescent="0.2">
      <c r="B34" s="248"/>
      <c r="P34" s="248"/>
      <c r="R34" s="248"/>
      <c r="T34" s="248"/>
    </row>
    <row r="35" spans="2:34" ht="13.2" x14ac:dyDescent="0.2">
      <c r="D35" s="248"/>
      <c r="W35" s="248"/>
      <c r="AC35" s="248"/>
      <c r="AD35" s="248"/>
      <c r="AE35" s="248"/>
      <c r="AF35" s="248"/>
      <c r="AG35" s="248"/>
      <c r="AH35" s="248"/>
    </row>
    <row r="36" spans="2:34" ht="13.2" x14ac:dyDescent="0.2">
      <c r="H36" s="248"/>
      <c r="J36" s="248"/>
      <c r="K36" s="248"/>
      <c r="M36" s="248"/>
      <c r="Y36" s="248"/>
      <c r="Z36" s="248"/>
      <c r="AA36" s="248"/>
      <c r="AB36" s="248"/>
      <c r="AC36" s="248"/>
      <c r="AD36" s="248"/>
      <c r="AE36" s="248"/>
      <c r="AF36" s="248"/>
      <c r="AG36" s="248"/>
      <c r="AH36" s="248"/>
    </row>
    <row r="37" spans="2:34" ht="13.2" x14ac:dyDescent="0.2">
      <c r="AH37" s="248"/>
    </row>
    <row r="38" spans="2:34" ht="13.2" x14ac:dyDescent="0.2">
      <c r="AG38" s="248"/>
      <c r="AH38" s="248"/>
    </row>
    <row r="39" spans="2:34" ht="13.2" x14ac:dyDescent="0.2"/>
    <row r="40" spans="2:34" ht="13.2" x14ac:dyDescent="0.2">
      <c r="X40" s="248"/>
    </row>
    <row r="41" spans="2:34" ht="13.2" x14ac:dyDescent="0.2">
      <c r="R41" s="248"/>
    </row>
    <row r="42" spans="2:34" ht="13.2" x14ac:dyDescent="0.2">
      <c r="W42" s="248"/>
    </row>
    <row r="43" spans="2:34" ht="13.2" x14ac:dyDescent="0.2">
      <c r="Y43" s="248"/>
      <c r="Z43" s="248"/>
      <c r="AA43" s="248"/>
      <c r="AB43" s="248"/>
      <c r="AC43" s="248"/>
      <c r="AD43" s="248"/>
      <c r="AE43" s="248"/>
      <c r="AF43" s="248"/>
      <c r="AG43" s="248"/>
      <c r="AH43" s="248"/>
    </row>
    <row r="44" spans="2:34" ht="13.2" x14ac:dyDescent="0.2">
      <c r="AH44" s="248"/>
    </row>
    <row r="45" spans="2:34" ht="13.2" x14ac:dyDescent="0.2">
      <c r="X45" s="248"/>
    </row>
    <row r="46" spans="2:34" ht="13.2" x14ac:dyDescent="0.2"/>
    <row r="47" spans="2:34" ht="13.2" x14ac:dyDescent="0.2"/>
    <row r="48" spans="2:34" ht="13.2" x14ac:dyDescent="0.2">
      <c r="W48" s="248"/>
      <c r="Y48" s="248"/>
      <c r="Z48" s="248"/>
      <c r="AA48" s="248"/>
      <c r="AB48" s="248"/>
      <c r="AC48" s="248"/>
      <c r="AD48" s="248"/>
      <c r="AE48" s="248"/>
      <c r="AF48" s="248"/>
      <c r="AG48" s="248"/>
      <c r="AH48" s="248"/>
    </row>
    <row r="49" spans="28:34" ht="13.2" x14ac:dyDescent="0.2"/>
    <row r="50" spans="28:34" ht="13.2" x14ac:dyDescent="0.2">
      <c r="AE50" s="248"/>
      <c r="AF50" s="248"/>
      <c r="AG50" s="248"/>
      <c r="AH50" s="248"/>
    </row>
    <row r="51" spans="28:34" ht="13.2" x14ac:dyDescent="0.2">
      <c r="AC51" s="248"/>
      <c r="AD51" s="248"/>
      <c r="AE51" s="248"/>
      <c r="AF51" s="248"/>
      <c r="AG51" s="248"/>
      <c r="AH51" s="248"/>
    </row>
    <row r="52" spans="28:34" ht="13.2" x14ac:dyDescent="0.2"/>
    <row r="53" spans="28:34" ht="13.2" x14ac:dyDescent="0.2">
      <c r="AF53" s="248"/>
      <c r="AG53" s="248"/>
      <c r="AH53" s="248"/>
    </row>
    <row r="54" spans="28:34" ht="13.2" x14ac:dyDescent="0.2">
      <c r="AH54" s="248"/>
    </row>
    <row r="55" spans="28:34" ht="13.2" x14ac:dyDescent="0.2"/>
    <row r="56" spans="28:34" ht="13.2" x14ac:dyDescent="0.2">
      <c r="AB56" s="248"/>
      <c r="AC56" s="248"/>
      <c r="AD56" s="248"/>
      <c r="AE56" s="248"/>
      <c r="AF56" s="248"/>
      <c r="AG56" s="248"/>
      <c r="AH56" s="248"/>
    </row>
    <row r="57" spans="28:34" ht="13.2" x14ac:dyDescent="0.2">
      <c r="AH57" s="248"/>
    </row>
    <row r="58" spans="28:34" ht="13.2" x14ac:dyDescent="0.2">
      <c r="AH58" s="248"/>
    </row>
    <row r="59" spans="28:34" ht="13.2" x14ac:dyDescent="0.2"/>
    <row r="60" spans="28:34" ht="13.2" x14ac:dyDescent="0.2"/>
    <row r="61" spans="28:34" ht="13.2" x14ac:dyDescent="0.2"/>
    <row r="62" spans="28:34" ht="13.2" x14ac:dyDescent="0.2"/>
    <row r="63" spans="28:34" ht="13.2" x14ac:dyDescent="0.2">
      <c r="AH63" s="248"/>
    </row>
    <row r="64" spans="28:34" ht="13.2" x14ac:dyDescent="0.2">
      <c r="AG64" s="248"/>
      <c r="AH64" s="248"/>
    </row>
    <row r="65" spans="28:34" ht="13.2" x14ac:dyDescent="0.2"/>
    <row r="66" spans="28:34" ht="13.2" x14ac:dyDescent="0.2"/>
    <row r="67" spans="28:34" ht="13.2" x14ac:dyDescent="0.2"/>
    <row r="68" spans="28:34" ht="13.2" x14ac:dyDescent="0.2">
      <c r="AB68" s="248"/>
      <c r="AC68" s="248"/>
      <c r="AD68" s="248"/>
      <c r="AE68" s="248"/>
      <c r="AF68" s="248"/>
      <c r="AG68" s="248"/>
      <c r="AH68" s="248"/>
    </row>
    <row r="69" spans="28:34" ht="13.2" x14ac:dyDescent="0.2">
      <c r="AF69" s="248"/>
      <c r="AG69" s="248"/>
      <c r="AH69" s="248"/>
    </row>
    <row r="70" spans="28:34" ht="13.2" x14ac:dyDescent="0.2"/>
    <row r="71" spans="28:34" ht="13.2" x14ac:dyDescent="0.2"/>
    <row r="72" spans="28:34" ht="13.2" x14ac:dyDescent="0.2"/>
    <row r="73" spans="28:34" ht="13.2" x14ac:dyDescent="0.2"/>
    <row r="74" spans="28:34" ht="13.2" x14ac:dyDescent="0.2"/>
    <row r="75" spans="28:34" ht="13.2" x14ac:dyDescent="0.2">
      <c r="AH75" s="248"/>
    </row>
    <row r="76" spans="28:34" ht="13.2" x14ac:dyDescent="0.2">
      <c r="AF76" s="248"/>
      <c r="AG76" s="248"/>
      <c r="AH76" s="248"/>
    </row>
    <row r="77" spans="28:34" ht="13.2" x14ac:dyDescent="0.2">
      <c r="AG77" s="248"/>
      <c r="AH77" s="248"/>
    </row>
    <row r="78" spans="28:34" ht="13.2" x14ac:dyDescent="0.2"/>
    <row r="79" spans="28:34" ht="13.2" x14ac:dyDescent="0.2"/>
    <row r="80" spans="28:34" ht="13.2" x14ac:dyDescent="0.2"/>
    <row r="81" spans="25:34" ht="13.2" x14ac:dyDescent="0.2"/>
    <row r="82" spans="25:34" ht="13.2" x14ac:dyDescent="0.2">
      <c r="Y82" s="248"/>
    </row>
    <row r="83" spans="25:34" ht="13.2" x14ac:dyDescent="0.2">
      <c r="Y83" s="248"/>
      <c r="Z83" s="248"/>
      <c r="AA83" s="248"/>
      <c r="AB83" s="248"/>
      <c r="AC83" s="248"/>
      <c r="AD83" s="248"/>
      <c r="AE83" s="248"/>
      <c r="AF83" s="248"/>
      <c r="AG83" s="248"/>
      <c r="AH83" s="248"/>
    </row>
    <row r="84" spans="25:34" ht="13.2" x14ac:dyDescent="0.2"/>
    <row r="85" spans="25:34" ht="13.2" x14ac:dyDescent="0.2"/>
    <row r="86" spans="25:34" ht="13.2" x14ac:dyDescent="0.2"/>
    <row r="87" spans="25:34" ht="13.2" x14ac:dyDescent="0.2"/>
    <row r="88" spans="25:34" ht="13.2" x14ac:dyDescent="0.2">
      <c r="AH88" s="24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8"/>
      <c r="AG94" s="248"/>
      <c r="AH94" s="248"/>
    </row>
    <row r="95" spans="25:34" ht="13.5" customHeight="1" x14ac:dyDescent="0.2">
      <c r="AH95" s="24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8"/>
    </row>
    <row r="102" spans="33:34" ht="13.5" customHeight="1" x14ac:dyDescent="0.2"/>
    <row r="103" spans="33:34" ht="13.5" customHeight="1" x14ac:dyDescent="0.2"/>
    <row r="104" spans="33:34" ht="13.5" customHeight="1" x14ac:dyDescent="0.2">
      <c r="AG104" s="248"/>
      <c r="AH104" s="24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8"/>
    </row>
    <row r="117" spans="34:122" ht="13.5" customHeight="1" x14ac:dyDescent="0.2"/>
    <row r="118" spans="34:122" ht="13.5" customHeight="1" x14ac:dyDescent="0.2"/>
    <row r="119" spans="34:122" ht="13.5" customHeight="1" x14ac:dyDescent="0.2"/>
    <row r="120" spans="34:122" ht="13.5" customHeight="1" x14ac:dyDescent="0.2">
      <c r="AH120" s="248"/>
    </row>
    <row r="121" spans="34:122" ht="13.5" customHeight="1" x14ac:dyDescent="0.2">
      <c r="AH121" s="248"/>
    </row>
    <row r="122" spans="34:122" ht="13.5" customHeight="1" x14ac:dyDescent="0.2"/>
    <row r="123" spans="34:122" ht="13.5" customHeight="1" x14ac:dyDescent="0.2"/>
    <row r="124" spans="34:122" ht="13.5" customHeight="1" x14ac:dyDescent="0.2"/>
    <row r="125" spans="34:122" ht="13.5" customHeight="1" x14ac:dyDescent="0.2">
      <c r="DR125" s="248" t="s">
        <v>484</v>
      </c>
    </row>
  </sheetData>
  <sheetProtection algorithmName="SHA-512" hashValue="Gwa9CNR464Xf3/XMS1RrDP8GzwAigMIp1mBo4foJVooLowS34j4ISCJzFWaS+FnquP/etqI1qD6I3mTq4UdHjw==" saltValue="BoLmxekSbcKi6CUY9Uk22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EC451-CFD3-4837-98D1-B6F04C273333}">
  <sheetPr>
    <pageSetUpPr fitToPage="1"/>
  </sheetPr>
  <dimension ref="A1:DR125"/>
  <sheetViews>
    <sheetView showGridLines="0" tabSelected="1" topLeftCell="A52" zoomScaleNormal="100" zoomScaleSheetLayoutView="55" workbookViewId="0">
      <selection activeCell="AS97" sqref="AS97"/>
    </sheetView>
  </sheetViews>
  <sheetFormatPr defaultColWidth="0" defaultRowHeight="13.5" customHeight="1" zeroHeight="1" x14ac:dyDescent="0.2"/>
  <cols>
    <col min="1" max="34" width="2.44140625" style="249" customWidth="1"/>
    <col min="35" max="122" width="2.44140625" style="248" customWidth="1"/>
    <col min="123" max="16384" width="2.44140625" style="248" hidden="1"/>
  </cols>
  <sheetData>
    <row r="1" spans="2:34" ht="13.5" customHeight="1" x14ac:dyDescent="0.2">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row>
    <row r="2" spans="2:34" ht="13.2" x14ac:dyDescent="0.2">
      <c r="S2" s="248"/>
      <c r="AH2" s="248"/>
    </row>
    <row r="3" spans="2:34" ht="13.2" x14ac:dyDescent="0.2">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row>
    <row r="4" spans="2:34" ht="13.2" x14ac:dyDescent="0.2"/>
    <row r="5" spans="2:34" ht="13.2" x14ac:dyDescent="0.2"/>
    <row r="6" spans="2:34" ht="13.2" x14ac:dyDescent="0.2"/>
    <row r="7" spans="2:34" ht="13.2" x14ac:dyDescent="0.2"/>
    <row r="8" spans="2:34" ht="13.2" x14ac:dyDescent="0.2"/>
    <row r="9" spans="2:34" ht="13.2" x14ac:dyDescent="0.2">
      <c r="AH9" s="24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8"/>
    </row>
    <row r="18" spans="12:34" ht="13.2" x14ac:dyDescent="0.2"/>
    <row r="19" spans="12:34" ht="13.2" x14ac:dyDescent="0.2"/>
    <row r="20" spans="12:34" ht="13.2" x14ac:dyDescent="0.2">
      <c r="AH20" s="248"/>
    </row>
    <row r="21" spans="12:34" ht="13.2" x14ac:dyDescent="0.2">
      <c r="AH21" s="248"/>
    </row>
    <row r="22" spans="12:34" ht="13.2" x14ac:dyDescent="0.2"/>
    <row r="23" spans="12:34" ht="13.2" x14ac:dyDescent="0.2"/>
    <row r="24" spans="12:34" ht="13.2" x14ac:dyDescent="0.2">
      <c r="Q24" s="248"/>
    </row>
    <row r="25" spans="12:34" ht="13.2" x14ac:dyDescent="0.2"/>
    <row r="26" spans="12:34" ht="13.2" x14ac:dyDescent="0.2"/>
    <row r="27" spans="12:34" ht="13.2" x14ac:dyDescent="0.2"/>
    <row r="28" spans="12:34" ht="13.2" x14ac:dyDescent="0.2">
      <c r="O28" s="248"/>
      <c r="T28" s="248"/>
      <c r="AH28" s="248"/>
    </row>
    <row r="29" spans="12:34" ht="13.2" x14ac:dyDescent="0.2"/>
    <row r="30" spans="12:34" ht="13.2" x14ac:dyDescent="0.2"/>
    <row r="31" spans="12:34" ht="13.2" x14ac:dyDescent="0.2">
      <c r="Q31" s="248"/>
    </row>
    <row r="32" spans="12:34" ht="13.2" x14ac:dyDescent="0.2">
      <c r="L32" s="248"/>
    </row>
    <row r="33" spans="2:34" ht="13.2" x14ac:dyDescent="0.2">
      <c r="C33" s="248"/>
      <c r="E33" s="248"/>
      <c r="G33" s="248"/>
      <c r="I33" s="248"/>
      <c r="X33" s="248"/>
    </row>
    <row r="34" spans="2:34" ht="13.2" x14ac:dyDescent="0.2">
      <c r="B34" s="248"/>
      <c r="P34" s="248"/>
      <c r="R34" s="248"/>
      <c r="T34" s="248"/>
    </row>
    <row r="35" spans="2:34" ht="13.2" x14ac:dyDescent="0.2">
      <c r="D35" s="248"/>
      <c r="W35" s="248"/>
      <c r="AC35" s="248"/>
      <c r="AD35" s="248"/>
      <c r="AE35" s="248"/>
      <c r="AF35" s="248"/>
      <c r="AG35" s="248"/>
      <c r="AH35" s="248"/>
    </row>
    <row r="36" spans="2:34" ht="13.2" x14ac:dyDescent="0.2">
      <c r="H36" s="248"/>
      <c r="J36" s="248"/>
      <c r="K36" s="248"/>
      <c r="M36" s="248"/>
      <c r="Y36" s="248"/>
      <c r="Z36" s="248"/>
      <c r="AA36" s="248"/>
      <c r="AB36" s="248"/>
      <c r="AC36" s="248"/>
      <c r="AD36" s="248"/>
      <c r="AE36" s="248"/>
      <c r="AF36" s="248"/>
      <c r="AG36" s="248"/>
      <c r="AH36" s="248"/>
    </row>
    <row r="37" spans="2:34" ht="13.2" x14ac:dyDescent="0.2">
      <c r="AH37" s="248"/>
    </row>
    <row r="38" spans="2:34" ht="13.2" x14ac:dyDescent="0.2">
      <c r="AG38" s="248"/>
      <c r="AH38" s="248"/>
    </row>
    <row r="39" spans="2:34" ht="13.2" x14ac:dyDescent="0.2"/>
    <row r="40" spans="2:34" ht="13.2" x14ac:dyDescent="0.2">
      <c r="X40" s="248"/>
    </row>
    <row r="41" spans="2:34" ht="13.2" x14ac:dyDescent="0.2">
      <c r="R41" s="248"/>
    </row>
    <row r="42" spans="2:34" ht="13.2" x14ac:dyDescent="0.2">
      <c r="W42" s="248"/>
    </row>
    <row r="43" spans="2:34" ht="13.2" x14ac:dyDescent="0.2">
      <c r="Y43" s="248"/>
      <c r="Z43" s="248"/>
      <c r="AA43" s="248"/>
      <c r="AB43" s="248"/>
      <c r="AC43" s="248"/>
      <c r="AD43" s="248"/>
      <c r="AE43" s="248"/>
      <c r="AF43" s="248"/>
      <c r="AG43" s="248"/>
      <c r="AH43" s="248"/>
    </row>
    <row r="44" spans="2:34" ht="13.2" x14ac:dyDescent="0.2">
      <c r="AH44" s="248"/>
    </row>
    <row r="45" spans="2:34" ht="13.2" x14ac:dyDescent="0.2">
      <c r="X45" s="248"/>
    </row>
    <row r="46" spans="2:34" ht="13.2" x14ac:dyDescent="0.2"/>
    <row r="47" spans="2:34" ht="13.2" x14ac:dyDescent="0.2"/>
    <row r="48" spans="2:34" ht="13.2" x14ac:dyDescent="0.2">
      <c r="W48" s="248"/>
      <c r="Y48" s="248"/>
      <c r="Z48" s="248"/>
      <c r="AA48" s="248"/>
      <c r="AB48" s="248"/>
      <c r="AC48" s="248"/>
      <c r="AD48" s="248"/>
      <c r="AE48" s="248"/>
      <c r="AF48" s="248"/>
      <c r="AG48" s="248"/>
      <c r="AH48" s="248"/>
    </row>
    <row r="49" spans="28:34" ht="13.2" x14ac:dyDescent="0.2"/>
    <row r="50" spans="28:34" ht="13.2" x14ac:dyDescent="0.2">
      <c r="AE50" s="248"/>
      <c r="AF50" s="248"/>
      <c r="AG50" s="248"/>
      <c r="AH50" s="248"/>
    </row>
    <row r="51" spans="28:34" ht="13.2" x14ac:dyDescent="0.2">
      <c r="AC51" s="248"/>
      <c r="AD51" s="248"/>
      <c r="AE51" s="248"/>
      <c r="AF51" s="248"/>
      <c r="AG51" s="248"/>
      <c r="AH51" s="248"/>
    </row>
    <row r="52" spans="28:34" ht="13.2" x14ac:dyDescent="0.2"/>
    <row r="53" spans="28:34" ht="13.2" x14ac:dyDescent="0.2">
      <c r="AF53" s="248"/>
      <c r="AG53" s="248"/>
      <c r="AH53" s="248"/>
    </row>
    <row r="54" spans="28:34" ht="13.2" x14ac:dyDescent="0.2">
      <c r="AH54" s="248"/>
    </row>
    <row r="55" spans="28:34" ht="13.2" x14ac:dyDescent="0.2"/>
    <row r="56" spans="28:34" ht="13.2" x14ac:dyDescent="0.2">
      <c r="AB56" s="248"/>
      <c r="AC56" s="248"/>
      <c r="AD56" s="248"/>
      <c r="AE56" s="248"/>
      <c r="AF56" s="248"/>
      <c r="AG56" s="248"/>
      <c r="AH56" s="248"/>
    </row>
    <row r="57" spans="28:34" ht="13.2" x14ac:dyDescent="0.2">
      <c r="AH57" s="248"/>
    </row>
    <row r="58" spans="28:34" ht="13.2" x14ac:dyDescent="0.2">
      <c r="AH58" s="248"/>
    </row>
    <row r="59" spans="28:34" ht="13.2" x14ac:dyDescent="0.2">
      <c r="AG59" s="248"/>
      <c r="AH59" s="248"/>
    </row>
    <row r="60" spans="28:34" ht="13.2" x14ac:dyDescent="0.2"/>
    <row r="61" spans="28:34" ht="13.2" x14ac:dyDescent="0.2"/>
    <row r="62" spans="28:34" ht="13.2" x14ac:dyDescent="0.2"/>
    <row r="63" spans="28:34" ht="13.2" x14ac:dyDescent="0.2">
      <c r="AH63" s="248"/>
    </row>
    <row r="64" spans="28:34" ht="13.2" x14ac:dyDescent="0.2">
      <c r="AG64" s="248"/>
      <c r="AH64" s="248"/>
    </row>
    <row r="65" spans="28:34" ht="13.2" x14ac:dyDescent="0.2"/>
    <row r="66" spans="28:34" ht="13.2" x14ac:dyDescent="0.2"/>
    <row r="67" spans="28:34" ht="13.2" x14ac:dyDescent="0.2"/>
    <row r="68" spans="28:34" ht="13.2" x14ac:dyDescent="0.2">
      <c r="AB68" s="248"/>
      <c r="AC68" s="248"/>
      <c r="AD68" s="248"/>
      <c r="AE68" s="248"/>
      <c r="AF68" s="248"/>
      <c r="AG68" s="248"/>
      <c r="AH68" s="248"/>
    </row>
    <row r="69" spans="28:34" ht="13.2" x14ac:dyDescent="0.2">
      <c r="AF69" s="248"/>
      <c r="AG69" s="248"/>
      <c r="AH69" s="248"/>
    </row>
    <row r="70" spans="28:34" ht="13.2" x14ac:dyDescent="0.2"/>
    <row r="71" spans="28:34" ht="13.2" x14ac:dyDescent="0.2"/>
    <row r="72" spans="28:34" ht="13.2" x14ac:dyDescent="0.2"/>
    <row r="73" spans="28:34" ht="13.2" x14ac:dyDescent="0.2"/>
    <row r="74" spans="28:34" ht="13.2" x14ac:dyDescent="0.2"/>
    <row r="75" spans="28:34" ht="13.2" x14ac:dyDescent="0.2">
      <c r="AH75" s="248"/>
    </row>
    <row r="76" spans="28:34" ht="13.2" x14ac:dyDescent="0.2">
      <c r="AF76" s="248"/>
      <c r="AG76" s="248"/>
      <c r="AH76" s="248"/>
    </row>
    <row r="77" spans="28:34" ht="13.2" x14ac:dyDescent="0.2">
      <c r="AG77" s="248"/>
      <c r="AH77" s="248"/>
    </row>
    <row r="78" spans="28:34" ht="13.2" x14ac:dyDescent="0.2"/>
    <row r="79" spans="28:34" ht="13.2" x14ac:dyDescent="0.2"/>
    <row r="80" spans="28:34" ht="13.2" x14ac:dyDescent="0.2"/>
    <row r="81" spans="25:34" ht="13.2" x14ac:dyDescent="0.2"/>
    <row r="82" spans="25:34" ht="13.2" x14ac:dyDescent="0.2">
      <c r="Y82" s="248"/>
    </row>
    <row r="83" spans="25:34" ht="13.2" x14ac:dyDescent="0.2">
      <c r="Y83" s="248"/>
      <c r="Z83" s="248"/>
      <c r="AA83" s="248"/>
      <c r="AB83" s="248"/>
      <c r="AC83" s="248"/>
      <c r="AD83" s="248"/>
      <c r="AE83" s="248"/>
      <c r="AF83" s="248"/>
      <c r="AG83" s="248"/>
      <c r="AH83" s="248"/>
    </row>
    <row r="84" spans="25:34" ht="13.2" x14ac:dyDescent="0.2"/>
    <row r="85" spans="25:34" ht="13.2" x14ac:dyDescent="0.2"/>
    <row r="86" spans="25:34" ht="13.2" x14ac:dyDescent="0.2"/>
    <row r="87" spans="25:34" ht="13.2" x14ac:dyDescent="0.2"/>
    <row r="88" spans="25:34" ht="13.2" x14ac:dyDescent="0.2">
      <c r="AH88" s="24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8"/>
      <c r="AG94" s="248"/>
      <c r="AH94" s="248"/>
    </row>
    <row r="95" spans="25:34" ht="13.5" customHeight="1" x14ac:dyDescent="0.2">
      <c r="AH95" s="24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8"/>
    </row>
    <row r="102" spans="33:34" ht="13.5" customHeight="1" x14ac:dyDescent="0.2"/>
    <row r="103" spans="33:34" ht="13.5" customHeight="1" x14ac:dyDescent="0.2"/>
    <row r="104" spans="33:34" ht="13.5" customHeight="1" x14ac:dyDescent="0.2">
      <c r="AG104" s="248"/>
      <c r="AH104" s="24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8"/>
    </row>
    <row r="117" spans="34:122" ht="13.5" customHeight="1" x14ac:dyDescent="0.2"/>
    <row r="118" spans="34:122" ht="13.5" customHeight="1" x14ac:dyDescent="0.2"/>
    <row r="119" spans="34:122" ht="13.5" customHeight="1" x14ac:dyDescent="0.2"/>
    <row r="120" spans="34:122" ht="13.5" customHeight="1" x14ac:dyDescent="0.2">
      <c r="AH120" s="248"/>
    </row>
    <row r="121" spans="34:122" ht="13.5" customHeight="1" x14ac:dyDescent="0.2">
      <c r="AH121" s="248"/>
    </row>
    <row r="122" spans="34:122" ht="13.5" customHeight="1" x14ac:dyDescent="0.2"/>
    <row r="123" spans="34:122" ht="13.5" customHeight="1" x14ac:dyDescent="0.2"/>
    <row r="124" spans="34:122" ht="13.5" customHeight="1" x14ac:dyDescent="0.2"/>
    <row r="125" spans="34:122" ht="13.5" customHeight="1" x14ac:dyDescent="0.2">
      <c r="DR125" s="248" t="s">
        <v>484</v>
      </c>
    </row>
  </sheetData>
  <sheetProtection algorithmName="SHA-512" hashValue="J5Z8FPzatMK0frP8DWdM7+8s81t15lgxyFwwDq3c6xDVWO2CvGVYyDHNR7Alz8cNC3TlsOU4warcQKaEtp8EBg==" saltValue="/v5/GnczrBcM4Zn1Lv4y4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3" customWidth="1"/>
    <col min="2" max="8" width="13.33203125" style="133" customWidth="1"/>
    <col min="9" max="16384" width="11.109375" style="133"/>
  </cols>
  <sheetData>
    <row r="1" spans="1:8" x14ac:dyDescent="0.2">
      <c r="A1" s="127"/>
      <c r="B1" s="128"/>
      <c r="C1" s="129"/>
      <c r="D1" s="130"/>
      <c r="E1" s="131"/>
      <c r="F1" s="131"/>
      <c r="G1" s="131"/>
      <c r="H1" s="132"/>
    </row>
    <row r="2" spans="1:8" x14ac:dyDescent="0.2">
      <c r="A2" s="134"/>
      <c r="B2" s="135"/>
      <c r="C2" s="136"/>
      <c r="D2" s="137" t="s">
        <v>50</v>
      </c>
      <c r="E2" s="138"/>
      <c r="F2" s="139" t="s">
        <v>533</v>
      </c>
      <c r="G2" s="140"/>
      <c r="H2" s="141"/>
    </row>
    <row r="3" spans="1:8" x14ac:dyDescent="0.2">
      <c r="A3" s="137" t="s">
        <v>526</v>
      </c>
      <c r="B3" s="142"/>
      <c r="C3" s="143"/>
      <c r="D3" s="144">
        <v>87194</v>
      </c>
      <c r="E3" s="145"/>
      <c r="F3" s="146">
        <v>56662</v>
      </c>
      <c r="G3" s="147"/>
      <c r="H3" s="148"/>
    </row>
    <row r="4" spans="1:8" x14ac:dyDescent="0.2">
      <c r="A4" s="149"/>
      <c r="B4" s="150"/>
      <c r="C4" s="151"/>
      <c r="D4" s="152">
        <v>74721</v>
      </c>
      <c r="E4" s="153"/>
      <c r="F4" s="154">
        <v>34709</v>
      </c>
      <c r="G4" s="155"/>
      <c r="H4" s="156"/>
    </row>
    <row r="5" spans="1:8" x14ac:dyDescent="0.2">
      <c r="A5" s="137" t="s">
        <v>528</v>
      </c>
      <c r="B5" s="142"/>
      <c r="C5" s="143"/>
      <c r="D5" s="144">
        <v>43417</v>
      </c>
      <c r="E5" s="145"/>
      <c r="F5" s="146">
        <v>60285</v>
      </c>
      <c r="G5" s="147"/>
      <c r="H5" s="148"/>
    </row>
    <row r="6" spans="1:8" x14ac:dyDescent="0.2">
      <c r="A6" s="149"/>
      <c r="B6" s="150"/>
      <c r="C6" s="151"/>
      <c r="D6" s="152">
        <v>32256</v>
      </c>
      <c r="E6" s="153"/>
      <c r="F6" s="154">
        <v>36445</v>
      </c>
      <c r="G6" s="155"/>
      <c r="H6" s="156"/>
    </row>
    <row r="7" spans="1:8" x14ac:dyDescent="0.2">
      <c r="A7" s="137" t="s">
        <v>529</v>
      </c>
      <c r="B7" s="142"/>
      <c r="C7" s="143"/>
      <c r="D7" s="144">
        <v>40224</v>
      </c>
      <c r="E7" s="145"/>
      <c r="F7" s="146">
        <v>52714</v>
      </c>
      <c r="G7" s="147"/>
      <c r="H7" s="148"/>
    </row>
    <row r="8" spans="1:8" x14ac:dyDescent="0.2">
      <c r="A8" s="149"/>
      <c r="B8" s="150"/>
      <c r="C8" s="151"/>
      <c r="D8" s="152">
        <v>24636</v>
      </c>
      <c r="E8" s="153"/>
      <c r="F8" s="154">
        <v>29032</v>
      </c>
      <c r="G8" s="155"/>
      <c r="H8" s="156"/>
    </row>
    <row r="9" spans="1:8" x14ac:dyDescent="0.2">
      <c r="A9" s="137" t="s">
        <v>530</v>
      </c>
      <c r="B9" s="142"/>
      <c r="C9" s="143"/>
      <c r="D9" s="144">
        <v>33859</v>
      </c>
      <c r="E9" s="145"/>
      <c r="F9" s="146">
        <v>46001</v>
      </c>
      <c r="G9" s="147"/>
      <c r="H9" s="148"/>
    </row>
    <row r="10" spans="1:8" x14ac:dyDescent="0.2">
      <c r="A10" s="149"/>
      <c r="B10" s="150"/>
      <c r="C10" s="151"/>
      <c r="D10" s="152">
        <v>25657</v>
      </c>
      <c r="E10" s="153"/>
      <c r="F10" s="154">
        <v>27974</v>
      </c>
      <c r="G10" s="155"/>
      <c r="H10" s="156"/>
    </row>
    <row r="11" spans="1:8" x14ac:dyDescent="0.2">
      <c r="A11" s="137" t="s">
        <v>531</v>
      </c>
      <c r="B11" s="142"/>
      <c r="C11" s="143"/>
      <c r="D11" s="144">
        <v>41122</v>
      </c>
      <c r="E11" s="145"/>
      <c r="F11" s="146">
        <v>52878</v>
      </c>
      <c r="G11" s="147"/>
      <c r="H11" s="148"/>
    </row>
    <row r="12" spans="1:8" x14ac:dyDescent="0.2">
      <c r="A12" s="149"/>
      <c r="B12" s="150"/>
      <c r="C12" s="157"/>
      <c r="D12" s="152">
        <v>32463</v>
      </c>
      <c r="E12" s="153"/>
      <c r="F12" s="154">
        <v>32136</v>
      </c>
      <c r="G12" s="155"/>
      <c r="H12" s="156"/>
    </row>
    <row r="13" spans="1:8" x14ac:dyDescent="0.2">
      <c r="A13" s="137"/>
      <c r="B13" s="142"/>
      <c r="C13" s="158"/>
      <c r="D13" s="159">
        <v>49163</v>
      </c>
      <c r="E13" s="160"/>
      <c r="F13" s="161">
        <v>53708</v>
      </c>
      <c r="G13" s="162"/>
      <c r="H13" s="148"/>
    </row>
    <row r="14" spans="1:8" x14ac:dyDescent="0.2">
      <c r="A14" s="149"/>
      <c r="B14" s="150"/>
      <c r="C14" s="151"/>
      <c r="D14" s="152">
        <v>37947</v>
      </c>
      <c r="E14" s="153"/>
      <c r="F14" s="154">
        <v>32059</v>
      </c>
      <c r="G14" s="155"/>
      <c r="H14" s="156"/>
    </row>
    <row r="17" spans="1:11" x14ac:dyDescent="0.2">
      <c r="A17" s="133" t="s">
        <v>51</v>
      </c>
    </row>
    <row r="18" spans="1:11" x14ac:dyDescent="0.2">
      <c r="A18" s="163"/>
      <c r="B18" s="163" t="str">
        <f>実質収支比率等に係る経年分析!F$46</f>
        <v>R01</v>
      </c>
      <c r="C18" s="163" t="str">
        <f>実質収支比率等に係る経年分析!G$46</f>
        <v>R02</v>
      </c>
      <c r="D18" s="163" t="str">
        <f>実質収支比率等に係る経年分析!H$46</f>
        <v>R03</v>
      </c>
      <c r="E18" s="163" t="str">
        <f>実質収支比率等に係る経年分析!I$46</f>
        <v>R04</v>
      </c>
      <c r="F18" s="163" t="str">
        <f>実質収支比率等に係る経年分析!J$46</f>
        <v>R05</v>
      </c>
    </row>
    <row r="19" spans="1:11" x14ac:dyDescent="0.2">
      <c r="A19" s="163" t="s">
        <v>52</v>
      </c>
      <c r="B19" s="163">
        <f>ROUND(VALUE(SUBSTITUTE(実質収支比率等に係る経年分析!F$48,"▲","-")),2)</f>
        <v>7.98</v>
      </c>
      <c r="C19" s="163">
        <f>ROUND(VALUE(SUBSTITUTE(実質収支比率等に係る経年分析!G$48,"▲","-")),2)</f>
        <v>6.14</v>
      </c>
      <c r="D19" s="163">
        <f>ROUND(VALUE(SUBSTITUTE(実質収支比率等に係る経年分析!H$48,"▲","-")),2)</f>
        <v>12.55</v>
      </c>
      <c r="E19" s="163">
        <f>ROUND(VALUE(SUBSTITUTE(実質収支比率等に係る経年分析!I$48,"▲","-")),2)</f>
        <v>6.13</v>
      </c>
      <c r="F19" s="163">
        <f>ROUND(VALUE(SUBSTITUTE(実質収支比率等に係る経年分析!J$48,"▲","-")),2)</f>
        <v>7.57</v>
      </c>
    </row>
    <row r="20" spans="1:11" x14ac:dyDescent="0.2">
      <c r="A20" s="163" t="s">
        <v>53</v>
      </c>
      <c r="B20" s="163">
        <f>ROUND(VALUE(SUBSTITUTE(実質収支比率等に係る経年分析!F$47,"▲","-")),2)</f>
        <v>15.16</v>
      </c>
      <c r="C20" s="163">
        <f>ROUND(VALUE(SUBSTITUTE(実質収支比率等に係る経年分析!G$47,"▲","-")),2)</f>
        <v>15.6</v>
      </c>
      <c r="D20" s="163">
        <f>ROUND(VALUE(SUBSTITUTE(実質収支比率等に係る経年分析!H$47,"▲","-")),2)</f>
        <v>17.559999999999999</v>
      </c>
      <c r="E20" s="163">
        <f>ROUND(VALUE(SUBSTITUTE(実質収支比率等に係る経年分析!I$47,"▲","-")),2)</f>
        <v>22.34</v>
      </c>
      <c r="F20" s="163">
        <f>ROUND(VALUE(SUBSTITUTE(実質収支比率等に係る経年分析!J$47,"▲","-")),2)</f>
        <v>24.56</v>
      </c>
    </row>
    <row r="21" spans="1:11" x14ac:dyDescent="0.2">
      <c r="A21" s="163" t="s">
        <v>54</v>
      </c>
      <c r="B21" s="163">
        <f>IF(ISNUMBER(VALUE(SUBSTITUTE(実質収支比率等に係る経年分析!F$49,"▲","-"))),ROUND(VALUE(SUBSTITUTE(実質収支比率等に係る経年分析!F$49,"▲","-")),2),NA())</f>
        <v>0.43</v>
      </c>
      <c r="C21" s="163">
        <f>IF(ISNUMBER(VALUE(SUBSTITUTE(実質収支比率等に係る経年分析!G$49,"▲","-"))),ROUND(VALUE(SUBSTITUTE(実質収支比率等に係る経年分析!G$49,"▲","-")),2),NA())</f>
        <v>-0.84</v>
      </c>
      <c r="D21" s="163">
        <f>IF(ISNUMBER(VALUE(SUBSTITUTE(実質収支比率等に係る経年分析!H$49,"▲","-"))),ROUND(VALUE(SUBSTITUTE(実質収支比率等に係る経年分析!H$49,"▲","-")),2),NA())</f>
        <v>9.34</v>
      </c>
      <c r="E21" s="163">
        <f>IF(ISNUMBER(VALUE(SUBSTITUTE(実質収支比率等に係る経年分析!I$49,"▲","-"))),ROUND(VALUE(SUBSTITUTE(実質収支比率等に係る経年分析!I$49,"▲","-")),2),NA())</f>
        <v>-2.39</v>
      </c>
      <c r="F21" s="163">
        <f>IF(ISNUMBER(VALUE(SUBSTITUTE(実質収支比率等に係る経年分析!J$49,"▲","-"))),ROUND(VALUE(SUBSTITUTE(実質収支比率等に係る経年分析!J$49,"▲","-")),2),NA())</f>
        <v>4.2300000000000004</v>
      </c>
    </row>
    <row r="24" spans="1:11" x14ac:dyDescent="0.2">
      <c r="A24" s="133" t="s">
        <v>55</v>
      </c>
    </row>
    <row r="25" spans="1:11" x14ac:dyDescent="0.2">
      <c r="A25" s="164"/>
      <c r="B25" s="164" t="str">
        <f>連結実質赤字比率に係る赤字・黒字の構成分析!F$33</f>
        <v>R01</v>
      </c>
      <c r="C25" s="164"/>
      <c r="D25" s="164" t="str">
        <f>連結実質赤字比率に係る赤字・黒字の構成分析!G$33</f>
        <v>R02</v>
      </c>
      <c r="E25" s="164"/>
      <c r="F25" s="164" t="str">
        <f>連結実質赤字比率に係る赤字・黒字の構成分析!H$33</f>
        <v>R03</v>
      </c>
      <c r="G25" s="164"/>
      <c r="H25" s="164" t="str">
        <f>連結実質赤字比率に係る赤字・黒字の構成分析!I$33</f>
        <v>R04</v>
      </c>
      <c r="I25" s="164"/>
      <c r="J25" s="164" t="str">
        <f>連結実質赤字比率に係る赤字・黒字の構成分析!J$33</f>
        <v>R05</v>
      </c>
      <c r="K25" s="164"/>
    </row>
    <row r="26" spans="1:11" x14ac:dyDescent="0.2">
      <c r="A26" s="164"/>
      <c r="B26" s="164" t="s">
        <v>56</v>
      </c>
      <c r="C26" s="164" t="s">
        <v>57</v>
      </c>
      <c r="D26" s="164" t="s">
        <v>56</v>
      </c>
      <c r="E26" s="164" t="s">
        <v>57</v>
      </c>
      <c r="F26" s="164" t="s">
        <v>56</v>
      </c>
      <c r="G26" s="164" t="s">
        <v>57</v>
      </c>
      <c r="H26" s="164" t="s">
        <v>56</v>
      </c>
      <c r="I26" s="164" t="s">
        <v>57</v>
      </c>
      <c r="J26" s="164" t="s">
        <v>56</v>
      </c>
      <c r="K26" s="164" t="s">
        <v>57</v>
      </c>
    </row>
    <row r="27" spans="1:11" x14ac:dyDescent="0.2">
      <c r="A27" s="164" t="str">
        <f>IF(連結実質赤字比率に係る赤字・黒字の構成分析!C$43="",NA(),連結実質赤字比率に係る赤字・黒字の構成分析!C$43)</f>
        <v>その他会計（黒字）</v>
      </c>
      <c r="B27" s="164" t="e">
        <f>IF(ROUND(VALUE(SUBSTITUTE(連結実質赤字比率に係る赤字・黒字の構成分析!F$43,"▲", "-")), 2) &lt; 0, ABS(ROUND(VALUE(SUBSTITUTE(連結実質赤字比率に係る赤字・黒字の構成分析!F$43,"▲", "-")), 2)), NA())</f>
        <v>#N/A</v>
      </c>
      <c r="C27" s="164">
        <f>IF(ROUND(VALUE(SUBSTITUTE(連結実質赤字比率に係る赤字・黒字の構成分析!F$43,"▲", "-")), 2) &gt;= 0, ABS(ROUND(VALUE(SUBSTITUTE(連結実質赤字比率に係る赤字・黒字の構成分析!F$43,"▲", "-")), 2)), NA())</f>
        <v>0.14000000000000001</v>
      </c>
      <c r="D27" s="164" t="e">
        <f>IF(ROUND(VALUE(SUBSTITUTE(連結実質赤字比率に係る赤字・黒字の構成分析!G$43,"▲", "-")), 2) &lt; 0, ABS(ROUND(VALUE(SUBSTITUTE(連結実質赤字比率に係る赤字・黒字の構成分析!G$43,"▲", "-")), 2)), NA())</f>
        <v>#N/A</v>
      </c>
      <c r="E27" s="164">
        <f>IF(ROUND(VALUE(SUBSTITUTE(連結実質赤字比率に係る赤字・黒字の構成分析!G$43,"▲", "-")), 2) &gt;= 0, ABS(ROUND(VALUE(SUBSTITUTE(連結実質赤字比率に係る赤字・黒字の構成分析!G$43,"▲", "-")), 2)), NA())</f>
        <v>0.09</v>
      </c>
      <c r="F27" s="164" t="e">
        <f>IF(ROUND(VALUE(SUBSTITUTE(連結実質赤字比率に係る赤字・黒字の構成分析!H$43,"▲", "-")), 2) &lt; 0, ABS(ROUND(VALUE(SUBSTITUTE(連結実質赤字比率に係る赤字・黒字の構成分析!H$43,"▲", "-")), 2)), NA())</f>
        <v>#N/A</v>
      </c>
      <c r="G27" s="164">
        <f>IF(ROUND(VALUE(SUBSTITUTE(連結実質赤字比率に係る赤字・黒字の構成分析!H$43,"▲", "-")), 2) &gt;= 0, ABS(ROUND(VALUE(SUBSTITUTE(連結実質赤字比率に係る赤字・黒字の構成分析!H$43,"▲", "-")), 2)), NA())</f>
        <v>0.06</v>
      </c>
      <c r="H27" s="164" t="e">
        <f>IF(ROUND(VALUE(SUBSTITUTE(連結実質赤字比率に係る赤字・黒字の構成分析!I$43,"▲", "-")), 2) &lt; 0, ABS(ROUND(VALUE(SUBSTITUTE(連結実質赤字比率に係る赤字・黒字の構成分析!I$43,"▲", "-")), 2)), NA())</f>
        <v>#N/A</v>
      </c>
      <c r="I27" s="164">
        <f>IF(ROUND(VALUE(SUBSTITUTE(連結実質赤字比率に係る赤字・黒字の構成分析!I$43,"▲", "-")), 2) &gt;= 0, ABS(ROUND(VALUE(SUBSTITUTE(連結実質赤字比率に係る赤字・黒字の構成分析!I$43,"▲", "-")), 2)), NA())</f>
        <v>0.03</v>
      </c>
      <c r="J27" s="164" t="e">
        <f>IF(ROUND(VALUE(SUBSTITUTE(連結実質赤字比率に係る赤字・黒字の構成分析!J$43,"▲", "-")), 2) &lt; 0, ABS(ROUND(VALUE(SUBSTITUTE(連結実質赤字比率に係る赤字・黒字の構成分析!J$43,"▲", "-")), 2)), NA())</f>
        <v>#N/A</v>
      </c>
      <c r="K27" s="164">
        <f>IF(ROUND(VALUE(SUBSTITUTE(連結実質赤字比率に係る赤字・黒字の構成分析!J$43,"▲", "-")), 2) &gt;= 0, ABS(ROUND(VALUE(SUBSTITUTE(連結実質赤字比率に係る赤字・黒字の構成分析!J$43,"▲", "-")), 2)), NA())</f>
        <v>0.03</v>
      </c>
    </row>
    <row r="28" spans="1:11" x14ac:dyDescent="0.2">
      <c r="A28" s="164" t="str">
        <f>IF(連結実質赤字比率に係る赤字・黒字の構成分析!C$42="",NA(),連結実質赤字比率に係る赤字・黒字の構成分析!C$42)</f>
        <v>その他会計（赤字）</v>
      </c>
      <c r="B28" s="164" t="e">
        <f>IF(ROUND(VALUE(SUBSTITUTE(連結実質赤字比率に係る赤字・黒字の構成分析!F$42,"▲", "-")), 2) &lt; 0, ABS(ROUND(VALUE(SUBSTITUTE(連結実質赤字比率に係る赤字・黒字の構成分析!F$42,"▲", "-")), 2)), NA())</f>
        <v>#VALUE!</v>
      </c>
      <c r="C28" s="164" t="e">
        <f>IF(ROUND(VALUE(SUBSTITUTE(連結実質赤字比率に係る赤字・黒字の構成分析!F$42,"▲", "-")), 2) &gt;= 0, ABS(ROUND(VALUE(SUBSTITUTE(連結実質赤字比率に係る赤字・黒字の構成分析!F$42,"▲", "-")), 2)), NA())</f>
        <v>#VALUE!</v>
      </c>
      <c r="D28" s="164" t="e">
        <f>IF(ROUND(VALUE(SUBSTITUTE(連結実質赤字比率に係る赤字・黒字の構成分析!G$42,"▲", "-")), 2) &lt; 0, ABS(ROUND(VALUE(SUBSTITUTE(連結実質赤字比率に係る赤字・黒字の構成分析!G$42,"▲", "-")), 2)), NA())</f>
        <v>#VALUE!</v>
      </c>
      <c r="E28" s="164" t="e">
        <f>IF(ROUND(VALUE(SUBSTITUTE(連結実質赤字比率に係る赤字・黒字の構成分析!G$42,"▲", "-")), 2) &gt;= 0, ABS(ROUND(VALUE(SUBSTITUTE(連結実質赤字比率に係る赤字・黒字の構成分析!G$42,"▲", "-")), 2)), NA())</f>
        <v>#VALUE!</v>
      </c>
      <c r="F28" s="164" t="e">
        <f>IF(ROUND(VALUE(SUBSTITUTE(連結実質赤字比率に係る赤字・黒字の構成分析!H$42,"▲", "-")), 2) &lt; 0, ABS(ROUND(VALUE(SUBSTITUTE(連結実質赤字比率に係る赤字・黒字の構成分析!H$42,"▲", "-")), 2)), NA())</f>
        <v>#VALUE!</v>
      </c>
      <c r="G28" s="164" t="e">
        <f>IF(ROUND(VALUE(SUBSTITUTE(連結実質赤字比率に係る赤字・黒字の構成分析!H$42,"▲", "-")), 2) &gt;= 0, ABS(ROUND(VALUE(SUBSTITUTE(連結実質赤字比率に係る赤字・黒字の構成分析!H$42,"▲", "-")), 2)), NA())</f>
        <v>#VALUE!</v>
      </c>
      <c r="H28" s="164" t="e">
        <f>IF(ROUND(VALUE(SUBSTITUTE(連結実質赤字比率に係る赤字・黒字の構成分析!I$42,"▲", "-")), 2) &lt; 0, ABS(ROUND(VALUE(SUBSTITUTE(連結実質赤字比率に係る赤字・黒字の構成分析!I$42,"▲", "-")), 2)), NA())</f>
        <v>#VALUE!</v>
      </c>
      <c r="I28" s="164" t="e">
        <f>IF(ROUND(VALUE(SUBSTITUTE(連結実質赤字比率に係る赤字・黒字の構成分析!I$42,"▲", "-")), 2) &gt;= 0, ABS(ROUND(VALUE(SUBSTITUTE(連結実質赤字比率に係る赤字・黒字の構成分析!I$42,"▲", "-")), 2)), NA())</f>
        <v>#VALUE!</v>
      </c>
      <c r="J28" s="164" t="e">
        <f>IF(ROUND(VALUE(SUBSTITUTE(連結実質赤字比率に係る赤字・黒字の構成分析!J$42,"▲", "-")), 2) &lt; 0, ABS(ROUND(VALUE(SUBSTITUTE(連結実質赤字比率に係る赤字・黒字の構成分析!J$42,"▲", "-")), 2)), NA())</f>
        <v>#VALUE!</v>
      </c>
      <c r="K28" s="164" t="e">
        <f>IF(ROUND(VALUE(SUBSTITUTE(連結実質赤字比率に係る赤字・黒字の構成分析!J$42,"▲", "-")), 2) &gt;= 0, ABS(ROUND(VALUE(SUBSTITUTE(連結実質赤字比率に係る赤字・黒字の構成分析!J$42,"▲", "-")), 2)), NA())</f>
        <v>#VALUE!</v>
      </c>
    </row>
    <row r="29" spans="1:11" x14ac:dyDescent="0.2">
      <c r="A29" s="164" t="str">
        <f>IF(連結実質赤字比率に係る赤字・黒字の構成分析!C$41="",NA(),連結実質赤字比率に係る赤字・黒字の構成分析!C$41)</f>
        <v>後期高齢者医療事業会計</v>
      </c>
      <c r="B29" s="164" t="e">
        <f>IF(ROUND(VALUE(SUBSTITUTE(連結実質赤字比率に係る赤字・黒字の構成分析!F$41,"▲", "-")), 2) &lt; 0, ABS(ROUND(VALUE(SUBSTITUTE(連結実質赤字比率に係る赤字・黒字の構成分析!F$41,"▲", "-")), 2)), NA())</f>
        <v>#N/A</v>
      </c>
      <c r="C29" s="164">
        <f>IF(ROUND(VALUE(SUBSTITUTE(連結実質赤字比率に係る赤字・黒字の構成分析!F$41,"▲", "-")), 2) &gt;= 0, ABS(ROUND(VALUE(SUBSTITUTE(連結実質赤字比率に係る赤字・黒字の構成分析!F$41,"▲", "-")), 2)), NA())</f>
        <v>0.15</v>
      </c>
      <c r="D29" s="164" t="e">
        <f>IF(ROUND(VALUE(SUBSTITUTE(連結実質赤字比率に係る赤字・黒字の構成分析!G$41,"▲", "-")), 2) &lt; 0, ABS(ROUND(VALUE(SUBSTITUTE(連結実質赤字比率に係る赤字・黒字の構成分析!G$41,"▲", "-")), 2)), NA())</f>
        <v>#N/A</v>
      </c>
      <c r="E29" s="164">
        <f>IF(ROUND(VALUE(SUBSTITUTE(連結実質赤字比率に係る赤字・黒字の構成分析!G$41,"▲", "-")), 2) &gt;= 0, ABS(ROUND(VALUE(SUBSTITUTE(連結実質赤字比率に係る赤字・黒字の構成分析!G$41,"▲", "-")), 2)), NA())</f>
        <v>0.18</v>
      </c>
      <c r="F29" s="164" t="e">
        <f>IF(ROUND(VALUE(SUBSTITUTE(連結実質赤字比率に係る赤字・黒字の構成分析!H$41,"▲", "-")), 2) &lt; 0, ABS(ROUND(VALUE(SUBSTITUTE(連結実質赤字比率に係る赤字・黒字の構成分析!H$41,"▲", "-")), 2)), NA())</f>
        <v>#N/A</v>
      </c>
      <c r="G29" s="164">
        <f>IF(ROUND(VALUE(SUBSTITUTE(連結実質赤字比率に係る赤字・黒字の構成分析!H$41,"▲", "-")), 2) &gt;= 0, ABS(ROUND(VALUE(SUBSTITUTE(連結実質赤字比率に係る赤字・黒字の構成分析!H$41,"▲", "-")), 2)), NA())</f>
        <v>0.17</v>
      </c>
      <c r="H29" s="164" t="e">
        <f>IF(ROUND(VALUE(SUBSTITUTE(連結実質赤字比率に係る赤字・黒字の構成分析!I$41,"▲", "-")), 2) &lt; 0, ABS(ROUND(VALUE(SUBSTITUTE(連結実質赤字比率に係る赤字・黒字の構成分析!I$41,"▲", "-")), 2)), NA())</f>
        <v>#N/A</v>
      </c>
      <c r="I29" s="164">
        <f>IF(ROUND(VALUE(SUBSTITUTE(連結実質赤字比率に係る赤字・黒字の構成分析!I$41,"▲", "-")), 2) &gt;= 0, ABS(ROUND(VALUE(SUBSTITUTE(連結実質赤字比率に係る赤字・黒字の構成分析!I$41,"▲", "-")), 2)), NA())</f>
        <v>0.21</v>
      </c>
      <c r="J29" s="164" t="e">
        <f>IF(ROUND(VALUE(SUBSTITUTE(連結実質赤字比率に係る赤字・黒字の構成分析!J$41,"▲", "-")), 2) &lt; 0, ABS(ROUND(VALUE(SUBSTITUTE(連結実質赤字比率に係る赤字・黒字の構成分析!J$41,"▲", "-")), 2)), NA())</f>
        <v>#N/A</v>
      </c>
      <c r="K29" s="164">
        <f>IF(ROUND(VALUE(SUBSTITUTE(連結実質赤字比率に係る赤字・黒字の構成分析!J$41,"▲", "-")), 2) &gt;= 0, ABS(ROUND(VALUE(SUBSTITUTE(連結実質赤字比率に係る赤字・黒字の構成分析!J$41,"▲", "-")), 2)), NA())</f>
        <v>0.21</v>
      </c>
    </row>
    <row r="30" spans="1:11" x14ac:dyDescent="0.2">
      <c r="A30" s="164" t="str">
        <f>IF(連結実質赤字比率に係る赤字・黒字の構成分析!C$40="",NA(),連結実質赤字比率に係る赤字・黒字の構成分析!C$40)</f>
        <v>公共下水道事業会計</v>
      </c>
      <c r="B30" s="164" t="e">
        <f>IF(ROUND(VALUE(SUBSTITUTE(連結実質赤字比率に係る赤字・黒字の構成分析!F$40,"▲", "-")), 2) &lt; 0, ABS(ROUND(VALUE(SUBSTITUTE(連結実質赤字比率に係る赤字・黒字の構成分析!F$40,"▲", "-")), 2)), NA())</f>
        <v>#N/A</v>
      </c>
      <c r="C30" s="164">
        <f>IF(ROUND(VALUE(SUBSTITUTE(連結実質赤字比率に係る赤字・黒字の構成分析!F$40,"▲", "-")), 2) &gt;= 0, ABS(ROUND(VALUE(SUBSTITUTE(連結実質赤字比率に係る赤字・黒字の構成分析!F$40,"▲", "-")), 2)), NA())</f>
        <v>0.31</v>
      </c>
      <c r="D30" s="164" t="e">
        <f>IF(ROUND(VALUE(SUBSTITUTE(連結実質赤字比率に係る赤字・黒字の構成分析!G$40,"▲", "-")), 2) &lt; 0, ABS(ROUND(VALUE(SUBSTITUTE(連結実質赤字比率に係る赤字・黒字の構成分析!G$40,"▲", "-")), 2)), NA())</f>
        <v>#N/A</v>
      </c>
      <c r="E30" s="164">
        <f>IF(ROUND(VALUE(SUBSTITUTE(連結実質赤字比率に係る赤字・黒字の構成分析!G$40,"▲", "-")), 2) &gt;= 0, ABS(ROUND(VALUE(SUBSTITUTE(連結実質赤字比率に係る赤字・黒字の構成分析!G$40,"▲", "-")), 2)), NA())</f>
        <v>0.89</v>
      </c>
      <c r="F30" s="164" t="e">
        <f>IF(ROUND(VALUE(SUBSTITUTE(連結実質赤字比率に係る赤字・黒字の構成分析!H$40,"▲", "-")), 2) &lt; 0, ABS(ROUND(VALUE(SUBSTITUTE(連結実質赤字比率に係る赤字・黒字の構成分析!H$40,"▲", "-")), 2)), NA())</f>
        <v>#N/A</v>
      </c>
      <c r="G30" s="164">
        <f>IF(ROUND(VALUE(SUBSTITUTE(連結実質赤字比率に係る赤字・黒字の構成分析!H$40,"▲", "-")), 2) &gt;= 0, ABS(ROUND(VALUE(SUBSTITUTE(連結実質赤字比率に係る赤字・黒字の構成分析!H$40,"▲", "-")), 2)), NA())</f>
        <v>0.84</v>
      </c>
      <c r="H30" s="164" t="e">
        <f>IF(ROUND(VALUE(SUBSTITUTE(連結実質赤字比率に係る赤字・黒字の構成分析!I$40,"▲", "-")), 2) &lt; 0, ABS(ROUND(VALUE(SUBSTITUTE(連結実質赤字比率に係る赤字・黒字の構成分析!I$40,"▲", "-")), 2)), NA())</f>
        <v>#N/A</v>
      </c>
      <c r="I30" s="164">
        <f>IF(ROUND(VALUE(SUBSTITUTE(連結実質赤字比率に係る赤字・黒字の構成分析!I$40,"▲", "-")), 2) &gt;= 0, ABS(ROUND(VALUE(SUBSTITUTE(連結実質赤字比率に係る赤字・黒字の構成分析!I$40,"▲", "-")), 2)), NA())</f>
        <v>0.86</v>
      </c>
      <c r="J30" s="164" t="e">
        <f>IF(ROUND(VALUE(SUBSTITUTE(連結実質赤字比率に係る赤字・黒字の構成分析!J$40,"▲", "-")), 2) &lt; 0, ABS(ROUND(VALUE(SUBSTITUTE(連結実質赤字比率に係る赤字・黒字の構成分析!J$40,"▲", "-")), 2)), NA())</f>
        <v>#N/A</v>
      </c>
      <c r="K30" s="164">
        <f>IF(ROUND(VALUE(SUBSTITUTE(連結実質赤字比率に係る赤字・黒字の構成分析!J$40,"▲", "-")), 2) &gt;= 0, ABS(ROUND(VALUE(SUBSTITUTE(連結実質赤字比率に係る赤字・黒字の構成分析!J$40,"▲", "-")), 2)), NA())</f>
        <v>0.84</v>
      </c>
    </row>
    <row r="31" spans="1:11" x14ac:dyDescent="0.2">
      <c r="A31" s="164" t="str">
        <f>IF(連結実質赤字比率に係る赤字・黒字の構成分析!C$39="",NA(),連結実質赤字比率に係る赤字・黒字の構成分析!C$39)</f>
        <v>競輪事業会計</v>
      </c>
      <c r="B31" s="164" t="e">
        <f>IF(ROUND(VALUE(SUBSTITUTE(連結実質赤字比率に係る赤字・黒字の構成分析!F$39,"▲", "-")), 2) &lt; 0, ABS(ROUND(VALUE(SUBSTITUTE(連結実質赤字比率に係る赤字・黒字の構成分析!F$39,"▲", "-")), 2)), NA())</f>
        <v>#N/A</v>
      </c>
      <c r="C31" s="164">
        <f>IF(ROUND(VALUE(SUBSTITUTE(連結実質赤字比率に係る赤字・黒字の構成分析!F$39,"▲", "-")), 2) &gt;= 0, ABS(ROUND(VALUE(SUBSTITUTE(連結実質赤字比率に係る赤字・黒字の構成分析!F$39,"▲", "-")), 2)), NA())</f>
        <v>3.39</v>
      </c>
      <c r="D31" s="164" t="e">
        <f>IF(ROUND(VALUE(SUBSTITUTE(連結実質赤字比率に係る赤字・黒字の構成分析!G$39,"▲", "-")), 2) &lt; 0, ABS(ROUND(VALUE(SUBSTITUTE(連結実質赤字比率に係る赤字・黒字の構成分析!G$39,"▲", "-")), 2)), NA())</f>
        <v>#N/A</v>
      </c>
      <c r="E31" s="164">
        <f>IF(ROUND(VALUE(SUBSTITUTE(連結実質赤字比率に係る赤字・黒字の構成分析!G$39,"▲", "-")), 2) &gt;= 0, ABS(ROUND(VALUE(SUBSTITUTE(連結実質赤字比率に係る赤字・黒字の構成分析!G$39,"▲", "-")), 2)), NA())</f>
        <v>3.23</v>
      </c>
      <c r="F31" s="164" t="e">
        <f>IF(ROUND(VALUE(SUBSTITUTE(連結実質赤字比率に係る赤字・黒字の構成分析!H$39,"▲", "-")), 2) &lt; 0, ABS(ROUND(VALUE(SUBSTITUTE(連結実質赤字比率に係る赤字・黒字の構成分析!H$39,"▲", "-")), 2)), NA())</f>
        <v>#N/A</v>
      </c>
      <c r="G31" s="164">
        <f>IF(ROUND(VALUE(SUBSTITUTE(連結実質赤字比率に係る赤字・黒字の構成分析!H$39,"▲", "-")), 2) &gt;= 0, ABS(ROUND(VALUE(SUBSTITUTE(連結実質赤字比率に係る赤字・黒字の構成分析!H$39,"▲", "-")), 2)), NA())</f>
        <v>2.93</v>
      </c>
      <c r="H31" s="164" t="e">
        <f>IF(ROUND(VALUE(SUBSTITUTE(連結実質赤字比率に係る赤字・黒字の構成分析!I$39,"▲", "-")), 2) &lt; 0, ABS(ROUND(VALUE(SUBSTITUTE(連結実質赤字比率に係る赤字・黒字の構成分析!I$39,"▲", "-")), 2)), NA())</f>
        <v>#N/A</v>
      </c>
      <c r="I31" s="164">
        <f>IF(ROUND(VALUE(SUBSTITUTE(連結実質赤字比率に係る赤字・黒字の構成分析!I$39,"▲", "-")), 2) &gt;= 0, ABS(ROUND(VALUE(SUBSTITUTE(連結実質赤字比率に係る赤字・黒字の構成分析!I$39,"▲", "-")), 2)), NA())</f>
        <v>2.97</v>
      </c>
      <c r="J31" s="164" t="e">
        <f>IF(ROUND(VALUE(SUBSTITUTE(連結実質赤字比率に係る赤字・黒字の構成分析!J$39,"▲", "-")), 2) &lt; 0, ABS(ROUND(VALUE(SUBSTITUTE(連結実質赤字比率に係る赤字・黒字の構成分析!J$39,"▲", "-")), 2)), NA())</f>
        <v>#N/A</v>
      </c>
      <c r="K31" s="164">
        <f>IF(ROUND(VALUE(SUBSTITUTE(連結実質赤字比率に係る赤字・黒字の構成分析!J$39,"▲", "-")), 2) &gt;= 0, ABS(ROUND(VALUE(SUBSTITUTE(連結実質赤字比率に係る赤字・黒字の構成分析!J$39,"▲", "-")), 2)), NA())</f>
        <v>2.99</v>
      </c>
    </row>
    <row r="32" spans="1:11" x14ac:dyDescent="0.2">
      <c r="A32" s="164" t="str">
        <f>IF(連結実質赤字比率に係る赤字・黒字の構成分析!C$38="",NA(),連結実質赤字比率に係る赤字・黒字の構成分析!C$38)</f>
        <v>国民健康保険事業会計</v>
      </c>
      <c r="B32" s="164" t="e">
        <f>IF(ROUND(VALUE(SUBSTITUTE(連結実質赤字比率に係る赤字・黒字の構成分析!F$38,"▲", "-")), 2) &lt; 0, ABS(ROUND(VALUE(SUBSTITUTE(連結実質赤字比率に係る赤字・黒字の構成分析!F$38,"▲", "-")), 2)), NA())</f>
        <v>#N/A</v>
      </c>
      <c r="C32" s="164">
        <f>IF(ROUND(VALUE(SUBSTITUTE(連結実質赤字比率に係る赤字・黒字の構成分析!F$38,"▲", "-")), 2) &gt;= 0, ABS(ROUND(VALUE(SUBSTITUTE(連結実質赤字比率に係る赤字・黒字の構成分析!F$38,"▲", "-")), 2)), NA())</f>
        <v>6.89</v>
      </c>
      <c r="D32" s="164" t="e">
        <f>IF(ROUND(VALUE(SUBSTITUTE(連結実質赤字比率に係る赤字・黒字の構成分析!G$38,"▲", "-")), 2) &lt; 0, ABS(ROUND(VALUE(SUBSTITUTE(連結実質赤字比率に係る赤字・黒字の構成分析!G$38,"▲", "-")), 2)), NA())</f>
        <v>#N/A</v>
      </c>
      <c r="E32" s="164">
        <f>IF(ROUND(VALUE(SUBSTITUTE(連結実質赤字比率に係る赤字・黒字の構成分析!G$38,"▲", "-")), 2) &gt;= 0, ABS(ROUND(VALUE(SUBSTITUTE(連結実質赤字比率に係る赤字・黒字の構成分析!G$38,"▲", "-")), 2)), NA())</f>
        <v>6.33</v>
      </c>
      <c r="F32" s="164" t="e">
        <f>IF(ROUND(VALUE(SUBSTITUTE(連結実質赤字比率に係る赤字・黒字の構成分析!H$38,"▲", "-")), 2) &lt; 0, ABS(ROUND(VALUE(SUBSTITUTE(連結実質赤字比率に係る赤字・黒字の構成分析!H$38,"▲", "-")), 2)), NA())</f>
        <v>#N/A</v>
      </c>
      <c r="G32" s="164">
        <f>IF(ROUND(VALUE(SUBSTITUTE(連結実質赤字比率に係る赤字・黒字の構成分析!H$38,"▲", "-")), 2) &gt;= 0, ABS(ROUND(VALUE(SUBSTITUTE(連結実質赤字比率に係る赤字・黒字の構成分析!H$38,"▲", "-")), 2)), NA())</f>
        <v>5.7</v>
      </c>
      <c r="H32" s="164" t="e">
        <f>IF(ROUND(VALUE(SUBSTITUTE(連結実質赤字比率に係る赤字・黒字の構成分析!I$38,"▲", "-")), 2) &lt; 0, ABS(ROUND(VALUE(SUBSTITUTE(連結実質赤字比率に係る赤字・黒字の構成分析!I$38,"▲", "-")), 2)), NA())</f>
        <v>#N/A</v>
      </c>
      <c r="I32" s="164">
        <f>IF(ROUND(VALUE(SUBSTITUTE(連結実質赤字比率に係る赤字・黒字の構成分析!I$38,"▲", "-")), 2) &gt;= 0, ABS(ROUND(VALUE(SUBSTITUTE(連結実質赤字比率に係る赤字・黒字の構成分析!I$38,"▲", "-")), 2)), NA())</f>
        <v>4.75</v>
      </c>
      <c r="J32" s="164" t="e">
        <f>IF(ROUND(VALUE(SUBSTITUTE(連結実質赤字比率に係る赤字・黒字の構成分析!J$38,"▲", "-")), 2) &lt; 0, ABS(ROUND(VALUE(SUBSTITUTE(連結実質赤字比率に係る赤字・黒字の構成分析!J$38,"▲", "-")), 2)), NA())</f>
        <v>#N/A</v>
      </c>
      <c r="K32" s="164">
        <f>IF(ROUND(VALUE(SUBSTITUTE(連結実質赤字比率に係る赤字・黒字の構成分析!J$38,"▲", "-")), 2) &gt;= 0, ABS(ROUND(VALUE(SUBSTITUTE(連結実質赤字比率に係る赤字・黒字の構成分析!J$38,"▲", "-")), 2)), NA())</f>
        <v>3.23</v>
      </c>
    </row>
    <row r="33" spans="1:16" x14ac:dyDescent="0.2">
      <c r="A33" s="164" t="str">
        <f>IF(連結実質赤字比率に係る赤字・黒字の構成分析!C$37="",NA(),連結実質赤字比率に係る赤字・黒字の構成分析!C$37)</f>
        <v>介護保険事業会計</v>
      </c>
      <c r="B33" s="164" t="e">
        <f>IF(ROUND(VALUE(SUBSTITUTE(連結実質赤字比率に係る赤字・黒字の構成分析!F$37,"▲", "-")), 2) &lt; 0, ABS(ROUND(VALUE(SUBSTITUTE(連結実質赤字比率に係る赤字・黒字の構成分析!F$37,"▲", "-")), 2)), NA())</f>
        <v>#N/A</v>
      </c>
      <c r="C33" s="164">
        <f>IF(ROUND(VALUE(SUBSTITUTE(連結実質赤字比率に係る赤字・黒字の構成分析!F$37,"▲", "-")), 2) &gt;= 0, ABS(ROUND(VALUE(SUBSTITUTE(連結実質赤字比率に係る赤字・黒字の構成分析!F$37,"▲", "-")), 2)), NA())</f>
        <v>4.96</v>
      </c>
      <c r="D33" s="164" t="e">
        <f>IF(ROUND(VALUE(SUBSTITUTE(連結実質赤字比率に係る赤字・黒字の構成分析!G$37,"▲", "-")), 2) &lt; 0, ABS(ROUND(VALUE(SUBSTITUTE(連結実質赤字比率に係る赤字・黒字の構成分析!G$37,"▲", "-")), 2)), NA())</f>
        <v>#N/A</v>
      </c>
      <c r="E33" s="164">
        <f>IF(ROUND(VALUE(SUBSTITUTE(連結実質赤字比率に係る赤字・黒字の構成分析!G$37,"▲", "-")), 2) &gt;= 0, ABS(ROUND(VALUE(SUBSTITUTE(連結実質赤字比率に係る赤字・黒字の構成分析!G$37,"▲", "-")), 2)), NA())</f>
        <v>5.2</v>
      </c>
      <c r="F33" s="164" t="e">
        <f>IF(ROUND(VALUE(SUBSTITUTE(連結実質赤字比率に係る赤字・黒字の構成分析!H$37,"▲", "-")), 2) &lt; 0, ABS(ROUND(VALUE(SUBSTITUTE(連結実質赤字比率に係る赤字・黒字の構成分析!H$37,"▲", "-")), 2)), NA())</f>
        <v>#N/A</v>
      </c>
      <c r="G33" s="164">
        <f>IF(ROUND(VALUE(SUBSTITUTE(連結実質赤字比率に係る赤字・黒字の構成分析!H$37,"▲", "-")), 2) &gt;= 0, ABS(ROUND(VALUE(SUBSTITUTE(連結実質赤字比率に係る赤字・黒字の構成分析!H$37,"▲", "-")), 2)), NA())</f>
        <v>5.25</v>
      </c>
      <c r="H33" s="164" t="e">
        <f>IF(ROUND(VALUE(SUBSTITUTE(連結実質赤字比率に係る赤字・黒字の構成分析!I$37,"▲", "-")), 2) &lt; 0, ABS(ROUND(VALUE(SUBSTITUTE(連結実質赤字比率に係る赤字・黒字の構成分析!I$37,"▲", "-")), 2)), NA())</f>
        <v>#N/A</v>
      </c>
      <c r="I33" s="164">
        <f>IF(ROUND(VALUE(SUBSTITUTE(連結実質赤字比率に係る赤字・黒字の構成分析!I$37,"▲", "-")), 2) &gt;= 0, ABS(ROUND(VALUE(SUBSTITUTE(連結実質赤字比率に係る赤字・黒字の構成分析!I$37,"▲", "-")), 2)), NA())</f>
        <v>5.59</v>
      </c>
      <c r="J33" s="164" t="e">
        <f>IF(ROUND(VALUE(SUBSTITUTE(連結実質赤字比率に係る赤字・黒字の構成分析!J$37,"▲", "-")), 2) &lt; 0, ABS(ROUND(VALUE(SUBSTITUTE(連結実質赤字比率に係る赤字・黒字の構成分析!J$37,"▲", "-")), 2)), NA())</f>
        <v>#N/A</v>
      </c>
      <c r="K33" s="164">
        <f>IF(ROUND(VALUE(SUBSTITUTE(連結実質赤字比率に係る赤字・黒字の構成分析!J$37,"▲", "-")), 2) &gt;= 0, ABS(ROUND(VALUE(SUBSTITUTE(連結実質赤字比率に係る赤字・黒字の構成分析!J$37,"▲", "-")), 2)), NA())</f>
        <v>5.48</v>
      </c>
    </row>
    <row r="34" spans="1:16" x14ac:dyDescent="0.2">
      <c r="A34" s="164" t="str">
        <f>IF(連結実質赤字比率に係る赤字・黒字の構成分析!C$36="",NA(),連結実質赤字比率に係る赤字・黒字の構成分析!C$36)</f>
        <v>水道事業会計</v>
      </c>
      <c r="B34" s="164" t="e">
        <f>IF(ROUND(VALUE(SUBSTITUTE(連結実質赤字比率に係る赤字・黒字の構成分析!F$36,"▲", "-")), 2) &lt; 0, ABS(ROUND(VALUE(SUBSTITUTE(連結実質赤字比率に係る赤字・黒字の構成分析!F$36,"▲", "-")), 2)), NA())</f>
        <v>#N/A</v>
      </c>
      <c r="C34" s="164">
        <f>IF(ROUND(VALUE(SUBSTITUTE(連結実質赤字比率に係る赤字・黒字の構成分析!F$36,"▲", "-")), 2) &gt;= 0, ABS(ROUND(VALUE(SUBSTITUTE(連結実質赤字比率に係る赤字・黒字の構成分析!F$36,"▲", "-")), 2)), NA())</f>
        <v>5.68</v>
      </c>
      <c r="D34" s="164" t="e">
        <f>IF(ROUND(VALUE(SUBSTITUTE(連結実質赤字比率に係る赤字・黒字の構成分析!G$36,"▲", "-")), 2) &lt; 0, ABS(ROUND(VALUE(SUBSTITUTE(連結実質赤字比率に係る赤字・黒字の構成分析!G$36,"▲", "-")), 2)), NA())</f>
        <v>#N/A</v>
      </c>
      <c r="E34" s="164">
        <f>IF(ROUND(VALUE(SUBSTITUTE(連結実質赤字比率に係る赤字・黒字の構成分析!G$36,"▲", "-")), 2) &gt;= 0, ABS(ROUND(VALUE(SUBSTITUTE(連結実質赤字比率に係る赤字・黒字の構成分析!G$36,"▲", "-")), 2)), NA())</f>
        <v>5.72</v>
      </c>
      <c r="F34" s="164" t="e">
        <f>IF(ROUND(VALUE(SUBSTITUTE(連結実質赤字比率に係る赤字・黒字の構成分析!H$36,"▲", "-")), 2) &lt; 0, ABS(ROUND(VALUE(SUBSTITUTE(連結実質赤字比率に係る赤字・黒字の構成分析!H$36,"▲", "-")), 2)), NA())</f>
        <v>#N/A</v>
      </c>
      <c r="G34" s="164">
        <f>IF(ROUND(VALUE(SUBSTITUTE(連結実質赤字比率に係る赤字・黒字の構成分析!H$36,"▲", "-")), 2) &gt;= 0, ABS(ROUND(VALUE(SUBSTITUTE(連結実質赤字比率に係る赤字・黒字の構成分析!H$36,"▲", "-")), 2)), NA())</f>
        <v>5.61</v>
      </c>
      <c r="H34" s="164" t="e">
        <f>IF(ROUND(VALUE(SUBSTITUTE(連結実質赤字比率に係る赤字・黒字の構成分析!I$36,"▲", "-")), 2) &lt; 0, ABS(ROUND(VALUE(SUBSTITUTE(連結実質赤字比率に係る赤字・黒字の構成分析!I$36,"▲", "-")), 2)), NA())</f>
        <v>#N/A</v>
      </c>
      <c r="I34" s="164">
        <f>IF(ROUND(VALUE(SUBSTITUTE(連結実質赤字比率に係る赤字・黒字の構成分析!I$36,"▲", "-")), 2) &gt;= 0, ABS(ROUND(VALUE(SUBSTITUTE(連結実質赤字比率に係る赤字・黒字の構成分析!I$36,"▲", "-")), 2)), NA())</f>
        <v>5.78</v>
      </c>
      <c r="J34" s="164" t="e">
        <f>IF(ROUND(VALUE(SUBSTITUTE(連結実質赤字比率に係る赤字・黒字の構成分析!J$36,"▲", "-")), 2) &lt; 0, ABS(ROUND(VALUE(SUBSTITUTE(連結実質赤字比率に係る赤字・黒字の構成分析!J$36,"▲", "-")), 2)), NA())</f>
        <v>#N/A</v>
      </c>
      <c r="K34" s="164">
        <f>IF(ROUND(VALUE(SUBSTITUTE(連結実質赤字比率に係る赤字・黒字の構成分析!J$36,"▲", "-")), 2) &gt;= 0, ABS(ROUND(VALUE(SUBSTITUTE(連結実質赤字比率に係る赤字・黒字の構成分析!J$36,"▲", "-")), 2)), NA())</f>
        <v>5.54</v>
      </c>
    </row>
    <row r="35" spans="1:16" x14ac:dyDescent="0.2">
      <c r="A35" s="164" t="str">
        <f>IF(連結実質赤字比率に係る赤字・黒字の構成分析!C$35="",NA(),連結実質赤字比率に係る赤字・黒字の構成分析!C$35)</f>
        <v>一般会計</v>
      </c>
      <c r="B35" s="164" t="e">
        <f>IF(ROUND(VALUE(SUBSTITUTE(連結実質赤字比率に係る赤字・黒字の構成分析!F$35,"▲", "-")), 2) &lt; 0, ABS(ROUND(VALUE(SUBSTITUTE(連結実質赤字比率に係る赤字・黒字の構成分析!F$35,"▲", "-")), 2)), NA())</f>
        <v>#N/A</v>
      </c>
      <c r="C35" s="164">
        <f>IF(ROUND(VALUE(SUBSTITUTE(連結実質赤字比率に係る赤字・黒字の構成分析!F$35,"▲", "-")), 2) &gt;= 0, ABS(ROUND(VALUE(SUBSTITUTE(連結実質赤字比率に係る赤字・黒字の構成分析!F$35,"▲", "-")), 2)), NA())</f>
        <v>7.97</v>
      </c>
      <c r="D35" s="164" t="e">
        <f>IF(ROUND(VALUE(SUBSTITUTE(連結実質赤字比率に係る赤字・黒字の構成分析!G$35,"▲", "-")), 2) &lt; 0, ABS(ROUND(VALUE(SUBSTITUTE(連結実質赤字比率に係る赤字・黒字の構成分析!G$35,"▲", "-")), 2)), NA())</f>
        <v>#N/A</v>
      </c>
      <c r="E35" s="164">
        <f>IF(ROUND(VALUE(SUBSTITUTE(連結実質赤字比率に係る赤字・黒字の構成分析!G$35,"▲", "-")), 2) &gt;= 0, ABS(ROUND(VALUE(SUBSTITUTE(連結実質赤字比率に係る赤字・黒字の構成分析!G$35,"▲", "-")), 2)), NA())</f>
        <v>6.13</v>
      </c>
      <c r="F35" s="164" t="e">
        <f>IF(ROUND(VALUE(SUBSTITUTE(連結実質赤字比率に係る赤字・黒字の構成分析!H$35,"▲", "-")), 2) &lt; 0, ABS(ROUND(VALUE(SUBSTITUTE(連結実質赤字比率に係る赤字・黒字の構成分析!H$35,"▲", "-")), 2)), NA())</f>
        <v>#N/A</v>
      </c>
      <c r="G35" s="164">
        <f>IF(ROUND(VALUE(SUBSTITUTE(連結実質赤字比率に係る赤字・黒字の構成分析!H$35,"▲", "-")), 2) &gt;= 0, ABS(ROUND(VALUE(SUBSTITUTE(連結実質赤字比率に係る赤字・黒字の構成分析!H$35,"▲", "-")), 2)), NA())</f>
        <v>12.54</v>
      </c>
      <c r="H35" s="164" t="e">
        <f>IF(ROUND(VALUE(SUBSTITUTE(連結実質赤字比率に係る赤字・黒字の構成分析!I$35,"▲", "-")), 2) &lt; 0, ABS(ROUND(VALUE(SUBSTITUTE(連結実質赤字比率に係る赤字・黒字の構成分析!I$35,"▲", "-")), 2)), NA())</f>
        <v>#N/A</v>
      </c>
      <c r="I35" s="164">
        <f>IF(ROUND(VALUE(SUBSTITUTE(連結実質赤字比率に係る赤字・黒字の構成分析!I$35,"▲", "-")), 2) &gt;= 0, ABS(ROUND(VALUE(SUBSTITUTE(連結実質赤字比率に係る赤字・黒字の構成分析!I$35,"▲", "-")), 2)), NA())</f>
        <v>6.13</v>
      </c>
      <c r="J35" s="164" t="e">
        <f>IF(ROUND(VALUE(SUBSTITUTE(連結実質赤字比率に係る赤字・黒字の構成分析!J$35,"▲", "-")), 2) &lt; 0, ABS(ROUND(VALUE(SUBSTITUTE(連結実質赤字比率に係る赤字・黒字の構成分析!J$35,"▲", "-")), 2)), NA())</f>
        <v>#N/A</v>
      </c>
      <c r="K35" s="164">
        <f>IF(ROUND(VALUE(SUBSTITUTE(連結実質赤字比率に係る赤字・黒字の構成分析!J$35,"▲", "-")), 2) &gt;= 0, ABS(ROUND(VALUE(SUBSTITUTE(連結実質赤字比率に係る赤字・黒字の構成分析!J$35,"▲", "-")), 2)), NA())</f>
        <v>7.57</v>
      </c>
    </row>
    <row r="36" spans="1:16" x14ac:dyDescent="0.2">
      <c r="A36" s="164" t="str">
        <f>IF(連結実質赤字比率に係る赤字・黒字の構成分析!C$34="",NA(),連結実質赤字比率に係る赤字・黒字の構成分析!C$34)</f>
        <v>病院事業会計</v>
      </c>
      <c r="B36" s="164" t="e">
        <f>IF(ROUND(VALUE(SUBSTITUTE(連結実質赤字比率に係る赤字・黒字の構成分析!F$34,"▲", "-")), 2) &lt; 0, ABS(ROUND(VALUE(SUBSTITUTE(連結実質赤字比率に係る赤字・黒字の構成分析!F$34,"▲", "-")), 2)), NA())</f>
        <v>#N/A</v>
      </c>
      <c r="C36" s="164">
        <f>IF(ROUND(VALUE(SUBSTITUTE(連結実質赤字比率に係る赤字・黒字の構成分析!F$34,"▲", "-")), 2) &gt;= 0, ABS(ROUND(VALUE(SUBSTITUTE(連結実質赤字比率に係る赤字・黒字の構成分析!F$34,"▲", "-")), 2)), NA())</f>
        <v>77.03</v>
      </c>
      <c r="D36" s="164" t="e">
        <f>IF(ROUND(VALUE(SUBSTITUTE(連結実質赤字比率に係る赤字・黒字の構成分析!G$34,"▲", "-")), 2) &lt; 0, ABS(ROUND(VALUE(SUBSTITUTE(連結実質赤字比率に係る赤字・黒字の構成分析!G$34,"▲", "-")), 2)), NA())</f>
        <v>#N/A</v>
      </c>
      <c r="E36" s="164">
        <f>IF(ROUND(VALUE(SUBSTITUTE(連結実質赤字比率に係る赤字・黒字の構成分析!G$34,"▲", "-")), 2) &gt;= 0, ABS(ROUND(VALUE(SUBSTITUTE(連結実質赤字比率に係る赤字・黒字の構成分析!G$34,"▲", "-")), 2)), NA())</f>
        <v>77.010000000000005</v>
      </c>
      <c r="F36" s="164" t="e">
        <f>IF(ROUND(VALUE(SUBSTITUTE(連結実質赤字比率に係る赤字・黒字の構成分析!H$34,"▲", "-")), 2) &lt; 0, ABS(ROUND(VALUE(SUBSTITUTE(連結実質赤字比率に係る赤字・黒字の構成分析!H$34,"▲", "-")), 2)), NA())</f>
        <v>#N/A</v>
      </c>
      <c r="G36" s="164">
        <f>IF(ROUND(VALUE(SUBSTITUTE(連結実質赤字比率に係る赤字・黒字の構成分析!H$34,"▲", "-")), 2) &gt;= 0, ABS(ROUND(VALUE(SUBSTITUTE(連結実質赤字比率に係る赤字・黒字の構成分析!H$34,"▲", "-")), 2)), NA())</f>
        <v>77.989999999999995</v>
      </c>
      <c r="H36" s="164" t="e">
        <f>IF(ROUND(VALUE(SUBSTITUTE(連結実質赤字比率に係る赤字・黒字の構成分析!I$34,"▲", "-")), 2) &lt; 0, ABS(ROUND(VALUE(SUBSTITUTE(連結実質赤字比率に係る赤字・黒字の構成分析!I$34,"▲", "-")), 2)), NA())</f>
        <v>#N/A</v>
      </c>
      <c r="I36" s="164">
        <f>IF(ROUND(VALUE(SUBSTITUTE(連結実質赤字比率に係る赤字・黒字の構成分析!I$34,"▲", "-")), 2) &gt;= 0, ABS(ROUND(VALUE(SUBSTITUTE(連結実質赤字比率に係る赤字・黒字の構成分析!I$34,"▲", "-")), 2)), NA())</f>
        <v>82.74</v>
      </c>
      <c r="J36" s="164" t="e">
        <f>IF(ROUND(VALUE(SUBSTITUTE(連結実質赤字比率に係る赤字・黒字の構成分析!J$34,"▲", "-")), 2) &lt; 0, ABS(ROUND(VALUE(SUBSTITUTE(連結実質赤字比率に係る赤字・黒字の構成分析!J$34,"▲", "-")), 2)), NA())</f>
        <v>#N/A</v>
      </c>
      <c r="K36" s="164">
        <f>IF(ROUND(VALUE(SUBSTITUTE(連結実質赤字比率に係る赤字・黒字の構成分析!J$34,"▲", "-")), 2) &gt;= 0, ABS(ROUND(VALUE(SUBSTITUTE(連結実質赤字比率に係る赤字・黒字の構成分析!J$34,"▲", "-")), 2)), NA())</f>
        <v>81.23</v>
      </c>
    </row>
    <row r="39" spans="1:16" x14ac:dyDescent="0.2">
      <c r="A39" s="133" t="s">
        <v>58</v>
      </c>
    </row>
    <row r="40" spans="1:16" x14ac:dyDescent="0.2">
      <c r="A40" s="165"/>
      <c r="B40" s="165" t="str">
        <f>'実質公債費比率（分子）の構造'!K$44</f>
        <v>R01</v>
      </c>
      <c r="C40" s="165"/>
      <c r="D40" s="165"/>
      <c r="E40" s="165" t="str">
        <f>'実質公債費比率（分子）の構造'!L$44</f>
        <v>R02</v>
      </c>
      <c r="F40" s="165"/>
      <c r="G40" s="165"/>
      <c r="H40" s="165" t="str">
        <f>'実質公債費比率（分子）の構造'!M$44</f>
        <v>R03</v>
      </c>
      <c r="I40" s="165"/>
      <c r="J40" s="165"/>
      <c r="K40" s="165" t="str">
        <f>'実質公債費比率（分子）の構造'!N$44</f>
        <v>R04</v>
      </c>
      <c r="L40" s="165"/>
      <c r="M40" s="165"/>
      <c r="N40" s="165" t="str">
        <f>'実質公債費比率（分子）の構造'!O$44</f>
        <v>R05</v>
      </c>
      <c r="O40" s="165"/>
      <c r="P40" s="165"/>
    </row>
    <row r="41" spans="1:16" x14ac:dyDescent="0.2">
      <c r="A41" s="165"/>
      <c r="B41" s="165" t="s">
        <v>59</v>
      </c>
      <c r="C41" s="165"/>
      <c r="D41" s="165" t="s">
        <v>60</v>
      </c>
      <c r="E41" s="165" t="s">
        <v>59</v>
      </c>
      <c r="F41" s="165"/>
      <c r="G41" s="165" t="s">
        <v>60</v>
      </c>
      <c r="H41" s="165" t="s">
        <v>59</v>
      </c>
      <c r="I41" s="165"/>
      <c r="J41" s="165" t="s">
        <v>60</v>
      </c>
      <c r="K41" s="165" t="s">
        <v>59</v>
      </c>
      <c r="L41" s="165"/>
      <c r="M41" s="165" t="s">
        <v>60</v>
      </c>
      <c r="N41" s="165" t="s">
        <v>59</v>
      </c>
      <c r="O41" s="165"/>
      <c r="P41" s="165" t="s">
        <v>60</v>
      </c>
    </row>
    <row r="42" spans="1:16" x14ac:dyDescent="0.2">
      <c r="A42" s="165" t="s">
        <v>61</v>
      </c>
      <c r="B42" s="165"/>
      <c r="C42" s="165"/>
      <c r="D42" s="165">
        <f>'実質公債費比率（分子）の構造'!K$52</f>
        <v>6818</v>
      </c>
      <c r="E42" s="165"/>
      <c r="F42" s="165"/>
      <c r="G42" s="165">
        <f>'実質公債費比率（分子）の構造'!L$52</f>
        <v>6532</v>
      </c>
      <c r="H42" s="165"/>
      <c r="I42" s="165"/>
      <c r="J42" s="165">
        <f>'実質公債費比率（分子）の構造'!M$52</f>
        <v>6429</v>
      </c>
      <c r="K42" s="165"/>
      <c r="L42" s="165"/>
      <c r="M42" s="165">
        <f>'実質公債費比率（分子）の構造'!N$52</f>
        <v>6438</v>
      </c>
      <c r="N42" s="165"/>
      <c r="O42" s="165"/>
      <c r="P42" s="165">
        <f>'実質公債費比率（分子）の構造'!O$52</f>
        <v>6243</v>
      </c>
    </row>
    <row r="43" spans="1:16" x14ac:dyDescent="0.2">
      <c r="A43" s="165" t="s">
        <v>16</v>
      </c>
      <c r="B43" s="165" t="str">
        <f>'実質公債費比率（分子）の構造'!K$51</f>
        <v>-</v>
      </c>
      <c r="C43" s="165"/>
      <c r="D43" s="165"/>
      <c r="E43" s="165">
        <f>'実質公債費比率（分子）の構造'!L$51</f>
        <v>0</v>
      </c>
      <c r="F43" s="165"/>
      <c r="G43" s="165"/>
      <c r="H43" s="165" t="str">
        <f>'実質公債費比率（分子）の構造'!M$51</f>
        <v>-</v>
      </c>
      <c r="I43" s="165"/>
      <c r="J43" s="165"/>
      <c r="K43" s="165" t="str">
        <f>'実質公債費比率（分子）の構造'!N$51</f>
        <v>-</v>
      </c>
      <c r="L43" s="165"/>
      <c r="M43" s="165"/>
      <c r="N43" s="165" t="str">
        <f>'実質公債費比率（分子）の構造'!O$51</f>
        <v>-</v>
      </c>
      <c r="O43" s="165"/>
      <c r="P43" s="165"/>
    </row>
    <row r="44" spans="1:16" x14ac:dyDescent="0.2">
      <c r="A44" s="165" t="s">
        <v>62</v>
      </c>
      <c r="B44" s="165">
        <f>'実質公債費比率（分子）の構造'!K$50</f>
        <v>219</v>
      </c>
      <c r="C44" s="165"/>
      <c r="D44" s="165"/>
      <c r="E44" s="165">
        <f>'実質公債費比率（分子）の構造'!L$50</f>
        <v>216</v>
      </c>
      <c r="F44" s="165"/>
      <c r="G44" s="165"/>
      <c r="H44" s="165">
        <f>'実質公債費比率（分子）の構造'!M$50</f>
        <v>213</v>
      </c>
      <c r="I44" s="165"/>
      <c r="J44" s="165"/>
      <c r="K44" s="165">
        <f>'実質公債費比率（分子）の構造'!N$50</f>
        <v>211</v>
      </c>
      <c r="L44" s="165"/>
      <c r="M44" s="165"/>
      <c r="N44" s="165">
        <f>'実質公債費比率（分子）の構造'!O$50</f>
        <v>209</v>
      </c>
      <c r="O44" s="165"/>
      <c r="P44" s="165"/>
    </row>
    <row r="45" spans="1:16" x14ac:dyDescent="0.2">
      <c r="A45" s="165" t="s">
        <v>63</v>
      </c>
      <c r="B45" s="165">
        <f>'実質公債費比率（分子）の構造'!K$49</f>
        <v>93</v>
      </c>
      <c r="C45" s="165"/>
      <c r="D45" s="165"/>
      <c r="E45" s="165">
        <f>'実質公債費比率（分子）の構造'!L$49</f>
        <v>97</v>
      </c>
      <c r="F45" s="165"/>
      <c r="G45" s="165"/>
      <c r="H45" s="165">
        <f>'実質公債費比率（分子）の構造'!M$49</f>
        <v>106</v>
      </c>
      <c r="I45" s="165"/>
      <c r="J45" s="165"/>
      <c r="K45" s="165">
        <f>'実質公債費比率（分子）の構造'!N$49</f>
        <v>108</v>
      </c>
      <c r="L45" s="165"/>
      <c r="M45" s="165"/>
      <c r="N45" s="165">
        <f>'実質公債費比率（分子）の構造'!O$49</f>
        <v>136</v>
      </c>
      <c r="O45" s="165"/>
      <c r="P45" s="165"/>
    </row>
    <row r="46" spans="1:16" x14ac:dyDescent="0.2">
      <c r="A46" s="165" t="s">
        <v>64</v>
      </c>
      <c r="B46" s="165">
        <f>'実質公債費比率（分子）の構造'!K$48</f>
        <v>1482</v>
      </c>
      <c r="C46" s="165"/>
      <c r="D46" s="165"/>
      <c r="E46" s="165">
        <f>'実質公債費比率（分子）の構造'!L$48</f>
        <v>1248</v>
      </c>
      <c r="F46" s="165"/>
      <c r="G46" s="165"/>
      <c r="H46" s="165">
        <f>'実質公債費比率（分子）の構造'!M$48</f>
        <v>1023</v>
      </c>
      <c r="I46" s="165"/>
      <c r="J46" s="165"/>
      <c r="K46" s="165">
        <f>'実質公債費比率（分子）の構造'!N$48</f>
        <v>1123</v>
      </c>
      <c r="L46" s="165"/>
      <c r="M46" s="165"/>
      <c r="N46" s="165">
        <f>'実質公債費比率（分子）の構造'!O$48</f>
        <v>1081</v>
      </c>
      <c r="O46" s="165"/>
      <c r="P46" s="165"/>
    </row>
    <row r="47" spans="1:16" x14ac:dyDescent="0.2">
      <c r="A47" s="165" t="s">
        <v>12</v>
      </c>
      <c r="B47" s="165" t="str">
        <f>'実質公債費比率（分子）の構造'!K$47</f>
        <v>-</v>
      </c>
      <c r="C47" s="165"/>
      <c r="D47" s="165"/>
      <c r="E47" s="165" t="str">
        <f>'実質公債費比率（分子）の構造'!L$47</f>
        <v>-</v>
      </c>
      <c r="F47" s="165"/>
      <c r="G47" s="165"/>
      <c r="H47" s="165" t="str">
        <f>'実質公債費比率（分子）の構造'!M$47</f>
        <v>-</v>
      </c>
      <c r="I47" s="165"/>
      <c r="J47" s="165"/>
      <c r="K47" s="165" t="str">
        <f>'実質公債費比率（分子）の構造'!N$47</f>
        <v>-</v>
      </c>
      <c r="L47" s="165"/>
      <c r="M47" s="165"/>
      <c r="N47" s="165" t="str">
        <f>'実質公債費比率（分子）の構造'!O$47</f>
        <v>-</v>
      </c>
      <c r="O47" s="165"/>
      <c r="P47" s="165"/>
    </row>
    <row r="48" spans="1:16" x14ac:dyDescent="0.2">
      <c r="A48" s="165" t="s">
        <v>65</v>
      </c>
      <c r="B48" s="165" t="str">
        <f>'実質公債費比率（分子）の構造'!K$46</f>
        <v>-</v>
      </c>
      <c r="C48" s="165"/>
      <c r="D48" s="165"/>
      <c r="E48" s="165" t="str">
        <f>'実質公債費比率（分子）の構造'!L$46</f>
        <v>-</v>
      </c>
      <c r="F48" s="165"/>
      <c r="G48" s="165"/>
      <c r="H48" s="165" t="str">
        <f>'実質公債費比率（分子）の構造'!M$46</f>
        <v>-</v>
      </c>
      <c r="I48" s="165"/>
      <c r="J48" s="165"/>
      <c r="K48" s="165" t="str">
        <f>'実質公債費比率（分子）の構造'!N$46</f>
        <v>-</v>
      </c>
      <c r="L48" s="165"/>
      <c r="M48" s="165"/>
      <c r="N48" s="165" t="str">
        <f>'実質公債費比率（分子）の構造'!O$46</f>
        <v>-</v>
      </c>
      <c r="O48" s="165"/>
      <c r="P48" s="165"/>
    </row>
    <row r="49" spans="1:16" x14ac:dyDescent="0.2">
      <c r="A49" s="165" t="s">
        <v>66</v>
      </c>
      <c r="B49" s="165">
        <f>'実質公債費比率（分子）の構造'!K$45</f>
        <v>5493</v>
      </c>
      <c r="C49" s="165"/>
      <c r="D49" s="165"/>
      <c r="E49" s="165">
        <f>'実質公債費比率（分子）の構造'!L$45</f>
        <v>5586</v>
      </c>
      <c r="F49" s="165"/>
      <c r="G49" s="165"/>
      <c r="H49" s="165">
        <f>'実質公債費比率（分子）の構造'!M$45</f>
        <v>5654</v>
      </c>
      <c r="I49" s="165"/>
      <c r="J49" s="165"/>
      <c r="K49" s="165">
        <f>'実質公債費比率（分子）の構造'!N$45</f>
        <v>5886</v>
      </c>
      <c r="L49" s="165"/>
      <c r="M49" s="165"/>
      <c r="N49" s="165">
        <f>'実質公債費比率（分子）の構造'!O$45</f>
        <v>5886</v>
      </c>
      <c r="O49" s="165"/>
      <c r="P49" s="165"/>
    </row>
    <row r="50" spans="1:16" x14ac:dyDescent="0.2">
      <c r="A50" s="165" t="s">
        <v>67</v>
      </c>
      <c r="B50" s="165" t="e">
        <f>NA()</f>
        <v>#N/A</v>
      </c>
      <c r="C50" s="165">
        <f>IF(ISNUMBER('実質公債費比率（分子）の構造'!K$53),'実質公債費比率（分子）の構造'!K$53,NA())</f>
        <v>469</v>
      </c>
      <c r="D50" s="165" t="e">
        <f>NA()</f>
        <v>#N/A</v>
      </c>
      <c r="E50" s="165" t="e">
        <f>NA()</f>
        <v>#N/A</v>
      </c>
      <c r="F50" s="165">
        <f>IF(ISNUMBER('実質公債費比率（分子）の構造'!L$53),'実質公債費比率（分子）の構造'!L$53,NA())</f>
        <v>615</v>
      </c>
      <c r="G50" s="165" t="e">
        <f>NA()</f>
        <v>#N/A</v>
      </c>
      <c r="H50" s="165" t="e">
        <f>NA()</f>
        <v>#N/A</v>
      </c>
      <c r="I50" s="165">
        <f>IF(ISNUMBER('実質公債費比率（分子）の構造'!M$53),'実質公債費比率（分子）の構造'!M$53,NA())</f>
        <v>567</v>
      </c>
      <c r="J50" s="165" t="e">
        <f>NA()</f>
        <v>#N/A</v>
      </c>
      <c r="K50" s="165" t="e">
        <f>NA()</f>
        <v>#N/A</v>
      </c>
      <c r="L50" s="165">
        <f>IF(ISNUMBER('実質公債費比率（分子）の構造'!N$53),'実質公債費比率（分子）の構造'!N$53,NA())</f>
        <v>890</v>
      </c>
      <c r="M50" s="165" t="e">
        <f>NA()</f>
        <v>#N/A</v>
      </c>
      <c r="N50" s="165" t="e">
        <f>NA()</f>
        <v>#N/A</v>
      </c>
      <c r="O50" s="165">
        <f>IF(ISNUMBER('実質公債費比率（分子）の構造'!O$53),'実質公債費比率（分子）の構造'!O$53,NA())</f>
        <v>1069</v>
      </c>
      <c r="P50" s="165" t="e">
        <f>NA()</f>
        <v>#N/A</v>
      </c>
    </row>
    <row r="53" spans="1:16" x14ac:dyDescent="0.2">
      <c r="A53" s="133" t="s">
        <v>68</v>
      </c>
    </row>
    <row r="54" spans="1:16" x14ac:dyDescent="0.2">
      <c r="A54" s="164"/>
      <c r="B54" s="164" t="str">
        <f>'将来負担比率（分子）の構造'!I$40</f>
        <v>R01</v>
      </c>
      <c r="C54" s="164"/>
      <c r="D54" s="164"/>
      <c r="E54" s="164" t="str">
        <f>'将来負担比率（分子）の構造'!J$40</f>
        <v>R02</v>
      </c>
      <c r="F54" s="164"/>
      <c r="G54" s="164"/>
      <c r="H54" s="164" t="str">
        <f>'将来負担比率（分子）の構造'!K$40</f>
        <v>R03</v>
      </c>
      <c r="I54" s="164"/>
      <c r="J54" s="164"/>
      <c r="K54" s="164" t="str">
        <f>'将来負担比率（分子）の構造'!L$40</f>
        <v>R04</v>
      </c>
      <c r="L54" s="164"/>
      <c r="M54" s="164"/>
      <c r="N54" s="164" t="str">
        <f>'将来負担比率（分子）の構造'!M$40</f>
        <v>R05</v>
      </c>
      <c r="O54" s="164"/>
      <c r="P54" s="164"/>
    </row>
    <row r="55" spans="1:16" x14ac:dyDescent="0.2">
      <c r="A55" s="164"/>
      <c r="B55" s="164" t="s">
        <v>69</v>
      </c>
      <c r="C55" s="164"/>
      <c r="D55" s="164" t="s">
        <v>70</v>
      </c>
      <c r="E55" s="164" t="s">
        <v>69</v>
      </c>
      <c r="F55" s="164"/>
      <c r="G55" s="164" t="s">
        <v>70</v>
      </c>
      <c r="H55" s="164" t="s">
        <v>69</v>
      </c>
      <c r="I55" s="164"/>
      <c r="J55" s="164" t="s">
        <v>70</v>
      </c>
      <c r="K55" s="164" t="s">
        <v>69</v>
      </c>
      <c r="L55" s="164"/>
      <c r="M55" s="164" t="s">
        <v>70</v>
      </c>
      <c r="N55" s="164" t="s">
        <v>69</v>
      </c>
      <c r="O55" s="164"/>
      <c r="P55" s="164" t="s">
        <v>70</v>
      </c>
    </row>
    <row r="56" spans="1:16" x14ac:dyDescent="0.2">
      <c r="A56" s="164" t="s">
        <v>43</v>
      </c>
      <c r="B56" s="164"/>
      <c r="C56" s="164"/>
      <c r="D56" s="164">
        <f>'将来負担比率（分子）の構造'!I$52</f>
        <v>60820</v>
      </c>
      <c r="E56" s="164"/>
      <c r="F56" s="164"/>
      <c r="G56" s="164">
        <f>'将来負担比率（分子）の構造'!J$52</f>
        <v>59662</v>
      </c>
      <c r="H56" s="164"/>
      <c r="I56" s="164"/>
      <c r="J56" s="164">
        <f>'将来負担比率（分子）の構造'!K$52</f>
        <v>58255</v>
      </c>
      <c r="K56" s="164"/>
      <c r="L56" s="164"/>
      <c r="M56" s="164">
        <f>'将来負担比率（分子）の構造'!L$52</f>
        <v>55391</v>
      </c>
      <c r="N56" s="164"/>
      <c r="O56" s="164"/>
      <c r="P56" s="164">
        <f>'将来負担比率（分子）の構造'!M$52</f>
        <v>52617</v>
      </c>
    </row>
    <row r="57" spans="1:16" x14ac:dyDescent="0.2">
      <c r="A57" s="164" t="s">
        <v>42</v>
      </c>
      <c r="B57" s="164"/>
      <c r="C57" s="164"/>
      <c r="D57" s="164">
        <f>'将来負担比率（分子）の構造'!I$51</f>
        <v>18598</v>
      </c>
      <c r="E57" s="164"/>
      <c r="F57" s="164"/>
      <c r="G57" s="164">
        <f>'将来負担比率（分子）の構造'!J$51</f>
        <v>17140</v>
      </c>
      <c r="H57" s="164"/>
      <c r="I57" s="164"/>
      <c r="J57" s="164">
        <f>'将来負担比率（分子）の構造'!K$51</f>
        <v>14860</v>
      </c>
      <c r="K57" s="164"/>
      <c r="L57" s="164"/>
      <c r="M57" s="164">
        <f>'将来負担比率（分子）の構造'!L$51</f>
        <v>12847</v>
      </c>
      <c r="N57" s="164"/>
      <c r="O57" s="164"/>
      <c r="P57" s="164">
        <f>'将来負担比率（分子）の構造'!M$51</f>
        <v>11542</v>
      </c>
    </row>
    <row r="58" spans="1:16" x14ac:dyDescent="0.2">
      <c r="A58" s="164" t="s">
        <v>41</v>
      </c>
      <c r="B58" s="164"/>
      <c r="C58" s="164"/>
      <c r="D58" s="164">
        <f>'将来負担比率（分子）の構造'!I$50</f>
        <v>12003</v>
      </c>
      <c r="E58" s="164"/>
      <c r="F58" s="164"/>
      <c r="G58" s="164">
        <f>'将来負担比率（分子）の構造'!J$50</f>
        <v>12771</v>
      </c>
      <c r="H58" s="164"/>
      <c r="I58" s="164"/>
      <c r="J58" s="164">
        <f>'将来負担比率（分子）の構造'!K$50</f>
        <v>15098</v>
      </c>
      <c r="K58" s="164"/>
      <c r="L58" s="164"/>
      <c r="M58" s="164">
        <f>'将来負担比率（分子）の構造'!L$50</f>
        <v>18359</v>
      </c>
      <c r="N58" s="164"/>
      <c r="O58" s="164"/>
      <c r="P58" s="164">
        <f>'将来負担比率（分子）の構造'!M$50</f>
        <v>20188</v>
      </c>
    </row>
    <row r="59" spans="1:16" x14ac:dyDescent="0.2">
      <c r="A59" s="164" t="s">
        <v>39</v>
      </c>
      <c r="B59" s="164" t="str">
        <f>'将来負担比率（分子）の構造'!I$49</f>
        <v>-</v>
      </c>
      <c r="C59" s="164"/>
      <c r="D59" s="164"/>
      <c r="E59" s="164" t="str">
        <f>'将来負担比率（分子）の構造'!J$49</f>
        <v>-</v>
      </c>
      <c r="F59" s="164"/>
      <c r="G59" s="164"/>
      <c r="H59" s="164" t="str">
        <f>'将来負担比率（分子）の構造'!K$49</f>
        <v>-</v>
      </c>
      <c r="I59" s="164"/>
      <c r="J59" s="164"/>
      <c r="K59" s="164" t="str">
        <f>'将来負担比率（分子）の構造'!L$49</f>
        <v>-</v>
      </c>
      <c r="L59" s="164"/>
      <c r="M59" s="164"/>
      <c r="N59" s="164" t="str">
        <f>'将来負担比率（分子）の構造'!M$49</f>
        <v>-</v>
      </c>
      <c r="O59" s="164"/>
      <c r="P59" s="164"/>
    </row>
    <row r="60" spans="1:16" x14ac:dyDescent="0.2">
      <c r="A60" s="164" t="s">
        <v>38</v>
      </c>
      <c r="B60" s="164" t="str">
        <f>'将来負担比率（分子）の構造'!I$48</f>
        <v>-</v>
      </c>
      <c r="C60" s="164"/>
      <c r="D60" s="164"/>
      <c r="E60" s="164" t="str">
        <f>'将来負担比率（分子）の構造'!J$48</f>
        <v>-</v>
      </c>
      <c r="F60" s="164"/>
      <c r="G60" s="164"/>
      <c r="H60" s="164" t="str">
        <f>'将来負担比率（分子）の構造'!K$48</f>
        <v>-</v>
      </c>
      <c r="I60" s="164"/>
      <c r="J60" s="164"/>
      <c r="K60" s="164" t="str">
        <f>'将来負担比率（分子）の構造'!L$48</f>
        <v>-</v>
      </c>
      <c r="L60" s="164"/>
      <c r="M60" s="164"/>
      <c r="N60" s="164" t="str">
        <f>'将来負担比率（分子）の構造'!M$48</f>
        <v>-</v>
      </c>
      <c r="O60" s="164"/>
      <c r="P60" s="164"/>
    </row>
    <row r="61" spans="1:16" x14ac:dyDescent="0.2">
      <c r="A61" s="164" t="s">
        <v>36</v>
      </c>
      <c r="B61" s="164">
        <f>'将来負担比率（分子）の構造'!I$46</f>
        <v>1580</v>
      </c>
      <c r="C61" s="164"/>
      <c r="D61" s="164"/>
      <c r="E61" s="164">
        <f>'将来負担比率（分子）の構造'!J$46</f>
        <v>586</v>
      </c>
      <c r="F61" s="164"/>
      <c r="G61" s="164"/>
      <c r="H61" s="164">
        <f>'将来負担比率（分子）の構造'!K$46</f>
        <v>511</v>
      </c>
      <c r="I61" s="164"/>
      <c r="J61" s="164"/>
      <c r="K61" s="164">
        <f>'将来負担比率（分子）の構造'!L$46</f>
        <v>587</v>
      </c>
      <c r="L61" s="164"/>
      <c r="M61" s="164"/>
      <c r="N61" s="164">
        <f>'将来負担比率（分子）の構造'!M$46</f>
        <v>478</v>
      </c>
      <c r="O61" s="164"/>
      <c r="P61" s="164"/>
    </row>
    <row r="62" spans="1:16" x14ac:dyDescent="0.2">
      <c r="A62" s="164" t="s">
        <v>35</v>
      </c>
      <c r="B62" s="164">
        <f>'将来負担比率（分子）の構造'!I$45</f>
        <v>8573</v>
      </c>
      <c r="C62" s="164"/>
      <c r="D62" s="164"/>
      <c r="E62" s="164">
        <f>'将来負担比率（分子）の構造'!J$45</f>
        <v>8667</v>
      </c>
      <c r="F62" s="164"/>
      <c r="G62" s="164"/>
      <c r="H62" s="164">
        <f>'将来負担比率（分子）の構造'!K$45</f>
        <v>9035</v>
      </c>
      <c r="I62" s="164"/>
      <c r="J62" s="164"/>
      <c r="K62" s="164">
        <f>'将来負担比率（分子）の構造'!L$45</f>
        <v>9278</v>
      </c>
      <c r="L62" s="164"/>
      <c r="M62" s="164"/>
      <c r="N62" s="164">
        <f>'将来負担比率（分子）の構造'!M$45</f>
        <v>9615</v>
      </c>
      <c r="O62" s="164"/>
      <c r="P62" s="164"/>
    </row>
    <row r="63" spans="1:16" x14ac:dyDescent="0.2">
      <c r="A63" s="164" t="s">
        <v>34</v>
      </c>
      <c r="B63" s="164">
        <f>'将来負担比率（分子）の構造'!I$44</f>
        <v>1056</v>
      </c>
      <c r="C63" s="164"/>
      <c r="D63" s="164"/>
      <c r="E63" s="164">
        <f>'将来負担比率（分子）の構造'!J$44</f>
        <v>1340</v>
      </c>
      <c r="F63" s="164"/>
      <c r="G63" s="164"/>
      <c r="H63" s="164">
        <f>'将来負担比率（分子）の構造'!K$44</f>
        <v>1314</v>
      </c>
      <c r="I63" s="164"/>
      <c r="J63" s="164"/>
      <c r="K63" s="164">
        <f>'将来負担比率（分子）の構造'!L$44</f>
        <v>1569</v>
      </c>
      <c r="L63" s="164"/>
      <c r="M63" s="164"/>
      <c r="N63" s="164">
        <f>'将来負担比率（分子）の構造'!M$44</f>
        <v>1576</v>
      </c>
      <c r="O63" s="164"/>
      <c r="P63" s="164"/>
    </row>
    <row r="64" spans="1:16" x14ac:dyDescent="0.2">
      <c r="A64" s="164" t="s">
        <v>33</v>
      </c>
      <c r="B64" s="164">
        <f>'将来負担比率（分子）の構造'!I$43</f>
        <v>18092</v>
      </c>
      <c r="C64" s="164"/>
      <c r="D64" s="164"/>
      <c r="E64" s="164">
        <f>'将来負担比率（分子）の構造'!J$43</f>
        <v>16486</v>
      </c>
      <c r="F64" s="164"/>
      <c r="G64" s="164"/>
      <c r="H64" s="164">
        <f>'将来負担比率（分子）の構造'!K$43</f>
        <v>14094</v>
      </c>
      <c r="I64" s="164"/>
      <c r="J64" s="164"/>
      <c r="K64" s="164">
        <f>'将来負担比率（分子）の構造'!L$43</f>
        <v>12006</v>
      </c>
      <c r="L64" s="164"/>
      <c r="M64" s="164"/>
      <c r="N64" s="164">
        <f>'将来負担比率（分子）の構造'!M$43</f>
        <v>10964</v>
      </c>
      <c r="O64" s="164"/>
      <c r="P64" s="164"/>
    </row>
    <row r="65" spans="1:16" x14ac:dyDescent="0.2">
      <c r="A65" s="164" t="s">
        <v>32</v>
      </c>
      <c r="B65" s="164">
        <f>'将来負担比率（分子）の構造'!I$42</f>
        <v>3506</v>
      </c>
      <c r="C65" s="164"/>
      <c r="D65" s="164"/>
      <c r="E65" s="164">
        <f>'将来負担比率（分子）の構造'!J$42</f>
        <v>3257</v>
      </c>
      <c r="F65" s="164"/>
      <c r="G65" s="164"/>
      <c r="H65" s="164">
        <f>'将来負担比率（分子）の構造'!K$42</f>
        <v>2963</v>
      </c>
      <c r="I65" s="164"/>
      <c r="J65" s="164"/>
      <c r="K65" s="164">
        <f>'将来負担比率（分子）の構造'!L$42</f>
        <v>2665</v>
      </c>
      <c r="L65" s="164"/>
      <c r="M65" s="164"/>
      <c r="N65" s="164">
        <f>'将来負担比率（分子）の構造'!M$42</f>
        <v>2528</v>
      </c>
      <c r="O65" s="164"/>
      <c r="P65" s="164"/>
    </row>
    <row r="66" spans="1:16" x14ac:dyDescent="0.2">
      <c r="A66" s="164" t="s">
        <v>31</v>
      </c>
      <c r="B66" s="164">
        <f>'将来負担比率（分子）の構造'!I$41</f>
        <v>69823</v>
      </c>
      <c r="C66" s="164"/>
      <c r="D66" s="164"/>
      <c r="E66" s="164">
        <f>'将来負担比率（分子）の構造'!J$41</f>
        <v>69356</v>
      </c>
      <c r="F66" s="164"/>
      <c r="G66" s="164"/>
      <c r="H66" s="164">
        <f>'将来負担比率（分子）の構造'!K$41</f>
        <v>68492</v>
      </c>
      <c r="I66" s="164"/>
      <c r="J66" s="164"/>
      <c r="K66" s="164">
        <f>'将来負担比率（分子）の構造'!L$41</f>
        <v>64499</v>
      </c>
      <c r="L66" s="164"/>
      <c r="M66" s="164"/>
      <c r="N66" s="164">
        <f>'将来負担比率（分子）の構造'!M$41</f>
        <v>62362</v>
      </c>
      <c r="O66" s="164"/>
      <c r="P66" s="164"/>
    </row>
    <row r="67" spans="1:16" x14ac:dyDescent="0.2">
      <c r="A67" s="164" t="s">
        <v>71</v>
      </c>
      <c r="B67" s="164" t="e">
        <f>NA()</f>
        <v>#N/A</v>
      </c>
      <c r="C67" s="164">
        <f>IF(ISNUMBER('将来負担比率（分子）の構造'!I$53), IF('将来負担比率（分子）の構造'!I$53 &lt; 0, 0, '将来負担比率（分子）の構造'!I$53), NA())</f>
        <v>11209</v>
      </c>
      <c r="D67" s="164" t="e">
        <f>NA()</f>
        <v>#N/A</v>
      </c>
      <c r="E67" s="164" t="e">
        <f>NA()</f>
        <v>#N/A</v>
      </c>
      <c r="F67" s="164">
        <f>IF(ISNUMBER('将来負担比率（分子）の構造'!J$53), IF('将来負担比率（分子）の構造'!J$53 &lt; 0, 0, '将来負担比率（分子）の構造'!J$53), NA())</f>
        <v>10120</v>
      </c>
      <c r="G67" s="164" t="e">
        <f>NA()</f>
        <v>#N/A</v>
      </c>
      <c r="H67" s="164" t="e">
        <f>NA()</f>
        <v>#N/A</v>
      </c>
      <c r="I67" s="164">
        <f>IF(ISNUMBER('将来負担比率（分子）の構造'!K$53), IF('将来負担比率（分子）の構造'!K$53 &lt; 0, 0, '将来負担比率（分子）の構造'!K$53), NA())</f>
        <v>8197</v>
      </c>
      <c r="J67" s="164" t="e">
        <f>NA()</f>
        <v>#N/A</v>
      </c>
      <c r="K67" s="164" t="e">
        <f>NA()</f>
        <v>#N/A</v>
      </c>
      <c r="L67" s="164">
        <f>IF(ISNUMBER('将来負担比率（分子）の構造'!L$53), IF('将来負担比率（分子）の構造'!L$53 &lt; 0, 0, '将来負担比率（分子）の構造'!L$53), NA())</f>
        <v>4008</v>
      </c>
      <c r="M67" s="164" t="e">
        <f>NA()</f>
        <v>#N/A</v>
      </c>
      <c r="N67" s="164" t="e">
        <f>NA()</f>
        <v>#N/A</v>
      </c>
      <c r="O67" s="164">
        <f>IF(ISNUMBER('将来負担比率（分子）の構造'!M$53), IF('将来負担比率（分子）の構造'!M$53 &lt; 0, 0, '将来負担比率（分子）の構造'!M$53), NA())</f>
        <v>3176</v>
      </c>
      <c r="P67" s="164" t="e">
        <f>NA()</f>
        <v>#N/A</v>
      </c>
    </row>
    <row r="70" spans="1:16" x14ac:dyDescent="0.2">
      <c r="A70" s="166" t="s">
        <v>72</v>
      </c>
      <c r="B70" s="166"/>
      <c r="C70" s="166"/>
      <c r="D70" s="166"/>
      <c r="E70" s="166"/>
      <c r="F70" s="166"/>
    </row>
    <row r="71" spans="1:16" x14ac:dyDescent="0.2">
      <c r="A71" s="167"/>
      <c r="B71" s="167" t="str">
        <f>基金残高に係る経年分析!F54</f>
        <v>R03</v>
      </c>
      <c r="C71" s="167" t="str">
        <f>基金残高に係る経年分析!G54</f>
        <v>R04</v>
      </c>
      <c r="D71" s="167" t="str">
        <f>基金残高に係る経年分析!H54</f>
        <v>R05</v>
      </c>
    </row>
    <row r="72" spans="1:16" x14ac:dyDescent="0.2">
      <c r="A72" s="167" t="s">
        <v>73</v>
      </c>
      <c r="B72" s="168">
        <f>基金残高に係る経年分析!F55</f>
        <v>6651</v>
      </c>
      <c r="C72" s="168">
        <f>基金残高に係る経年分析!G55</f>
        <v>8257</v>
      </c>
      <c r="D72" s="168">
        <f>基金残高に係る経年分析!H55</f>
        <v>9262</v>
      </c>
    </row>
    <row r="73" spans="1:16" x14ac:dyDescent="0.2">
      <c r="A73" s="167" t="s">
        <v>74</v>
      </c>
      <c r="B73" s="168">
        <f>基金残高に係る経年分析!F56</f>
        <v>1321</v>
      </c>
      <c r="C73" s="168">
        <f>基金残高に係る経年分析!G56</f>
        <v>1688</v>
      </c>
      <c r="D73" s="168">
        <f>基金残高に係る経年分析!H56</f>
        <v>2117</v>
      </c>
    </row>
    <row r="74" spans="1:16" x14ac:dyDescent="0.2">
      <c r="A74" s="167" t="s">
        <v>75</v>
      </c>
      <c r="B74" s="168">
        <f>基金残高に係る経年分析!F57</f>
        <v>4231</v>
      </c>
      <c r="C74" s="168">
        <f>基金残高に係る経年分析!G57</f>
        <v>5262</v>
      </c>
      <c r="D74" s="168">
        <f>基金残高に係る経年分析!H57</f>
        <v>4927</v>
      </c>
    </row>
  </sheetData>
  <sheetProtection algorithmName="SHA-512" hashValue="1G9SS8BFY+pTqwhHEaFs4IwP9EfoDeJzeAQZk+jj+q1oRWyFZzSxrlAERcZStKuWTE9UTx/yWe/JUX/VXLLTiQ==" saltValue="N0DWzSgMhHHofdJmRFXJ1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R46" sqref="BR46"/>
    </sheetView>
  </sheetViews>
  <sheetFormatPr defaultColWidth="0" defaultRowHeight="11.25" customHeight="1" zeroHeight="1" x14ac:dyDescent="0.2"/>
  <cols>
    <col min="1" max="1" width="1.6640625" style="203" customWidth="1"/>
    <col min="2" max="2" width="2.33203125" style="203" customWidth="1"/>
    <col min="3" max="16" width="2.6640625" style="203" customWidth="1"/>
    <col min="17" max="17" width="2.33203125" style="203" customWidth="1"/>
    <col min="18" max="95" width="1.6640625" style="203" customWidth="1"/>
    <col min="96" max="133" width="1.6640625" style="215" customWidth="1"/>
    <col min="134" max="143" width="1.6640625" style="203" customWidth="1"/>
    <col min="144" max="16384" width="0" style="203" hidden="1"/>
  </cols>
  <sheetData>
    <row r="1" spans="2:143"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713" t="s">
        <v>202</v>
      </c>
      <c r="DI1" s="714"/>
      <c r="DJ1" s="714"/>
      <c r="DK1" s="714"/>
      <c r="DL1" s="714"/>
      <c r="DM1" s="714"/>
      <c r="DN1" s="715"/>
      <c r="DO1" s="203"/>
      <c r="DP1" s="713" t="s">
        <v>203</v>
      </c>
      <c r="DQ1" s="714"/>
      <c r="DR1" s="714"/>
      <c r="DS1" s="714"/>
      <c r="DT1" s="714"/>
      <c r="DU1" s="714"/>
      <c r="DV1" s="714"/>
      <c r="DW1" s="714"/>
      <c r="DX1" s="714"/>
      <c r="DY1" s="714"/>
      <c r="DZ1" s="714"/>
      <c r="EA1" s="714"/>
      <c r="EB1" s="714"/>
      <c r="EC1" s="715"/>
      <c r="ED1" s="202"/>
      <c r="EE1" s="202"/>
      <c r="EF1" s="202"/>
      <c r="EG1" s="202"/>
      <c r="EH1" s="202"/>
      <c r="EI1" s="202"/>
      <c r="EJ1" s="202"/>
      <c r="EK1" s="202"/>
      <c r="EL1" s="202"/>
      <c r="EM1" s="202"/>
    </row>
    <row r="2" spans="2:143" ht="22.5" customHeight="1" x14ac:dyDescent="0.2">
      <c r="B2" s="204" t="s">
        <v>204</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row>
    <row r="3" spans="2:143" ht="11.25" customHeight="1" x14ac:dyDescent="0.2">
      <c r="B3" s="669" t="s">
        <v>205</v>
      </c>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670"/>
      <c r="AJ3" s="670"/>
      <c r="AK3" s="670"/>
      <c r="AL3" s="670"/>
      <c r="AM3" s="670"/>
      <c r="AN3" s="670"/>
      <c r="AO3" s="670"/>
      <c r="AP3" s="669" t="s">
        <v>206</v>
      </c>
      <c r="AQ3" s="670"/>
      <c r="AR3" s="670"/>
      <c r="AS3" s="670"/>
      <c r="AT3" s="670"/>
      <c r="AU3" s="670"/>
      <c r="AV3" s="670"/>
      <c r="AW3" s="670"/>
      <c r="AX3" s="670"/>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1"/>
      <c r="CD3" s="669" t="s">
        <v>207</v>
      </c>
      <c r="CE3" s="670"/>
      <c r="CF3" s="670"/>
      <c r="CG3" s="670"/>
      <c r="CH3" s="670"/>
      <c r="CI3" s="670"/>
      <c r="CJ3" s="670"/>
      <c r="CK3" s="670"/>
      <c r="CL3" s="670"/>
      <c r="CM3" s="670"/>
      <c r="CN3" s="670"/>
      <c r="CO3" s="670"/>
      <c r="CP3" s="670"/>
      <c r="CQ3" s="670"/>
      <c r="CR3" s="670"/>
      <c r="CS3" s="670"/>
      <c r="CT3" s="670"/>
      <c r="CU3" s="670"/>
      <c r="CV3" s="670"/>
      <c r="CW3" s="670"/>
      <c r="CX3" s="670"/>
      <c r="CY3" s="670"/>
      <c r="CZ3" s="670"/>
      <c r="DA3" s="670"/>
      <c r="DB3" s="670"/>
      <c r="DC3" s="670"/>
      <c r="DD3" s="670"/>
      <c r="DE3" s="670"/>
      <c r="DF3" s="670"/>
      <c r="DG3" s="670"/>
      <c r="DH3" s="670"/>
      <c r="DI3" s="670"/>
      <c r="DJ3" s="670"/>
      <c r="DK3" s="670"/>
      <c r="DL3" s="670"/>
      <c r="DM3" s="670"/>
      <c r="DN3" s="670"/>
      <c r="DO3" s="670"/>
      <c r="DP3" s="670"/>
      <c r="DQ3" s="670"/>
      <c r="DR3" s="670"/>
      <c r="DS3" s="670"/>
      <c r="DT3" s="670"/>
      <c r="DU3" s="670"/>
      <c r="DV3" s="670"/>
      <c r="DW3" s="670"/>
      <c r="DX3" s="670"/>
      <c r="DY3" s="670"/>
      <c r="DZ3" s="670"/>
      <c r="EA3" s="670"/>
      <c r="EB3" s="670"/>
      <c r="EC3" s="671"/>
    </row>
    <row r="4" spans="2:143" ht="11.25" customHeight="1" x14ac:dyDescent="0.2">
      <c r="B4" s="669" t="s">
        <v>1</v>
      </c>
      <c r="C4" s="670"/>
      <c r="D4" s="670"/>
      <c r="E4" s="670"/>
      <c r="F4" s="670"/>
      <c r="G4" s="670"/>
      <c r="H4" s="670"/>
      <c r="I4" s="670"/>
      <c r="J4" s="670"/>
      <c r="K4" s="670"/>
      <c r="L4" s="670"/>
      <c r="M4" s="670"/>
      <c r="N4" s="670"/>
      <c r="O4" s="670"/>
      <c r="P4" s="670"/>
      <c r="Q4" s="671"/>
      <c r="R4" s="669" t="s">
        <v>208</v>
      </c>
      <c r="S4" s="670"/>
      <c r="T4" s="670"/>
      <c r="U4" s="670"/>
      <c r="V4" s="670"/>
      <c r="W4" s="670"/>
      <c r="X4" s="670"/>
      <c r="Y4" s="671"/>
      <c r="Z4" s="669" t="s">
        <v>209</v>
      </c>
      <c r="AA4" s="670"/>
      <c r="AB4" s="670"/>
      <c r="AC4" s="671"/>
      <c r="AD4" s="669" t="s">
        <v>210</v>
      </c>
      <c r="AE4" s="670"/>
      <c r="AF4" s="670"/>
      <c r="AG4" s="670"/>
      <c r="AH4" s="670"/>
      <c r="AI4" s="670"/>
      <c r="AJ4" s="670"/>
      <c r="AK4" s="671"/>
      <c r="AL4" s="669" t="s">
        <v>209</v>
      </c>
      <c r="AM4" s="670"/>
      <c r="AN4" s="670"/>
      <c r="AO4" s="671"/>
      <c r="AP4" s="716" t="s">
        <v>211</v>
      </c>
      <c r="AQ4" s="716"/>
      <c r="AR4" s="716"/>
      <c r="AS4" s="716"/>
      <c r="AT4" s="716"/>
      <c r="AU4" s="716"/>
      <c r="AV4" s="716"/>
      <c r="AW4" s="716"/>
      <c r="AX4" s="716"/>
      <c r="AY4" s="716"/>
      <c r="AZ4" s="716"/>
      <c r="BA4" s="716"/>
      <c r="BB4" s="716"/>
      <c r="BC4" s="716"/>
      <c r="BD4" s="716"/>
      <c r="BE4" s="716"/>
      <c r="BF4" s="716"/>
      <c r="BG4" s="716" t="s">
        <v>212</v>
      </c>
      <c r="BH4" s="716"/>
      <c r="BI4" s="716"/>
      <c r="BJ4" s="716"/>
      <c r="BK4" s="716"/>
      <c r="BL4" s="716"/>
      <c r="BM4" s="716"/>
      <c r="BN4" s="716"/>
      <c r="BO4" s="716" t="s">
        <v>209</v>
      </c>
      <c r="BP4" s="716"/>
      <c r="BQ4" s="716"/>
      <c r="BR4" s="716"/>
      <c r="BS4" s="716" t="s">
        <v>213</v>
      </c>
      <c r="BT4" s="716"/>
      <c r="BU4" s="716"/>
      <c r="BV4" s="716"/>
      <c r="BW4" s="716"/>
      <c r="BX4" s="716"/>
      <c r="BY4" s="716"/>
      <c r="BZ4" s="716"/>
      <c r="CA4" s="716"/>
      <c r="CB4" s="716"/>
      <c r="CD4" s="669" t="s">
        <v>214</v>
      </c>
      <c r="CE4" s="670"/>
      <c r="CF4" s="670"/>
      <c r="CG4" s="670"/>
      <c r="CH4" s="670"/>
      <c r="CI4" s="670"/>
      <c r="CJ4" s="670"/>
      <c r="CK4" s="670"/>
      <c r="CL4" s="670"/>
      <c r="CM4" s="670"/>
      <c r="CN4" s="670"/>
      <c r="CO4" s="670"/>
      <c r="CP4" s="670"/>
      <c r="CQ4" s="670"/>
      <c r="CR4" s="670"/>
      <c r="CS4" s="670"/>
      <c r="CT4" s="670"/>
      <c r="CU4" s="670"/>
      <c r="CV4" s="670"/>
      <c r="CW4" s="670"/>
      <c r="CX4" s="670"/>
      <c r="CY4" s="670"/>
      <c r="CZ4" s="670"/>
      <c r="DA4" s="670"/>
      <c r="DB4" s="670"/>
      <c r="DC4" s="670"/>
      <c r="DD4" s="670"/>
      <c r="DE4" s="670"/>
      <c r="DF4" s="670"/>
      <c r="DG4" s="670"/>
      <c r="DH4" s="670"/>
      <c r="DI4" s="670"/>
      <c r="DJ4" s="670"/>
      <c r="DK4" s="670"/>
      <c r="DL4" s="670"/>
      <c r="DM4" s="670"/>
      <c r="DN4" s="670"/>
      <c r="DO4" s="670"/>
      <c r="DP4" s="670"/>
      <c r="DQ4" s="670"/>
      <c r="DR4" s="670"/>
      <c r="DS4" s="670"/>
      <c r="DT4" s="670"/>
      <c r="DU4" s="670"/>
      <c r="DV4" s="670"/>
      <c r="DW4" s="670"/>
      <c r="DX4" s="670"/>
      <c r="DY4" s="670"/>
      <c r="DZ4" s="670"/>
      <c r="EA4" s="670"/>
      <c r="EB4" s="670"/>
      <c r="EC4" s="671"/>
    </row>
    <row r="5" spans="2:143" ht="11.25" customHeight="1" x14ac:dyDescent="0.2">
      <c r="B5" s="675" t="s">
        <v>215</v>
      </c>
      <c r="C5" s="676"/>
      <c r="D5" s="676"/>
      <c r="E5" s="676"/>
      <c r="F5" s="676"/>
      <c r="G5" s="676"/>
      <c r="H5" s="676"/>
      <c r="I5" s="676"/>
      <c r="J5" s="676"/>
      <c r="K5" s="676"/>
      <c r="L5" s="676"/>
      <c r="M5" s="676"/>
      <c r="N5" s="676"/>
      <c r="O5" s="676"/>
      <c r="P5" s="676"/>
      <c r="Q5" s="677"/>
      <c r="R5" s="672">
        <v>29159450</v>
      </c>
      <c r="S5" s="673"/>
      <c r="T5" s="673"/>
      <c r="U5" s="673"/>
      <c r="V5" s="673"/>
      <c r="W5" s="673"/>
      <c r="X5" s="673"/>
      <c r="Y5" s="698"/>
      <c r="Z5" s="711">
        <v>43.3</v>
      </c>
      <c r="AA5" s="711"/>
      <c r="AB5" s="711"/>
      <c r="AC5" s="711"/>
      <c r="AD5" s="712">
        <v>26990742</v>
      </c>
      <c r="AE5" s="712"/>
      <c r="AF5" s="712"/>
      <c r="AG5" s="712"/>
      <c r="AH5" s="712"/>
      <c r="AI5" s="712"/>
      <c r="AJ5" s="712"/>
      <c r="AK5" s="712"/>
      <c r="AL5" s="699">
        <v>71.3</v>
      </c>
      <c r="AM5" s="681"/>
      <c r="AN5" s="681"/>
      <c r="AO5" s="700"/>
      <c r="AP5" s="675" t="s">
        <v>216</v>
      </c>
      <c r="AQ5" s="676"/>
      <c r="AR5" s="676"/>
      <c r="AS5" s="676"/>
      <c r="AT5" s="676"/>
      <c r="AU5" s="676"/>
      <c r="AV5" s="676"/>
      <c r="AW5" s="676"/>
      <c r="AX5" s="676"/>
      <c r="AY5" s="676"/>
      <c r="AZ5" s="676"/>
      <c r="BA5" s="676"/>
      <c r="BB5" s="676"/>
      <c r="BC5" s="676"/>
      <c r="BD5" s="676"/>
      <c r="BE5" s="676"/>
      <c r="BF5" s="677"/>
      <c r="BG5" s="617">
        <v>26990742</v>
      </c>
      <c r="BH5" s="618"/>
      <c r="BI5" s="618"/>
      <c r="BJ5" s="618"/>
      <c r="BK5" s="618"/>
      <c r="BL5" s="618"/>
      <c r="BM5" s="618"/>
      <c r="BN5" s="619"/>
      <c r="BO5" s="655">
        <v>92.6</v>
      </c>
      <c r="BP5" s="655"/>
      <c r="BQ5" s="655"/>
      <c r="BR5" s="655"/>
      <c r="BS5" s="656" t="s">
        <v>122</v>
      </c>
      <c r="BT5" s="656"/>
      <c r="BU5" s="656"/>
      <c r="BV5" s="656"/>
      <c r="BW5" s="656"/>
      <c r="BX5" s="656"/>
      <c r="BY5" s="656"/>
      <c r="BZ5" s="656"/>
      <c r="CA5" s="656"/>
      <c r="CB5" s="691"/>
      <c r="CD5" s="669" t="s">
        <v>211</v>
      </c>
      <c r="CE5" s="670"/>
      <c r="CF5" s="670"/>
      <c r="CG5" s="670"/>
      <c r="CH5" s="670"/>
      <c r="CI5" s="670"/>
      <c r="CJ5" s="670"/>
      <c r="CK5" s="670"/>
      <c r="CL5" s="670"/>
      <c r="CM5" s="670"/>
      <c r="CN5" s="670"/>
      <c r="CO5" s="670"/>
      <c r="CP5" s="670"/>
      <c r="CQ5" s="671"/>
      <c r="CR5" s="669" t="s">
        <v>217</v>
      </c>
      <c r="CS5" s="670"/>
      <c r="CT5" s="670"/>
      <c r="CU5" s="670"/>
      <c r="CV5" s="670"/>
      <c r="CW5" s="670"/>
      <c r="CX5" s="670"/>
      <c r="CY5" s="671"/>
      <c r="CZ5" s="669" t="s">
        <v>209</v>
      </c>
      <c r="DA5" s="670"/>
      <c r="DB5" s="670"/>
      <c r="DC5" s="671"/>
      <c r="DD5" s="669" t="s">
        <v>218</v>
      </c>
      <c r="DE5" s="670"/>
      <c r="DF5" s="670"/>
      <c r="DG5" s="670"/>
      <c r="DH5" s="670"/>
      <c r="DI5" s="670"/>
      <c r="DJ5" s="670"/>
      <c r="DK5" s="670"/>
      <c r="DL5" s="670"/>
      <c r="DM5" s="670"/>
      <c r="DN5" s="670"/>
      <c r="DO5" s="670"/>
      <c r="DP5" s="671"/>
      <c r="DQ5" s="669" t="s">
        <v>219</v>
      </c>
      <c r="DR5" s="670"/>
      <c r="DS5" s="670"/>
      <c r="DT5" s="670"/>
      <c r="DU5" s="670"/>
      <c r="DV5" s="670"/>
      <c r="DW5" s="670"/>
      <c r="DX5" s="670"/>
      <c r="DY5" s="670"/>
      <c r="DZ5" s="670"/>
      <c r="EA5" s="670"/>
      <c r="EB5" s="670"/>
      <c r="EC5" s="671"/>
    </row>
    <row r="6" spans="2:143" ht="11.25" customHeight="1" x14ac:dyDescent="0.2">
      <c r="B6" s="614" t="s">
        <v>220</v>
      </c>
      <c r="C6" s="615"/>
      <c r="D6" s="615"/>
      <c r="E6" s="615"/>
      <c r="F6" s="615"/>
      <c r="G6" s="615"/>
      <c r="H6" s="615"/>
      <c r="I6" s="615"/>
      <c r="J6" s="615"/>
      <c r="K6" s="615"/>
      <c r="L6" s="615"/>
      <c r="M6" s="615"/>
      <c r="N6" s="615"/>
      <c r="O6" s="615"/>
      <c r="P6" s="615"/>
      <c r="Q6" s="616"/>
      <c r="R6" s="617">
        <v>589020</v>
      </c>
      <c r="S6" s="618"/>
      <c r="T6" s="618"/>
      <c r="U6" s="618"/>
      <c r="V6" s="618"/>
      <c r="W6" s="618"/>
      <c r="X6" s="618"/>
      <c r="Y6" s="619"/>
      <c r="Z6" s="655">
        <v>0.9</v>
      </c>
      <c r="AA6" s="655"/>
      <c r="AB6" s="655"/>
      <c r="AC6" s="655"/>
      <c r="AD6" s="656">
        <v>589020</v>
      </c>
      <c r="AE6" s="656"/>
      <c r="AF6" s="656"/>
      <c r="AG6" s="656"/>
      <c r="AH6" s="656"/>
      <c r="AI6" s="656"/>
      <c r="AJ6" s="656"/>
      <c r="AK6" s="656"/>
      <c r="AL6" s="620">
        <v>1.6</v>
      </c>
      <c r="AM6" s="621"/>
      <c r="AN6" s="621"/>
      <c r="AO6" s="657"/>
      <c r="AP6" s="614" t="s">
        <v>221</v>
      </c>
      <c r="AQ6" s="615"/>
      <c r="AR6" s="615"/>
      <c r="AS6" s="615"/>
      <c r="AT6" s="615"/>
      <c r="AU6" s="615"/>
      <c r="AV6" s="615"/>
      <c r="AW6" s="615"/>
      <c r="AX6" s="615"/>
      <c r="AY6" s="615"/>
      <c r="AZ6" s="615"/>
      <c r="BA6" s="615"/>
      <c r="BB6" s="615"/>
      <c r="BC6" s="615"/>
      <c r="BD6" s="615"/>
      <c r="BE6" s="615"/>
      <c r="BF6" s="616"/>
      <c r="BG6" s="617">
        <v>26990742</v>
      </c>
      <c r="BH6" s="618"/>
      <c r="BI6" s="618"/>
      <c r="BJ6" s="618"/>
      <c r="BK6" s="618"/>
      <c r="BL6" s="618"/>
      <c r="BM6" s="618"/>
      <c r="BN6" s="619"/>
      <c r="BO6" s="655">
        <v>92.6</v>
      </c>
      <c r="BP6" s="655"/>
      <c r="BQ6" s="655"/>
      <c r="BR6" s="655"/>
      <c r="BS6" s="656" t="s">
        <v>122</v>
      </c>
      <c r="BT6" s="656"/>
      <c r="BU6" s="656"/>
      <c r="BV6" s="656"/>
      <c r="BW6" s="656"/>
      <c r="BX6" s="656"/>
      <c r="BY6" s="656"/>
      <c r="BZ6" s="656"/>
      <c r="CA6" s="656"/>
      <c r="CB6" s="691"/>
      <c r="CD6" s="675" t="s">
        <v>222</v>
      </c>
      <c r="CE6" s="676"/>
      <c r="CF6" s="676"/>
      <c r="CG6" s="676"/>
      <c r="CH6" s="676"/>
      <c r="CI6" s="676"/>
      <c r="CJ6" s="676"/>
      <c r="CK6" s="676"/>
      <c r="CL6" s="676"/>
      <c r="CM6" s="676"/>
      <c r="CN6" s="676"/>
      <c r="CO6" s="676"/>
      <c r="CP6" s="676"/>
      <c r="CQ6" s="677"/>
      <c r="CR6" s="617">
        <v>345401</v>
      </c>
      <c r="CS6" s="618"/>
      <c r="CT6" s="618"/>
      <c r="CU6" s="618"/>
      <c r="CV6" s="618"/>
      <c r="CW6" s="618"/>
      <c r="CX6" s="618"/>
      <c r="CY6" s="619"/>
      <c r="CZ6" s="699">
        <v>0.5</v>
      </c>
      <c r="DA6" s="681"/>
      <c r="DB6" s="681"/>
      <c r="DC6" s="701"/>
      <c r="DD6" s="623" t="s">
        <v>122</v>
      </c>
      <c r="DE6" s="618"/>
      <c r="DF6" s="618"/>
      <c r="DG6" s="618"/>
      <c r="DH6" s="618"/>
      <c r="DI6" s="618"/>
      <c r="DJ6" s="618"/>
      <c r="DK6" s="618"/>
      <c r="DL6" s="618"/>
      <c r="DM6" s="618"/>
      <c r="DN6" s="618"/>
      <c r="DO6" s="618"/>
      <c r="DP6" s="619"/>
      <c r="DQ6" s="623">
        <v>345401</v>
      </c>
      <c r="DR6" s="618"/>
      <c r="DS6" s="618"/>
      <c r="DT6" s="618"/>
      <c r="DU6" s="618"/>
      <c r="DV6" s="618"/>
      <c r="DW6" s="618"/>
      <c r="DX6" s="618"/>
      <c r="DY6" s="618"/>
      <c r="DZ6" s="618"/>
      <c r="EA6" s="618"/>
      <c r="EB6" s="618"/>
      <c r="EC6" s="654"/>
    </row>
    <row r="7" spans="2:143" ht="11.25" customHeight="1" x14ac:dyDescent="0.2">
      <c r="B7" s="614" t="s">
        <v>223</v>
      </c>
      <c r="C7" s="615"/>
      <c r="D7" s="615"/>
      <c r="E7" s="615"/>
      <c r="F7" s="615"/>
      <c r="G7" s="615"/>
      <c r="H7" s="615"/>
      <c r="I7" s="615"/>
      <c r="J7" s="615"/>
      <c r="K7" s="615"/>
      <c r="L7" s="615"/>
      <c r="M7" s="615"/>
      <c r="N7" s="615"/>
      <c r="O7" s="615"/>
      <c r="P7" s="615"/>
      <c r="Q7" s="616"/>
      <c r="R7" s="617">
        <v>8554</v>
      </c>
      <c r="S7" s="618"/>
      <c r="T7" s="618"/>
      <c r="U7" s="618"/>
      <c r="V7" s="618"/>
      <c r="W7" s="618"/>
      <c r="X7" s="618"/>
      <c r="Y7" s="619"/>
      <c r="Z7" s="655">
        <v>0</v>
      </c>
      <c r="AA7" s="655"/>
      <c r="AB7" s="655"/>
      <c r="AC7" s="655"/>
      <c r="AD7" s="656">
        <v>8554</v>
      </c>
      <c r="AE7" s="656"/>
      <c r="AF7" s="656"/>
      <c r="AG7" s="656"/>
      <c r="AH7" s="656"/>
      <c r="AI7" s="656"/>
      <c r="AJ7" s="656"/>
      <c r="AK7" s="656"/>
      <c r="AL7" s="620">
        <v>0</v>
      </c>
      <c r="AM7" s="621"/>
      <c r="AN7" s="621"/>
      <c r="AO7" s="657"/>
      <c r="AP7" s="614" t="s">
        <v>224</v>
      </c>
      <c r="AQ7" s="615"/>
      <c r="AR7" s="615"/>
      <c r="AS7" s="615"/>
      <c r="AT7" s="615"/>
      <c r="AU7" s="615"/>
      <c r="AV7" s="615"/>
      <c r="AW7" s="615"/>
      <c r="AX7" s="615"/>
      <c r="AY7" s="615"/>
      <c r="AZ7" s="615"/>
      <c r="BA7" s="615"/>
      <c r="BB7" s="615"/>
      <c r="BC7" s="615"/>
      <c r="BD7" s="615"/>
      <c r="BE7" s="615"/>
      <c r="BF7" s="616"/>
      <c r="BG7" s="617">
        <v>11995954</v>
      </c>
      <c r="BH7" s="618"/>
      <c r="BI7" s="618"/>
      <c r="BJ7" s="618"/>
      <c r="BK7" s="618"/>
      <c r="BL7" s="618"/>
      <c r="BM7" s="618"/>
      <c r="BN7" s="619"/>
      <c r="BO7" s="655">
        <v>41.1</v>
      </c>
      <c r="BP7" s="655"/>
      <c r="BQ7" s="655"/>
      <c r="BR7" s="655"/>
      <c r="BS7" s="656" t="s">
        <v>122</v>
      </c>
      <c r="BT7" s="656"/>
      <c r="BU7" s="656"/>
      <c r="BV7" s="656"/>
      <c r="BW7" s="656"/>
      <c r="BX7" s="656"/>
      <c r="BY7" s="656"/>
      <c r="BZ7" s="656"/>
      <c r="CA7" s="656"/>
      <c r="CB7" s="691"/>
      <c r="CD7" s="614" t="s">
        <v>225</v>
      </c>
      <c r="CE7" s="615"/>
      <c r="CF7" s="615"/>
      <c r="CG7" s="615"/>
      <c r="CH7" s="615"/>
      <c r="CI7" s="615"/>
      <c r="CJ7" s="615"/>
      <c r="CK7" s="615"/>
      <c r="CL7" s="615"/>
      <c r="CM7" s="615"/>
      <c r="CN7" s="615"/>
      <c r="CO7" s="615"/>
      <c r="CP7" s="615"/>
      <c r="CQ7" s="616"/>
      <c r="CR7" s="617">
        <v>7584585</v>
      </c>
      <c r="CS7" s="618"/>
      <c r="CT7" s="618"/>
      <c r="CU7" s="618"/>
      <c r="CV7" s="618"/>
      <c r="CW7" s="618"/>
      <c r="CX7" s="618"/>
      <c r="CY7" s="619"/>
      <c r="CZ7" s="655">
        <v>11.8</v>
      </c>
      <c r="DA7" s="655"/>
      <c r="DB7" s="655"/>
      <c r="DC7" s="655"/>
      <c r="DD7" s="623">
        <v>247339</v>
      </c>
      <c r="DE7" s="618"/>
      <c r="DF7" s="618"/>
      <c r="DG7" s="618"/>
      <c r="DH7" s="618"/>
      <c r="DI7" s="618"/>
      <c r="DJ7" s="618"/>
      <c r="DK7" s="618"/>
      <c r="DL7" s="618"/>
      <c r="DM7" s="618"/>
      <c r="DN7" s="618"/>
      <c r="DO7" s="618"/>
      <c r="DP7" s="619"/>
      <c r="DQ7" s="623">
        <v>6851747</v>
      </c>
      <c r="DR7" s="618"/>
      <c r="DS7" s="618"/>
      <c r="DT7" s="618"/>
      <c r="DU7" s="618"/>
      <c r="DV7" s="618"/>
      <c r="DW7" s="618"/>
      <c r="DX7" s="618"/>
      <c r="DY7" s="618"/>
      <c r="DZ7" s="618"/>
      <c r="EA7" s="618"/>
      <c r="EB7" s="618"/>
      <c r="EC7" s="654"/>
    </row>
    <row r="8" spans="2:143" ht="11.25" customHeight="1" x14ac:dyDescent="0.2">
      <c r="B8" s="614" t="s">
        <v>226</v>
      </c>
      <c r="C8" s="615"/>
      <c r="D8" s="615"/>
      <c r="E8" s="615"/>
      <c r="F8" s="615"/>
      <c r="G8" s="615"/>
      <c r="H8" s="615"/>
      <c r="I8" s="615"/>
      <c r="J8" s="615"/>
      <c r="K8" s="615"/>
      <c r="L8" s="615"/>
      <c r="M8" s="615"/>
      <c r="N8" s="615"/>
      <c r="O8" s="615"/>
      <c r="P8" s="615"/>
      <c r="Q8" s="616"/>
      <c r="R8" s="617">
        <v>165813</v>
      </c>
      <c r="S8" s="618"/>
      <c r="T8" s="618"/>
      <c r="U8" s="618"/>
      <c r="V8" s="618"/>
      <c r="W8" s="618"/>
      <c r="X8" s="618"/>
      <c r="Y8" s="619"/>
      <c r="Z8" s="655">
        <v>0.2</v>
      </c>
      <c r="AA8" s="655"/>
      <c r="AB8" s="655"/>
      <c r="AC8" s="655"/>
      <c r="AD8" s="656">
        <v>165813</v>
      </c>
      <c r="AE8" s="656"/>
      <c r="AF8" s="656"/>
      <c r="AG8" s="656"/>
      <c r="AH8" s="656"/>
      <c r="AI8" s="656"/>
      <c r="AJ8" s="656"/>
      <c r="AK8" s="656"/>
      <c r="AL8" s="620">
        <v>0.4</v>
      </c>
      <c r="AM8" s="621"/>
      <c r="AN8" s="621"/>
      <c r="AO8" s="657"/>
      <c r="AP8" s="614" t="s">
        <v>227</v>
      </c>
      <c r="AQ8" s="615"/>
      <c r="AR8" s="615"/>
      <c r="AS8" s="615"/>
      <c r="AT8" s="615"/>
      <c r="AU8" s="615"/>
      <c r="AV8" s="615"/>
      <c r="AW8" s="615"/>
      <c r="AX8" s="615"/>
      <c r="AY8" s="615"/>
      <c r="AZ8" s="615"/>
      <c r="BA8" s="615"/>
      <c r="BB8" s="615"/>
      <c r="BC8" s="615"/>
      <c r="BD8" s="615"/>
      <c r="BE8" s="615"/>
      <c r="BF8" s="616"/>
      <c r="BG8" s="617">
        <v>289591</v>
      </c>
      <c r="BH8" s="618"/>
      <c r="BI8" s="618"/>
      <c r="BJ8" s="618"/>
      <c r="BK8" s="618"/>
      <c r="BL8" s="618"/>
      <c r="BM8" s="618"/>
      <c r="BN8" s="619"/>
      <c r="BO8" s="655">
        <v>1</v>
      </c>
      <c r="BP8" s="655"/>
      <c r="BQ8" s="655"/>
      <c r="BR8" s="655"/>
      <c r="BS8" s="656" t="s">
        <v>122</v>
      </c>
      <c r="BT8" s="656"/>
      <c r="BU8" s="656"/>
      <c r="BV8" s="656"/>
      <c r="BW8" s="656"/>
      <c r="BX8" s="656"/>
      <c r="BY8" s="656"/>
      <c r="BZ8" s="656"/>
      <c r="CA8" s="656"/>
      <c r="CB8" s="691"/>
      <c r="CD8" s="614" t="s">
        <v>228</v>
      </c>
      <c r="CE8" s="615"/>
      <c r="CF8" s="615"/>
      <c r="CG8" s="615"/>
      <c r="CH8" s="615"/>
      <c r="CI8" s="615"/>
      <c r="CJ8" s="615"/>
      <c r="CK8" s="615"/>
      <c r="CL8" s="615"/>
      <c r="CM8" s="615"/>
      <c r="CN8" s="615"/>
      <c r="CO8" s="615"/>
      <c r="CP8" s="615"/>
      <c r="CQ8" s="616"/>
      <c r="CR8" s="617">
        <v>25623136</v>
      </c>
      <c r="CS8" s="618"/>
      <c r="CT8" s="618"/>
      <c r="CU8" s="618"/>
      <c r="CV8" s="618"/>
      <c r="CW8" s="618"/>
      <c r="CX8" s="618"/>
      <c r="CY8" s="619"/>
      <c r="CZ8" s="655">
        <v>39.799999999999997</v>
      </c>
      <c r="DA8" s="655"/>
      <c r="DB8" s="655"/>
      <c r="DC8" s="655"/>
      <c r="DD8" s="623">
        <v>962001</v>
      </c>
      <c r="DE8" s="618"/>
      <c r="DF8" s="618"/>
      <c r="DG8" s="618"/>
      <c r="DH8" s="618"/>
      <c r="DI8" s="618"/>
      <c r="DJ8" s="618"/>
      <c r="DK8" s="618"/>
      <c r="DL8" s="618"/>
      <c r="DM8" s="618"/>
      <c r="DN8" s="618"/>
      <c r="DO8" s="618"/>
      <c r="DP8" s="619"/>
      <c r="DQ8" s="623">
        <v>14107527</v>
      </c>
      <c r="DR8" s="618"/>
      <c r="DS8" s="618"/>
      <c r="DT8" s="618"/>
      <c r="DU8" s="618"/>
      <c r="DV8" s="618"/>
      <c r="DW8" s="618"/>
      <c r="DX8" s="618"/>
      <c r="DY8" s="618"/>
      <c r="DZ8" s="618"/>
      <c r="EA8" s="618"/>
      <c r="EB8" s="618"/>
      <c r="EC8" s="654"/>
    </row>
    <row r="9" spans="2:143" ht="11.25" customHeight="1" x14ac:dyDescent="0.2">
      <c r="B9" s="614" t="s">
        <v>229</v>
      </c>
      <c r="C9" s="615"/>
      <c r="D9" s="615"/>
      <c r="E9" s="615"/>
      <c r="F9" s="615"/>
      <c r="G9" s="615"/>
      <c r="H9" s="615"/>
      <c r="I9" s="615"/>
      <c r="J9" s="615"/>
      <c r="K9" s="615"/>
      <c r="L9" s="615"/>
      <c r="M9" s="615"/>
      <c r="N9" s="615"/>
      <c r="O9" s="615"/>
      <c r="P9" s="615"/>
      <c r="Q9" s="616"/>
      <c r="R9" s="617">
        <v>186168</v>
      </c>
      <c r="S9" s="618"/>
      <c r="T9" s="618"/>
      <c r="U9" s="618"/>
      <c r="V9" s="618"/>
      <c r="W9" s="618"/>
      <c r="X9" s="618"/>
      <c r="Y9" s="619"/>
      <c r="Z9" s="655">
        <v>0.3</v>
      </c>
      <c r="AA9" s="655"/>
      <c r="AB9" s="655"/>
      <c r="AC9" s="655"/>
      <c r="AD9" s="656">
        <v>186168</v>
      </c>
      <c r="AE9" s="656"/>
      <c r="AF9" s="656"/>
      <c r="AG9" s="656"/>
      <c r="AH9" s="656"/>
      <c r="AI9" s="656"/>
      <c r="AJ9" s="656"/>
      <c r="AK9" s="656"/>
      <c r="AL9" s="620">
        <v>0.5</v>
      </c>
      <c r="AM9" s="621"/>
      <c r="AN9" s="621"/>
      <c r="AO9" s="657"/>
      <c r="AP9" s="614" t="s">
        <v>230</v>
      </c>
      <c r="AQ9" s="615"/>
      <c r="AR9" s="615"/>
      <c r="AS9" s="615"/>
      <c r="AT9" s="615"/>
      <c r="AU9" s="615"/>
      <c r="AV9" s="615"/>
      <c r="AW9" s="615"/>
      <c r="AX9" s="615"/>
      <c r="AY9" s="615"/>
      <c r="AZ9" s="615"/>
      <c r="BA9" s="615"/>
      <c r="BB9" s="615"/>
      <c r="BC9" s="615"/>
      <c r="BD9" s="615"/>
      <c r="BE9" s="615"/>
      <c r="BF9" s="616"/>
      <c r="BG9" s="617">
        <v>9250327</v>
      </c>
      <c r="BH9" s="618"/>
      <c r="BI9" s="618"/>
      <c r="BJ9" s="618"/>
      <c r="BK9" s="618"/>
      <c r="BL9" s="618"/>
      <c r="BM9" s="618"/>
      <c r="BN9" s="619"/>
      <c r="BO9" s="655">
        <v>31.7</v>
      </c>
      <c r="BP9" s="655"/>
      <c r="BQ9" s="655"/>
      <c r="BR9" s="655"/>
      <c r="BS9" s="656" t="s">
        <v>122</v>
      </c>
      <c r="BT9" s="656"/>
      <c r="BU9" s="656"/>
      <c r="BV9" s="656"/>
      <c r="BW9" s="656"/>
      <c r="BX9" s="656"/>
      <c r="BY9" s="656"/>
      <c r="BZ9" s="656"/>
      <c r="CA9" s="656"/>
      <c r="CB9" s="691"/>
      <c r="CD9" s="614" t="s">
        <v>231</v>
      </c>
      <c r="CE9" s="615"/>
      <c r="CF9" s="615"/>
      <c r="CG9" s="615"/>
      <c r="CH9" s="615"/>
      <c r="CI9" s="615"/>
      <c r="CJ9" s="615"/>
      <c r="CK9" s="615"/>
      <c r="CL9" s="615"/>
      <c r="CM9" s="615"/>
      <c r="CN9" s="615"/>
      <c r="CO9" s="615"/>
      <c r="CP9" s="615"/>
      <c r="CQ9" s="616"/>
      <c r="CR9" s="617">
        <v>5253848</v>
      </c>
      <c r="CS9" s="618"/>
      <c r="CT9" s="618"/>
      <c r="CU9" s="618"/>
      <c r="CV9" s="618"/>
      <c r="CW9" s="618"/>
      <c r="CX9" s="618"/>
      <c r="CY9" s="619"/>
      <c r="CZ9" s="655">
        <v>8.1999999999999993</v>
      </c>
      <c r="DA9" s="655"/>
      <c r="DB9" s="655"/>
      <c r="DC9" s="655"/>
      <c r="DD9" s="623">
        <v>421719</v>
      </c>
      <c r="DE9" s="618"/>
      <c r="DF9" s="618"/>
      <c r="DG9" s="618"/>
      <c r="DH9" s="618"/>
      <c r="DI9" s="618"/>
      <c r="DJ9" s="618"/>
      <c r="DK9" s="618"/>
      <c r="DL9" s="618"/>
      <c r="DM9" s="618"/>
      <c r="DN9" s="618"/>
      <c r="DO9" s="618"/>
      <c r="DP9" s="619"/>
      <c r="DQ9" s="623">
        <v>3958673</v>
      </c>
      <c r="DR9" s="618"/>
      <c r="DS9" s="618"/>
      <c r="DT9" s="618"/>
      <c r="DU9" s="618"/>
      <c r="DV9" s="618"/>
      <c r="DW9" s="618"/>
      <c r="DX9" s="618"/>
      <c r="DY9" s="618"/>
      <c r="DZ9" s="618"/>
      <c r="EA9" s="618"/>
      <c r="EB9" s="618"/>
      <c r="EC9" s="654"/>
    </row>
    <row r="10" spans="2:143" ht="11.25" customHeight="1" x14ac:dyDescent="0.2">
      <c r="B10" s="614" t="s">
        <v>232</v>
      </c>
      <c r="C10" s="615"/>
      <c r="D10" s="615"/>
      <c r="E10" s="615"/>
      <c r="F10" s="615"/>
      <c r="G10" s="615"/>
      <c r="H10" s="615"/>
      <c r="I10" s="615"/>
      <c r="J10" s="615"/>
      <c r="K10" s="615"/>
      <c r="L10" s="615"/>
      <c r="M10" s="615"/>
      <c r="N10" s="615"/>
      <c r="O10" s="615"/>
      <c r="P10" s="615"/>
      <c r="Q10" s="616"/>
      <c r="R10" s="617" t="s">
        <v>122</v>
      </c>
      <c r="S10" s="618"/>
      <c r="T10" s="618"/>
      <c r="U10" s="618"/>
      <c r="V10" s="618"/>
      <c r="W10" s="618"/>
      <c r="X10" s="618"/>
      <c r="Y10" s="619"/>
      <c r="Z10" s="655" t="s">
        <v>122</v>
      </c>
      <c r="AA10" s="655"/>
      <c r="AB10" s="655"/>
      <c r="AC10" s="655"/>
      <c r="AD10" s="656" t="s">
        <v>122</v>
      </c>
      <c r="AE10" s="656"/>
      <c r="AF10" s="656"/>
      <c r="AG10" s="656"/>
      <c r="AH10" s="656"/>
      <c r="AI10" s="656"/>
      <c r="AJ10" s="656"/>
      <c r="AK10" s="656"/>
      <c r="AL10" s="620" t="s">
        <v>122</v>
      </c>
      <c r="AM10" s="621"/>
      <c r="AN10" s="621"/>
      <c r="AO10" s="657"/>
      <c r="AP10" s="614" t="s">
        <v>233</v>
      </c>
      <c r="AQ10" s="615"/>
      <c r="AR10" s="615"/>
      <c r="AS10" s="615"/>
      <c r="AT10" s="615"/>
      <c r="AU10" s="615"/>
      <c r="AV10" s="615"/>
      <c r="AW10" s="615"/>
      <c r="AX10" s="615"/>
      <c r="AY10" s="615"/>
      <c r="AZ10" s="615"/>
      <c r="BA10" s="615"/>
      <c r="BB10" s="615"/>
      <c r="BC10" s="615"/>
      <c r="BD10" s="615"/>
      <c r="BE10" s="615"/>
      <c r="BF10" s="616"/>
      <c r="BG10" s="617">
        <v>471309</v>
      </c>
      <c r="BH10" s="618"/>
      <c r="BI10" s="618"/>
      <c r="BJ10" s="618"/>
      <c r="BK10" s="618"/>
      <c r="BL10" s="618"/>
      <c r="BM10" s="618"/>
      <c r="BN10" s="619"/>
      <c r="BO10" s="655">
        <v>1.6</v>
      </c>
      <c r="BP10" s="655"/>
      <c r="BQ10" s="655"/>
      <c r="BR10" s="655"/>
      <c r="BS10" s="656" t="s">
        <v>122</v>
      </c>
      <c r="BT10" s="656"/>
      <c r="BU10" s="656"/>
      <c r="BV10" s="656"/>
      <c r="BW10" s="656"/>
      <c r="BX10" s="656"/>
      <c r="BY10" s="656"/>
      <c r="BZ10" s="656"/>
      <c r="CA10" s="656"/>
      <c r="CB10" s="691"/>
      <c r="CD10" s="614" t="s">
        <v>234</v>
      </c>
      <c r="CE10" s="615"/>
      <c r="CF10" s="615"/>
      <c r="CG10" s="615"/>
      <c r="CH10" s="615"/>
      <c r="CI10" s="615"/>
      <c r="CJ10" s="615"/>
      <c r="CK10" s="615"/>
      <c r="CL10" s="615"/>
      <c r="CM10" s="615"/>
      <c r="CN10" s="615"/>
      <c r="CO10" s="615"/>
      <c r="CP10" s="615"/>
      <c r="CQ10" s="616"/>
      <c r="CR10" s="617">
        <v>125531</v>
      </c>
      <c r="CS10" s="618"/>
      <c r="CT10" s="618"/>
      <c r="CU10" s="618"/>
      <c r="CV10" s="618"/>
      <c r="CW10" s="618"/>
      <c r="CX10" s="618"/>
      <c r="CY10" s="619"/>
      <c r="CZ10" s="655">
        <v>0.2</v>
      </c>
      <c r="DA10" s="655"/>
      <c r="DB10" s="655"/>
      <c r="DC10" s="655"/>
      <c r="DD10" s="623">
        <v>29128</v>
      </c>
      <c r="DE10" s="618"/>
      <c r="DF10" s="618"/>
      <c r="DG10" s="618"/>
      <c r="DH10" s="618"/>
      <c r="DI10" s="618"/>
      <c r="DJ10" s="618"/>
      <c r="DK10" s="618"/>
      <c r="DL10" s="618"/>
      <c r="DM10" s="618"/>
      <c r="DN10" s="618"/>
      <c r="DO10" s="618"/>
      <c r="DP10" s="619"/>
      <c r="DQ10" s="623">
        <v>99708</v>
      </c>
      <c r="DR10" s="618"/>
      <c r="DS10" s="618"/>
      <c r="DT10" s="618"/>
      <c r="DU10" s="618"/>
      <c r="DV10" s="618"/>
      <c r="DW10" s="618"/>
      <c r="DX10" s="618"/>
      <c r="DY10" s="618"/>
      <c r="DZ10" s="618"/>
      <c r="EA10" s="618"/>
      <c r="EB10" s="618"/>
      <c r="EC10" s="654"/>
    </row>
    <row r="11" spans="2:143" ht="11.25" customHeight="1" x14ac:dyDescent="0.2">
      <c r="B11" s="614" t="s">
        <v>235</v>
      </c>
      <c r="C11" s="615"/>
      <c r="D11" s="615"/>
      <c r="E11" s="615"/>
      <c r="F11" s="615"/>
      <c r="G11" s="615"/>
      <c r="H11" s="615"/>
      <c r="I11" s="615"/>
      <c r="J11" s="615"/>
      <c r="K11" s="615"/>
      <c r="L11" s="615"/>
      <c r="M11" s="615"/>
      <c r="N11" s="615"/>
      <c r="O11" s="615"/>
      <c r="P11" s="615"/>
      <c r="Q11" s="616"/>
      <c r="R11" s="617">
        <v>4092361</v>
      </c>
      <c r="S11" s="618"/>
      <c r="T11" s="618"/>
      <c r="U11" s="618"/>
      <c r="V11" s="618"/>
      <c r="W11" s="618"/>
      <c r="X11" s="618"/>
      <c r="Y11" s="619"/>
      <c r="Z11" s="620">
        <v>6.1</v>
      </c>
      <c r="AA11" s="621"/>
      <c r="AB11" s="621"/>
      <c r="AC11" s="622"/>
      <c r="AD11" s="623">
        <v>4092361</v>
      </c>
      <c r="AE11" s="618"/>
      <c r="AF11" s="618"/>
      <c r="AG11" s="618"/>
      <c r="AH11" s="618"/>
      <c r="AI11" s="618"/>
      <c r="AJ11" s="618"/>
      <c r="AK11" s="619"/>
      <c r="AL11" s="620">
        <v>10.8</v>
      </c>
      <c r="AM11" s="621"/>
      <c r="AN11" s="621"/>
      <c r="AO11" s="657"/>
      <c r="AP11" s="614" t="s">
        <v>236</v>
      </c>
      <c r="AQ11" s="615"/>
      <c r="AR11" s="615"/>
      <c r="AS11" s="615"/>
      <c r="AT11" s="615"/>
      <c r="AU11" s="615"/>
      <c r="AV11" s="615"/>
      <c r="AW11" s="615"/>
      <c r="AX11" s="615"/>
      <c r="AY11" s="615"/>
      <c r="AZ11" s="615"/>
      <c r="BA11" s="615"/>
      <c r="BB11" s="615"/>
      <c r="BC11" s="615"/>
      <c r="BD11" s="615"/>
      <c r="BE11" s="615"/>
      <c r="BF11" s="616"/>
      <c r="BG11" s="617">
        <v>1984727</v>
      </c>
      <c r="BH11" s="618"/>
      <c r="BI11" s="618"/>
      <c r="BJ11" s="618"/>
      <c r="BK11" s="618"/>
      <c r="BL11" s="618"/>
      <c r="BM11" s="618"/>
      <c r="BN11" s="619"/>
      <c r="BO11" s="655">
        <v>6.8</v>
      </c>
      <c r="BP11" s="655"/>
      <c r="BQ11" s="655"/>
      <c r="BR11" s="655"/>
      <c r="BS11" s="656" t="s">
        <v>122</v>
      </c>
      <c r="BT11" s="656"/>
      <c r="BU11" s="656"/>
      <c r="BV11" s="656"/>
      <c r="BW11" s="656"/>
      <c r="BX11" s="656"/>
      <c r="BY11" s="656"/>
      <c r="BZ11" s="656"/>
      <c r="CA11" s="656"/>
      <c r="CB11" s="691"/>
      <c r="CD11" s="614" t="s">
        <v>237</v>
      </c>
      <c r="CE11" s="615"/>
      <c r="CF11" s="615"/>
      <c r="CG11" s="615"/>
      <c r="CH11" s="615"/>
      <c r="CI11" s="615"/>
      <c r="CJ11" s="615"/>
      <c r="CK11" s="615"/>
      <c r="CL11" s="615"/>
      <c r="CM11" s="615"/>
      <c r="CN11" s="615"/>
      <c r="CO11" s="615"/>
      <c r="CP11" s="615"/>
      <c r="CQ11" s="616"/>
      <c r="CR11" s="617">
        <v>970718</v>
      </c>
      <c r="CS11" s="618"/>
      <c r="CT11" s="618"/>
      <c r="CU11" s="618"/>
      <c r="CV11" s="618"/>
      <c r="CW11" s="618"/>
      <c r="CX11" s="618"/>
      <c r="CY11" s="619"/>
      <c r="CZ11" s="655">
        <v>1.5</v>
      </c>
      <c r="DA11" s="655"/>
      <c r="DB11" s="655"/>
      <c r="DC11" s="655"/>
      <c r="DD11" s="623">
        <v>496381</v>
      </c>
      <c r="DE11" s="618"/>
      <c r="DF11" s="618"/>
      <c r="DG11" s="618"/>
      <c r="DH11" s="618"/>
      <c r="DI11" s="618"/>
      <c r="DJ11" s="618"/>
      <c r="DK11" s="618"/>
      <c r="DL11" s="618"/>
      <c r="DM11" s="618"/>
      <c r="DN11" s="618"/>
      <c r="DO11" s="618"/>
      <c r="DP11" s="619"/>
      <c r="DQ11" s="623">
        <v>623631</v>
      </c>
      <c r="DR11" s="618"/>
      <c r="DS11" s="618"/>
      <c r="DT11" s="618"/>
      <c r="DU11" s="618"/>
      <c r="DV11" s="618"/>
      <c r="DW11" s="618"/>
      <c r="DX11" s="618"/>
      <c r="DY11" s="618"/>
      <c r="DZ11" s="618"/>
      <c r="EA11" s="618"/>
      <c r="EB11" s="618"/>
      <c r="EC11" s="654"/>
    </row>
    <row r="12" spans="2:143" ht="11.25" customHeight="1" x14ac:dyDescent="0.2">
      <c r="B12" s="614" t="s">
        <v>238</v>
      </c>
      <c r="C12" s="615"/>
      <c r="D12" s="615"/>
      <c r="E12" s="615"/>
      <c r="F12" s="615"/>
      <c r="G12" s="615"/>
      <c r="H12" s="615"/>
      <c r="I12" s="615"/>
      <c r="J12" s="615"/>
      <c r="K12" s="615"/>
      <c r="L12" s="615"/>
      <c r="M12" s="615"/>
      <c r="N12" s="615"/>
      <c r="O12" s="615"/>
      <c r="P12" s="615"/>
      <c r="Q12" s="616"/>
      <c r="R12" s="617">
        <v>31587</v>
      </c>
      <c r="S12" s="618"/>
      <c r="T12" s="618"/>
      <c r="U12" s="618"/>
      <c r="V12" s="618"/>
      <c r="W12" s="618"/>
      <c r="X12" s="618"/>
      <c r="Y12" s="619"/>
      <c r="Z12" s="655">
        <v>0</v>
      </c>
      <c r="AA12" s="655"/>
      <c r="AB12" s="655"/>
      <c r="AC12" s="655"/>
      <c r="AD12" s="656">
        <v>31587</v>
      </c>
      <c r="AE12" s="656"/>
      <c r="AF12" s="656"/>
      <c r="AG12" s="656"/>
      <c r="AH12" s="656"/>
      <c r="AI12" s="656"/>
      <c r="AJ12" s="656"/>
      <c r="AK12" s="656"/>
      <c r="AL12" s="620">
        <v>0.1</v>
      </c>
      <c r="AM12" s="621"/>
      <c r="AN12" s="621"/>
      <c r="AO12" s="657"/>
      <c r="AP12" s="614" t="s">
        <v>239</v>
      </c>
      <c r="AQ12" s="615"/>
      <c r="AR12" s="615"/>
      <c r="AS12" s="615"/>
      <c r="AT12" s="615"/>
      <c r="AU12" s="615"/>
      <c r="AV12" s="615"/>
      <c r="AW12" s="615"/>
      <c r="AX12" s="615"/>
      <c r="AY12" s="615"/>
      <c r="AZ12" s="615"/>
      <c r="BA12" s="615"/>
      <c r="BB12" s="615"/>
      <c r="BC12" s="615"/>
      <c r="BD12" s="615"/>
      <c r="BE12" s="615"/>
      <c r="BF12" s="616"/>
      <c r="BG12" s="617">
        <v>13439340</v>
      </c>
      <c r="BH12" s="618"/>
      <c r="BI12" s="618"/>
      <c r="BJ12" s="618"/>
      <c r="BK12" s="618"/>
      <c r="BL12" s="618"/>
      <c r="BM12" s="618"/>
      <c r="BN12" s="619"/>
      <c r="BO12" s="655">
        <v>46.1</v>
      </c>
      <c r="BP12" s="655"/>
      <c r="BQ12" s="655"/>
      <c r="BR12" s="655"/>
      <c r="BS12" s="656" t="s">
        <v>122</v>
      </c>
      <c r="BT12" s="656"/>
      <c r="BU12" s="656"/>
      <c r="BV12" s="656"/>
      <c r="BW12" s="656"/>
      <c r="BX12" s="656"/>
      <c r="BY12" s="656"/>
      <c r="BZ12" s="656"/>
      <c r="CA12" s="656"/>
      <c r="CB12" s="691"/>
      <c r="CD12" s="614" t="s">
        <v>240</v>
      </c>
      <c r="CE12" s="615"/>
      <c r="CF12" s="615"/>
      <c r="CG12" s="615"/>
      <c r="CH12" s="615"/>
      <c r="CI12" s="615"/>
      <c r="CJ12" s="615"/>
      <c r="CK12" s="615"/>
      <c r="CL12" s="615"/>
      <c r="CM12" s="615"/>
      <c r="CN12" s="615"/>
      <c r="CO12" s="615"/>
      <c r="CP12" s="615"/>
      <c r="CQ12" s="616"/>
      <c r="CR12" s="617">
        <v>2547188</v>
      </c>
      <c r="CS12" s="618"/>
      <c r="CT12" s="618"/>
      <c r="CU12" s="618"/>
      <c r="CV12" s="618"/>
      <c r="CW12" s="618"/>
      <c r="CX12" s="618"/>
      <c r="CY12" s="619"/>
      <c r="CZ12" s="655">
        <v>4</v>
      </c>
      <c r="DA12" s="655"/>
      <c r="DB12" s="655"/>
      <c r="DC12" s="655"/>
      <c r="DD12" s="623">
        <v>25144</v>
      </c>
      <c r="DE12" s="618"/>
      <c r="DF12" s="618"/>
      <c r="DG12" s="618"/>
      <c r="DH12" s="618"/>
      <c r="DI12" s="618"/>
      <c r="DJ12" s="618"/>
      <c r="DK12" s="618"/>
      <c r="DL12" s="618"/>
      <c r="DM12" s="618"/>
      <c r="DN12" s="618"/>
      <c r="DO12" s="618"/>
      <c r="DP12" s="619"/>
      <c r="DQ12" s="623">
        <v>954615</v>
      </c>
      <c r="DR12" s="618"/>
      <c r="DS12" s="618"/>
      <c r="DT12" s="618"/>
      <c r="DU12" s="618"/>
      <c r="DV12" s="618"/>
      <c r="DW12" s="618"/>
      <c r="DX12" s="618"/>
      <c r="DY12" s="618"/>
      <c r="DZ12" s="618"/>
      <c r="EA12" s="618"/>
      <c r="EB12" s="618"/>
      <c r="EC12" s="654"/>
    </row>
    <row r="13" spans="2:143" ht="11.25" customHeight="1" x14ac:dyDescent="0.2">
      <c r="B13" s="614" t="s">
        <v>241</v>
      </c>
      <c r="C13" s="615"/>
      <c r="D13" s="615"/>
      <c r="E13" s="615"/>
      <c r="F13" s="615"/>
      <c r="G13" s="615"/>
      <c r="H13" s="615"/>
      <c r="I13" s="615"/>
      <c r="J13" s="615"/>
      <c r="K13" s="615"/>
      <c r="L13" s="615"/>
      <c r="M13" s="615"/>
      <c r="N13" s="615"/>
      <c r="O13" s="615"/>
      <c r="P13" s="615"/>
      <c r="Q13" s="616"/>
      <c r="R13" s="617" t="s">
        <v>122</v>
      </c>
      <c r="S13" s="618"/>
      <c r="T13" s="618"/>
      <c r="U13" s="618"/>
      <c r="V13" s="618"/>
      <c r="W13" s="618"/>
      <c r="X13" s="618"/>
      <c r="Y13" s="619"/>
      <c r="Z13" s="655" t="s">
        <v>122</v>
      </c>
      <c r="AA13" s="655"/>
      <c r="AB13" s="655"/>
      <c r="AC13" s="655"/>
      <c r="AD13" s="656" t="s">
        <v>122</v>
      </c>
      <c r="AE13" s="656"/>
      <c r="AF13" s="656"/>
      <c r="AG13" s="656"/>
      <c r="AH13" s="656"/>
      <c r="AI13" s="656"/>
      <c r="AJ13" s="656"/>
      <c r="AK13" s="656"/>
      <c r="AL13" s="620" t="s">
        <v>122</v>
      </c>
      <c r="AM13" s="621"/>
      <c r="AN13" s="621"/>
      <c r="AO13" s="657"/>
      <c r="AP13" s="614" t="s">
        <v>242</v>
      </c>
      <c r="AQ13" s="615"/>
      <c r="AR13" s="615"/>
      <c r="AS13" s="615"/>
      <c r="AT13" s="615"/>
      <c r="AU13" s="615"/>
      <c r="AV13" s="615"/>
      <c r="AW13" s="615"/>
      <c r="AX13" s="615"/>
      <c r="AY13" s="615"/>
      <c r="AZ13" s="615"/>
      <c r="BA13" s="615"/>
      <c r="BB13" s="615"/>
      <c r="BC13" s="615"/>
      <c r="BD13" s="615"/>
      <c r="BE13" s="615"/>
      <c r="BF13" s="616"/>
      <c r="BG13" s="617">
        <v>13430257</v>
      </c>
      <c r="BH13" s="618"/>
      <c r="BI13" s="618"/>
      <c r="BJ13" s="618"/>
      <c r="BK13" s="618"/>
      <c r="BL13" s="618"/>
      <c r="BM13" s="618"/>
      <c r="BN13" s="619"/>
      <c r="BO13" s="655">
        <v>46.1</v>
      </c>
      <c r="BP13" s="655"/>
      <c r="BQ13" s="655"/>
      <c r="BR13" s="655"/>
      <c r="BS13" s="656" t="s">
        <v>122</v>
      </c>
      <c r="BT13" s="656"/>
      <c r="BU13" s="656"/>
      <c r="BV13" s="656"/>
      <c r="BW13" s="656"/>
      <c r="BX13" s="656"/>
      <c r="BY13" s="656"/>
      <c r="BZ13" s="656"/>
      <c r="CA13" s="656"/>
      <c r="CB13" s="691"/>
      <c r="CD13" s="614" t="s">
        <v>243</v>
      </c>
      <c r="CE13" s="615"/>
      <c r="CF13" s="615"/>
      <c r="CG13" s="615"/>
      <c r="CH13" s="615"/>
      <c r="CI13" s="615"/>
      <c r="CJ13" s="615"/>
      <c r="CK13" s="615"/>
      <c r="CL13" s="615"/>
      <c r="CM13" s="615"/>
      <c r="CN13" s="615"/>
      <c r="CO13" s="615"/>
      <c r="CP13" s="615"/>
      <c r="CQ13" s="616"/>
      <c r="CR13" s="617">
        <v>6437206</v>
      </c>
      <c r="CS13" s="618"/>
      <c r="CT13" s="618"/>
      <c r="CU13" s="618"/>
      <c r="CV13" s="618"/>
      <c r="CW13" s="618"/>
      <c r="CX13" s="618"/>
      <c r="CY13" s="619"/>
      <c r="CZ13" s="655">
        <v>10</v>
      </c>
      <c r="DA13" s="655"/>
      <c r="DB13" s="655"/>
      <c r="DC13" s="655"/>
      <c r="DD13" s="623">
        <v>2416168</v>
      </c>
      <c r="DE13" s="618"/>
      <c r="DF13" s="618"/>
      <c r="DG13" s="618"/>
      <c r="DH13" s="618"/>
      <c r="DI13" s="618"/>
      <c r="DJ13" s="618"/>
      <c r="DK13" s="618"/>
      <c r="DL13" s="618"/>
      <c r="DM13" s="618"/>
      <c r="DN13" s="618"/>
      <c r="DO13" s="618"/>
      <c r="DP13" s="619"/>
      <c r="DQ13" s="623">
        <v>4677796</v>
      </c>
      <c r="DR13" s="618"/>
      <c r="DS13" s="618"/>
      <c r="DT13" s="618"/>
      <c r="DU13" s="618"/>
      <c r="DV13" s="618"/>
      <c r="DW13" s="618"/>
      <c r="DX13" s="618"/>
      <c r="DY13" s="618"/>
      <c r="DZ13" s="618"/>
      <c r="EA13" s="618"/>
      <c r="EB13" s="618"/>
      <c r="EC13" s="654"/>
    </row>
    <row r="14" spans="2:143" ht="11.25" customHeight="1" x14ac:dyDescent="0.2">
      <c r="B14" s="614" t="s">
        <v>244</v>
      </c>
      <c r="C14" s="615"/>
      <c r="D14" s="615"/>
      <c r="E14" s="615"/>
      <c r="F14" s="615"/>
      <c r="G14" s="615"/>
      <c r="H14" s="615"/>
      <c r="I14" s="615"/>
      <c r="J14" s="615"/>
      <c r="K14" s="615"/>
      <c r="L14" s="615"/>
      <c r="M14" s="615"/>
      <c r="N14" s="615"/>
      <c r="O14" s="615"/>
      <c r="P14" s="615"/>
      <c r="Q14" s="616"/>
      <c r="R14" s="617">
        <v>629</v>
      </c>
      <c r="S14" s="618"/>
      <c r="T14" s="618"/>
      <c r="U14" s="618"/>
      <c r="V14" s="618"/>
      <c r="W14" s="618"/>
      <c r="X14" s="618"/>
      <c r="Y14" s="619"/>
      <c r="Z14" s="655">
        <v>0</v>
      </c>
      <c r="AA14" s="655"/>
      <c r="AB14" s="655"/>
      <c r="AC14" s="655"/>
      <c r="AD14" s="656">
        <v>629</v>
      </c>
      <c r="AE14" s="656"/>
      <c r="AF14" s="656"/>
      <c r="AG14" s="656"/>
      <c r="AH14" s="656"/>
      <c r="AI14" s="656"/>
      <c r="AJ14" s="656"/>
      <c r="AK14" s="656"/>
      <c r="AL14" s="620">
        <v>0</v>
      </c>
      <c r="AM14" s="621"/>
      <c r="AN14" s="621"/>
      <c r="AO14" s="657"/>
      <c r="AP14" s="614" t="s">
        <v>245</v>
      </c>
      <c r="AQ14" s="615"/>
      <c r="AR14" s="615"/>
      <c r="AS14" s="615"/>
      <c r="AT14" s="615"/>
      <c r="AU14" s="615"/>
      <c r="AV14" s="615"/>
      <c r="AW14" s="615"/>
      <c r="AX14" s="615"/>
      <c r="AY14" s="615"/>
      <c r="AZ14" s="615"/>
      <c r="BA14" s="615"/>
      <c r="BB14" s="615"/>
      <c r="BC14" s="615"/>
      <c r="BD14" s="615"/>
      <c r="BE14" s="615"/>
      <c r="BF14" s="616"/>
      <c r="BG14" s="617">
        <v>481865</v>
      </c>
      <c r="BH14" s="618"/>
      <c r="BI14" s="618"/>
      <c r="BJ14" s="618"/>
      <c r="BK14" s="618"/>
      <c r="BL14" s="618"/>
      <c r="BM14" s="618"/>
      <c r="BN14" s="619"/>
      <c r="BO14" s="655">
        <v>1.7</v>
      </c>
      <c r="BP14" s="655"/>
      <c r="BQ14" s="655"/>
      <c r="BR14" s="655"/>
      <c r="BS14" s="656" t="s">
        <v>122</v>
      </c>
      <c r="BT14" s="656"/>
      <c r="BU14" s="656"/>
      <c r="BV14" s="656"/>
      <c r="BW14" s="656"/>
      <c r="BX14" s="656"/>
      <c r="BY14" s="656"/>
      <c r="BZ14" s="656"/>
      <c r="CA14" s="656"/>
      <c r="CB14" s="691"/>
      <c r="CD14" s="614" t="s">
        <v>246</v>
      </c>
      <c r="CE14" s="615"/>
      <c r="CF14" s="615"/>
      <c r="CG14" s="615"/>
      <c r="CH14" s="615"/>
      <c r="CI14" s="615"/>
      <c r="CJ14" s="615"/>
      <c r="CK14" s="615"/>
      <c r="CL14" s="615"/>
      <c r="CM14" s="615"/>
      <c r="CN14" s="615"/>
      <c r="CO14" s="615"/>
      <c r="CP14" s="615"/>
      <c r="CQ14" s="616"/>
      <c r="CR14" s="617">
        <v>1934659</v>
      </c>
      <c r="CS14" s="618"/>
      <c r="CT14" s="618"/>
      <c r="CU14" s="618"/>
      <c r="CV14" s="618"/>
      <c r="CW14" s="618"/>
      <c r="CX14" s="618"/>
      <c r="CY14" s="619"/>
      <c r="CZ14" s="655">
        <v>3</v>
      </c>
      <c r="DA14" s="655"/>
      <c r="DB14" s="655"/>
      <c r="DC14" s="655"/>
      <c r="DD14" s="623">
        <v>9387</v>
      </c>
      <c r="DE14" s="618"/>
      <c r="DF14" s="618"/>
      <c r="DG14" s="618"/>
      <c r="DH14" s="618"/>
      <c r="DI14" s="618"/>
      <c r="DJ14" s="618"/>
      <c r="DK14" s="618"/>
      <c r="DL14" s="618"/>
      <c r="DM14" s="618"/>
      <c r="DN14" s="618"/>
      <c r="DO14" s="618"/>
      <c r="DP14" s="619"/>
      <c r="DQ14" s="623">
        <v>1895945</v>
      </c>
      <c r="DR14" s="618"/>
      <c r="DS14" s="618"/>
      <c r="DT14" s="618"/>
      <c r="DU14" s="618"/>
      <c r="DV14" s="618"/>
      <c r="DW14" s="618"/>
      <c r="DX14" s="618"/>
      <c r="DY14" s="618"/>
      <c r="DZ14" s="618"/>
      <c r="EA14" s="618"/>
      <c r="EB14" s="618"/>
      <c r="EC14" s="654"/>
    </row>
    <row r="15" spans="2:143" ht="11.25" customHeight="1" x14ac:dyDescent="0.2">
      <c r="B15" s="614" t="s">
        <v>247</v>
      </c>
      <c r="C15" s="615"/>
      <c r="D15" s="615"/>
      <c r="E15" s="615"/>
      <c r="F15" s="615"/>
      <c r="G15" s="615"/>
      <c r="H15" s="615"/>
      <c r="I15" s="615"/>
      <c r="J15" s="615"/>
      <c r="K15" s="615"/>
      <c r="L15" s="615"/>
      <c r="M15" s="615"/>
      <c r="N15" s="615"/>
      <c r="O15" s="615"/>
      <c r="P15" s="615"/>
      <c r="Q15" s="616"/>
      <c r="R15" s="617" t="s">
        <v>122</v>
      </c>
      <c r="S15" s="618"/>
      <c r="T15" s="618"/>
      <c r="U15" s="618"/>
      <c r="V15" s="618"/>
      <c r="W15" s="618"/>
      <c r="X15" s="618"/>
      <c r="Y15" s="619"/>
      <c r="Z15" s="655" t="s">
        <v>122</v>
      </c>
      <c r="AA15" s="655"/>
      <c r="AB15" s="655"/>
      <c r="AC15" s="655"/>
      <c r="AD15" s="656" t="s">
        <v>122</v>
      </c>
      <c r="AE15" s="656"/>
      <c r="AF15" s="656"/>
      <c r="AG15" s="656"/>
      <c r="AH15" s="656"/>
      <c r="AI15" s="656"/>
      <c r="AJ15" s="656"/>
      <c r="AK15" s="656"/>
      <c r="AL15" s="620" t="s">
        <v>122</v>
      </c>
      <c r="AM15" s="621"/>
      <c r="AN15" s="621"/>
      <c r="AO15" s="657"/>
      <c r="AP15" s="614" t="s">
        <v>248</v>
      </c>
      <c r="AQ15" s="615"/>
      <c r="AR15" s="615"/>
      <c r="AS15" s="615"/>
      <c r="AT15" s="615"/>
      <c r="AU15" s="615"/>
      <c r="AV15" s="615"/>
      <c r="AW15" s="615"/>
      <c r="AX15" s="615"/>
      <c r="AY15" s="615"/>
      <c r="AZ15" s="615"/>
      <c r="BA15" s="615"/>
      <c r="BB15" s="615"/>
      <c r="BC15" s="615"/>
      <c r="BD15" s="615"/>
      <c r="BE15" s="615"/>
      <c r="BF15" s="616"/>
      <c r="BG15" s="617">
        <v>1070891</v>
      </c>
      <c r="BH15" s="618"/>
      <c r="BI15" s="618"/>
      <c r="BJ15" s="618"/>
      <c r="BK15" s="618"/>
      <c r="BL15" s="618"/>
      <c r="BM15" s="618"/>
      <c r="BN15" s="619"/>
      <c r="BO15" s="655">
        <v>3.7</v>
      </c>
      <c r="BP15" s="655"/>
      <c r="BQ15" s="655"/>
      <c r="BR15" s="655"/>
      <c r="BS15" s="656" t="s">
        <v>122</v>
      </c>
      <c r="BT15" s="656"/>
      <c r="BU15" s="656"/>
      <c r="BV15" s="656"/>
      <c r="BW15" s="656"/>
      <c r="BX15" s="656"/>
      <c r="BY15" s="656"/>
      <c r="BZ15" s="656"/>
      <c r="CA15" s="656"/>
      <c r="CB15" s="691"/>
      <c r="CD15" s="614" t="s">
        <v>249</v>
      </c>
      <c r="CE15" s="615"/>
      <c r="CF15" s="615"/>
      <c r="CG15" s="615"/>
      <c r="CH15" s="615"/>
      <c r="CI15" s="615"/>
      <c r="CJ15" s="615"/>
      <c r="CK15" s="615"/>
      <c r="CL15" s="615"/>
      <c r="CM15" s="615"/>
      <c r="CN15" s="615"/>
      <c r="CO15" s="615"/>
      <c r="CP15" s="615"/>
      <c r="CQ15" s="616"/>
      <c r="CR15" s="617">
        <v>7644598</v>
      </c>
      <c r="CS15" s="618"/>
      <c r="CT15" s="618"/>
      <c r="CU15" s="618"/>
      <c r="CV15" s="618"/>
      <c r="CW15" s="618"/>
      <c r="CX15" s="618"/>
      <c r="CY15" s="619"/>
      <c r="CZ15" s="655">
        <v>11.9</v>
      </c>
      <c r="DA15" s="655"/>
      <c r="DB15" s="655"/>
      <c r="DC15" s="655"/>
      <c r="DD15" s="623">
        <v>1892034</v>
      </c>
      <c r="DE15" s="618"/>
      <c r="DF15" s="618"/>
      <c r="DG15" s="618"/>
      <c r="DH15" s="618"/>
      <c r="DI15" s="618"/>
      <c r="DJ15" s="618"/>
      <c r="DK15" s="618"/>
      <c r="DL15" s="618"/>
      <c r="DM15" s="618"/>
      <c r="DN15" s="618"/>
      <c r="DO15" s="618"/>
      <c r="DP15" s="619"/>
      <c r="DQ15" s="623">
        <v>5503499</v>
      </c>
      <c r="DR15" s="618"/>
      <c r="DS15" s="618"/>
      <c r="DT15" s="618"/>
      <c r="DU15" s="618"/>
      <c r="DV15" s="618"/>
      <c r="DW15" s="618"/>
      <c r="DX15" s="618"/>
      <c r="DY15" s="618"/>
      <c r="DZ15" s="618"/>
      <c r="EA15" s="618"/>
      <c r="EB15" s="618"/>
      <c r="EC15" s="654"/>
    </row>
    <row r="16" spans="2:143" ht="11.25" customHeight="1" x14ac:dyDescent="0.2">
      <c r="B16" s="614" t="s">
        <v>250</v>
      </c>
      <c r="C16" s="615"/>
      <c r="D16" s="615"/>
      <c r="E16" s="615"/>
      <c r="F16" s="615"/>
      <c r="G16" s="615"/>
      <c r="H16" s="615"/>
      <c r="I16" s="615"/>
      <c r="J16" s="615"/>
      <c r="K16" s="615"/>
      <c r="L16" s="615"/>
      <c r="M16" s="615"/>
      <c r="N16" s="615"/>
      <c r="O16" s="615"/>
      <c r="P16" s="615"/>
      <c r="Q16" s="616"/>
      <c r="R16" s="617">
        <v>75349</v>
      </c>
      <c r="S16" s="618"/>
      <c r="T16" s="618"/>
      <c r="U16" s="618"/>
      <c r="V16" s="618"/>
      <c r="W16" s="618"/>
      <c r="X16" s="618"/>
      <c r="Y16" s="619"/>
      <c r="Z16" s="655">
        <v>0.1</v>
      </c>
      <c r="AA16" s="655"/>
      <c r="AB16" s="655"/>
      <c r="AC16" s="655"/>
      <c r="AD16" s="656">
        <v>75349</v>
      </c>
      <c r="AE16" s="656"/>
      <c r="AF16" s="656"/>
      <c r="AG16" s="656"/>
      <c r="AH16" s="656"/>
      <c r="AI16" s="656"/>
      <c r="AJ16" s="656"/>
      <c r="AK16" s="656"/>
      <c r="AL16" s="620">
        <v>0.2</v>
      </c>
      <c r="AM16" s="621"/>
      <c r="AN16" s="621"/>
      <c r="AO16" s="657"/>
      <c r="AP16" s="614" t="s">
        <v>251</v>
      </c>
      <c r="AQ16" s="615"/>
      <c r="AR16" s="615"/>
      <c r="AS16" s="615"/>
      <c r="AT16" s="615"/>
      <c r="AU16" s="615"/>
      <c r="AV16" s="615"/>
      <c r="AW16" s="615"/>
      <c r="AX16" s="615"/>
      <c r="AY16" s="615"/>
      <c r="AZ16" s="615"/>
      <c r="BA16" s="615"/>
      <c r="BB16" s="615"/>
      <c r="BC16" s="615"/>
      <c r="BD16" s="615"/>
      <c r="BE16" s="615"/>
      <c r="BF16" s="616"/>
      <c r="BG16" s="617">
        <v>2692</v>
      </c>
      <c r="BH16" s="618"/>
      <c r="BI16" s="618"/>
      <c r="BJ16" s="618"/>
      <c r="BK16" s="618"/>
      <c r="BL16" s="618"/>
      <c r="BM16" s="618"/>
      <c r="BN16" s="619"/>
      <c r="BO16" s="655">
        <v>0</v>
      </c>
      <c r="BP16" s="655"/>
      <c r="BQ16" s="655"/>
      <c r="BR16" s="655"/>
      <c r="BS16" s="656" t="s">
        <v>122</v>
      </c>
      <c r="BT16" s="656"/>
      <c r="BU16" s="656"/>
      <c r="BV16" s="656"/>
      <c r="BW16" s="656"/>
      <c r="BX16" s="656"/>
      <c r="BY16" s="656"/>
      <c r="BZ16" s="656"/>
      <c r="CA16" s="656"/>
      <c r="CB16" s="691"/>
      <c r="CD16" s="614" t="s">
        <v>252</v>
      </c>
      <c r="CE16" s="615"/>
      <c r="CF16" s="615"/>
      <c r="CG16" s="615"/>
      <c r="CH16" s="615"/>
      <c r="CI16" s="615"/>
      <c r="CJ16" s="615"/>
      <c r="CK16" s="615"/>
      <c r="CL16" s="615"/>
      <c r="CM16" s="615"/>
      <c r="CN16" s="615"/>
      <c r="CO16" s="615"/>
      <c r="CP16" s="615"/>
      <c r="CQ16" s="616"/>
      <c r="CR16" s="617">
        <v>11933</v>
      </c>
      <c r="CS16" s="618"/>
      <c r="CT16" s="618"/>
      <c r="CU16" s="618"/>
      <c r="CV16" s="618"/>
      <c r="CW16" s="618"/>
      <c r="CX16" s="618"/>
      <c r="CY16" s="619"/>
      <c r="CZ16" s="655">
        <v>0</v>
      </c>
      <c r="DA16" s="655"/>
      <c r="DB16" s="655"/>
      <c r="DC16" s="655"/>
      <c r="DD16" s="623" t="s">
        <v>122</v>
      </c>
      <c r="DE16" s="618"/>
      <c r="DF16" s="618"/>
      <c r="DG16" s="618"/>
      <c r="DH16" s="618"/>
      <c r="DI16" s="618"/>
      <c r="DJ16" s="618"/>
      <c r="DK16" s="618"/>
      <c r="DL16" s="618"/>
      <c r="DM16" s="618"/>
      <c r="DN16" s="618"/>
      <c r="DO16" s="618"/>
      <c r="DP16" s="619"/>
      <c r="DQ16" s="623">
        <v>3364</v>
      </c>
      <c r="DR16" s="618"/>
      <c r="DS16" s="618"/>
      <c r="DT16" s="618"/>
      <c r="DU16" s="618"/>
      <c r="DV16" s="618"/>
      <c r="DW16" s="618"/>
      <c r="DX16" s="618"/>
      <c r="DY16" s="618"/>
      <c r="DZ16" s="618"/>
      <c r="EA16" s="618"/>
      <c r="EB16" s="618"/>
      <c r="EC16" s="654"/>
    </row>
    <row r="17" spans="2:133" ht="11.25" customHeight="1" x14ac:dyDescent="0.2">
      <c r="B17" s="614" t="s">
        <v>253</v>
      </c>
      <c r="C17" s="615"/>
      <c r="D17" s="615"/>
      <c r="E17" s="615"/>
      <c r="F17" s="615"/>
      <c r="G17" s="615"/>
      <c r="H17" s="615"/>
      <c r="I17" s="615"/>
      <c r="J17" s="615"/>
      <c r="K17" s="615"/>
      <c r="L17" s="615"/>
      <c r="M17" s="615"/>
      <c r="N17" s="615"/>
      <c r="O17" s="615"/>
      <c r="P17" s="615"/>
      <c r="Q17" s="616"/>
      <c r="R17" s="617">
        <v>381729</v>
      </c>
      <c r="S17" s="618"/>
      <c r="T17" s="618"/>
      <c r="U17" s="618"/>
      <c r="V17" s="618"/>
      <c r="W17" s="618"/>
      <c r="X17" s="618"/>
      <c r="Y17" s="619"/>
      <c r="Z17" s="655">
        <v>0.6</v>
      </c>
      <c r="AA17" s="655"/>
      <c r="AB17" s="655"/>
      <c r="AC17" s="655"/>
      <c r="AD17" s="656">
        <v>381729</v>
      </c>
      <c r="AE17" s="656"/>
      <c r="AF17" s="656"/>
      <c r="AG17" s="656"/>
      <c r="AH17" s="656"/>
      <c r="AI17" s="656"/>
      <c r="AJ17" s="656"/>
      <c r="AK17" s="656"/>
      <c r="AL17" s="620">
        <v>1</v>
      </c>
      <c r="AM17" s="621"/>
      <c r="AN17" s="621"/>
      <c r="AO17" s="657"/>
      <c r="AP17" s="614" t="s">
        <v>254</v>
      </c>
      <c r="AQ17" s="615"/>
      <c r="AR17" s="615"/>
      <c r="AS17" s="615"/>
      <c r="AT17" s="615"/>
      <c r="AU17" s="615"/>
      <c r="AV17" s="615"/>
      <c r="AW17" s="615"/>
      <c r="AX17" s="615"/>
      <c r="AY17" s="615"/>
      <c r="AZ17" s="615"/>
      <c r="BA17" s="615"/>
      <c r="BB17" s="615"/>
      <c r="BC17" s="615"/>
      <c r="BD17" s="615"/>
      <c r="BE17" s="615"/>
      <c r="BF17" s="616"/>
      <c r="BG17" s="617" t="s">
        <v>122</v>
      </c>
      <c r="BH17" s="618"/>
      <c r="BI17" s="618"/>
      <c r="BJ17" s="618"/>
      <c r="BK17" s="618"/>
      <c r="BL17" s="618"/>
      <c r="BM17" s="618"/>
      <c r="BN17" s="619"/>
      <c r="BO17" s="655" t="s">
        <v>122</v>
      </c>
      <c r="BP17" s="655"/>
      <c r="BQ17" s="655"/>
      <c r="BR17" s="655"/>
      <c r="BS17" s="656" t="s">
        <v>122</v>
      </c>
      <c r="BT17" s="656"/>
      <c r="BU17" s="656"/>
      <c r="BV17" s="656"/>
      <c r="BW17" s="656"/>
      <c r="BX17" s="656"/>
      <c r="BY17" s="656"/>
      <c r="BZ17" s="656"/>
      <c r="CA17" s="656"/>
      <c r="CB17" s="691"/>
      <c r="CD17" s="614" t="s">
        <v>255</v>
      </c>
      <c r="CE17" s="615"/>
      <c r="CF17" s="615"/>
      <c r="CG17" s="615"/>
      <c r="CH17" s="615"/>
      <c r="CI17" s="615"/>
      <c r="CJ17" s="615"/>
      <c r="CK17" s="615"/>
      <c r="CL17" s="615"/>
      <c r="CM17" s="615"/>
      <c r="CN17" s="615"/>
      <c r="CO17" s="615"/>
      <c r="CP17" s="615"/>
      <c r="CQ17" s="616"/>
      <c r="CR17" s="617">
        <v>5886405</v>
      </c>
      <c r="CS17" s="618"/>
      <c r="CT17" s="618"/>
      <c r="CU17" s="618"/>
      <c r="CV17" s="618"/>
      <c r="CW17" s="618"/>
      <c r="CX17" s="618"/>
      <c r="CY17" s="619"/>
      <c r="CZ17" s="655">
        <v>9.1</v>
      </c>
      <c r="DA17" s="655"/>
      <c r="DB17" s="655"/>
      <c r="DC17" s="655"/>
      <c r="DD17" s="623" t="s">
        <v>122</v>
      </c>
      <c r="DE17" s="618"/>
      <c r="DF17" s="618"/>
      <c r="DG17" s="618"/>
      <c r="DH17" s="618"/>
      <c r="DI17" s="618"/>
      <c r="DJ17" s="618"/>
      <c r="DK17" s="618"/>
      <c r="DL17" s="618"/>
      <c r="DM17" s="618"/>
      <c r="DN17" s="618"/>
      <c r="DO17" s="618"/>
      <c r="DP17" s="619"/>
      <c r="DQ17" s="623">
        <v>5877548</v>
      </c>
      <c r="DR17" s="618"/>
      <c r="DS17" s="618"/>
      <c r="DT17" s="618"/>
      <c r="DU17" s="618"/>
      <c r="DV17" s="618"/>
      <c r="DW17" s="618"/>
      <c r="DX17" s="618"/>
      <c r="DY17" s="618"/>
      <c r="DZ17" s="618"/>
      <c r="EA17" s="618"/>
      <c r="EB17" s="618"/>
      <c r="EC17" s="654"/>
    </row>
    <row r="18" spans="2:133" ht="11.25" customHeight="1" x14ac:dyDescent="0.2">
      <c r="B18" s="614" t="s">
        <v>256</v>
      </c>
      <c r="C18" s="615"/>
      <c r="D18" s="615"/>
      <c r="E18" s="615"/>
      <c r="F18" s="615"/>
      <c r="G18" s="615"/>
      <c r="H18" s="615"/>
      <c r="I18" s="615"/>
      <c r="J18" s="615"/>
      <c r="K18" s="615"/>
      <c r="L18" s="615"/>
      <c r="M18" s="615"/>
      <c r="N18" s="615"/>
      <c r="O18" s="615"/>
      <c r="P18" s="615"/>
      <c r="Q18" s="616"/>
      <c r="R18" s="617">
        <v>220275</v>
      </c>
      <c r="S18" s="618"/>
      <c r="T18" s="618"/>
      <c r="U18" s="618"/>
      <c r="V18" s="618"/>
      <c r="W18" s="618"/>
      <c r="X18" s="618"/>
      <c r="Y18" s="619"/>
      <c r="Z18" s="655">
        <v>0.3</v>
      </c>
      <c r="AA18" s="655"/>
      <c r="AB18" s="655"/>
      <c r="AC18" s="655"/>
      <c r="AD18" s="656">
        <v>220275</v>
      </c>
      <c r="AE18" s="656"/>
      <c r="AF18" s="656"/>
      <c r="AG18" s="656"/>
      <c r="AH18" s="656"/>
      <c r="AI18" s="656"/>
      <c r="AJ18" s="656"/>
      <c r="AK18" s="656"/>
      <c r="AL18" s="620">
        <v>0.6</v>
      </c>
      <c r="AM18" s="621"/>
      <c r="AN18" s="621"/>
      <c r="AO18" s="657"/>
      <c r="AP18" s="614" t="s">
        <v>257</v>
      </c>
      <c r="AQ18" s="615"/>
      <c r="AR18" s="615"/>
      <c r="AS18" s="615"/>
      <c r="AT18" s="615"/>
      <c r="AU18" s="615"/>
      <c r="AV18" s="615"/>
      <c r="AW18" s="615"/>
      <c r="AX18" s="615"/>
      <c r="AY18" s="615"/>
      <c r="AZ18" s="615"/>
      <c r="BA18" s="615"/>
      <c r="BB18" s="615"/>
      <c r="BC18" s="615"/>
      <c r="BD18" s="615"/>
      <c r="BE18" s="615"/>
      <c r="BF18" s="616"/>
      <c r="BG18" s="617" t="s">
        <v>122</v>
      </c>
      <c r="BH18" s="618"/>
      <c r="BI18" s="618"/>
      <c r="BJ18" s="618"/>
      <c r="BK18" s="618"/>
      <c r="BL18" s="618"/>
      <c r="BM18" s="618"/>
      <c r="BN18" s="619"/>
      <c r="BO18" s="655" t="s">
        <v>122</v>
      </c>
      <c r="BP18" s="655"/>
      <c r="BQ18" s="655"/>
      <c r="BR18" s="655"/>
      <c r="BS18" s="656" t="s">
        <v>122</v>
      </c>
      <c r="BT18" s="656"/>
      <c r="BU18" s="656"/>
      <c r="BV18" s="656"/>
      <c r="BW18" s="656"/>
      <c r="BX18" s="656"/>
      <c r="BY18" s="656"/>
      <c r="BZ18" s="656"/>
      <c r="CA18" s="656"/>
      <c r="CB18" s="691"/>
      <c r="CD18" s="614" t="s">
        <v>258</v>
      </c>
      <c r="CE18" s="615"/>
      <c r="CF18" s="615"/>
      <c r="CG18" s="615"/>
      <c r="CH18" s="615"/>
      <c r="CI18" s="615"/>
      <c r="CJ18" s="615"/>
      <c r="CK18" s="615"/>
      <c r="CL18" s="615"/>
      <c r="CM18" s="615"/>
      <c r="CN18" s="615"/>
      <c r="CO18" s="615"/>
      <c r="CP18" s="615"/>
      <c r="CQ18" s="616"/>
      <c r="CR18" s="617" t="s">
        <v>122</v>
      </c>
      <c r="CS18" s="618"/>
      <c r="CT18" s="618"/>
      <c r="CU18" s="618"/>
      <c r="CV18" s="618"/>
      <c r="CW18" s="618"/>
      <c r="CX18" s="618"/>
      <c r="CY18" s="619"/>
      <c r="CZ18" s="655" t="s">
        <v>122</v>
      </c>
      <c r="DA18" s="655"/>
      <c r="DB18" s="655"/>
      <c r="DC18" s="655"/>
      <c r="DD18" s="623" t="s">
        <v>122</v>
      </c>
      <c r="DE18" s="618"/>
      <c r="DF18" s="618"/>
      <c r="DG18" s="618"/>
      <c r="DH18" s="618"/>
      <c r="DI18" s="618"/>
      <c r="DJ18" s="618"/>
      <c r="DK18" s="618"/>
      <c r="DL18" s="618"/>
      <c r="DM18" s="618"/>
      <c r="DN18" s="618"/>
      <c r="DO18" s="618"/>
      <c r="DP18" s="619"/>
      <c r="DQ18" s="623" t="s">
        <v>122</v>
      </c>
      <c r="DR18" s="618"/>
      <c r="DS18" s="618"/>
      <c r="DT18" s="618"/>
      <c r="DU18" s="618"/>
      <c r="DV18" s="618"/>
      <c r="DW18" s="618"/>
      <c r="DX18" s="618"/>
      <c r="DY18" s="618"/>
      <c r="DZ18" s="618"/>
      <c r="EA18" s="618"/>
      <c r="EB18" s="618"/>
      <c r="EC18" s="654"/>
    </row>
    <row r="19" spans="2:133" ht="11.25" customHeight="1" x14ac:dyDescent="0.2">
      <c r="B19" s="614" t="s">
        <v>259</v>
      </c>
      <c r="C19" s="615"/>
      <c r="D19" s="615"/>
      <c r="E19" s="615"/>
      <c r="F19" s="615"/>
      <c r="G19" s="615"/>
      <c r="H19" s="615"/>
      <c r="I19" s="615"/>
      <c r="J19" s="615"/>
      <c r="K19" s="615"/>
      <c r="L19" s="615"/>
      <c r="M19" s="615"/>
      <c r="N19" s="615"/>
      <c r="O19" s="615"/>
      <c r="P19" s="615"/>
      <c r="Q19" s="616"/>
      <c r="R19" s="617">
        <v>196813</v>
      </c>
      <c r="S19" s="618"/>
      <c r="T19" s="618"/>
      <c r="U19" s="618"/>
      <c r="V19" s="618"/>
      <c r="W19" s="618"/>
      <c r="X19" s="618"/>
      <c r="Y19" s="619"/>
      <c r="Z19" s="655">
        <v>0.3</v>
      </c>
      <c r="AA19" s="655"/>
      <c r="AB19" s="655"/>
      <c r="AC19" s="655"/>
      <c r="AD19" s="656">
        <v>196813</v>
      </c>
      <c r="AE19" s="656"/>
      <c r="AF19" s="656"/>
      <c r="AG19" s="656"/>
      <c r="AH19" s="656"/>
      <c r="AI19" s="656"/>
      <c r="AJ19" s="656"/>
      <c r="AK19" s="656"/>
      <c r="AL19" s="620">
        <v>0.5</v>
      </c>
      <c r="AM19" s="621"/>
      <c r="AN19" s="621"/>
      <c r="AO19" s="657"/>
      <c r="AP19" s="614" t="s">
        <v>260</v>
      </c>
      <c r="AQ19" s="615"/>
      <c r="AR19" s="615"/>
      <c r="AS19" s="615"/>
      <c r="AT19" s="615"/>
      <c r="AU19" s="615"/>
      <c r="AV19" s="615"/>
      <c r="AW19" s="615"/>
      <c r="AX19" s="615"/>
      <c r="AY19" s="615"/>
      <c r="AZ19" s="615"/>
      <c r="BA19" s="615"/>
      <c r="BB19" s="615"/>
      <c r="BC19" s="615"/>
      <c r="BD19" s="615"/>
      <c r="BE19" s="615"/>
      <c r="BF19" s="616"/>
      <c r="BG19" s="617">
        <v>2168708</v>
      </c>
      <c r="BH19" s="618"/>
      <c r="BI19" s="618"/>
      <c r="BJ19" s="618"/>
      <c r="BK19" s="618"/>
      <c r="BL19" s="618"/>
      <c r="BM19" s="618"/>
      <c r="BN19" s="619"/>
      <c r="BO19" s="655">
        <v>7.4</v>
      </c>
      <c r="BP19" s="655"/>
      <c r="BQ19" s="655"/>
      <c r="BR19" s="655"/>
      <c r="BS19" s="656" t="s">
        <v>122</v>
      </c>
      <c r="BT19" s="656"/>
      <c r="BU19" s="656"/>
      <c r="BV19" s="656"/>
      <c r="BW19" s="656"/>
      <c r="BX19" s="656"/>
      <c r="BY19" s="656"/>
      <c r="BZ19" s="656"/>
      <c r="CA19" s="656"/>
      <c r="CB19" s="691"/>
      <c r="CD19" s="614" t="s">
        <v>261</v>
      </c>
      <c r="CE19" s="615"/>
      <c r="CF19" s="615"/>
      <c r="CG19" s="615"/>
      <c r="CH19" s="615"/>
      <c r="CI19" s="615"/>
      <c r="CJ19" s="615"/>
      <c r="CK19" s="615"/>
      <c r="CL19" s="615"/>
      <c r="CM19" s="615"/>
      <c r="CN19" s="615"/>
      <c r="CO19" s="615"/>
      <c r="CP19" s="615"/>
      <c r="CQ19" s="616"/>
      <c r="CR19" s="617" t="s">
        <v>122</v>
      </c>
      <c r="CS19" s="618"/>
      <c r="CT19" s="618"/>
      <c r="CU19" s="618"/>
      <c r="CV19" s="618"/>
      <c r="CW19" s="618"/>
      <c r="CX19" s="618"/>
      <c r="CY19" s="619"/>
      <c r="CZ19" s="655" t="s">
        <v>122</v>
      </c>
      <c r="DA19" s="655"/>
      <c r="DB19" s="655"/>
      <c r="DC19" s="655"/>
      <c r="DD19" s="623" t="s">
        <v>122</v>
      </c>
      <c r="DE19" s="618"/>
      <c r="DF19" s="618"/>
      <c r="DG19" s="618"/>
      <c r="DH19" s="618"/>
      <c r="DI19" s="618"/>
      <c r="DJ19" s="618"/>
      <c r="DK19" s="618"/>
      <c r="DL19" s="618"/>
      <c r="DM19" s="618"/>
      <c r="DN19" s="618"/>
      <c r="DO19" s="618"/>
      <c r="DP19" s="619"/>
      <c r="DQ19" s="623" t="s">
        <v>122</v>
      </c>
      <c r="DR19" s="618"/>
      <c r="DS19" s="618"/>
      <c r="DT19" s="618"/>
      <c r="DU19" s="618"/>
      <c r="DV19" s="618"/>
      <c r="DW19" s="618"/>
      <c r="DX19" s="618"/>
      <c r="DY19" s="618"/>
      <c r="DZ19" s="618"/>
      <c r="EA19" s="618"/>
      <c r="EB19" s="618"/>
      <c r="EC19" s="654"/>
    </row>
    <row r="20" spans="2:133" ht="11.25" customHeight="1" x14ac:dyDescent="0.2">
      <c r="B20" s="692" t="s">
        <v>262</v>
      </c>
      <c r="C20" s="693"/>
      <c r="D20" s="693"/>
      <c r="E20" s="693"/>
      <c r="F20" s="693"/>
      <c r="G20" s="693"/>
      <c r="H20" s="693"/>
      <c r="I20" s="693"/>
      <c r="J20" s="693"/>
      <c r="K20" s="693"/>
      <c r="L20" s="693"/>
      <c r="M20" s="693"/>
      <c r="N20" s="693"/>
      <c r="O20" s="693"/>
      <c r="P20" s="693"/>
      <c r="Q20" s="694"/>
      <c r="R20" s="617">
        <v>23462</v>
      </c>
      <c r="S20" s="618"/>
      <c r="T20" s="618"/>
      <c r="U20" s="618"/>
      <c r="V20" s="618"/>
      <c r="W20" s="618"/>
      <c r="X20" s="618"/>
      <c r="Y20" s="619"/>
      <c r="Z20" s="655">
        <v>0</v>
      </c>
      <c r="AA20" s="655"/>
      <c r="AB20" s="655"/>
      <c r="AC20" s="655"/>
      <c r="AD20" s="656">
        <v>23462</v>
      </c>
      <c r="AE20" s="656"/>
      <c r="AF20" s="656"/>
      <c r="AG20" s="656"/>
      <c r="AH20" s="656"/>
      <c r="AI20" s="656"/>
      <c r="AJ20" s="656"/>
      <c r="AK20" s="656"/>
      <c r="AL20" s="620">
        <v>0.1</v>
      </c>
      <c r="AM20" s="621"/>
      <c r="AN20" s="621"/>
      <c r="AO20" s="657"/>
      <c r="AP20" s="614" t="s">
        <v>263</v>
      </c>
      <c r="AQ20" s="615"/>
      <c r="AR20" s="615"/>
      <c r="AS20" s="615"/>
      <c r="AT20" s="615"/>
      <c r="AU20" s="615"/>
      <c r="AV20" s="615"/>
      <c r="AW20" s="615"/>
      <c r="AX20" s="615"/>
      <c r="AY20" s="615"/>
      <c r="AZ20" s="615"/>
      <c r="BA20" s="615"/>
      <c r="BB20" s="615"/>
      <c r="BC20" s="615"/>
      <c r="BD20" s="615"/>
      <c r="BE20" s="615"/>
      <c r="BF20" s="616"/>
      <c r="BG20" s="617">
        <v>2168708</v>
      </c>
      <c r="BH20" s="618"/>
      <c r="BI20" s="618"/>
      <c r="BJ20" s="618"/>
      <c r="BK20" s="618"/>
      <c r="BL20" s="618"/>
      <c r="BM20" s="618"/>
      <c r="BN20" s="619"/>
      <c r="BO20" s="655">
        <v>7.4</v>
      </c>
      <c r="BP20" s="655"/>
      <c r="BQ20" s="655"/>
      <c r="BR20" s="655"/>
      <c r="BS20" s="656" t="s">
        <v>122</v>
      </c>
      <c r="BT20" s="656"/>
      <c r="BU20" s="656"/>
      <c r="BV20" s="656"/>
      <c r="BW20" s="656"/>
      <c r="BX20" s="656"/>
      <c r="BY20" s="656"/>
      <c r="BZ20" s="656"/>
      <c r="CA20" s="656"/>
      <c r="CB20" s="691"/>
      <c r="CD20" s="614" t="s">
        <v>264</v>
      </c>
      <c r="CE20" s="615"/>
      <c r="CF20" s="615"/>
      <c r="CG20" s="615"/>
      <c r="CH20" s="615"/>
      <c r="CI20" s="615"/>
      <c r="CJ20" s="615"/>
      <c r="CK20" s="615"/>
      <c r="CL20" s="615"/>
      <c r="CM20" s="615"/>
      <c r="CN20" s="615"/>
      <c r="CO20" s="615"/>
      <c r="CP20" s="615"/>
      <c r="CQ20" s="616"/>
      <c r="CR20" s="617">
        <v>64365208</v>
      </c>
      <c r="CS20" s="618"/>
      <c r="CT20" s="618"/>
      <c r="CU20" s="618"/>
      <c r="CV20" s="618"/>
      <c r="CW20" s="618"/>
      <c r="CX20" s="618"/>
      <c r="CY20" s="619"/>
      <c r="CZ20" s="655">
        <v>100</v>
      </c>
      <c r="DA20" s="655"/>
      <c r="DB20" s="655"/>
      <c r="DC20" s="655"/>
      <c r="DD20" s="623">
        <v>6499301</v>
      </c>
      <c r="DE20" s="618"/>
      <c r="DF20" s="618"/>
      <c r="DG20" s="618"/>
      <c r="DH20" s="618"/>
      <c r="DI20" s="618"/>
      <c r="DJ20" s="618"/>
      <c r="DK20" s="618"/>
      <c r="DL20" s="618"/>
      <c r="DM20" s="618"/>
      <c r="DN20" s="618"/>
      <c r="DO20" s="618"/>
      <c r="DP20" s="619"/>
      <c r="DQ20" s="623">
        <v>44899454</v>
      </c>
      <c r="DR20" s="618"/>
      <c r="DS20" s="618"/>
      <c r="DT20" s="618"/>
      <c r="DU20" s="618"/>
      <c r="DV20" s="618"/>
      <c r="DW20" s="618"/>
      <c r="DX20" s="618"/>
      <c r="DY20" s="618"/>
      <c r="DZ20" s="618"/>
      <c r="EA20" s="618"/>
      <c r="EB20" s="618"/>
      <c r="EC20" s="654"/>
    </row>
    <row r="21" spans="2:133" ht="11.25" customHeight="1" x14ac:dyDescent="0.2">
      <c r="B21" s="614" t="s">
        <v>265</v>
      </c>
      <c r="C21" s="615"/>
      <c r="D21" s="615"/>
      <c r="E21" s="615"/>
      <c r="F21" s="615"/>
      <c r="G21" s="615"/>
      <c r="H21" s="615"/>
      <c r="I21" s="615"/>
      <c r="J21" s="615"/>
      <c r="K21" s="615"/>
      <c r="L21" s="615"/>
      <c r="M21" s="615"/>
      <c r="N21" s="615"/>
      <c r="O21" s="615"/>
      <c r="P21" s="615"/>
      <c r="Q21" s="616"/>
      <c r="R21" s="617">
        <v>5450760</v>
      </c>
      <c r="S21" s="618"/>
      <c r="T21" s="618"/>
      <c r="U21" s="618"/>
      <c r="V21" s="618"/>
      <c r="W21" s="618"/>
      <c r="X21" s="618"/>
      <c r="Y21" s="619"/>
      <c r="Z21" s="655">
        <v>8.1</v>
      </c>
      <c r="AA21" s="655"/>
      <c r="AB21" s="655"/>
      <c r="AC21" s="655"/>
      <c r="AD21" s="656">
        <v>4884839</v>
      </c>
      <c r="AE21" s="656"/>
      <c r="AF21" s="656"/>
      <c r="AG21" s="656"/>
      <c r="AH21" s="656"/>
      <c r="AI21" s="656"/>
      <c r="AJ21" s="656"/>
      <c r="AK21" s="656"/>
      <c r="AL21" s="620">
        <v>12.9</v>
      </c>
      <c r="AM21" s="621"/>
      <c r="AN21" s="621"/>
      <c r="AO21" s="657"/>
      <c r="AP21" s="614" t="s">
        <v>266</v>
      </c>
      <c r="AQ21" s="695"/>
      <c r="AR21" s="695"/>
      <c r="AS21" s="695"/>
      <c r="AT21" s="695"/>
      <c r="AU21" s="695"/>
      <c r="AV21" s="695"/>
      <c r="AW21" s="695"/>
      <c r="AX21" s="695"/>
      <c r="AY21" s="695"/>
      <c r="AZ21" s="695"/>
      <c r="BA21" s="695"/>
      <c r="BB21" s="695"/>
      <c r="BC21" s="695"/>
      <c r="BD21" s="695"/>
      <c r="BE21" s="695"/>
      <c r="BF21" s="696"/>
      <c r="BG21" s="617" t="s">
        <v>122</v>
      </c>
      <c r="BH21" s="618"/>
      <c r="BI21" s="618"/>
      <c r="BJ21" s="618"/>
      <c r="BK21" s="618"/>
      <c r="BL21" s="618"/>
      <c r="BM21" s="618"/>
      <c r="BN21" s="619"/>
      <c r="BO21" s="655" t="s">
        <v>122</v>
      </c>
      <c r="BP21" s="655"/>
      <c r="BQ21" s="655"/>
      <c r="BR21" s="655"/>
      <c r="BS21" s="656" t="s">
        <v>122</v>
      </c>
      <c r="BT21" s="656"/>
      <c r="BU21" s="656"/>
      <c r="BV21" s="656"/>
      <c r="BW21" s="656"/>
      <c r="BX21" s="656"/>
      <c r="BY21" s="656"/>
      <c r="BZ21" s="656"/>
      <c r="CA21" s="656"/>
      <c r="CB21" s="691"/>
      <c r="CD21" s="598"/>
      <c r="CE21" s="599"/>
      <c r="CF21" s="599"/>
      <c r="CG21" s="599"/>
      <c r="CH21" s="599"/>
      <c r="CI21" s="599"/>
      <c r="CJ21" s="599"/>
      <c r="CK21" s="599"/>
      <c r="CL21" s="599"/>
      <c r="CM21" s="599"/>
      <c r="CN21" s="599"/>
      <c r="CO21" s="599"/>
      <c r="CP21" s="599"/>
      <c r="CQ21" s="600"/>
      <c r="CR21" s="702"/>
      <c r="CS21" s="703"/>
      <c r="CT21" s="703"/>
      <c r="CU21" s="703"/>
      <c r="CV21" s="703"/>
      <c r="CW21" s="703"/>
      <c r="CX21" s="703"/>
      <c r="CY21" s="704"/>
      <c r="CZ21" s="705"/>
      <c r="DA21" s="705"/>
      <c r="DB21" s="705"/>
      <c r="DC21" s="705"/>
      <c r="DD21" s="706"/>
      <c r="DE21" s="703"/>
      <c r="DF21" s="703"/>
      <c r="DG21" s="703"/>
      <c r="DH21" s="703"/>
      <c r="DI21" s="703"/>
      <c r="DJ21" s="703"/>
      <c r="DK21" s="703"/>
      <c r="DL21" s="703"/>
      <c r="DM21" s="703"/>
      <c r="DN21" s="703"/>
      <c r="DO21" s="703"/>
      <c r="DP21" s="704"/>
      <c r="DQ21" s="706"/>
      <c r="DR21" s="703"/>
      <c r="DS21" s="703"/>
      <c r="DT21" s="703"/>
      <c r="DU21" s="703"/>
      <c r="DV21" s="703"/>
      <c r="DW21" s="703"/>
      <c r="DX21" s="703"/>
      <c r="DY21" s="703"/>
      <c r="DZ21" s="703"/>
      <c r="EA21" s="703"/>
      <c r="EB21" s="703"/>
      <c r="EC21" s="710"/>
    </row>
    <row r="22" spans="2:133" ht="11.25" customHeight="1" x14ac:dyDescent="0.2">
      <c r="B22" s="614" t="s">
        <v>267</v>
      </c>
      <c r="C22" s="615"/>
      <c r="D22" s="615"/>
      <c r="E22" s="615"/>
      <c r="F22" s="615"/>
      <c r="G22" s="615"/>
      <c r="H22" s="615"/>
      <c r="I22" s="615"/>
      <c r="J22" s="615"/>
      <c r="K22" s="615"/>
      <c r="L22" s="615"/>
      <c r="M22" s="615"/>
      <c r="N22" s="615"/>
      <c r="O22" s="615"/>
      <c r="P22" s="615"/>
      <c r="Q22" s="616"/>
      <c r="R22" s="617">
        <v>4884839</v>
      </c>
      <c r="S22" s="618"/>
      <c r="T22" s="618"/>
      <c r="U22" s="618"/>
      <c r="V22" s="618"/>
      <c r="W22" s="618"/>
      <c r="X22" s="618"/>
      <c r="Y22" s="619"/>
      <c r="Z22" s="655">
        <v>7.3</v>
      </c>
      <c r="AA22" s="655"/>
      <c r="AB22" s="655"/>
      <c r="AC22" s="655"/>
      <c r="AD22" s="656">
        <v>4884839</v>
      </c>
      <c r="AE22" s="656"/>
      <c r="AF22" s="656"/>
      <c r="AG22" s="656"/>
      <c r="AH22" s="656"/>
      <c r="AI22" s="656"/>
      <c r="AJ22" s="656"/>
      <c r="AK22" s="656"/>
      <c r="AL22" s="620">
        <v>12.9</v>
      </c>
      <c r="AM22" s="621"/>
      <c r="AN22" s="621"/>
      <c r="AO22" s="657"/>
      <c r="AP22" s="614" t="s">
        <v>268</v>
      </c>
      <c r="AQ22" s="695"/>
      <c r="AR22" s="695"/>
      <c r="AS22" s="695"/>
      <c r="AT22" s="695"/>
      <c r="AU22" s="695"/>
      <c r="AV22" s="695"/>
      <c r="AW22" s="695"/>
      <c r="AX22" s="695"/>
      <c r="AY22" s="695"/>
      <c r="AZ22" s="695"/>
      <c r="BA22" s="695"/>
      <c r="BB22" s="695"/>
      <c r="BC22" s="695"/>
      <c r="BD22" s="695"/>
      <c r="BE22" s="695"/>
      <c r="BF22" s="696"/>
      <c r="BG22" s="617" t="s">
        <v>122</v>
      </c>
      <c r="BH22" s="618"/>
      <c r="BI22" s="618"/>
      <c r="BJ22" s="618"/>
      <c r="BK22" s="618"/>
      <c r="BL22" s="618"/>
      <c r="BM22" s="618"/>
      <c r="BN22" s="619"/>
      <c r="BO22" s="655" t="s">
        <v>122</v>
      </c>
      <c r="BP22" s="655"/>
      <c r="BQ22" s="655"/>
      <c r="BR22" s="655"/>
      <c r="BS22" s="656" t="s">
        <v>122</v>
      </c>
      <c r="BT22" s="656"/>
      <c r="BU22" s="656"/>
      <c r="BV22" s="656"/>
      <c r="BW22" s="656"/>
      <c r="BX22" s="656"/>
      <c r="BY22" s="656"/>
      <c r="BZ22" s="656"/>
      <c r="CA22" s="656"/>
      <c r="CB22" s="691"/>
      <c r="CD22" s="669" t="s">
        <v>269</v>
      </c>
      <c r="CE22" s="670"/>
      <c r="CF22" s="670"/>
      <c r="CG22" s="670"/>
      <c r="CH22" s="670"/>
      <c r="CI22" s="670"/>
      <c r="CJ22" s="670"/>
      <c r="CK22" s="670"/>
      <c r="CL22" s="670"/>
      <c r="CM22" s="670"/>
      <c r="CN22" s="670"/>
      <c r="CO22" s="670"/>
      <c r="CP22" s="670"/>
      <c r="CQ22" s="670"/>
      <c r="CR22" s="670"/>
      <c r="CS22" s="670"/>
      <c r="CT22" s="670"/>
      <c r="CU22" s="670"/>
      <c r="CV22" s="670"/>
      <c r="CW22" s="670"/>
      <c r="CX22" s="670"/>
      <c r="CY22" s="670"/>
      <c r="CZ22" s="670"/>
      <c r="DA22" s="670"/>
      <c r="DB22" s="670"/>
      <c r="DC22" s="670"/>
      <c r="DD22" s="670"/>
      <c r="DE22" s="670"/>
      <c r="DF22" s="670"/>
      <c r="DG22" s="670"/>
      <c r="DH22" s="670"/>
      <c r="DI22" s="670"/>
      <c r="DJ22" s="670"/>
      <c r="DK22" s="670"/>
      <c r="DL22" s="670"/>
      <c r="DM22" s="670"/>
      <c r="DN22" s="670"/>
      <c r="DO22" s="670"/>
      <c r="DP22" s="670"/>
      <c r="DQ22" s="670"/>
      <c r="DR22" s="670"/>
      <c r="DS22" s="670"/>
      <c r="DT22" s="670"/>
      <c r="DU22" s="670"/>
      <c r="DV22" s="670"/>
      <c r="DW22" s="670"/>
      <c r="DX22" s="670"/>
      <c r="DY22" s="670"/>
      <c r="DZ22" s="670"/>
      <c r="EA22" s="670"/>
      <c r="EB22" s="670"/>
      <c r="EC22" s="671"/>
    </row>
    <row r="23" spans="2:133" ht="11.25" customHeight="1" x14ac:dyDescent="0.2">
      <c r="B23" s="614" t="s">
        <v>270</v>
      </c>
      <c r="C23" s="615"/>
      <c r="D23" s="615"/>
      <c r="E23" s="615"/>
      <c r="F23" s="615"/>
      <c r="G23" s="615"/>
      <c r="H23" s="615"/>
      <c r="I23" s="615"/>
      <c r="J23" s="615"/>
      <c r="K23" s="615"/>
      <c r="L23" s="615"/>
      <c r="M23" s="615"/>
      <c r="N23" s="615"/>
      <c r="O23" s="615"/>
      <c r="P23" s="615"/>
      <c r="Q23" s="616"/>
      <c r="R23" s="617">
        <v>565921</v>
      </c>
      <c r="S23" s="618"/>
      <c r="T23" s="618"/>
      <c r="U23" s="618"/>
      <c r="V23" s="618"/>
      <c r="W23" s="618"/>
      <c r="X23" s="618"/>
      <c r="Y23" s="619"/>
      <c r="Z23" s="655">
        <v>0.8</v>
      </c>
      <c r="AA23" s="655"/>
      <c r="AB23" s="655"/>
      <c r="AC23" s="655"/>
      <c r="AD23" s="656" t="s">
        <v>122</v>
      </c>
      <c r="AE23" s="656"/>
      <c r="AF23" s="656"/>
      <c r="AG23" s="656"/>
      <c r="AH23" s="656"/>
      <c r="AI23" s="656"/>
      <c r="AJ23" s="656"/>
      <c r="AK23" s="656"/>
      <c r="AL23" s="620" t="s">
        <v>122</v>
      </c>
      <c r="AM23" s="621"/>
      <c r="AN23" s="621"/>
      <c r="AO23" s="657"/>
      <c r="AP23" s="614" t="s">
        <v>271</v>
      </c>
      <c r="AQ23" s="695"/>
      <c r="AR23" s="695"/>
      <c r="AS23" s="695"/>
      <c r="AT23" s="695"/>
      <c r="AU23" s="695"/>
      <c r="AV23" s="695"/>
      <c r="AW23" s="695"/>
      <c r="AX23" s="695"/>
      <c r="AY23" s="695"/>
      <c r="AZ23" s="695"/>
      <c r="BA23" s="695"/>
      <c r="BB23" s="695"/>
      <c r="BC23" s="695"/>
      <c r="BD23" s="695"/>
      <c r="BE23" s="695"/>
      <c r="BF23" s="696"/>
      <c r="BG23" s="617">
        <v>2168708</v>
      </c>
      <c r="BH23" s="618"/>
      <c r="BI23" s="618"/>
      <c r="BJ23" s="618"/>
      <c r="BK23" s="618"/>
      <c r="BL23" s="618"/>
      <c r="BM23" s="618"/>
      <c r="BN23" s="619"/>
      <c r="BO23" s="655">
        <v>7.4</v>
      </c>
      <c r="BP23" s="655"/>
      <c r="BQ23" s="655"/>
      <c r="BR23" s="655"/>
      <c r="BS23" s="656" t="s">
        <v>122</v>
      </c>
      <c r="BT23" s="656"/>
      <c r="BU23" s="656"/>
      <c r="BV23" s="656"/>
      <c r="BW23" s="656"/>
      <c r="BX23" s="656"/>
      <c r="BY23" s="656"/>
      <c r="BZ23" s="656"/>
      <c r="CA23" s="656"/>
      <c r="CB23" s="691"/>
      <c r="CD23" s="669" t="s">
        <v>211</v>
      </c>
      <c r="CE23" s="670"/>
      <c r="CF23" s="670"/>
      <c r="CG23" s="670"/>
      <c r="CH23" s="670"/>
      <c r="CI23" s="670"/>
      <c r="CJ23" s="670"/>
      <c r="CK23" s="670"/>
      <c r="CL23" s="670"/>
      <c r="CM23" s="670"/>
      <c r="CN23" s="670"/>
      <c r="CO23" s="670"/>
      <c r="CP23" s="670"/>
      <c r="CQ23" s="671"/>
      <c r="CR23" s="669" t="s">
        <v>272</v>
      </c>
      <c r="CS23" s="670"/>
      <c r="CT23" s="670"/>
      <c r="CU23" s="670"/>
      <c r="CV23" s="670"/>
      <c r="CW23" s="670"/>
      <c r="CX23" s="670"/>
      <c r="CY23" s="671"/>
      <c r="CZ23" s="669" t="s">
        <v>273</v>
      </c>
      <c r="DA23" s="670"/>
      <c r="DB23" s="670"/>
      <c r="DC23" s="671"/>
      <c r="DD23" s="669" t="s">
        <v>274</v>
      </c>
      <c r="DE23" s="670"/>
      <c r="DF23" s="670"/>
      <c r="DG23" s="670"/>
      <c r="DH23" s="670"/>
      <c r="DI23" s="670"/>
      <c r="DJ23" s="670"/>
      <c r="DK23" s="671"/>
      <c r="DL23" s="707" t="s">
        <v>275</v>
      </c>
      <c r="DM23" s="708"/>
      <c r="DN23" s="708"/>
      <c r="DO23" s="708"/>
      <c r="DP23" s="708"/>
      <c r="DQ23" s="708"/>
      <c r="DR23" s="708"/>
      <c r="DS23" s="708"/>
      <c r="DT23" s="708"/>
      <c r="DU23" s="708"/>
      <c r="DV23" s="709"/>
      <c r="DW23" s="669" t="s">
        <v>276</v>
      </c>
      <c r="DX23" s="670"/>
      <c r="DY23" s="670"/>
      <c r="DZ23" s="670"/>
      <c r="EA23" s="670"/>
      <c r="EB23" s="670"/>
      <c r="EC23" s="671"/>
    </row>
    <row r="24" spans="2:133" ht="11.25" customHeight="1" x14ac:dyDescent="0.2">
      <c r="B24" s="614" t="s">
        <v>277</v>
      </c>
      <c r="C24" s="615"/>
      <c r="D24" s="615"/>
      <c r="E24" s="615"/>
      <c r="F24" s="615"/>
      <c r="G24" s="615"/>
      <c r="H24" s="615"/>
      <c r="I24" s="615"/>
      <c r="J24" s="615"/>
      <c r="K24" s="615"/>
      <c r="L24" s="615"/>
      <c r="M24" s="615"/>
      <c r="N24" s="615"/>
      <c r="O24" s="615"/>
      <c r="P24" s="615"/>
      <c r="Q24" s="616"/>
      <c r="R24" s="617" t="s">
        <v>122</v>
      </c>
      <c r="S24" s="618"/>
      <c r="T24" s="618"/>
      <c r="U24" s="618"/>
      <c r="V24" s="618"/>
      <c r="W24" s="618"/>
      <c r="X24" s="618"/>
      <c r="Y24" s="619"/>
      <c r="Z24" s="655" t="s">
        <v>122</v>
      </c>
      <c r="AA24" s="655"/>
      <c r="AB24" s="655"/>
      <c r="AC24" s="655"/>
      <c r="AD24" s="656" t="s">
        <v>122</v>
      </c>
      <c r="AE24" s="656"/>
      <c r="AF24" s="656"/>
      <c r="AG24" s="656"/>
      <c r="AH24" s="656"/>
      <c r="AI24" s="656"/>
      <c r="AJ24" s="656"/>
      <c r="AK24" s="656"/>
      <c r="AL24" s="620" t="s">
        <v>122</v>
      </c>
      <c r="AM24" s="621"/>
      <c r="AN24" s="621"/>
      <c r="AO24" s="657"/>
      <c r="AP24" s="614" t="s">
        <v>278</v>
      </c>
      <c r="AQ24" s="695"/>
      <c r="AR24" s="695"/>
      <c r="AS24" s="695"/>
      <c r="AT24" s="695"/>
      <c r="AU24" s="695"/>
      <c r="AV24" s="695"/>
      <c r="AW24" s="695"/>
      <c r="AX24" s="695"/>
      <c r="AY24" s="695"/>
      <c r="AZ24" s="695"/>
      <c r="BA24" s="695"/>
      <c r="BB24" s="695"/>
      <c r="BC24" s="695"/>
      <c r="BD24" s="695"/>
      <c r="BE24" s="695"/>
      <c r="BF24" s="696"/>
      <c r="BG24" s="617" t="s">
        <v>122</v>
      </c>
      <c r="BH24" s="618"/>
      <c r="BI24" s="618"/>
      <c r="BJ24" s="618"/>
      <c r="BK24" s="618"/>
      <c r="BL24" s="618"/>
      <c r="BM24" s="618"/>
      <c r="BN24" s="619"/>
      <c r="BO24" s="655" t="s">
        <v>122</v>
      </c>
      <c r="BP24" s="655"/>
      <c r="BQ24" s="655"/>
      <c r="BR24" s="655"/>
      <c r="BS24" s="656" t="s">
        <v>122</v>
      </c>
      <c r="BT24" s="656"/>
      <c r="BU24" s="656"/>
      <c r="BV24" s="656"/>
      <c r="BW24" s="656"/>
      <c r="BX24" s="656"/>
      <c r="BY24" s="656"/>
      <c r="BZ24" s="656"/>
      <c r="CA24" s="656"/>
      <c r="CB24" s="691"/>
      <c r="CD24" s="675" t="s">
        <v>279</v>
      </c>
      <c r="CE24" s="676"/>
      <c r="CF24" s="676"/>
      <c r="CG24" s="676"/>
      <c r="CH24" s="676"/>
      <c r="CI24" s="676"/>
      <c r="CJ24" s="676"/>
      <c r="CK24" s="676"/>
      <c r="CL24" s="676"/>
      <c r="CM24" s="676"/>
      <c r="CN24" s="676"/>
      <c r="CO24" s="676"/>
      <c r="CP24" s="676"/>
      <c r="CQ24" s="677"/>
      <c r="CR24" s="672">
        <v>31647785</v>
      </c>
      <c r="CS24" s="673"/>
      <c r="CT24" s="673"/>
      <c r="CU24" s="673"/>
      <c r="CV24" s="673"/>
      <c r="CW24" s="673"/>
      <c r="CX24" s="673"/>
      <c r="CY24" s="698"/>
      <c r="CZ24" s="699">
        <v>49.2</v>
      </c>
      <c r="DA24" s="681"/>
      <c r="DB24" s="681"/>
      <c r="DC24" s="701"/>
      <c r="DD24" s="697">
        <v>21700086</v>
      </c>
      <c r="DE24" s="673"/>
      <c r="DF24" s="673"/>
      <c r="DG24" s="673"/>
      <c r="DH24" s="673"/>
      <c r="DI24" s="673"/>
      <c r="DJ24" s="673"/>
      <c r="DK24" s="698"/>
      <c r="DL24" s="697">
        <v>19986622</v>
      </c>
      <c r="DM24" s="673"/>
      <c r="DN24" s="673"/>
      <c r="DO24" s="673"/>
      <c r="DP24" s="673"/>
      <c r="DQ24" s="673"/>
      <c r="DR24" s="673"/>
      <c r="DS24" s="673"/>
      <c r="DT24" s="673"/>
      <c r="DU24" s="673"/>
      <c r="DV24" s="698"/>
      <c r="DW24" s="699">
        <v>52.3</v>
      </c>
      <c r="DX24" s="681"/>
      <c r="DY24" s="681"/>
      <c r="DZ24" s="681"/>
      <c r="EA24" s="681"/>
      <c r="EB24" s="681"/>
      <c r="EC24" s="700"/>
    </row>
    <row r="25" spans="2:133" ht="11.25" customHeight="1" x14ac:dyDescent="0.2">
      <c r="B25" s="614" t="s">
        <v>280</v>
      </c>
      <c r="C25" s="615"/>
      <c r="D25" s="615"/>
      <c r="E25" s="615"/>
      <c r="F25" s="615"/>
      <c r="G25" s="615"/>
      <c r="H25" s="615"/>
      <c r="I25" s="615"/>
      <c r="J25" s="615"/>
      <c r="K25" s="615"/>
      <c r="L25" s="615"/>
      <c r="M25" s="615"/>
      <c r="N25" s="615"/>
      <c r="O25" s="615"/>
      <c r="P25" s="615"/>
      <c r="Q25" s="616"/>
      <c r="R25" s="617">
        <v>40361695</v>
      </c>
      <c r="S25" s="618"/>
      <c r="T25" s="618"/>
      <c r="U25" s="618"/>
      <c r="V25" s="618"/>
      <c r="W25" s="618"/>
      <c r="X25" s="618"/>
      <c r="Y25" s="619"/>
      <c r="Z25" s="655">
        <v>60</v>
      </c>
      <c r="AA25" s="655"/>
      <c r="AB25" s="655"/>
      <c r="AC25" s="655"/>
      <c r="AD25" s="656">
        <v>37627066</v>
      </c>
      <c r="AE25" s="656"/>
      <c r="AF25" s="656"/>
      <c r="AG25" s="656"/>
      <c r="AH25" s="656"/>
      <c r="AI25" s="656"/>
      <c r="AJ25" s="656"/>
      <c r="AK25" s="656"/>
      <c r="AL25" s="620">
        <v>99.4</v>
      </c>
      <c r="AM25" s="621"/>
      <c r="AN25" s="621"/>
      <c r="AO25" s="657"/>
      <c r="AP25" s="614" t="s">
        <v>281</v>
      </c>
      <c r="AQ25" s="695"/>
      <c r="AR25" s="695"/>
      <c r="AS25" s="695"/>
      <c r="AT25" s="695"/>
      <c r="AU25" s="695"/>
      <c r="AV25" s="695"/>
      <c r="AW25" s="695"/>
      <c r="AX25" s="695"/>
      <c r="AY25" s="695"/>
      <c r="AZ25" s="695"/>
      <c r="BA25" s="695"/>
      <c r="BB25" s="695"/>
      <c r="BC25" s="695"/>
      <c r="BD25" s="695"/>
      <c r="BE25" s="695"/>
      <c r="BF25" s="696"/>
      <c r="BG25" s="617" t="s">
        <v>122</v>
      </c>
      <c r="BH25" s="618"/>
      <c r="BI25" s="618"/>
      <c r="BJ25" s="618"/>
      <c r="BK25" s="618"/>
      <c r="BL25" s="618"/>
      <c r="BM25" s="618"/>
      <c r="BN25" s="619"/>
      <c r="BO25" s="655" t="s">
        <v>122</v>
      </c>
      <c r="BP25" s="655"/>
      <c r="BQ25" s="655"/>
      <c r="BR25" s="655"/>
      <c r="BS25" s="656" t="s">
        <v>122</v>
      </c>
      <c r="BT25" s="656"/>
      <c r="BU25" s="656"/>
      <c r="BV25" s="656"/>
      <c r="BW25" s="656"/>
      <c r="BX25" s="656"/>
      <c r="BY25" s="656"/>
      <c r="BZ25" s="656"/>
      <c r="CA25" s="656"/>
      <c r="CB25" s="691"/>
      <c r="CD25" s="614" t="s">
        <v>282</v>
      </c>
      <c r="CE25" s="615"/>
      <c r="CF25" s="615"/>
      <c r="CG25" s="615"/>
      <c r="CH25" s="615"/>
      <c r="CI25" s="615"/>
      <c r="CJ25" s="615"/>
      <c r="CK25" s="615"/>
      <c r="CL25" s="615"/>
      <c r="CM25" s="615"/>
      <c r="CN25" s="615"/>
      <c r="CO25" s="615"/>
      <c r="CP25" s="615"/>
      <c r="CQ25" s="616"/>
      <c r="CR25" s="617">
        <v>10707585</v>
      </c>
      <c r="CS25" s="630"/>
      <c r="CT25" s="630"/>
      <c r="CU25" s="630"/>
      <c r="CV25" s="630"/>
      <c r="CW25" s="630"/>
      <c r="CX25" s="630"/>
      <c r="CY25" s="631"/>
      <c r="CZ25" s="620">
        <v>16.600000000000001</v>
      </c>
      <c r="DA25" s="632"/>
      <c r="DB25" s="632"/>
      <c r="DC25" s="633"/>
      <c r="DD25" s="623">
        <v>9931382</v>
      </c>
      <c r="DE25" s="630"/>
      <c r="DF25" s="630"/>
      <c r="DG25" s="630"/>
      <c r="DH25" s="630"/>
      <c r="DI25" s="630"/>
      <c r="DJ25" s="630"/>
      <c r="DK25" s="631"/>
      <c r="DL25" s="623">
        <v>9879545</v>
      </c>
      <c r="DM25" s="630"/>
      <c r="DN25" s="630"/>
      <c r="DO25" s="630"/>
      <c r="DP25" s="630"/>
      <c r="DQ25" s="630"/>
      <c r="DR25" s="630"/>
      <c r="DS25" s="630"/>
      <c r="DT25" s="630"/>
      <c r="DU25" s="630"/>
      <c r="DV25" s="631"/>
      <c r="DW25" s="620">
        <v>25.9</v>
      </c>
      <c r="DX25" s="632"/>
      <c r="DY25" s="632"/>
      <c r="DZ25" s="632"/>
      <c r="EA25" s="632"/>
      <c r="EB25" s="632"/>
      <c r="EC25" s="644"/>
    </row>
    <row r="26" spans="2:133" ht="11.25" customHeight="1" x14ac:dyDescent="0.2">
      <c r="B26" s="614" t="s">
        <v>283</v>
      </c>
      <c r="C26" s="615"/>
      <c r="D26" s="615"/>
      <c r="E26" s="615"/>
      <c r="F26" s="615"/>
      <c r="G26" s="615"/>
      <c r="H26" s="615"/>
      <c r="I26" s="615"/>
      <c r="J26" s="615"/>
      <c r="K26" s="615"/>
      <c r="L26" s="615"/>
      <c r="M26" s="615"/>
      <c r="N26" s="615"/>
      <c r="O26" s="615"/>
      <c r="P26" s="615"/>
      <c r="Q26" s="616"/>
      <c r="R26" s="617">
        <v>14237</v>
      </c>
      <c r="S26" s="618"/>
      <c r="T26" s="618"/>
      <c r="U26" s="618"/>
      <c r="V26" s="618"/>
      <c r="W26" s="618"/>
      <c r="X26" s="618"/>
      <c r="Y26" s="619"/>
      <c r="Z26" s="655">
        <v>0</v>
      </c>
      <c r="AA26" s="655"/>
      <c r="AB26" s="655"/>
      <c r="AC26" s="655"/>
      <c r="AD26" s="656">
        <v>14237</v>
      </c>
      <c r="AE26" s="656"/>
      <c r="AF26" s="656"/>
      <c r="AG26" s="656"/>
      <c r="AH26" s="656"/>
      <c r="AI26" s="656"/>
      <c r="AJ26" s="656"/>
      <c r="AK26" s="656"/>
      <c r="AL26" s="620">
        <v>0</v>
      </c>
      <c r="AM26" s="621"/>
      <c r="AN26" s="621"/>
      <c r="AO26" s="657"/>
      <c r="AP26" s="614" t="s">
        <v>284</v>
      </c>
      <c r="AQ26" s="695"/>
      <c r="AR26" s="695"/>
      <c r="AS26" s="695"/>
      <c r="AT26" s="695"/>
      <c r="AU26" s="695"/>
      <c r="AV26" s="695"/>
      <c r="AW26" s="695"/>
      <c r="AX26" s="695"/>
      <c r="AY26" s="695"/>
      <c r="AZ26" s="695"/>
      <c r="BA26" s="695"/>
      <c r="BB26" s="695"/>
      <c r="BC26" s="695"/>
      <c r="BD26" s="695"/>
      <c r="BE26" s="695"/>
      <c r="BF26" s="696"/>
      <c r="BG26" s="617" t="s">
        <v>122</v>
      </c>
      <c r="BH26" s="618"/>
      <c r="BI26" s="618"/>
      <c r="BJ26" s="618"/>
      <c r="BK26" s="618"/>
      <c r="BL26" s="618"/>
      <c r="BM26" s="618"/>
      <c r="BN26" s="619"/>
      <c r="BO26" s="655" t="s">
        <v>122</v>
      </c>
      <c r="BP26" s="655"/>
      <c r="BQ26" s="655"/>
      <c r="BR26" s="655"/>
      <c r="BS26" s="656" t="s">
        <v>122</v>
      </c>
      <c r="BT26" s="656"/>
      <c r="BU26" s="656"/>
      <c r="BV26" s="656"/>
      <c r="BW26" s="656"/>
      <c r="BX26" s="656"/>
      <c r="BY26" s="656"/>
      <c r="BZ26" s="656"/>
      <c r="CA26" s="656"/>
      <c r="CB26" s="691"/>
      <c r="CD26" s="614" t="s">
        <v>285</v>
      </c>
      <c r="CE26" s="615"/>
      <c r="CF26" s="615"/>
      <c r="CG26" s="615"/>
      <c r="CH26" s="615"/>
      <c r="CI26" s="615"/>
      <c r="CJ26" s="615"/>
      <c r="CK26" s="615"/>
      <c r="CL26" s="615"/>
      <c r="CM26" s="615"/>
      <c r="CN26" s="615"/>
      <c r="CO26" s="615"/>
      <c r="CP26" s="615"/>
      <c r="CQ26" s="616"/>
      <c r="CR26" s="617">
        <v>7134844</v>
      </c>
      <c r="CS26" s="618"/>
      <c r="CT26" s="618"/>
      <c r="CU26" s="618"/>
      <c r="CV26" s="618"/>
      <c r="CW26" s="618"/>
      <c r="CX26" s="618"/>
      <c r="CY26" s="619"/>
      <c r="CZ26" s="620">
        <v>11.1</v>
      </c>
      <c r="DA26" s="632"/>
      <c r="DB26" s="632"/>
      <c r="DC26" s="633"/>
      <c r="DD26" s="623">
        <v>6625741</v>
      </c>
      <c r="DE26" s="618"/>
      <c r="DF26" s="618"/>
      <c r="DG26" s="618"/>
      <c r="DH26" s="618"/>
      <c r="DI26" s="618"/>
      <c r="DJ26" s="618"/>
      <c r="DK26" s="619"/>
      <c r="DL26" s="623" t="s">
        <v>122</v>
      </c>
      <c r="DM26" s="618"/>
      <c r="DN26" s="618"/>
      <c r="DO26" s="618"/>
      <c r="DP26" s="618"/>
      <c r="DQ26" s="618"/>
      <c r="DR26" s="618"/>
      <c r="DS26" s="618"/>
      <c r="DT26" s="618"/>
      <c r="DU26" s="618"/>
      <c r="DV26" s="619"/>
      <c r="DW26" s="620" t="s">
        <v>122</v>
      </c>
      <c r="DX26" s="632"/>
      <c r="DY26" s="632"/>
      <c r="DZ26" s="632"/>
      <c r="EA26" s="632"/>
      <c r="EB26" s="632"/>
      <c r="EC26" s="644"/>
    </row>
    <row r="27" spans="2:133" ht="11.25" customHeight="1" x14ac:dyDescent="0.2">
      <c r="B27" s="614" t="s">
        <v>286</v>
      </c>
      <c r="C27" s="615"/>
      <c r="D27" s="615"/>
      <c r="E27" s="615"/>
      <c r="F27" s="615"/>
      <c r="G27" s="615"/>
      <c r="H27" s="615"/>
      <c r="I27" s="615"/>
      <c r="J27" s="615"/>
      <c r="K27" s="615"/>
      <c r="L27" s="615"/>
      <c r="M27" s="615"/>
      <c r="N27" s="615"/>
      <c r="O27" s="615"/>
      <c r="P27" s="615"/>
      <c r="Q27" s="616"/>
      <c r="R27" s="617">
        <v>131066</v>
      </c>
      <c r="S27" s="618"/>
      <c r="T27" s="618"/>
      <c r="U27" s="618"/>
      <c r="V27" s="618"/>
      <c r="W27" s="618"/>
      <c r="X27" s="618"/>
      <c r="Y27" s="619"/>
      <c r="Z27" s="655">
        <v>0.2</v>
      </c>
      <c r="AA27" s="655"/>
      <c r="AB27" s="655"/>
      <c r="AC27" s="655"/>
      <c r="AD27" s="656" t="s">
        <v>122</v>
      </c>
      <c r="AE27" s="656"/>
      <c r="AF27" s="656"/>
      <c r="AG27" s="656"/>
      <c r="AH27" s="656"/>
      <c r="AI27" s="656"/>
      <c r="AJ27" s="656"/>
      <c r="AK27" s="656"/>
      <c r="AL27" s="620" t="s">
        <v>122</v>
      </c>
      <c r="AM27" s="621"/>
      <c r="AN27" s="621"/>
      <c r="AO27" s="657"/>
      <c r="AP27" s="614" t="s">
        <v>287</v>
      </c>
      <c r="AQ27" s="615"/>
      <c r="AR27" s="615"/>
      <c r="AS27" s="615"/>
      <c r="AT27" s="615"/>
      <c r="AU27" s="615"/>
      <c r="AV27" s="615"/>
      <c r="AW27" s="615"/>
      <c r="AX27" s="615"/>
      <c r="AY27" s="615"/>
      <c r="AZ27" s="615"/>
      <c r="BA27" s="615"/>
      <c r="BB27" s="615"/>
      <c r="BC27" s="615"/>
      <c r="BD27" s="615"/>
      <c r="BE27" s="615"/>
      <c r="BF27" s="616"/>
      <c r="BG27" s="617">
        <v>29159450</v>
      </c>
      <c r="BH27" s="618"/>
      <c r="BI27" s="618"/>
      <c r="BJ27" s="618"/>
      <c r="BK27" s="618"/>
      <c r="BL27" s="618"/>
      <c r="BM27" s="618"/>
      <c r="BN27" s="619"/>
      <c r="BO27" s="655">
        <v>100</v>
      </c>
      <c r="BP27" s="655"/>
      <c r="BQ27" s="655"/>
      <c r="BR27" s="655"/>
      <c r="BS27" s="656" t="s">
        <v>122</v>
      </c>
      <c r="BT27" s="656"/>
      <c r="BU27" s="656"/>
      <c r="BV27" s="656"/>
      <c r="BW27" s="656"/>
      <c r="BX27" s="656"/>
      <c r="BY27" s="656"/>
      <c r="BZ27" s="656"/>
      <c r="CA27" s="656"/>
      <c r="CB27" s="691"/>
      <c r="CD27" s="614" t="s">
        <v>288</v>
      </c>
      <c r="CE27" s="615"/>
      <c r="CF27" s="615"/>
      <c r="CG27" s="615"/>
      <c r="CH27" s="615"/>
      <c r="CI27" s="615"/>
      <c r="CJ27" s="615"/>
      <c r="CK27" s="615"/>
      <c r="CL27" s="615"/>
      <c r="CM27" s="615"/>
      <c r="CN27" s="615"/>
      <c r="CO27" s="615"/>
      <c r="CP27" s="615"/>
      <c r="CQ27" s="616"/>
      <c r="CR27" s="617">
        <v>15053795</v>
      </c>
      <c r="CS27" s="630"/>
      <c r="CT27" s="630"/>
      <c r="CU27" s="630"/>
      <c r="CV27" s="630"/>
      <c r="CW27" s="630"/>
      <c r="CX27" s="630"/>
      <c r="CY27" s="631"/>
      <c r="CZ27" s="620">
        <v>23.4</v>
      </c>
      <c r="DA27" s="632"/>
      <c r="DB27" s="632"/>
      <c r="DC27" s="633"/>
      <c r="DD27" s="623">
        <v>5891156</v>
      </c>
      <c r="DE27" s="630"/>
      <c r="DF27" s="630"/>
      <c r="DG27" s="630"/>
      <c r="DH27" s="630"/>
      <c r="DI27" s="630"/>
      <c r="DJ27" s="630"/>
      <c r="DK27" s="631"/>
      <c r="DL27" s="623">
        <v>4229529</v>
      </c>
      <c r="DM27" s="630"/>
      <c r="DN27" s="630"/>
      <c r="DO27" s="630"/>
      <c r="DP27" s="630"/>
      <c r="DQ27" s="630"/>
      <c r="DR27" s="630"/>
      <c r="DS27" s="630"/>
      <c r="DT27" s="630"/>
      <c r="DU27" s="630"/>
      <c r="DV27" s="631"/>
      <c r="DW27" s="620">
        <v>11.1</v>
      </c>
      <c r="DX27" s="632"/>
      <c r="DY27" s="632"/>
      <c r="DZ27" s="632"/>
      <c r="EA27" s="632"/>
      <c r="EB27" s="632"/>
      <c r="EC27" s="644"/>
    </row>
    <row r="28" spans="2:133" ht="11.25" customHeight="1" x14ac:dyDescent="0.2">
      <c r="B28" s="614" t="s">
        <v>289</v>
      </c>
      <c r="C28" s="615"/>
      <c r="D28" s="615"/>
      <c r="E28" s="615"/>
      <c r="F28" s="615"/>
      <c r="G28" s="615"/>
      <c r="H28" s="615"/>
      <c r="I28" s="615"/>
      <c r="J28" s="615"/>
      <c r="K28" s="615"/>
      <c r="L28" s="615"/>
      <c r="M28" s="615"/>
      <c r="N28" s="615"/>
      <c r="O28" s="615"/>
      <c r="P28" s="615"/>
      <c r="Q28" s="616"/>
      <c r="R28" s="617">
        <v>988929</v>
      </c>
      <c r="S28" s="618"/>
      <c r="T28" s="618"/>
      <c r="U28" s="618"/>
      <c r="V28" s="618"/>
      <c r="W28" s="618"/>
      <c r="X28" s="618"/>
      <c r="Y28" s="619"/>
      <c r="Z28" s="655">
        <v>1.5</v>
      </c>
      <c r="AA28" s="655"/>
      <c r="AB28" s="655"/>
      <c r="AC28" s="655"/>
      <c r="AD28" s="656">
        <v>162286</v>
      </c>
      <c r="AE28" s="656"/>
      <c r="AF28" s="656"/>
      <c r="AG28" s="656"/>
      <c r="AH28" s="656"/>
      <c r="AI28" s="656"/>
      <c r="AJ28" s="656"/>
      <c r="AK28" s="656"/>
      <c r="AL28" s="620">
        <v>0.4</v>
      </c>
      <c r="AM28" s="621"/>
      <c r="AN28" s="621"/>
      <c r="AO28" s="657"/>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55"/>
      <c r="BP28" s="655"/>
      <c r="BQ28" s="655"/>
      <c r="BR28" s="655"/>
      <c r="BS28" s="623"/>
      <c r="BT28" s="618"/>
      <c r="BU28" s="618"/>
      <c r="BV28" s="618"/>
      <c r="BW28" s="618"/>
      <c r="BX28" s="618"/>
      <c r="BY28" s="618"/>
      <c r="BZ28" s="618"/>
      <c r="CA28" s="618"/>
      <c r="CB28" s="654"/>
      <c r="CD28" s="614" t="s">
        <v>290</v>
      </c>
      <c r="CE28" s="615"/>
      <c r="CF28" s="615"/>
      <c r="CG28" s="615"/>
      <c r="CH28" s="615"/>
      <c r="CI28" s="615"/>
      <c r="CJ28" s="615"/>
      <c r="CK28" s="615"/>
      <c r="CL28" s="615"/>
      <c r="CM28" s="615"/>
      <c r="CN28" s="615"/>
      <c r="CO28" s="615"/>
      <c r="CP28" s="615"/>
      <c r="CQ28" s="616"/>
      <c r="CR28" s="617">
        <v>5886405</v>
      </c>
      <c r="CS28" s="618"/>
      <c r="CT28" s="618"/>
      <c r="CU28" s="618"/>
      <c r="CV28" s="618"/>
      <c r="CW28" s="618"/>
      <c r="CX28" s="618"/>
      <c r="CY28" s="619"/>
      <c r="CZ28" s="620">
        <v>9.1</v>
      </c>
      <c r="DA28" s="632"/>
      <c r="DB28" s="632"/>
      <c r="DC28" s="633"/>
      <c r="DD28" s="623">
        <v>5877548</v>
      </c>
      <c r="DE28" s="618"/>
      <c r="DF28" s="618"/>
      <c r="DG28" s="618"/>
      <c r="DH28" s="618"/>
      <c r="DI28" s="618"/>
      <c r="DJ28" s="618"/>
      <c r="DK28" s="619"/>
      <c r="DL28" s="623">
        <v>5877548</v>
      </c>
      <c r="DM28" s="618"/>
      <c r="DN28" s="618"/>
      <c r="DO28" s="618"/>
      <c r="DP28" s="618"/>
      <c r="DQ28" s="618"/>
      <c r="DR28" s="618"/>
      <c r="DS28" s="618"/>
      <c r="DT28" s="618"/>
      <c r="DU28" s="618"/>
      <c r="DV28" s="619"/>
      <c r="DW28" s="620">
        <v>15.4</v>
      </c>
      <c r="DX28" s="632"/>
      <c r="DY28" s="632"/>
      <c r="DZ28" s="632"/>
      <c r="EA28" s="632"/>
      <c r="EB28" s="632"/>
      <c r="EC28" s="644"/>
    </row>
    <row r="29" spans="2:133" ht="11.25" customHeight="1" x14ac:dyDescent="0.2">
      <c r="B29" s="614" t="s">
        <v>291</v>
      </c>
      <c r="C29" s="615"/>
      <c r="D29" s="615"/>
      <c r="E29" s="615"/>
      <c r="F29" s="615"/>
      <c r="G29" s="615"/>
      <c r="H29" s="615"/>
      <c r="I29" s="615"/>
      <c r="J29" s="615"/>
      <c r="K29" s="615"/>
      <c r="L29" s="615"/>
      <c r="M29" s="615"/>
      <c r="N29" s="615"/>
      <c r="O29" s="615"/>
      <c r="P29" s="615"/>
      <c r="Q29" s="616"/>
      <c r="R29" s="617">
        <v>473326</v>
      </c>
      <c r="S29" s="618"/>
      <c r="T29" s="618"/>
      <c r="U29" s="618"/>
      <c r="V29" s="618"/>
      <c r="W29" s="618"/>
      <c r="X29" s="618"/>
      <c r="Y29" s="619"/>
      <c r="Z29" s="655">
        <v>0.7</v>
      </c>
      <c r="AA29" s="655"/>
      <c r="AB29" s="655"/>
      <c r="AC29" s="655"/>
      <c r="AD29" s="656" t="s">
        <v>122</v>
      </c>
      <c r="AE29" s="656"/>
      <c r="AF29" s="656"/>
      <c r="AG29" s="656"/>
      <c r="AH29" s="656"/>
      <c r="AI29" s="656"/>
      <c r="AJ29" s="656"/>
      <c r="AK29" s="656"/>
      <c r="AL29" s="620" t="s">
        <v>122</v>
      </c>
      <c r="AM29" s="621"/>
      <c r="AN29" s="621"/>
      <c r="AO29" s="657"/>
      <c r="AP29" s="598"/>
      <c r="AQ29" s="599"/>
      <c r="AR29" s="599"/>
      <c r="AS29" s="599"/>
      <c r="AT29" s="599"/>
      <c r="AU29" s="599"/>
      <c r="AV29" s="599"/>
      <c r="AW29" s="599"/>
      <c r="AX29" s="599"/>
      <c r="AY29" s="599"/>
      <c r="AZ29" s="599"/>
      <c r="BA29" s="599"/>
      <c r="BB29" s="599"/>
      <c r="BC29" s="599"/>
      <c r="BD29" s="599"/>
      <c r="BE29" s="599"/>
      <c r="BF29" s="600"/>
      <c r="BG29" s="617"/>
      <c r="BH29" s="618"/>
      <c r="BI29" s="618"/>
      <c r="BJ29" s="618"/>
      <c r="BK29" s="618"/>
      <c r="BL29" s="618"/>
      <c r="BM29" s="618"/>
      <c r="BN29" s="619"/>
      <c r="BO29" s="655"/>
      <c r="BP29" s="655"/>
      <c r="BQ29" s="655"/>
      <c r="BR29" s="655"/>
      <c r="BS29" s="656"/>
      <c r="BT29" s="656"/>
      <c r="BU29" s="656"/>
      <c r="BV29" s="656"/>
      <c r="BW29" s="656"/>
      <c r="BX29" s="656"/>
      <c r="BY29" s="656"/>
      <c r="BZ29" s="656"/>
      <c r="CA29" s="656"/>
      <c r="CB29" s="691"/>
      <c r="CD29" s="636" t="s">
        <v>292</v>
      </c>
      <c r="CE29" s="637"/>
      <c r="CF29" s="614" t="s">
        <v>66</v>
      </c>
      <c r="CG29" s="615"/>
      <c r="CH29" s="615"/>
      <c r="CI29" s="615"/>
      <c r="CJ29" s="615"/>
      <c r="CK29" s="615"/>
      <c r="CL29" s="615"/>
      <c r="CM29" s="615"/>
      <c r="CN29" s="615"/>
      <c r="CO29" s="615"/>
      <c r="CP29" s="615"/>
      <c r="CQ29" s="616"/>
      <c r="CR29" s="617">
        <v>5886405</v>
      </c>
      <c r="CS29" s="630"/>
      <c r="CT29" s="630"/>
      <c r="CU29" s="630"/>
      <c r="CV29" s="630"/>
      <c r="CW29" s="630"/>
      <c r="CX29" s="630"/>
      <c r="CY29" s="631"/>
      <c r="CZ29" s="620">
        <v>9.1</v>
      </c>
      <c r="DA29" s="632"/>
      <c r="DB29" s="632"/>
      <c r="DC29" s="633"/>
      <c r="DD29" s="623">
        <v>5877548</v>
      </c>
      <c r="DE29" s="630"/>
      <c r="DF29" s="630"/>
      <c r="DG29" s="630"/>
      <c r="DH29" s="630"/>
      <c r="DI29" s="630"/>
      <c r="DJ29" s="630"/>
      <c r="DK29" s="631"/>
      <c r="DL29" s="623">
        <v>5877548</v>
      </c>
      <c r="DM29" s="630"/>
      <c r="DN29" s="630"/>
      <c r="DO29" s="630"/>
      <c r="DP29" s="630"/>
      <c r="DQ29" s="630"/>
      <c r="DR29" s="630"/>
      <c r="DS29" s="630"/>
      <c r="DT29" s="630"/>
      <c r="DU29" s="630"/>
      <c r="DV29" s="631"/>
      <c r="DW29" s="620">
        <v>15.4</v>
      </c>
      <c r="DX29" s="632"/>
      <c r="DY29" s="632"/>
      <c r="DZ29" s="632"/>
      <c r="EA29" s="632"/>
      <c r="EB29" s="632"/>
      <c r="EC29" s="644"/>
    </row>
    <row r="30" spans="2:133" ht="11.25" customHeight="1" x14ac:dyDescent="0.2">
      <c r="B30" s="614" t="s">
        <v>293</v>
      </c>
      <c r="C30" s="615"/>
      <c r="D30" s="615"/>
      <c r="E30" s="615"/>
      <c r="F30" s="615"/>
      <c r="G30" s="615"/>
      <c r="H30" s="615"/>
      <c r="I30" s="615"/>
      <c r="J30" s="615"/>
      <c r="K30" s="615"/>
      <c r="L30" s="615"/>
      <c r="M30" s="615"/>
      <c r="N30" s="615"/>
      <c r="O30" s="615"/>
      <c r="P30" s="615"/>
      <c r="Q30" s="616"/>
      <c r="R30" s="617">
        <v>10312306</v>
      </c>
      <c r="S30" s="618"/>
      <c r="T30" s="618"/>
      <c r="U30" s="618"/>
      <c r="V30" s="618"/>
      <c r="W30" s="618"/>
      <c r="X30" s="618"/>
      <c r="Y30" s="619"/>
      <c r="Z30" s="655">
        <v>15.3</v>
      </c>
      <c r="AA30" s="655"/>
      <c r="AB30" s="655"/>
      <c r="AC30" s="655"/>
      <c r="AD30" s="656" t="s">
        <v>122</v>
      </c>
      <c r="AE30" s="656"/>
      <c r="AF30" s="656"/>
      <c r="AG30" s="656"/>
      <c r="AH30" s="656"/>
      <c r="AI30" s="656"/>
      <c r="AJ30" s="656"/>
      <c r="AK30" s="656"/>
      <c r="AL30" s="620" t="s">
        <v>122</v>
      </c>
      <c r="AM30" s="621"/>
      <c r="AN30" s="621"/>
      <c r="AO30" s="657"/>
      <c r="AP30" s="669" t="s">
        <v>211</v>
      </c>
      <c r="AQ30" s="670"/>
      <c r="AR30" s="670"/>
      <c r="AS30" s="670"/>
      <c r="AT30" s="670"/>
      <c r="AU30" s="670"/>
      <c r="AV30" s="670"/>
      <c r="AW30" s="670"/>
      <c r="AX30" s="670"/>
      <c r="AY30" s="670"/>
      <c r="AZ30" s="670"/>
      <c r="BA30" s="670"/>
      <c r="BB30" s="670"/>
      <c r="BC30" s="670"/>
      <c r="BD30" s="670"/>
      <c r="BE30" s="670"/>
      <c r="BF30" s="671"/>
      <c r="BG30" s="669" t="s">
        <v>294</v>
      </c>
      <c r="BH30" s="689"/>
      <c r="BI30" s="689"/>
      <c r="BJ30" s="689"/>
      <c r="BK30" s="689"/>
      <c r="BL30" s="689"/>
      <c r="BM30" s="689"/>
      <c r="BN30" s="689"/>
      <c r="BO30" s="689"/>
      <c r="BP30" s="689"/>
      <c r="BQ30" s="690"/>
      <c r="BR30" s="669" t="s">
        <v>295</v>
      </c>
      <c r="BS30" s="689"/>
      <c r="BT30" s="689"/>
      <c r="BU30" s="689"/>
      <c r="BV30" s="689"/>
      <c r="BW30" s="689"/>
      <c r="BX30" s="689"/>
      <c r="BY30" s="689"/>
      <c r="BZ30" s="689"/>
      <c r="CA30" s="689"/>
      <c r="CB30" s="690"/>
      <c r="CD30" s="638"/>
      <c r="CE30" s="639"/>
      <c r="CF30" s="614" t="s">
        <v>296</v>
      </c>
      <c r="CG30" s="615"/>
      <c r="CH30" s="615"/>
      <c r="CI30" s="615"/>
      <c r="CJ30" s="615"/>
      <c r="CK30" s="615"/>
      <c r="CL30" s="615"/>
      <c r="CM30" s="615"/>
      <c r="CN30" s="615"/>
      <c r="CO30" s="615"/>
      <c r="CP30" s="615"/>
      <c r="CQ30" s="616"/>
      <c r="CR30" s="617">
        <v>5692103</v>
      </c>
      <c r="CS30" s="618"/>
      <c r="CT30" s="618"/>
      <c r="CU30" s="618"/>
      <c r="CV30" s="618"/>
      <c r="CW30" s="618"/>
      <c r="CX30" s="618"/>
      <c r="CY30" s="619"/>
      <c r="CZ30" s="620">
        <v>8.8000000000000007</v>
      </c>
      <c r="DA30" s="632"/>
      <c r="DB30" s="632"/>
      <c r="DC30" s="633"/>
      <c r="DD30" s="623">
        <v>5684332</v>
      </c>
      <c r="DE30" s="618"/>
      <c r="DF30" s="618"/>
      <c r="DG30" s="618"/>
      <c r="DH30" s="618"/>
      <c r="DI30" s="618"/>
      <c r="DJ30" s="618"/>
      <c r="DK30" s="619"/>
      <c r="DL30" s="623">
        <v>5684332</v>
      </c>
      <c r="DM30" s="618"/>
      <c r="DN30" s="618"/>
      <c r="DO30" s="618"/>
      <c r="DP30" s="618"/>
      <c r="DQ30" s="618"/>
      <c r="DR30" s="618"/>
      <c r="DS30" s="618"/>
      <c r="DT30" s="618"/>
      <c r="DU30" s="618"/>
      <c r="DV30" s="619"/>
      <c r="DW30" s="620">
        <v>14.9</v>
      </c>
      <c r="DX30" s="632"/>
      <c r="DY30" s="632"/>
      <c r="DZ30" s="632"/>
      <c r="EA30" s="632"/>
      <c r="EB30" s="632"/>
      <c r="EC30" s="644"/>
    </row>
    <row r="31" spans="2:133" ht="11.25" customHeight="1" x14ac:dyDescent="0.2">
      <c r="B31" s="692" t="s">
        <v>297</v>
      </c>
      <c r="C31" s="693"/>
      <c r="D31" s="693"/>
      <c r="E31" s="693"/>
      <c r="F31" s="693"/>
      <c r="G31" s="693"/>
      <c r="H31" s="693"/>
      <c r="I31" s="693"/>
      <c r="J31" s="693"/>
      <c r="K31" s="693"/>
      <c r="L31" s="693"/>
      <c r="M31" s="693"/>
      <c r="N31" s="693"/>
      <c r="O31" s="693"/>
      <c r="P31" s="693"/>
      <c r="Q31" s="694"/>
      <c r="R31" s="617" t="s">
        <v>122</v>
      </c>
      <c r="S31" s="618"/>
      <c r="T31" s="618"/>
      <c r="U31" s="618"/>
      <c r="V31" s="618"/>
      <c r="W31" s="618"/>
      <c r="X31" s="618"/>
      <c r="Y31" s="619"/>
      <c r="Z31" s="655" t="s">
        <v>122</v>
      </c>
      <c r="AA31" s="655"/>
      <c r="AB31" s="655"/>
      <c r="AC31" s="655"/>
      <c r="AD31" s="656" t="s">
        <v>122</v>
      </c>
      <c r="AE31" s="656"/>
      <c r="AF31" s="656"/>
      <c r="AG31" s="656"/>
      <c r="AH31" s="656"/>
      <c r="AI31" s="656"/>
      <c r="AJ31" s="656"/>
      <c r="AK31" s="656"/>
      <c r="AL31" s="620" t="s">
        <v>122</v>
      </c>
      <c r="AM31" s="621"/>
      <c r="AN31" s="621"/>
      <c r="AO31" s="657"/>
      <c r="AP31" s="683" t="s">
        <v>298</v>
      </c>
      <c r="AQ31" s="684"/>
      <c r="AR31" s="684"/>
      <c r="AS31" s="684"/>
      <c r="AT31" s="685" t="s">
        <v>299</v>
      </c>
      <c r="AU31" s="207"/>
      <c r="AV31" s="207"/>
      <c r="AW31" s="207"/>
      <c r="AX31" s="675" t="s">
        <v>177</v>
      </c>
      <c r="AY31" s="676"/>
      <c r="AZ31" s="676"/>
      <c r="BA31" s="676"/>
      <c r="BB31" s="676"/>
      <c r="BC31" s="676"/>
      <c r="BD31" s="676"/>
      <c r="BE31" s="676"/>
      <c r="BF31" s="677"/>
      <c r="BG31" s="679">
        <v>99</v>
      </c>
      <c r="BH31" s="680"/>
      <c r="BI31" s="680"/>
      <c r="BJ31" s="680"/>
      <c r="BK31" s="680"/>
      <c r="BL31" s="680"/>
      <c r="BM31" s="681">
        <v>94.8</v>
      </c>
      <c r="BN31" s="680"/>
      <c r="BO31" s="680"/>
      <c r="BP31" s="680"/>
      <c r="BQ31" s="682"/>
      <c r="BR31" s="679">
        <v>98.9</v>
      </c>
      <c r="BS31" s="680"/>
      <c r="BT31" s="680"/>
      <c r="BU31" s="680"/>
      <c r="BV31" s="680"/>
      <c r="BW31" s="680"/>
      <c r="BX31" s="681">
        <v>94.8</v>
      </c>
      <c r="BY31" s="680"/>
      <c r="BZ31" s="680"/>
      <c r="CA31" s="680"/>
      <c r="CB31" s="682"/>
      <c r="CD31" s="638"/>
      <c r="CE31" s="639"/>
      <c r="CF31" s="614" t="s">
        <v>300</v>
      </c>
      <c r="CG31" s="615"/>
      <c r="CH31" s="615"/>
      <c r="CI31" s="615"/>
      <c r="CJ31" s="615"/>
      <c r="CK31" s="615"/>
      <c r="CL31" s="615"/>
      <c r="CM31" s="615"/>
      <c r="CN31" s="615"/>
      <c r="CO31" s="615"/>
      <c r="CP31" s="615"/>
      <c r="CQ31" s="616"/>
      <c r="CR31" s="617">
        <v>194302</v>
      </c>
      <c r="CS31" s="630"/>
      <c r="CT31" s="630"/>
      <c r="CU31" s="630"/>
      <c r="CV31" s="630"/>
      <c r="CW31" s="630"/>
      <c r="CX31" s="630"/>
      <c r="CY31" s="631"/>
      <c r="CZ31" s="620">
        <v>0.3</v>
      </c>
      <c r="DA31" s="632"/>
      <c r="DB31" s="632"/>
      <c r="DC31" s="633"/>
      <c r="DD31" s="623">
        <v>193216</v>
      </c>
      <c r="DE31" s="630"/>
      <c r="DF31" s="630"/>
      <c r="DG31" s="630"/>
      <c r="DH31" s="630"/>
      <c r="DI31" s="630"/>
      <c r="DJ31" s="630"/>
      <c r="DK31" s="631"/>
      <c r="DL31" s="623">
        <v>193216</v>
      </c>
      <c r="DM31" s="630"/>
      <c r="DN31" s="630"/>
      <c r="DO31" s="630"/>
      <c r="DP31" s="630"/>
      <c r="DQ31" s="630"/>
      <c r="DR31" s="630"/>
      <c r="DS31" s="630"/>
      <c r="DT31" s="630"/>
      <c r="DU31" s="630"/>
      <c r="DV31" s="631"/>
      <c r="DW31" s="620">
        <v>0.5</v>
      </c>
      <c r="DX31" s="632"/>
      <c r="DY31" s="632"/>
      <c r="DZ31" s="632"/>
      <c r="EA31" s="632"/>
      <c r="EB31" s="632"/>
      <c r="EC31" s="644"/>
    </row>
    <row r="32" spans="2:133" ht="11.25" customHeight="1" x14ac:dyDescent="0.2">
      <c r="B32" s="614" t="s">
        <v>301</v>
      </c>
      <c r="C32" s="615"/>
      <c r="D32" s="615"/>
      <c r="E32" s="615"/>
      <c r="F32" s="615"/>
      <c r="G32" s="615"/>
      <c r="H32" s="615"/>
      <c r="I32" s="615"/>
      <c r="J32" s="615"/>
      <c r="K32" s="615"/>
      <c r="L32" s="615"/>
      <c r="M32" s="615"/>
      <c r="N32" s="615"/>
      <c r="O32" s="615"/>
      <c r="P32" s="615"/>
      <c r="Q32" s="616"/>
      <c r="R32" s="617">
        <v>4233068</v>
      </c>
      <c r="S32" s="618"/>
      <c r="T32" s="618"/>
      <c r="U32" s="618"/>
      <c r="V32" s="618"/>
      <c r="W32" s="618"/>
      <c r="X32" s="618"/>
      <c r="Y32" s="619"/>
      <c r="Z32" s="655">
        <v>6.3</v>
      </c>
      <c r="AA32" s="655"/>
      <c r="AB32" s="655"/>
      <c r="AC32" s="655"/>
      <c r="AD32" s="656" t="s">
        <v>122</v>
      </c>
      <c r="AE32" s="656"/>
      <c r="AF32" s="656"/>
      <c r="AG32" s="656"/>
      <c r="AH32" s="656"/>
      <c r="AI32" s="656"/>
      <c r="AJ32" s="656"/>
      <c r="AK32" s="656"/>
      <c r="AL32" s="620" t="s">
        <v>122</v>
      </c>
      <c r="AM32" s="621"/>
      <c r="AN32" s="621"/>
      <c r="AO32" s="657"/>
      <c r="AP32" s="658"/>
      <c r="AQ32" s="659"/>
      <c r="AR32" s="659"/>
      <c r="AS32" s="659"/>
      <c r="AT32" s="686"/>
      <c r="AU32" s="203" t="s">
        <v>302</v>
      </c>
      <c r="AX32" s="614" t="s">
        <v>303</v>
      </c>
      <c r="AY32" s="615"/>
      <c r="AZ32" s="615"/>
      <c r="BA32" s="615"/>
      <c r="BB32" s="615"/>
      <c r="BC32" s="615"/>
      <c r="BD32" s="615"/>
      <c r="BE32" s="615"/>
      <c r="BF32" s="616"/>
      <c r="BG32" s="688">
        <v>98.9</v>
      </c>
      <c r="BH32" s="630"/>
      <c r="BI32" s="630"/>
      <c r="BJ32" s="630"/>
      <c r="BK32" s="630"/>
      <c r="BL32" s="630"/>
      <c r="BM32" s="621">
        <v>94.7</v>
      </c>
      <c r="BN32" s="630"/>
      <c r="BO32" s="630"/>
      <c r="BP32" s="630"/>
      <c r="BQ32" s="653"/>
      <c r="BR32" s="688">
        <v>98.8</v>
      </c>
      <c r="BS32" s="630"/>
      <c r="BT32" s="630"/>
      <c r="BU32" s="630"/>
      <c r="BV32" s="630"/>
      <c r="BW32" s="630"/>
      <c r="BX32" s="621">
        <v>94.6</v>
      </c>
      <c r="BY32" s="630"/>
      <c r="BZ32" s="630"/>
      <c r="CA32" s="630"/>
      <c r="CB32" s="653"/>
      <c r="CD32" s="640"/>
      <c r="CE32" s="641"/>
      <c r="CF32" s="614" t="s">
        <v>304</v>
      </c>
      <c r="CG32" s="615"/>
      <c r="CH32" s="615"/>
      <c r="CI32" s="615"/>
      <c r="CJ32" s="615"/>
      <c r="CK32" s="615"/>
      <c r="CL32" s="615"/>
      <c r="CM32" s="615"/>
      <c r="CN32" s="615"/>
      <c r="CO32" s="615"/>
      <c r="CP32" s="615"/>
      <c r="CQ32" s="616"/>
      <c r="CR32" s="617" t="s">
        <v>122</v>
      </c>
      <c r="CS32" s="618"/>
      <c r="CT32" s="618"/>
      <c r="CU32" s="618"/>
      <c r="CV32" s="618"/>
      <c r="CW32" s="618"/>
      <c r="CX32" s="618"/>
      <c r="CY32" s="619"/>
      <c r="CZ32" s="620" t="s">
        <v>122</v>
      </c>
      <c r="DA32" s="632"/>
      <c r="DB32" s="632"/>
      <c r="DC32" s="633"/>
      <c r="DD32" s="623" t="s">
        <v>122</v>
      </c>
      <c r="DE32" s="618"/>
      <c r="DF32" s="618"/>
      <c r="DG32" s="618"/>
      <c r="DH32" s="618"/>
      <c r="DI32" s="618"/>
      <c r="DJ32" s="618"/>
      <c r="DK32" s="619"/>
      <c r="DL32" s="623" t="s">
        <v>122</v>
      </c>
      <c r="DM32" s="618"/>
      <c r="DN32" s="618"/>
      <c r="DO32" s="618"/>
      <c r="DP32" s="618"/>
      <c r="DQ32" s="618"/>
      <c r="DR32" s="618"/>
      <c r="DS32" s="618"/>
      <c r="DT32" s="618"/>
      <c r="DU32" s="618"/>
      <c r="DV32" s="619"/>
      <c r="DW32" s="620" t="s">
        <v>122</v>
      </c>
      <c r="DX32" s="632"/>
      <c r="DY32" s="632"/>
      <c r="DZ32" s="632"/>
      <c r="EA32" s="632"/>
      <c r="EB32" s="632"/>
      <c r="EC32" s="644"/>
    </row>
    <row r="33" spans="2:133" ht="11.25" customHeight="1" x14ac:dyDescent="0.2">
      <c r="B33" s="614" t="s">
        <v>305</v>
      </c>
      <c r="C33" s="615"/>
      <c r="D33" s="615"/>
      <c r="E33" s="615"/>
      <c r="F33" s="615"/>
      <c r="G33" s="615"/>
      <c r="H33" s="615"/>
      <c r="I33" s="615"/>
      <c r="J33" s="615"/>
      <c r="K33" s="615"/>
      <c r="L33" s="615"/>
      <c r="M33" s="615"/>
      <c r="N33" s="615"/>
      <c r="O33" s="615"/>
      <c r="P33" s="615"/>
      <c r="Q33" s="616"/>
      <c r="R33" s="617">
        <v>153669</v>
      </c>
      <c r="S33" s="618"/>
      <c r="T33" s="618"/>
      <c r="U33" s="618"/>
      <c r="V33" s="618"/>
      <c r="W33" s="618"/>
      <c r="X33" s="618"/>
      <c r="Y33" s="619"/>
      <c r="Z33" s="655">
        <v>0.2</v>
      </c>
      <c r="AA33" s="655"/>
      <c r="AB33" s="655"/>
      <c r="AC33" s="655"/>
      <c r="AD33" s="656" t="s">
        <v>122</v>
      </c>
      <c r="AE33" s="656"/>
      <c r="AF33" s="656"/>
      <c r="AG33" s="656"/>
      <c r="AH33" s="656"/>
      <c r="AI33" s="656"/>
      <c r="AJ33" s="656"/>
      <c r="AK33" s="656"/>
      <c r="AL33" s="620" t="s">
        <v>122</v>
      </c>
      <c r="AM33" s="621"/>
      <c r="AN33" s="621"/>
      <c r="AO33" s="657"/>
      <c r="AP33" s="660"/>
      <c r="AQ33" s="661"/>
      <c r="AR33" s="661"/>
      <c r="AS33" s="661"/>
      <c r="AT33" s="687"/>
      <c r="AU33" s="208"/>
      <c r="AV33" s="208"/>
      <c r="AW33" s="208"/>
      <c r="AX33" s="598" t="s">
        <v>306</v>
      </c>
      <c r="AY33" s="599"/>
      <c r="AZ33" s="599"/>
      <c r="BA33" s="599"/>
      <c r="BB33" s="599"/>
      <c r="BC33" s="599"/>
      <c r="BD33" s="599"/>
      <c r="BE33" s="599"/>
      <c r="BF33" s="600"/>
      <c r="BG33" s="678">
        <v>99</v>
      </c>
      <c r="BH33" s="602"/>
      <c r="BI33" s="602"/>
      <c r="BJ33" s="602"/>
      <c r="BK33" s="602"/>
      <c r="BL33" s="602"/>
      <c r="BM33" s="648">
        <v>94.9</v>
      </c>
      <c r="BN33" s="602"/>
      <c r="BO33" s="602"/>
      <c r="BP33" s="602"/>
      <c r="BQ33" s="665"/>
      <c r="BR33" s="678">
        <v>99</v>
      </c>
      <c r="BS33" s="602"/>
      <c r="BT33" s="602"/>
      <c r="BU33" s="602"/>
      <c r="BV33" s="602"/>
      <c r="BW33" s="602"/>
      <c r="BX33" s="648">
        <v>94.8</v>
      </c>
      <c r="BY33" s="602"/>
      <c r="BZ33" s="602"/>
      <c r="CA33" s="602"/>
      <c r="CB33" s="665"/>
      <c r="CD33" s="614" t="s">
        <v>307</v>
      </c>
      <c r="CE33" s="615"/>
      <c r="CF33" s="615"/>
      <c r="CG33" s="615"/>
      <c r="CH33" s="615"/>
      <c r="CI33" s="615"/>
      <c r="CJ33" s="615"/>
      <c r="CK33" s="615"/>
      <c r="CL33" s="615"/>
      <c r="CM33" s="615"/>
      <c r="CN33" s="615"/>
      <c r="CO33" s="615"/>
      <c r="CP33" s="615"/>
      <c r="CQ33" s="616"/>
      <c r="CR33" s="617">
        <v>26206189</v>
      </c>
      <c r="CS33" s="630"/>
      <c r="CT33" s="630"/>
      <c r="CU33" s="630"/>
      <c r="CV33" s="630"/>
      <c r="CW33" s="630"/>
      <c r="CX33" s="630"/>
      <c r="CY33" s="631"/>
      <c r="CZ33" s="620">
        <v>40.700000000000003</v>
      </c>
      <c r="DA33" s="632"/>
      <c r="DB33" s="632"/>
      <c r="DC33" s="633"/>
      <c r="DD33" s="623">
        <v>21025124</v>
      </c>
      <c r="DE33" s="630"/>
      <c r="DF33" s="630"/>
      <c r="DG33" s="630"/>
      <c r="DH33" s="630"/>
      <c r="DI33" s="630"/>
      <c r="DJ33" s="630"/>
      <c r="DK33" s="631"/>
      <c r="DL33" s="623">
        <v>13991090</v>
      </c>
      <c r="DM33" s="630"/>
      <c r="DN33" s="630"/>
      <c r="DO33" s="630"/>
      <c r="DP33" s="630"/>
      <c r="DQ33" s="630"/>
      <c r="DR33" s="630"/>
      <c r="DS33" s="630"/>
      <c r="DT33" s="630"/>
      <c r="DU33" s="630"/>
      <c r="DV33" s="631"/>
      <c r="DW33" s="620">
        <v>36.6</v>
      </c>
      <c r="DX33" s="632"/>
      <c r="DY33" s="632"/>
      <c r="DZ33" s="632"/>
      <c r="EA33" s="632"/>
      <c r="EB33" s="632"/>
      <c r="EC33" s="644"/>
    </row>
    <row r="34" spans="2:133" ht="11.25" customHeight="1" x14ac:dyDescent="0.2">
      <c r="B34" s="614" t="s">
        <v>308</v>
      </c>
      <c r="C34" s="615"/>
      <c r="D34" s="615"/>
      <c r="E34" s="615"/>
      <c r="F34" s="615"/>
      <c r="G34" s="615"/>
      <c r="H34" s="615"/>
      <c r="I34" s="615"/>
      <c r="J34" s="615"/>
      <c r="K34" s="615"/>
      <c r="L34" s="615"/>
      <c r="M34" s="615"/>
      <c r="N34" s="615"/>
      <c r="O34" s="615"/>
      <c r="P34" s="615"/>
      <c r="Q34" s="616"/>
      <c r="R34" s="617">
        <v>811010</v>
      </c>
      <c r="S34" s="618"/>
      <c r="T34" s="618"/>
      <c r="U34" s="618"/>
      <c r="V34" s="618"/>
      <c r="W34" s="618"/>
      <c r="X34" s="618"/>
      <c r="Y34" s="619"/>
      <c r="Z34" s="655">
        <v>1.2</v>
      </c>
      <c r="AA34" s="655"/>
      <c r="AB34" s="655"/>
      <c r="AC34" s="655"/>
      <c r="AD34" s="656" t="s">
        <v>122</v>
      </c>
      <c r="AE34" s="656"/>
      <c r="AF34" s="656"/>
      <c r="AG34" s="656"/>
      <c r="AH34" s="656"/>
      <c r="AI34" s="656"/>
      <c r="AJ34" s="656"/>
      <c r="AK34" s="656"/>
      <c r="AL34" s="620" t="s">
        <v>122</v>
      </c>
      <c r="AM34" s="621"/>
      <c r="AN34" s="621"/>
      <c r="AO34" s="657"/>
      <c r="AP34" s="209"/>
      <c r="AQ34" s="210"/>
      <c r="AS34" s="207"/>
      <c r="AT34" s="207"/>
      <c r="AU34" s="207"/>
      <c r="AV34" s="207"/>
      <c r="AW34" s="207"/>
      <c r="AX34" s="207"/>
      <c r="AY34" s="207"/>
      <c r="AZ34" s="207"/>
      <c r="BA34" s="207"/>
      <c r="BB34" s="207"/>
      <c r="BC34" s="207"/>
      <c r="BD34" s="207"/>
      <c r="BE34" s="207"/>
      <c r="BF34" s="207"/>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14" t="s">
        <v>309</v>
      </c>
      <c r="CE34" s="615"/>
      <c r="CF34" s="615"/>
      <c r="CG34" s="615"/>
      <c r="CH34" s="615"/>
      <c r="CI34" s="615"/>
      <c r="CJ34" s="615"/>
      <c r="CK34" s="615"/>
      <c r="CL34" s="615"/>
      <c r="CM34" s="615"/>
      <c r="CN34" s="615"/>
      <c r="CO34" s="615"/>
      <c r="CP34" s="615"/>
      <c r="CQ34" s="616"/>
      <c r="CR34" s="617">
        <v>8279405</v>
      </c>
      <c r="CS34" s="618"/>
      <c r="CT34" s="618"/>
      <c r="CU34" s="618"/>
      <c r="CV34" s="618"/>
      <c r="CW34" s="618"/>
      <c r="CX34" s="618"/>
      <c r="CY34" s="619"/>
      <c r="CZ34" s="620">
        <v>12.9</v>
      </c>
      <c r="DA34" s="632"/>
      <c r="DB34" s="632"/>
      <c r="DC34" s="633"/>
      <c r="DD34" s="623">
        <v>6066700</v>
      </c>
      <c r="DE34" s="618"/>
      <c r="DF34" s="618"/>
      <c r="DG34" s="618"/>
      <c r="DH34" s="618"/>
      <c r="DI34" s="618"/>
      <c r="DJ34" s="618"/>
      <c r="DK34" s="619"/>
      <c r="DL34" s="623">
        <v>5269223</v>
      </c>
      <c r="DM34" s="618"/>
      <c r="DN34" s="618"/>
      <c r="DO34" s="618"/>
      <c r="DP34" s="618"/>
      <c r="DQ34" s="618"/>
      <c r="DR34" s="618"/>
      <c r="DS34" s="618"/>
      <c r="DT34" s="618"/>
      <c r="DU34" s="618"/>
      <c r="DV34" s="619"/>
      <c r="DW34" s="620">
        <v>13.8</v>
      </c>
      <c r="DX34" s="632"/>
      <c r="DY34" s="632"/>
      <c r="DZ34" s="632"/>
      <c r="EA34" s="632"/>
      <c r="EB34" s="632"/>
      <c r="EC34" s="644"/>
    </row>
    <row r="35" spans="2:133" ht="11.25" customHeight="1" x14ac:dyDescent="0.2">
      <c r="B35" s="614" t="s">
        <v>310</v>
      </c>
      <c r="C35" s="615"/>
      <c r="D35" s="615"/>
      <c r="E35" s="615"/>
      <c r="F35" s="615"/>
      <c r="G35" s="615"/>
      <c r="H35" s="615"/>
      <c r="I35" s="615"/>
      <c r="J35" s="615"/>
      <c r="K35" s="615"/>
      <c r="L35" s="615"/>
      <c r="M35" s="615"/>
      <c r="N35" s="615"/>
      <c r="O35" s="615"/>
      <c r="P35" s="615"/>
      <c r="Q35" s="616"/>
      <c r="R35" s="617">
        <v>1484984</v>
      </c>
      <c r="S35" s="618"/>
      <c r="T35" s="618"/>
      <c r="U35" s="618"/>
      <c r="V35" s="618"/>
      <c r="W35" s="618"/>
      <c r="X35" s="618"/>
      <c r="Y35" s="619"/>
      <c r="Z35" s="655">
        <v>2.2000000000000002</v>
      </c>
      <c r="AA35" s="655"/>
      <c r="AB35" s="655"/>
      <c r="AC35" s="655"/>
      <c r="AD35" s="656" t="s">
        <v>122</v>
      </c>
      <c r="AE35" s="656"/>
      <c r="AF35" s="656"/>
      <c r="AG35" s="656"/>
      <c r="AH35" s="656"/>
      <c r="AI35" s="656"/>
      <c r="AJ35" s="656"/>
      <c r="AK35" s="656"/>
      <c r="AL35" s="620" t="s">
        <v>122</v>
      </c>
      <c r="AM35" s="621"/>
      <c r="AN35" s="621"/>
      <c r="AO35" s="657"/>
      <c r="AP35" s="211"/>
      <c r="AQ35" s="669" t="s">
        <v>311</v>
      </c>
      <c r="AR35" s="670"/>
      <c r="AS35" s="670"/>
      <c r="AT35" s="670"/>
      <c r="AU35" s="670"/>
      <c r="AV35" s="670"/>
      <c r="AW35" s="670"/>
      <c r="AX35" s="670"/>
      <c r="AY35" s="670"/>
      <c r="AZ35" s="670"/>
      <c r="BA35" s="670"/>
      <c r="BB35" s="670"/>
      <c r="BC35" s="670"/>
      <c r="BD35" s="670"/>
      <c r="BE35" s="670"/>
      <c r="BF35" s="671"/>
      <c r="BG35" s="669" t="s">
        <v>312</v>
      </c>
      <c r="BH35" s="670"/>
      <c r="BI35" s="670"/>
      <c r="BJ35" s="670"/>
      <c r="BK35" s="670"/>
      <c r="BL35" s="670"/>
      <c r="BM35" s="670"/>
      <c r="BN35" s="670"/>
      <c r="BO35" s="670"/>
      <c r="BP35" s="670"/>
      <c r="BQ35" s="670"/>
      <c r="BR35" s="670"/>
      <c r="BS35" s="670"/>
      <c r="BT35" s="670"/>
      <c r="BU35" s="670"/>
      <c r="BV35" s="670"/>
      <c r="BW35" s="670"/>
      <c r="BX35" s="670"/>
      <c r="BY35" s="670"/>
      <c r="BZ35" s="670"/>
      <c r="CA35" s="670"/>
      <c r="CB35" s="671"/>
      <c r="CD35" s="614" t="s">
        <v>313</v>
      </c>
      <c r="CE35" s="615"/>
      <c r="CF35" s="615"/>
      <c r="CG35" s="615"/>
      <c r="CH35" s="615"/>
      <c r="CI35" s="615"/>
      <c r="CJ35" s="615"/>
      <c r="CK35" s="615"/>
      <c r="CL35" s="615"/>
      <c r="CM35" s="615"/>
      <c r="CN35" s="615"/>
      <c r="CO35" s="615"/>
      <c r="CP35" s="615"/>
      <c r="CQ35" s="616"/>
      <c r="CR35" s="617">
        <v>399505</v>
      </c>
      <c r="CS35" s="630"/>
      <c r="CT35" s="630"/>
      <c r="CU35" s="630"/>
      <c r="CV35" s="630"/>
      <c r="CW35" s="630"/>
      <c r="CX35" s="630"/>
      <c r="CY35" s="631"/>
      <c r="CZ35" s="620">
        <v>0.6</v>
      </c>
      <c r="DA35" s="632"/>
      <c r="DB35" s="632"/>
      <c r="DC35" s="633"/>
      <c r="DD35" s="623">
        <v>382132</v>
      </c>
      <c r="DE35" s="630"/>
      <c r="DF35" s="630"/>
      <c r="DG35" s="630"/>
      <c r="DH35" s="630"/>
      <c r="DI35" s="630"/>
      <c r="DJ35" s="630"/>
      <c r="DK35" s="631"/>
      <c r="DL35" s="623">
        <v>382132</v>
      </c>
      <c r="DM35" s="630"/>
      <c r="DN35" s="630"/>
      <c r="DO35" s="630"/>
      <c r="DP35" s="630"/>
      <c r="DQ35" s="630"/>
      <c r="DR35" s="630"/>
      <c r="DS35" s="630"/>
      <c r="DT35" s="630"/>
      <c r="DU35" s="630"/>
      <c r="DV35" s="631"/>
      <c r="DW35" s="620">
        <v>1</v>
      </c>
      <c r="DX35" s="632"/>
      <c r="DY35" s="632"/>
      <c r="DZ35" s="632"/>
      <c r="EA35" s="632"/>
      <c r="EB35" s="632"/>
      <c r="EC35" s="644"/>
    </row>
    <row r="36" spans="2:133" ht="11.25" customHeight="1" x14ac:dyDescent="0.2">
      <c r="B36" s="614" t="s">
        <v>314</v>
      </c>
      <c r="C36" s="615"/>
      <c r="D36" s="615"/>
      <c r="E36" s="615"/>
      <c r="F36" s="615"/>
      <c r="G36" s="615"/>
      <c r="H36" s="615"/>
      <c r="I36" s="615"/>
      <c r="J36" s="615"/>
      <c r="K36" s="615"/>
      <c r="L36" s="615"/>
      <c r="M36" s="615"/>
      <c r="N36" s="615"/>
      <c r="O36" s="615"/>
      <c r="P36" s="615"/>
      <c r="Q36" s="616"/>
      <c r="R36" s="617">
        <v>2348185</v>
      </c>
      <c r="S36" s="618"/>
      <c r="T36" s="618"/>
      <c r="U36" s="618"/>
      <c r="V36" s="618"/>
      <c r="W36" s="618"/>
      <c r="X36" s="618"/>
      <c r="Y36" s="619"/>
      <c r="Z36" s="655">
        <v>3.5</v>
      </c>
      <c r="AA36" s="655"/>
      <c r="AB36" s="655"/>
      <c r="AC36" s="655"/>
      <c r="AD36" s="656" t="s">
        <v>122</v>
      </c>
      <c r="AE36" s="656"/>
      <c r="AF36" s="656"/>
      <c r="AG36" s="656"/>
      <c r="AH36" s="656"/>
      <c r="AI36" s="656"/>
      <c r="AJ36" s="656"/>
      <c r="AK36" s="656"/>
      <c r="AL36" s="620" t="s">
        <v>122</v>
      </c>
      <c r="AM36" s="621"/>
      <c r="AN36" s="621"/>
      <c r="AO36" s="657"/>
      <c r="AP36" s="211"/>
      <c r="AQ36" s="666" t="s">
        <v>315</v>
      </c>
      <c r="AR36" s="667"/>
      <c r="AS36" s="667"/>
      <c r="AT36" s="667"/>
      <c r="AU36" s="667"/>
      <c r="AV36" s="667"/>
      <c r="AW36" s="667"/>
      <c r="AX36" s="667"/>
      <c r="AY36" s="668"/>
      <c r="AZ36" s="672">
        <v>7698846</v>
      </c>
      <c r="BA36" s="673"/>
      <c r="BB36" s="673"/>
      <c r="BC36" s="673"/>
      <c r="BD36" s="673"/>
      <c r="BE36" s="673"/>
      <c r="BF36" s="674"/>
      <c r="BG36" s="675" t="s">
        <v>316</v>
      </c>
      <c r="BH36" s="676"/>
      <c r="BI36" s="676"/>
      <c r="BJ36" s="676"/>
      <c r="BK36" s="676"/>
      <c r="BL36" s="676"/>
      <c r="BM36" s="676"/>
      <c r="BN36" s="676"/>
      <c r="BO36" s="676"/>
      <c r="BP36" s="676"/>
      <c r="BQ36" s="676"/>
      <c r="BR36" s="676"/>
      <c r="BS36" s="676"/>
      <c r="BT36" s="676"/>
      <c r="BU36" s="677"/>
      <c r="BV36" s="672">
        <v>1221953</v>
      </c>
      <c r="BW36" s="673"/>
      <c r="BX36" s="673"/>
      <c r="BY36" s="673"/>
      <c r="BZ36" s="673"/>
      <c r="CA36" s="673"/>
      <c r="CB36" s="674"/>
      <c r="CD36" s="614" t="s">
        <v>317</v>
      </c>
      <c r="CE36" s="615"/>
      <c r="CF36" s="615"/>
      <c r="CG36" s="615"/>
      <c r="CH36" s="615"/>
      <c r="CI36" s="615"/>
      <c r="CJ36" s="615"/>
      <c r="CK36" s="615"/>
      <c r="CL36" s="615"/>
      <c r="CM36" s="615"/>
      <c r="CN36" s="615"/>
      <c r="CO36" s="615"/>
      <c r="CP36" s="615"/>
      <c r="CQ36" s="616"/>
      <c r="CR36" s="617">
        <v>7315140</v>
      </c>
      <c r="CS36" s="618"/>
      <c r="CT36" s="618"/>
      <c r="CU36" s="618"/>
      <c r="CV36" s="618"/>
      <c r="CW36" s="618"/>
      <c r="CX36" s="618"/>
      <c r="CY36" s="619"/>
      <c r="CZ36" s="620">
        <v>11.4</v>
      </c>
      <c r="DA36" s="632"/>
      <c r="DB36" s="632"/>
      <c r="DC36" s="633"/>
      <c r="DD36" s="623">
        <v>6841333</v>
      </c>
      <c r="DE36" s="618"/>
      <c r="DF36" s="618"/>
      <c r="DG36" s="618"/>
      <c r="DH36" s="618"/>
      <c r="DI36" s="618"/>
      <c r="DJ36" s="618"/>
      <c r="DK36" s="619"/>
      <c r="DL36" s="623">
        <v>3739550</v>
      </c>
      <c r="DM36" s="618"/>
      <c r="DN36" s="618"/>
      <c r="DO36" s="618"/>
      <c r="DP36" s="618"/>
      <c r="DQ36" s="618"/>
      <c r="DR36" s="618"/>
      <c r="DS36" s="618"/>
      <c r="DT36" s="618"/>
      <c r="DU36" s="618"/>
      <c r="DV36" s="619"/>
      <c r="DW36" s="620">
        <v>9.8000000000000007</v>
      </c>
      <c r="DX36" s="632"/>
      <c r="DY36" s="632"/>
      <c r="DZ36" s="632"/>
      <c r="EA36" s="632"/>
      <c r="EB36" s="632"/>
      <c r="EC36" s="644"/>
    </row>
    <row r="37" spans="2:133" ht="11.25" customHeight="1" x14ac:dyDescent="0.2">
      <c r="B37" s="614" t="s">
        <v>318</v>
      </c>
      <c r="C37" s="615"/>
      <c r="D37" s="615"/>
      <c r="E37" s="615"/>
      <c r="F37" s="615"/>
      <c r="G37" s="615"/>
      <c r="H37" s="615"/>
      <c r="I37" s="615"/>
      <c r="J37" s="615"/>
      <c r="K37" s="615"/>
      <c r="L37" s="615"/>
      <c r="M37" s="615"/>
      <c r="N37" s="615"/>
      <c r="O37" s="615"/>
      <c r="P37" s="615"/>
      <c r="Q37" s="616"/>
      <c r="R37" s="617">
        <v>2456433</v>
      </c>
      <c r="S37" s="618"/>
      <c r="T37" s="618"/>
      <c r="U37" s="618"/>
      <c r="V37" s="618"/>
      <c r="W37" s="618"/>
      <c r="X37" s="618"/>
      <c r="Y37" s="619"/>
      <c r="Z37" s="655">
        <v>3.6</v>
      </c>
      <c r="AA37" s="655"/>
      <c r="AB37" s="655"/>
      <c r="AC37" s="655"/>
      <c r="AD37" s="656">
        <v>48529</v>
      </c>
      <c r="AE37" s="656"/>
      <c r="AF37" s="656"/>
      <c r="AG37" s="656"/>
      <c r="AH37" s="656"/>
      <c r="AI37" s="656"/>
      <c r="AJ37" s="656"/>
      <c r="AK37" s="656"/>
      <c r="AL37" s="620">
        <v>0.1</v>
      </c>
      <c r="AM37" s="621"/>
      <c r="AN37" s="621"/>
      <c r="AO37" s="657"/>
      <c r="AQ37" s="650" t="s">
        <v>319</v>
      </c>
      <c r="AR37" s="651"/>
      <c r="AS37" s="651"/>
      <c r="AT37" s="651"/>
      <c r="AU37" s="651"/>
      <c r="AV37" s="651"/>
      <c r="AW37" s="651"/>
      <c r="AX37" s="651"/>
      <c r="AY37" s="652"/>
      <c r="AZ37" s="617">
        <v>1594777</v>
      </c>
      <c r="BA37" s="618"/>
      <c r="BB37" s="618"/>
      <c r="BC37" s="618"/>
      <c r="BD37" s="630"/>
      <c r="BE37" s="630"/>
      <c r="BF37" s="653"/>
      <c r="BG37" s="614" t="s">
        <v>320</v>
      </c>
      <c r="BH37" s="615"/>
      <c r="BI37" s="615"/>
      <c r="BJ37" s="615"/>
      <c r="BK37" s="615"/>
      <c r="BL37" s="615"/>
      <c r="BM37" s="615"/>
      <c r="BN37" s="615"/>
      <c r="BO37" s="615"/>
      <c r="BP37" s="615"/>
      <c r="BQ37" s="615"/>
      <c r="BR37" s="615"/>
      <c r="BS37" s="615"/>
      <c r="BT37" s="615"/>
      <c r="BU37" s="616"/>
      <c r="BV37" s="617">
        <v>1060963</v>
      </c>
      <c r="BW37" s="618"/>
      <c r="BX37" s="618"/>
      <c r="BY37" s="618"/>
      <c r="BZ37" s="618"/>
      <c r="CA37" s="618"/>
      <c r="CB37" s="654"/>
      <c r="CD37" s="614" t="s">
        <v>321</v>
      </c>
      <c r="CE37" s="615"/>
      <c r="CF37" s="615"/>
      <c r="CG37" s="615"/>
      <c r="CH37" s="615"/>
      <c r="CI37" s="615"/>
      <c r="CJ37" s="615"/>
      <c r="CK37" s="615"/>
      <c r="CL37" s="615"/>
      <c r="CM37" s="615"/>
      <c r="CN37" s="615"/>
      <c r="CO37" s="615"/>
      <c r="CP37" s="615"/>
      <c r="CQ37" s="616"/>
      <c r="CR37" s="617">
        <v>1950972</v>
      </c>
      <c r="CS37" s="630"/>
      <c r="CT37" s="630"/>
      <c r="CU37" s="630"/>
      <c r="CV37" s="630"/>
      <c r="CW37" s="630"/>
      <c r="CX37" s="630"/>
      <c r="CY37" s="631"/>
      <c r="CZ37" s="620">
        <v>3</v>
      </c>
      <c r="DA37" s="632"/>
      <c r="DB37" s="632"/>
      <c r="DC37" s="633"/>
      <c r="DD37" s="623">
        <v>1950344</v>
      </c>
      <c r="DE37" s="630"/>
      <c r="DF37" s="630"/>
      <c r="DG37" s="630"/>
      <c r="DH37" s="630"/>
      <c r="DI37" s="630"/>
      <c r="DJ37" s="630"/>
      <c r="DK37" s="631"/>
      <c r="DL37" s="623">
        <v>1752975</v>
      </c>
      <c r="DM37" s="630"/>
      <c r="DN37" s="630"/>
      <c r="DO37" s="630"/>
      <c r="DP37" s="630"/>
      <c r="DQ37" s="630"/>
      <c r="DR37" s="630"/>
      <c r="DS37" s="630"/>
      <c r="DT37" s="630"/>
      <c r="DU37" s="630"/>
      <c r="DV37" s="631"/>
      <c r="DW37" s="620">
        <v>4.5999999999999996</v>
      </c>
      <c r="DX37" s="632"/>
      <c r="DY37" s="632"/>
      <c r="DZ37" s="632"/>
      <c r="EA37" s="632"/>
      <c r="EB37" s="632"/>
      <c r="EC37" s="644"/>
    </row>
    <row r="38" spans="2:133" ht="11.25" customHeight="1" x14ac:dyDescent="0.2">
      <c r="B38" s="614" t="s">
        <v>322</v>
      </c>
      <c r="C38" s="615"/>
      <c r="D38" s="615"/>
      <c r="E38" s="615"/>
      <c r="F38" s="615"/>
      <c r="G38" s="615"/>
      <c r="H38" s="615"/>
      <c r="I38" s="615"/>
      <c r="J38" s="615"/>
      <c r="K38" s="615"/>
      <c r="L38" s="615"/>
      <c r="M38" s="615"/>
      <c r="N38" s="615"/>
      <c r="O38" s="615"/>
      <c r="P38" s="615"/>
      <c r="Q38" s="616"/>
      <c r="R38" s="617">
        <v>3554900</v>
      </c>
      <c r="S38" s="618"/>
      <c r="T38" s="618"/>
      <c r="U38" s="618"/>
      <c r="V38" s="618"/>
      <c r="W38" s="618"/>
      <c r="X38" s="618"/>
      <c r="Y38" s="619"/>
      <c r="Z38" s="655">
        <v>5.3</v>
      </c>
      <c r="AA38" s="655"/>
      <c r="AB38" s="655"/>
      <c r="AC38" s="655"/>
      <c r="AD38" s="656" t="s">
        <v>122</v>
      </c>
      <c r="AE38" s="656"/>
      <c r="AF38" s="656"/>
      <c r="AG38" s="656"/>
      <c r="AH38" s="656"/>
      <c r="AI38" s="656"/>
      <c r="AJ38" s="656"/>
      <c r="AK38" s="656"/>
      <c r="AL38" s="620" t="s">
        <v>122</v>
      </c>
      <c r="AM38" s="621"/>
      <c r="AN38" s="621"/>
      <c r="AO38" s="657"/>
      <c r="AQ38" s="650" t="s">
        <v>323</v>
      </c>
      <c r="AR38" s="651"/>
      <c r="AS38" s="651"/>
      <c r="AT38" s="651"/>
      <c r="AU38" s="651"/>
      <c r="AV38" s="651"/>
      <c r="AW38" s="651"/>
      <c r="AX38" s="651"/>
      <c r="AY38" s="652"/>
      <c r="AZ38" s="617">
        <v>488898</v>
      </c>
      <c r="BA38" s="618"/>
      <c r="BB38" s="618"/>
      <c r="BC38" s="618"/>
      <c r="BD38" s="630"/>
      <c r="BE38" s="630"/>
      <c r="BF38" s="653"/>
      <c r="BG38" s="614" t="s">
        <v>324</v>
      </c>
      <c r="BH38" s="615"/>
      <c r="BI38" s="615"/>
      <c r="BJ38" s="615"/>
      <c r="BK38" s="615"/>
      <c r="BL38" s="615"/>
      <c r="BM38" s="615"/>
      <c r="BN38" s="615"/>
      <c r="BO38" s="615"/>
      <c r="BP38" s="615"/>
      <c r="BQ38" s="615"/>
      <c r="BR38" s="615"/>
      <c r="BS38" s="615"/>
      <c r="BT38" s="615"/>
      <c r="BU38" s="616"/>
      <c r="BV38" s="617">
        <v>17906</v>
      </c>
      <c r="BW38" s="618"/>
      <c r="BX38" s="618"/>
      <c r="BY38" s="618"/>
      <c r="BZ38" s="618"/>
      <c r="CA38" s="618"/>
      <c r="CB38" s="654"/>
      <c r="CD38" s="614" t="s">
        <v>325</v>
      </c>
      <c r="CE38" s="615"/>
      <c r="CF38" s="615"/>
      <c r="CG38" s="615"/>
      <c r="CH38" s="615"/>
      <c r="CI38" s="615"/>
      <c r="CJ38" s="615"/>
      <c r="CK38" s="615"/>
      <c r="CL38" s="615"/>
      <c r="CM38" s="615"/>
      <c r="CN38" s="615"/>
      <c r="CO38" s="615"/>
      <c r="CP38" s="615"/>
      <c r="CQ38" s="616"/>
      <c r="CR38" s="617">
        <v>5545787</v>
      </c>
      <c r="CS38" s="618"/>
      <c r="CT38" s="618"/>
      <c r="CU38" s="618"/>
      <c r="CV38" s="618"/>
      <c r="CW38" s="618"/>
      <c r="CX38" s="618"/>
      <c r="CY38" s="619"/>
      <c r="CZ38" s="620">
        <v>8.6</v>
      </c>
      <c r="DA38" s="632"/>
      <c r="DB38" s="632"/>
      <c r="DC38" s="633"/>
      <c r="DD38" s="623">
        <v>4588787</v>
      </c>
      <c r="DE38" s="618"/>
      <c r="DF38" s="618"/>
      <c r="DG38" s="618"/>
      <c r="DH38" s="618"/>
      <c r="DI38" s="618"/>
      <c r="DJ38" s="618"/>
      <c r="DK38" s="619"/>
      <c r="DL38" s="623">
        <v>4372777</v>
      </c>
      <c r="DM38" s="618"/>
      <c r="DN38" s="618"/>
      <c r="DO38" s="618"/>
      <c r="DP38" s="618"/>
      <c r="DQ38" s="618"/>
      <c r="DR38" s="618"/>
      <c r="DS38" s="618"/>
      <c r="DT38" s="618"/>
      <c r="DU38" s="618"/>
      <c r="DV38" s="619"/>
      <c r="DW38" s="620">
        <v>11.5</v>
      </c>
      <c r="DX38" s="632"/>
      <c r="DY38" s="632"/>
      <c r="DZ38" s="632"/>
      <c r="EA38" s="632"/>
      <c r="EB38" s="632"/>
      <c r="EC38" s="644"/>
    </row>
    <row r="39" spans="2:133" ht="11.25" customHeight="1" x14ac:dyDescent="0.2">
      <c r="B39" s="614" t="s">
        <v>326</v>
      </c>
      <c r="C39" s="615"/>
      <c r="D39" s="615"/>
      <c r="E39" s="615"/>
      <c r="F39" s="615"/>
      <c r="G39" s="615"/>
      <c r="H39" s="615"/>
      <c r="I39" s="615"/>
      <c r="J39" s="615"/>
      <c r="K39" s="615"/>
      <c r="L39" s="615"/>
      <c r="M39" s="615"/>
      <c r="N39" s="615"/>
      <c r="O39" s="615"/>
      <c r="P39" s="615"/>
      <c r="Q39" s="616"/>
      <c r="R39" s="617" t="s">
        <v>122</v>
      </c>
      <c r="S39" s="618"/>
      <c r="T39" s="618"/>
      <c r="U39" s="618"/>
      <c r="V39" s="618"/>
      <c r="W39" s="618"/>
      <c r="X39" s="618"/>
      <c r="Y39" s="619"/>
      <c r="Z39" s="655" t="s">
        <v>122</v>
      </c>
      <c r="AA39" s="655"/>
      <c r="AB39" s="655"/>
      <c r="AC39" s="655"/>
      <c r="AD39" s="656" t="s">
        <v>122</v>
      </c>
      <c r="AE39" s="656"/>
      <c r="AF39" s="656"/>
      <c r="AG39" s="656"/>
      <c r="AH39" s="656"/>
      <c r="AI39" s="656"/>
      <c r="AJ39" s="656"/>
      <c r="AK39" s="656"/>
      <c r="AL39" s="620" t="s">
        <v>122</v>
      </c>
      <c r="AM39" s="621"/>
      <c r="AN39" s="621"/>
      <c r="AO39" s="657"/>
      <c r="AQ39" s="650" t="s">
        <v>327</v>
      </c>
      <c r="AR39" s="651"/>
      <c r="AS39" s="651"/>
      <c r="AT39" s="651"/>
      <c r="AU39" s="651"/>
      <c r="AV39" s="651"/>
      <c r="AW39" s="651"/>
      <c r="AX39" s="651"/>
      <c r="AY39" s="652"/>
      <c r="AZ39" s="617">
        <v>51376</v>
      </c>
      <c r="BA39" s="618"/>
      <c r="BB39" s="618"/>
      <c r="BC39" s="618"/>
      <c r="BD39" s="630"/>
      <c r="BE39" s="630"/>
      <c r="BF39" s="653"/>
      <c r="BG39" s="614" t="s">
        <v>328</v>
      </c>
      <c r="BH39" s="615"/>
      <c r="BI39" s="615"/>
      <c r="BJ39" s="615"/>
      <c r="BK39" s="615"/>
      <c r="BL39" s="615"/>
      <c r="BM39" s="615"/>
      <c r="BN39" s="615"/>
      <c r="BO39" s="615"/>
      <c r="BP39" s="615"/>
      <c r="BQ39" s="615"/>
      <c r="BR39" s="615"/>
      <c r="BS39" s="615"/>
      <c r="BT39" s="615"/>
      <c r="BU39" s="616"/>
      <c r="BV39" s="617">
        <v>27033</v>
      </c>
      <c r="BW39" s="618"/>
      <c r="BX39" s="618"/>
      <c r="BY39" s="618"/>
      <c r="BZ39" s="618"/>
      <c r="CA39" s="618"/>
      <c r="CB39" s="654"/>
      <c r="CD39" s="614" t="s">
        <v>329</v>
      </c>
      <c r="CE39" s="615"/>
      <c r="CF39" s="615"/>
      <c r="CG39" s="615"/>
      <c r="CH39" s="615"/>
      <c r="CI39" s="615"/>
      <c r="CJ39" s="615"/>
      <c r="CK39" s="615"/>
      <c r="CL39" s="615"/>
      <c r="CM39" s="615"/>
      <c r="CN39" s="615"/>
      <c r="CO39" s="615"/>
      <c r="CP39" s="615"/>
      <c r="CQ39" s="616"/>
      <c r="CR39" s="617">
        <v>2473353</v>
      </c>
      <c r="CS39" s="630"/>
      <c r="CT39" s="630"/>
      <c r="CU39" s="630"/>
      <c r="CV39" s="630"/>
      <c r="CW39" s="630"/>
      <c r="CX39" s="630"/>
      <c r="CY39" s="631"/>
      <c r="CZ39" s="620">
        <v>3.8</v>
      </c>
      <c r="DA39" s="632"/>
      <c r="DB39" s="632"/>
      <c r="DC39" s="633"/>
      <c r="DD39" s="623">
        <v>2278293</v>
      </c>
      <c r="DE39" s="630"/>
      <c r="DF39" s="630"/>
      <c r="DG39" s="630"/>
      <c r="DH39" s="630"/>
      <c r="DI39" s="630"/>
      <c r="DJ39" s="630"/>
      <c r="DK39" s="631"/>
      <c r="DL39" s="623" t="s">
        <v>122</v>
      </c>
      <c r="DM39" s="630"/>
      <c r="DN39" s="630"/>
      <c r="DO39" s="630"/>
      <c r="DP39" s="630"/>
      <c r="DQ39" s="630"/>
      <c r="DR39" s="630"/>
      <c r="DS39" s="630"/>
      <c r="DT39" s="630"/>
      <c r="DU39" s="630"/>
      <c r="DV39" s="631"/>
      <c r="DW39" s="620" t="s">
        <v>122</v>
      </c>
      <c r="DX39" s="632"/>
      <c r="DY39" s="632"/>
      <c r="DZ39" s="632"/>
      <c r="EA39" s="632"/>
      <c r="EB39" s="632"/>
      <c r="EC39" s="644"/>
    </row>
    <row r="40" spans="2:133" ht="11.25" customHeight="1" x14ac:dyDescent="0.2">
      <c r="B40" s="614" t="s">
        <v>330</v>
      </c>
      <c r="C40" s="615"/>
      <c r="D40" s="615"/>
      <c r="E40" s="615"/>
      <c r="F40" s="615"/>
      <c r="G40" s="615"/>
      <c r="H40" s="615"/>
      <c r="I40" s="615"/>
      <c r="J40" s="615"/>
      <c r="K40" s="615"/>
      <c r="L40" s="615"/>
      <c r="M40" s="615"/>
      <c r="N40" s="615"/>
      <c r="O40" s="615"/>
      <c r="P40" s="615"/>
      <c r="Q40" s="616"/>
      <c r="R40" s="617">
        <v>328400</v>
      </c>
      <c r="S40" s="618"/>
      <c r="T40" s="618"/>
      <c r="U40" s="618"/>
      <c r="V40" s="618"/>
      <c r="W40" s="618"/>
      <c r="X40" s="618"/>
      <c r="Y40" s="619"/>
      <c r="Z40" s="655">
        <v>0.5</v>
      </c>
      <c r="AA40" s="655"/>
      <c r="AB40" s="655"/>
      <c r="AC40" s="655"/>
      <c r="AD40" s="656" t="s">
        <v>122</v>
      </c>
      <c r="AE40" s="656"/>
      <c r="AF40" s="656"/>
      <c r="AG40" s="656"/>
      <c r="AH40" s="656"/>
      <c r="AI40" s="656"/>
      <c r="AJ40" s="656"/>
      <c r="AK40" s="656"/>
      <c r="AL40" s="620" t="s">
        <v>122</v>
      </c>
      <c r="AM40" s="621"/>
      <c r="AN40" s="621"/>
      <c r="AO40" s="657"/>
      <c r="AQ40" s="650" t="s">
        <v>331</v>
      </c>
      <c r="AR40" s="651"/>
      <c r="AS40" s="651"/>
      <c r="AT40" s="651"/>
      <c r="AU40" s="651"/>
      <c r="AV40" s="651"/>
      <c r="AW40" s="651"/>
      <c r="AX40" s="651"/>
      <c r="AY40" s="652"/>
      <c r="AZ40" s="617">
        <v>48746</v>
      </c>
      <c r="BA40" s="618"/>
      <c r="BB40" s="618"/>
      <c r="BC40" s="618"/>
      <c r="BD40" s="630"/>
      <c r="BE40" s="630"/>
      <c r="BF40" s="653"/>
      <c r="BG40" s="658" t="s">
        <v>332</v>
      </c>
      <c r="BH40" s="659"/>
      <c r="BI40" s="659"/>
      <c r="BJ40" s="659"/>
      <c r="BK40" s="659"/>
      <c r="BL40" s="212"/>
      <c r="BM40" s="615" t="s">
        <v>333</v>
      </c>
      <c r="BN40" s="615"/>
      <c r="BO40" s="615"/>
      <c r="BP40" s="615"/>
      <c r="BQ40" s="615"/>
      <c r="BR40" s="615"/>
      <c r="BS40" s="615"/>
      <c r="BT40" s="615"/>
      <c r="BU40" s="616"/>
      <c r="BV40" s="617">
        <v>97</v>
      </c>
      <c r="BW40" s="618"/>
      <c r="BX40" s="618"/>
      <c r="BY40" s="618"/>
      <c r="BZ40" s="618"/>
      <c r="CA40" s="618"/>
      <c r="CB40" s="654"/>
      <c r="CD40" s="614" t="s">
        <v>334</v>
      </c>
      <c r="CE40" s="615"/>
      <c r="CF40" s="615"/>
      <c r="CG40" s="615"/>
      <c r="CH40" s="615"/>
      <c r="CI40" s="615"/>
      <c r="CJ40" s="615"/>
      <c r="CK40" s="615"/>
      <c r="CL40" s="615"/>
      <c r="CM40" s="615"/>
      <c r="CN40" s="615"/>
      <c r="CO40" s="615"/>
      <c r="CP40" s="615"/>
      <c r="CQ40" s="616"/>
      <c r="CR40" s="617">
        <v>2192999</v>
      </c>
      <c r="CS40" s="618"/>
      <c r="CT40" s="618"/>
      <c r="CU40" s="618"/>
      <c r="CV40" s="618"/>
      <c r="CW40" s="618"/>
      <c r="CX40" s="618"/>
      <c r="CY40" s="619"/>
      <c r="CZ40" s="620">
        <v>3.4</v>
      </c>
      <c r="DA40" s="632"/>
      <c r="DB40" s="632"/>
      <c r="DC40" s="633"/>
      <c r="DD40" s="623">
        <v>867879</v>
      </c>
      <c r="DE40" s="618"/>
      <c r="DF40" s="618"/>
      <c r="DG40" s="618"/>
      <c r="DH40" s="618"/>
      <c r="DI40" s="618"/>
      <c r="DJ40" s="618"/>
      <c r="DK40" s="619"/>
      <c r="DL40" s="623">
        <v>227408</v>
      </c>
      <c r="DM40" s="618"/>
      <c r="DN40" s="618"/>
      <c r="DO40" s="618"/>
      <c r="DP40" s="618"/>
      <c r="DQ40" s="618"/>
      <c r="DR40" s="618"/>
      <c r="DS40" s="618"/>
      <c r="DT40" s="618"/>
      <c r="DU40" s="618"/>
      <c r="DV40" s="619"/>
      <c r="DW40" s="620">
        <v>0.6</v>
      </c>
      <c r="DX40" s="632"/>
      <c r="DY40" s="632"/>
      <c r="DZ40" s="632"/>
      <c r="EA40" s="632"/>
      <c r="EB40" s="632"/>
      <c r="EC40" s="644"/>
    </row>
    <row r="41" spans="2:133" ht="11.25" customHeight="1" x14ac:dyDescent="0.2">
      <c r="B41" s="598" t="s">
        <v>335</v>
      </c>
      <c r="C41" s="599"/>
      <c r="D41" s="599"/>
      <c r="E41" s="599"/>
      <c r="F41" s="599"/>
      <c r="G41" s="599"/>
      <c r="H41" s="599"/>
      <c r="I41" s="599"/>
      <c r="J41" s="599"/>
      <c r="K41" s="599"/>
      <c r="L41" s="599"/>
      <c r="M41" s="599"/>
      <c r="N41" s="599"/>
      <c r="O41" s="599"/>
      <c r="P41" s="599"/>
      <c r="Q41" s="600"/>
      <c r="R41" s="601">
        <v>67323808</v>
      </c>
      <c r="S41" s="642"/>
      <c r="T41" s="642"/>
      <c r="U41" s="642"/>
      <c r="V41" s="642"/>
      <c r="W41" s="642"/>
      <c r="X41" s="642"/>
      <c r="Y41" s="645"/>
      <c r="Z41" s="646">
        <v>100</v>
      </c>
      <c r="AA41" s="646"/>
      <c r="AB41" s="646"/>
      <c r="AC41" s="646"/>
      <c r="AD41" s="647">
        <v>37852118</v>
      </c>
      <c r="AE41" s="647"/>
      <c r="AF41" s="647"/>
      <c r="AG41" s="647"/>
      <c r="AH41" s="647"/>
      <c r="AI41" s="647"/>
      <c r="AJ41" s="647"/>
      <c r="AK41" s="647"/>
      <c r="AL41" s="604">
        <v>100</v>
      </c>
      <c r="AM41" s="648"/>
      <c r="AN41" s="648"/>
      <c r="AO41" s="649"/>
      <c r="AQ41" s="650" t="s">
        <v>336</v>
      </c>
      <c r="AR41" s="651"/>
      <c r="AS41" s="651"/>
      <c r="AT41" s="651"/>
      <c r="AU41" s="651"/>
      <c r="AV41" s="651"/>
      <c r="AW41" s="651"/>
      <c r="AX41" s="651"/>
      <c r="AY41" s="652"/>
      <c r="AZ41" s="617">
        <v>1076893</v>
      </c>
      <c r="BA41" s="618"/>
      <c r="BB41" s="618"/>
      <c r="BC41" s="618"/>
      <c r="BD41" s="630"/>
      <c r="BE41" s="630"/>
      <c r="BF41" s="653"/>
      <c r="BG41" s="658"/>
      <c r="BH41" s="659"/>
      <c r="BI41" s="659"/>
      <c r="BJ41" s="659"/>
      <c r="BK41" s="659"/>
      <c r="BL41" s="212"/>
      <c r="BM41" s="615" t="s">
        <v>337</v>
      </c>
      <c r="BN41" s="615"/>
      <c r="BO41" s="615"/>
      <c r="BP41" s="615"/>
      <c r="BQ41" s="615"/>
      <c r="BR41" s="615"/>
      <c r="BS41" s="615"/>
      <c r="BT41" s="615"/>
      <c r="BU41" s="616"/>
      <c r="BV41" s="617" t="s">
        <v>122</v>
      </c>
      <c r="BW41" s="618"/>
      <c r="BX41" s="618"/>
      <c r="BY41" s="618"/>
      <c r="BZ41" s="618"/>
      <c r="CA41" s="618"/>
      <c r="CB41" s="654"/>
      <c r="CD41" s="614" t="s">
        <v>338</v>
      </c>
      <c r="CE41" s="615"/>
      <c r="CF41" s="615"/>
      <c r="CG41" s="615"/>
      <c r="CH41" s="615"/>
      <c r="CI41" s="615"/>
      <c r="CJ41" s="615"/>
      <c r="CK41" s="615"/>
      <c r="CL41" s="615"/>
      <c r="CM41" s="615"/>
      <c r="CN41" s="615"/>
      <c r="CO41" s="615"/>
      <c r="CP41" s="615"/>
      <c r="CQ41" s="616"/>
      <c r="CR41" s="617" t="s">
        <v>122</v>
      </c>
      <c r="CS41" s="630"/>
      <c r="CT41" s="630"/>
      <c r="CU41" s="630"/>
      <c r="CV41" s="630"/>
      <c r="CW41" s="630"/>
      <c r="CX41" s="630"/>
      <c r="CY41" s="631"/>
      <c r="CZ41" s="620" t="s">
        <v>122</v>
      </c>
      <c r="DA41" s="632"/>
      <c r="DB41" s="632"/>
      <c r="DC41" s="633"/>
      <c r="DD41" s="623" t="s">
        <v>122</v>
      </c>
      <c r="DE41" s="630"/>
      <c r="DF41" s="630"/>
      <c r="DG41" s="630"/>
      <c r="DH41" s="630"/>
      <c r="DI41" s="630"/>
      <c r="DJ41" s="630"/>
      <c r="DK41" s="631"/>
      <c r="DL41" s="624"/>
      <c r="DM41" s="625"/>
      <c r="DN41" s="625"/>
      <c r="DO41" s="625"/>
      <c r="DP41" s="625"/>
      <c r="DQ41" s="625"/>
      <c r="DR41" s="625"/>
      <c r="DS41" s="625"/>
      <c r="DT41" s="625"/>
      <c r="DU41" s="625"/>
      <c r="DV41" s="626"/>
      <c r="DW41" s="627"/>
      <c r="DX41" s="628"/>
      <c r="DY41" s="628"/>
      <c r="DZ41" s="628"/>
      <c r="EA41" s="628"/>
      <c r="EB41" s="628"/>
      <c r="EC41" s="629"/>
    </row>
    <row r="42" spans="2:133" ht="11.25" customHeight="1" x14ac:dyDescent="0.2">
      <c r="AQ42" s="662" t="s">
        <v>339</v>
      </c>
      <c r="AR42" s="663"/>
      <c r="AS42" s="663"/>
      <c r="AT42" s="663"/>
      <c r="AU42" s="663"/>
      <c r="AV42" s="663"/>
      <c r="AW42" s="663"/>
      <c r="AX42" s="663"/>
      <c r="AY42" s="664"/>
      <c r="AZ42" s="601">
        <v>4438156</v>
      </c>
      <c r="BA42" s="642"/>
      <c r="BB42" s="642"/>
      <c r="BC42" s="642"/>
      <c r="BD42" s="602"/>
      <c r="BE42" s="602"/>
      <c r="BF42" s="665"/>
      <c r="BG42" s="660"/>
      <c r="BH42" s="661"/>
      <c r="BI42" s="661"/>
      <c r="BJ42" s="661"/>
      <c r="BK42" s="661"/>
      <c r="BL42" s="213"/>
      <c r="BM42" s="599" t="s">
        <v>340</v>
      </c>
      <c r="BN42" s="599"/>
      <c r="BO42" s="599"/>
      <c r="BP42" s="599"/>
      <c r="BQ42" s="599"/>
      <c r="BR42" s="599"/>
      <c r="BS42" s="599"/>
      <c r="BT42" s="599"/>
      <c r="BU42" s="600"/>
      <c r="BV42" s="601">
        <v>357</v>
      </c>
      <c r="BW42" s="642"/>
      <c r="BX42" s="642"/>
      <c r="BY42" s="642"/>
      <c r="BZ42" s="642"/>
      <c r="CA42" s="642"/>
      <c r="CB42" s="643"/>
      <c r="CD42" s="614" t="s">
        <v>341</v>
      </c>
      <c r="CE42" s="615"/>
      <c r="CF42" s="615"/>
      <c r="CG42" s="615"/>
      <c r="CH42" s="615"/>
      <c r="CI42" s="615"/>
      <c r="CJ42" s="615"/>
      <c r="CK42" s="615"/>
      <c r="CL42" s="615"/>
      <c r="CM42" s="615"/>
      <c r="CN42" s="615"/>
      <c r="CO42" s="615"/>
      <c r="CP42" s="615"/>
      <c r="CQ42" s="616"/>
      <c r="CR42" s="617">
        <v>6511234</v>
      </c>
      <c r="CS42" s="630"/>
      <c r="CT42" s="630"/>
      <c r="CU42" s="630"/>
      <c r="CV42" s="630"/>
      <c r="CW42" s="630"/>
      <c r="CX42" s="630"/>
      <c r="CY42" s="631"/>
      <c r="CZ42" s="620">
        <v>10.1</v>
      </c>
      <c r="DA42" s="632"/>
      <c r="DB42" s="632"/>
      <c r="DC42" s="633"/>
      <c r="DD42" s="623">
        <v>2174244</v>
      </c>
      <c r="DE42" s="630"/>
      <c r="DF42" s="630"/>
      <c r="DG42" s="630"/>
      <c r="DH42" s="630"/>
      <c r="DI42" s="630"/>
      <c r="DJ42" s="630"/>
      <c r="DK42" s="631"/>
      <c r="DL42" s="624"/>
      <c r="DM42" s="625"/>
      <c r="DN42" s="625"/>
      <c r="DO42" s="625"/>
      <c r="DP42" s="625"/>
      <c r="DQ42" s="625"/>
      <c r="DR42" s="625"/>
      <c r="DS42" s="625"/>
      <c r="DT42" s="625"/>
      <c r="DU42" s="625"/>
      <c r="DV42" s="626"/>
      <c r="DW42" s="627"/>
      <c r="DX42" s="628"/>
      <c r="DY42" s="628"/>
      <c r="DZ42" s="628"/>
      <c r="EA42" s="628"/>
      <c r="EB42" s="628"/>
      <c r="EC42" s="629"/>
    </row>
    <row r="43" spans="2:133" ht="11.25" customHeight="1" x14ac:dyDescent="0.2">
      <c r="B43" s="203" t="s">
        <v>342</v>
      </c>
      <c r="CD43" s="614" t="s">
        <v>343</v>
      </c>
      <c r="CE43" s="615"/>
      <c r="CF43" s="615"/>
      <c r="CG43" s="615"/>
      <c r="CH43" s="615"/>
      <c r="CI43" s="615"/>
      <c r="CJ43" s="615"/>
      <c r="CK43" s="615"/>
      <c r="CL43" s="615"/>
      <c r="CM43" s="615"/>
      <c r="CN43" s="615"/>
      <c r="CO43" s="615"/>
      <c r="CP43" s="615"/>
      <c r="CQ43" s="616"/>
      <c r="CR43" s="617">
        <v>307232</v>
      </c>
      <c r="CS43" s="630"/>
      <c r="CT43" s="630"/>
      <c r="CU43" s="630"/>
      <c r="CV43" s="630"/>
      <c r="CW43" s="630"/>
      <c r="CX43" s="630"/>
      <c r="CY43" s="631"/>
      <c r="CZ43" s="620">
        <v>0.5</v>
      </c>
      <c r="DA43" s="632"/>
      <c r="DB43" s="632"/>
      <c r="DC43" s="633"/>
      <c r="DD43" s="623">
        <v>307232</v>
      </c>
      <c r="DE43" s="630"/>
      <c r="DF43" s="630"/>
      <c r="DG43" s="630"/>
      <c r="DH43" s="630"/>
      <c r="DI43" s="630"/>
      <c r="DJ43" s="630"/>
      <c r="DK43" s="631"/>
      <c r="DL43" s="624"/>
      <c r="DM43" s="625"/>
      <c r="DN43" s="625"/>
      <c r="DO43" s="625"/>
      <c r="DP43" s="625"/>
      <c r="DQ43" s="625"/>
      <c r="DR43" s="625"/>
      <c r="DS43" s="625"/>
      <c r="DT43" s="625"/>
      <c r="DU43" s="625"/>
      <c r="DV43" s="626"/>
      <c r="DW43" s="627"/>
      <c r="DX43" s="628"/>
      <c r="DY43" s="628"/>
      <c r="DZ43" s="628"/>
      <c r="EA43" s="628"/>
      <c r="EB43" s="628"/>
      <c r="EC43" s="629"/>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36" t="s">
        <v>292</v>
      </c>
      <c r="CE44" s="637"/>
      <c r="CF44" s="614" t="s">
        <v>345</v>
      </c>
      <c r="CG44" s="615"/>
      <c r="CH44" s="615"/>
      <c r="CI44" s="615"/>
      <c r="CJ44" s="615"/>
      <c r="CK44" s="615"/>
      <c r="CL44" s="615"/>
      <c r="CM44" s="615"/>
      <c r="CN44" s="615"/>
      <c r="CO44" s="615"/>
      <c r="CP44" s="615"/>
      <c r="CQ44" s="616"/>
      <c r="CR44" s="617">
        <v>6499301</v>
      </c>
      <c r="CS44" s="618"/>
      <c r="CT44" s="618"/>
      <c r="CU44" s="618"/>
      <c r="CV44" s="618"/>
      <c r="CW44" s="618"/>
      <c r="CX44" s="618"/>
      <c r="CY44" s="619"/>
      <c r="CZ44" s="620">
        <v>10.1</v>
      </c>
      <c r="DA44" s="621"/>
      <c r="DB44" s="621"/>
      <c r="DC44" s="622"/>
      <c r="DD44" s="623">
        <v>2170880</v>
      </c>
      <c r="DE44" s="618"/>
      <c r="DF44" s="618"/>
      <c r="DG44" s="618"/>
      <c r="DH44" s="618"/>
      <c r="DI44" s="618"/>
      <c r="DJ44" s="618"/>
      <c r="DK44" s="619"/>
      <c r="DL44" s="624"/>
      <c r="DM44" s="625"/>
      <c r="DN44" s="625"/>
      <c r="DO44" s="625"/>
      <c r="DP44" s="625"/>
      <c r="DQ44" s="625"/>
      <c r="DR44" s="625"/>
      <c r="DS44" s="625"/>
      <c r="DT44" s="625"/>
      <c r="DU44" s="625"/>
      <c r="DV44" s="626"/>
      <c r="DW44" s="627"/>
      <c r="DX44" s="628"/>
      <c r="DY44" s="628"/>
      <c r="DZ44" s="628"/>
      <c r="EA44" s="628"/>
      <c r="EB44" s="628"/>
      <c r="EC44" s="629"/>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38"/>
      <c r="CE45" s="639"/>
      <c r="CF45" s="614" t="s">
        <v>347</v>
      </c>
      <c r="CG45" s="615"/>
      <c r="CH45" s="615"/>
      <c r="CI45" s="615"/>
      <c r="CJ45" s="615"/>
      <c r="CK45" s="615"/>
      <c r="CL45" s="615"/>
      <c r="CM45" s="615"/>
      <c r="CN45" s="615"/>
      <c r="CO45" s="615"/>
      <c r="CP45" s="615"/>
      <c r="CQ45" s="616"/>
      <c r="CR45" s="617">
        <v>1197006</v>
      </c>
      <c r="CS45" s="630"/>
      <c r="CT45" s="630"/>
      <c r="CU45" s="630"/>
      <c r="CV45" s="630"/>
      <c r="CW45" s="630"/>
      <c r="CX45" s="630"/>
      <c r="CY45" s="631"/>
      <c r="CZ45" s="620">
        <v>1.9</v>
      </c>
      <c r="DA45" s="632"/>
      <c r="DB45" s="632"/>
      <c r="DC45" s="633"/>
      <c r="DD45" s="623">
        <v>124364</v>
      </c>
      <c r="DE45" s="630"/>
      <c r="DF45" s="630"/>
      <c r="DG45" s="630"/>
      <c r="DH45" s="630"/>
      <c r="DI45" s="630"/>
      <c r="DJ45" s="630"/>
      <c r="DK45" s="631"/>
      <c r="DL45" s="624"/>
      <c r="DM45" s="625"/>
      <c r="DN45" s="625"/>
      <c r="DO45" s="625"/>
      <c r="DP45" s="625"/>
      <c r="DQ45" s="625"/>
      <c r="DR45" s="625"/>
      <c r="DS45" s="625"/>
      <c r="DT45" s="625"/>
      <c r="DU45" s="625"/>
      <c r="DV45" s="626"/>
      <c r="DW45" s="627"/>
      <c r="DX45" s="628"/>
      <c r="DY45" s="628"/>
      <c r="DZ45" s="628"/>
      <c r="EA45" s="628"/>
      <c r="EB45" s="628"/>
      <c r="EC45" s="629"/>
    </row>
    <row r="46" spans="2:133" ht="11.25" customHeight="1" x14ac:dyDescent="0.2">
      <c r="B46" s="214"/>
      <c r="CD46" s="638"/>
      <c r="CE46" s="639"/>
      <c r="CF46" s="614" t="s">
        <v>348</v>
      </c>
      <c r="CG46" s="615"/>
      <c r="CH46" s="615"/>
      <c r="CI46" s="615"/>
      <c r="CJ46" s="615"/>
      <c r="CK46" s="615"/>
      <c r="CL46" s="615"/>
      <c r="CM46" s="615"/>
      <c r="CN46" s="615"/>
      <c r="CO46" s="615"/>
      <c r="CP46" s="615"/>
      <c r="CQ46" s="616"/>
      <c r="CR46" s="617">
        <v>5130756</v>
      </c>
      <c r="CS46" s="618"/>
      <c r="CT46" s="618"/>
      <c r="CU46" s="618"/>
      <c r="CV46" s="618"/>
      <c r="CW46" s="618"/>
      <c r="CX46" s="618"/>
      <c r="CY46" s="619"/>
      <c r="CZ46" s="620">
        <v>8</v>
      </c>
      <c r="DA46" s="621"/>
      <c r="DB46" s="621"/>
      <c r="DC46" s="622"/>
      <c r="DD46" s="623">
        <v>2016482</v>
      </c>
      <c r="DE46" s="618"/>
      <c r="DF46" s="618"/>
      <c r="DG46" s="618"/>
      <c r="DH46" s="618"/>
      <c r="DI46" s="618"/>
      <c r="DJ46" s="618"/>
      <c r="DK46" s="619"/>
      <c r="DL46" s="624"/>
      <c r="DM46" s="625"/>
      <c r="DN46" s="625"/>
      <c r="DO46" s="625"/>
      <c r="DP46" s="625"/>
      <c r="DQ46" s="625"/>
      <c r="DR46" s="625"/>
      <c r="DS46" s="625"/>
      <c r="DT46" s="625"/>
      <c r="DU46" s="625"/>
      <c r="DV46" s="626"/>
      <c r="DW46" s="627"/>
      <c r="DX46" s="628"/>
      <c r="DY46" s="628"/>
      <c r="DZ46" s="628"/>
      <c r="EA46" s="628"/>
      <c r="EB46" s="628"/>
      <c r="EC46" s="629"/>
    </row>
    <row r="47" spans="2:133" ht="11.25" customHeight="1" x14ac:dyDescent="0.2">
      <c r="B47" s="214"/>
      <c r="CD47" s="638"/>
      <c r="CE47" s="639"/>
      <c r="CF47" s="614" t="s">
        <v>349</v>
      </c>
      <c r="CG47" s="615"/>
      <c r="CH47" s="615"/>
      <c r="CI47" s="615"/>
      <c r="CJ47" s="615"/>
      <c r="CK47" s="615"/>
      <c r="CL47" s="615"/>
      <c r="CM47" s="615"/>
      <c r="CN47" s="615"/>
      <c r="CO47" s="615"/>
      <c r="CP47" s="615"/>
      <c r="CQ47" s="616"/>
      <c r="CR47" s="617">
        <v>11933</v>
      </c>
      <c r="CS47" s="630"/>
      <c r="CT47" s="630"/>
      <c r="CU47" s="630"/>
      <c r="CV47" s="630"/>
      <c r="CW47" s="630"/>
      <c r="CX47" s="630"/>
      <c r="CY47" s="631"/>
      <c r="CZ47" s="620">
        <v>0</v>
      </c>
      <c r="DA47" s="632"/>
      <c r="DB47" s="632"/>
      <c r="DC47" s="633"/>
      <c r="DD47" s="623">
        <v>3364</v>
      </c>
      <c r="DE47" s="630"/>
      <c r="DF47" s="630"/>
      <c r="DG47" s="630"/>
      <c r="DH47" s="630"/>
      <c r="DI47" s="630"/>
      <c r="DJ47" s="630"/>
      <c r="DK47" s="631"/>
      <c r="DL47" s="624"/>
      <c r="DM47" s="625"/>
      <c r="DN47" s="625"/>
      <c r="DO47" s="625"/>
      <c r="DP47" s="625"/>
      <c r="DQ47" s="625"/>
      <c r="DR47" s="625"/>
      <c r="DS47" s="625"/>
      <c r="DT47" s="625"/>
      <c r="DU47" s="625"/>
      <c r="DV47" s="626"/>
      <c r="DW47" s="627"/>
      <c r="DX47" s="628"/>
      <c r="DY47" s="628"/>
      <c r="DZ47" s="628"/>
      <c r="EA47" s="628"/>
      <c r="EB47" s="628"/>
      <c r="EC47" s="629"/>
    </row>
    <row r="48" spans="2:133" ht="10.8" x14ac:dyDescent="0.2">
      <c r="B48" s="214"/>
      <c r="CD48" s="640"/>
      <c r="CE48" s="641"/>
      <c r="CF48" s="614" t="s">
        <v>350</v>
      </c>
      <c r="CG48" s="615"/>
      <c r="CH48" s="615"/>
      <c r="CI48" s="615"/>
      <c r="CJ48" s="615"/>
      <c r="CK48" s="615"/>
      <c r="CL48" s="615"/>
      <c r="CM48" s="615"/>
      <c r="CN48" s="615"/>
      <c r="CO48" s="615"/>
      <c r="CP48" s="615"/>
      <c r="CQ48" s="616"/>
      <c r="CR48" s="617" t="s">
        <v>122</v>
      </c>
      <c r="CS48" s="618"/>
      <c r="CT48" s="618"/>
      <c r="CU48" s="618"/>
      <c r="CV48" s="618"/>
      <c r="CW48" s="618"/>
      <c r="CX48" s="618"/>
      <c r="CY48" s="619"/>
      <c r="CZ48" s="620" t="s">
        <v>122</v>
      </c>
      <c r="DA48" s="621"/>
      <c r="DB48" s="621"/>
      <c r="DC48" s="622"/>
      <c r="DD48" s="623" t="s">
        <v>122</v>
      </c>
      <c r="DE48" s="618"/>
      <c r="DF48" s="618"/>
      <c r="DG48" s="618"/>
      <c r="DH48" s="618"/>
      <c r="DI48" s="618"/>
      <c r="DJ48" s="618"/>
      <c r="DK48" s="619"/>
      <c r="DL48" s="624"/>
      <c r="DM48" s="625"/>
      <c r="DN48" s="625"/>
      <c r="DO48" s="625"/>
      <c r="DP48" s="625"/>
      <c r="DQ48" s="625"/>
      <c r="DR48" s="625"/>
      <c r="DS48" s="625"/>
      <c r="DT48" s="625"/>
      <c r="DU48" s="625"/>
      <c r="DV48" s="626"/>
      <c r="DW48" s="627"/>
      <c r="DX48" s="628"/>
      <c r="DY48" s="628"/>
      <c r="DZ48" s="628"/>
      <c r="EA48" s="628"/>
      <c r="EB48" s="628"/>
      <c r="EC48" s="629"/>
    </row>
    <row r="49" spans="2:133" ht="11.25" customHeight="1" x14ac:dyDescent="0.2">
      <c r="B49" s="214"/>
      <c r="CD49" s="598" t="s">
        <v>351</v>
      </c>
      <c r="CE49" s="599"/>
      <c r="CF49" s="599"/>
      <c r="CG49" s="599"/>
      <c r="CH49" s="599"/>
      <c r="CI49" s="599"/>
      <c r="CJ49" s="599"/>
      <c r="CK49" s="599"/>
      <c r="CL49" s="599"/>
      <c r="CM49" s="599"/>
      <c r="CN49" s="599"/>
      <c r="CO49" s="599"/>
      <c r="CP49" s="599"/>
      <c r="CQ49" s="600"/>
      <c r="CR49" s="601">
        <v>64365208</v>
      </c>
      <c r="CS49" s="602"/>
      <c r="CT49" s="602"/>
      <c r="CU49" s="602"/>
      <c r="CV49" s="602"/>
      <c r="CW49" s="602"/>
      <c r="CX49" s="602"/>
      <c r="CY49" s="603"/>
      <c r="CZ49" s="604">
        <v>100</v>
      </c>
      <c r="DA49" s="605"/>
      <c r="DB49" s="605"/>
      <c r="DC49" s="606"/>
      <c r="DD49" s="607">
        <v>44899454</v>
      </c>
      <c r="DE49" s="602"/>
      <c r="DF49" s="602"/>
      <c r="DG49" s="602"/>
      <c r="DH49" s="602"/>
      <c r="DI49" s="602"/>
      <c r="DJ49" s="602"/>
      <c r="DK49" s="603"/>
      <c r="DL49" s="608"/>
      <c r="DM49" s="609"/>
      <c r="DN49" s="609"/>
      <c r="DO49" s="609"/>
      <c r="DP49" s="609"/>
      <c r="DQ49" s="609"/>
      <c r="DR49" s="609"/>
      <c r="DS49" s="609"/>
      <c r="DT49" s="609"/>
      <c r="DU49" s="609"/>
      <c r="DV49" s="610"/>
      <c r="DW49" s="611"/>
      <c r="DX49" s="612"/>
      <c r="DY49" s="612"/>
      <c r="DZ49" s="612"/>
      <c r="EA49" s="612"/>
      <c r="EB49" s="612"/>
      <c r="EC49" s="613"/>
    </row>
  </sheetData>
  <sheetProtection algorithmName="SHA-512" hashValue="Ae7I4AKlA6J2d6XcR+2pSHwpnsTUmPyz4zeNYSfcNNdz4LRa8LEFt2TkGwDoWZ/85vRA5YiUpHCz6A7xinbrvA==" saltValue="hXf+1LmwTau+LeZWTy7M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1" zoomScale="70" zoomScaleNormal="25" zoomScaleSheetLayoutView="70" workbookViewId="0">
      <selection activeCell="B74" sqref="B74:P74"/>
    </sheetView>
  </sheetViews>
  <sheetFormatPr defaultColWidth="0" defaultRowHeight="13.2" zeroHeight="1" x14ac:dyDescent="0.2"/>
  <cols>
    <col min="1" max="130" width="2.77734375" style="220" customWidth="1"/>
    <col min="131" max="131" width="1.6640625" style="220" customWidth="1"/>
    <col min="132" max="16384" width="9" style="220" hidden="1"/>
  </cols>
  <sheetData>
    <row r="1" spans="1:131" ht="11.25" customHeight="1" thickBot="1" x14ac:dyDescent="0.25">
      <c r="A1" s="216"/>
      <c r="B1" s="216"/>
      <c r="C1" s="216"/>
      <c r="D1" s="216"/>
      <c r="E1" s="216"/>
      <c r="F1" s="216"/>
      <c r="G1" s="216"/>
      <c r="H1" s="216"/>
      <c r="I1" s="216"/>
      <c r="J1" s="216"/>
      <c r="K1" s="216"/>
      <c r="L1" s="216"/>
      <c r="M1" s="216"/>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8"/>
      <c r="DR1" s="218"/>
      <c r="DS1" s="218"/>
      <c r="DT1" s="218"/>
      <c r="DU1" s="218"/>
      <c r="DV1" s="218"/>
      <c r="DW1" s="218"/>
      <c r="DX1" s="218"/>
      <c r="DY1" s="218"/>
      <c r="DZ1" s="218"/>
      <c r="EA1" s="219"/>
    </row>
    <row r="2" spans="1:131" ht="26.25" customHeight="1" thickBot="1" x14ac:dyDescent="0.25">
      <c r="A2" s="1084" t="s">
        <v>352</v>
      </c>
      <c r="B2" s="1084"/>
      <c r="C2" s="1084"/>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c r="AB2" s="1084"/>
      <c r="AC2" s="1084"/>
      <c r="AD2" s="1084"/>
      <c r="AE2" s="1084"/>
      <c r="AF2" s="1084"/>
      <c r="AG2" s="1084"/>
      <c r="AH2" s="1084"/>
      <c r="AI2" s="1084"/>
      <c r="AJ2" s="1084"/>
      <c r="AK2" s="1084"/>
      <c r="AL2" s="1084"/>
      <c r="AM2" s="1084"/>
      <c r="AN2" s="1084"/>
      <c r="AO2" s="1084"/>
      <c r="AP2" s="1084"/>
      <c r="AQ2" s="1084"/>
      <c r="AR2" s="1084"/>
      <c r="AS2" s="1084"/>
      <c r="AT2" s="1084"/>
      <c r="AU2" s="1084"/>
      <c r="AV2" s="1084"/>
      <c r="AW2" s="1084"/>
      <c r="AX2" s="1084"/>
      <c r="AY2" s="1084"/>
      <c r="AZ2" s="1084"/>
      <c r="BA2" s="1084"/>
      <c r="BB2" s="1084"/>
      <c r="BC2" s="1084"/>
      <c r="BD2" s="1084"/>
      <c r="BE2" s="1084"/>
      <c r="BF2" s="1084"/>
      <c r="BG2" s="1084"/>
      <c r="BH2" s="1084"/>
      <c r="BI2" s="1084"/>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1085" t="s">
        <v>353</v>
      </c>
      <c r="DK2" s="1086"/>
      <c r="DL2" s="1086"/>
      <c r="DM2" s="1086"/>
      <c r="DN2" s="1086"/>
      <c r="DO2" s="1087"/>
      <c r="DP2" s="217"/>
      <c r="DQ2" s="1085" t="s">
        <v>354</v>
      </c>
      <c r="DR2" s="1086"/>
      <c r="DS2" s="1086"/>
      <c r="DT2" s="1086"/>
      <c r="DU2" s="1086"/>
      <c r="DV2" s="1086"/>
      <c r="DW2" s="1086"/>
      <c r="DX2" s="1086"/>
      <c r="DY2" s="1086"/>
      <c r="DZ2" s="1087"/>
      <c r="EA2" s="219"/>
    </row>
    <row r="3" spans="1:131" ht="11.25" customHeight="1" x14ac:dyDescent="0.2">
      <c r="A3" s="217"/>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7"/>
      <c r="DO3" s="217"/>
      <c r="DP3" s="217"/>
      <c r="DQ3" s="217"/>
      <c r="DR3" s="217"/>
      <c r="DS3" s="217"/>
      <c r="DT3" s="217"/>
      <c r="DU3" s="217"/>
      <c r="DV3" s="217"/>
      <c r="DW3" s="217"/>
      <c r="DX3" s="217"/>
      <c r="DY3" s="217"/>
      <c r="DZ3" s="217"/>
      <c r="EA3" s="219"/>
    </row>
    <row r="4" spans="1:131" s="224" customFormat="1" ht="26.25" customHeight="1" thickBot="1" x14ac:dyDescent="0.25">
      <c r="A4" s="1053" t="s">
        <v>355</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221"/>
      <c r="BA4" s="221"/>
      <c r="BB4" s="221"/>
      <c r="BC4" s="221"/>
      <c r="BD4" s="221"/>
      <c r="BE4" s="222"/>
      <c r="BF4" s="222"/>
      <c r="BG4" s="222"/>
      <c r="BH4" s="222"/>
      <c r="BI4" s="222"/>
      <c r="BJ4" s="222"/>
      <c r="BK4" s="222"/>
      <c r="BL4" s="222"/>
      <c r="BM4" s="222"/>
      <c r="BN4" s="222"/>
      <c r="BO4" s="222"/>
      <c r="BP4" s="222"/>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3"/>
    </row>
    <row r="5" spans="1:131" s="224" customFormat="1" ht="26.25" customHeight="1" x14ac:dyDescent="0.2">
      <c r="A5" s="989" t="s">
        <v>357</v>
      </c>
      <c r="B5" s="990"/>
      <c r="C5" s="990"/>
      <c r="D5" s="990"/>
      <c r="E5" s="990"/>
      <c r="F5" s="990"/>
      <c r="G5" s="990"/>
      <c r="H5" s="990"/>
      <c r="I5" s="990"/>
      <c r="J5" s="990"/>
      <c r="K5" s="990"/>
      <c r="L5" s="990"/>
      <c r="M5" s="990"/>
      <c r="N5" s="990"/>
      <c r="O5" s="990"/>
      <c r="P5" s="991"/>
      <c r="Q5" s="995" t="s">
        <v>358</v>
      </c>
      <c r="R5" s="996"/>
      <c r="S5" s="996"/>
      <c r="T5" s="996"/>
      <c r="U5" s="997"/>
      <c r="V5" s="995" t="s">
        <v>359</v>
      </c>
      <c r="W5" s="996"/>
      <c r="X5" s="996"/>
      <c r="Y5" s="996"/>
      <c r="Z5" s="997"/>
      <c r="AA5" s="995" t="s">
        <v>360</v>
      </c>
      <c r="AB5" s="996"/>
      <c r="AC5" s="996"/>
      <c r="AD5" s="996"/>
      <c r="AE5" s="996"/>
      <c r="AF5" s="1088" t="s">
        <v>361</v>
      </c>
      <c r="AG5" s="996"/>
      <c r="AH5" s="996"/>
      <c r="AI5" s="996"/>
      <c r="AJ5" s="1009"/>
      <c r="AK5" s="996" t="s">
        <v>362</v>
      </c>
      <c r="AL5" s="996"/>
      <c r="AM5" s="996"/>
      <c r="AN5" s="996"/>
      <c r="AO5" s="997"/>
      <c r="AP5" s="995" t="s">
        <v>363</v>
      </c>
      <c r="AQ5" s="996"/>
      <c r="AR5" s="996"/>
      <c r="AS5" s="996"/>
      <c r="AT5" s="997"/>
      <c r="AU5" s="995" t="s">
        <v>364</v>
      </c>
      <c r="AV5" s="996"/>
      <c r="AW5" s="996"/>
      <c r="AX5" s="996"/>
      <c r="AY5" s="1009"/>
      <c r="AZ5" s="221"/>
      <c r="BA5" s="221"/>
      <c r="BB5" s="221"/>
      <c r="BC5" s="221"/>
      <c r="BD5" s="221"/>
      <c r="BE5" s="222"/>
      <c r="BF5" s="222"/>
      <c r="BG5" s="222"/>
      <c r="BH5" s="222"/>
      <c r="BI5" s="222"/>
      <c r="BJ5" s="222"/>
      <c r="BK5" s="222"/>
      <c r="BL5" s="222"/>
      <c r="BM5" s="222"/>
      <c r="BN5" s="222"/>
      <c r="BO5" s="222"/>
      <c r="BP5" s="222"/>
      <c r="BQ5" s="989" t="s">
        <v>365</v>
      </c>
      <c r="BR5" s="990"/>
      <c r="BS5" s="990"/>
      <c r="BT5" s="990"/>
      <c r="BU5" s="990"/>
      <c r="BV5" s="990"/>
      <c r="BW5" s="990"/>
      <c r="BX5" s="990"/>
      <c r="BY5" s="990"/>
      <c r="BZ5" s="990"/>
      <c r="CA5" s="990"/>
      <c r="CB5" s="990"/>
      <c r="CC5" s="990"/>
      <c r="CD5" s="990"/>
      <c r="CE5" s="990"/>
      <c r="CF5" s="990"/>
      <c r="CG5" s="991"/>
      <c r="CH5" s="995" t="s">
        <v>366</v>
      </c>
      <c r="CI5" s="996"/>
      <c r="CJ5" s="996"/>
      <c r="CK5" s="996"/>
      <c r="CL5" s="997"/>
      <c r="CM5" s="995" t="s">
        <v>367</v>
      </c>
      <c r="CN5" s="996"/>
      <c r="CO5" s="996"/>
      <c r="CP5" s="996"/>
      <c r="CQ5" s="997"/>
      <c r="CR5" s="995" t="s">
        <v>368</v>
      </c>
      <c r="CS5" s="996"/>
      <c r="CT5" s="996"/>
      <c r="CU5" s="996"/>
      <c r="CV5" s="997"/>
      <c r="CW5" s="995" t="s">
        <v>369</v>
      </c>
      <c r="CX5" s="996"/>
      <c r="CY5" s="996"/>
      <c r="CZ5" s="996"/>
      <c r="DA5" s="997"/>
      <c r="DB5" s="995" t="s">
        <v>370</v>
      </c>
      <c r="DC5" s="996"/>
      <c r="DD5" s="996"/>
      <c r="DE5" s="996"/>
      <c r="DF5" s="997"/>
      <c r="DG5" s="1078" t="s">
        <v>371</v>
      </c>
      <c r="DH5" s="1079"/>
      <c r="DI5" s="1079"/>
      <c r="DJ5" s="1079"/>
      <c r="DK5" s="1080"/>
      <c r="DL5" s="1078" t="s">
        <v>372</v>
      </c>
      <c r="DM5" s="1079"/>
      <c r="DN5" s="1079"/>
      <c r="DO5" s="1079"/>
      <c r="DP5" s="1080"/>
      <c r="DQ5" s="995" t="s">
        <v>373</v>
      </c>
      <c r="DR5" s="996"/>
      <c r="DS5" s="996"/>
      <c r="DT5" s="996"/>
      <c r="DU5" s="997"/>
      <c r="DV5" s="995" t="s">
        <v>364</v>
      </c>
      <c r="DW5" s="996"/>
      <c r="DX5" s="996"/>
      <c r="DY5" s="996"/>
      <c r="DZ5" s="1009"/>
      <c r="EA5" s="223"/>
    </row>
    <row r="6" spans="1:131" s="224" customFormat="1" ht="26.25" customHeight="1" thickBot="1" x14ac:dyDescent="0.25">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089"/>
      <c r="AG6" s="999"/>
      <c r="AH6" s="999"/>
      <c r="AI6" s="999"/>
      <c r="AJ6" s="1010"/>
      <c r="AK6" s="999"/>
      <c r="AL6" s="999"/>
      <c r="AM6" s="999"/>
      <c r="AN6" s="999"/>
      <c r="AO6" s="1000"/>
      <c r="AP6" s="998"/>
      <c r="AQ6" s="999"/>
      <c r="AR6" s="999"/>
      <c r="AS6" s="999"/>
      <c r="AT6" s="1000"/>
      <c r="AU6" s="998"/>
      <c r="AV6" s="999"/>
      <c r="AW6" s="999"/>
      <c r="AX6" s="999"/>
      <c r="AY6" s="1010"/>
      <c r="AZ6" s="221"/>
      <c r="BA6" s="221"/>
      <c r="BB6" s="221"/>
      <c r="BC6" s="221"/>
      <c r="BD6" s="221"/>
      <c r="BE6" s="222"/>
      <c r="BF6" s="222"/>
      <c r="BG6" s="222"/>
      <c r="BH6" s="222"/>
      <c r="BI6" s="222"/>
      <c r="BJ6" s="222"/>
      <c r="BK6" s="222"/>
      <c r="BL6" s="222"/>
      <c r="BM6" s="222"/>
      <c r="BN6" s="222"/>
      <c r="BO6" s="222"/>
      <c r="BP6" s="22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81"/>
      <c r="DH6" s="1082"/>
      <c r="DI6" s="1082"/>
      <c r="DJ6" s="1082"/>
      <c r="DK6" s="1083"/>
      <c r="DL6" s="1081"/>
      <c r="DM6" s="1082"/>
      <c r="DN6" s="1082"/>
      <c r="DO6" s="1082"/>
      <c r="DP6" s="1083"/>
      <c r="DQ6" s="998"/>
      <c r="DR6" s="999"/>
      <c r="DS6" s="999"/>
      <c r="DT6" s="999"/>
      <c r="DU6" s="1000"/>
      <c r="DV6" s="998"/>
      <c r="DW6" s="999"/>
      <c r="DX6" s="999"/>
      <c r="DY6" s="999"/>
      <c r="DZ6" s="1010"/>
      <c r="EA6" s="223"/>
    </row>
    <row r="7" spans="1:131" s="224" customFormat="1" ht="26.25" customHeight="1" thickTop="1" x14ac:dyDescent="0.2">
      <c r="A7" s="225">
        <v>1</v>
      </c>
      <c r="B7" s="1041" t="s">
        <v>374</v>
      </c>
      <c r="C7" s="1042"/>
      <c r="D7" s="1042"/>
      <c r="E7" s="1042"/>
      <c r="F7" s="1042"/>
      <c r="G7" s="1042"/>
      <c r="H7" s="1042"/>
      <c r="I7" s="1042"/>
      <c r="J7" s="1042"/>
      <c r="K7" s="1042"/>
      <c r="L7" s="1042"/>
      <c r="M7" s="1042"/>
      <c r="N7" s="1042"/>
      <c r="O7" s="1042"/>
      <c r="P7" s="1043"/>
      <c r="Q7" s="1096">
        <v>67397</v>
      </c>
      <c r="R7" s="1097"/>
      <c r="S7" s="1097"/>
      <c r="T7" s="1097"/>
      <c r="U7" s="1097"/>
      <c r="V7" s="1097">
        <v>64438</v>
      </c>
      <c r="W7" s="1097"/>
      <c r="X7" s="1097"/>
      <c r="Y7" s="1097"/>
      <c r="Z7" s="1097"/>
      <c r="AA7" s="1097">
        <v>2959</v>
      </c>
      <c r="AB7" s="1097"/>
      <c r="AC7" s="1097"/>
      <c r="AD7" s="1097"/>
      <c r="AE7" s="1098"/>
      <c r="AF7" s="1099">
        <v>2856</v>
      </c>
      <c r="AG7" s="1100"/>
      <c r="AH7" s="1100"/>
      <c r="AI7" s="1100"/>
      <c r="AJ7" s="1101"/>
      <c r="AK7" s="1102">
        <v>1375</v>
      </c>
      <c r="AL7" s="1103"/>
      <c r="AM7" s="1103"/>
      <c r="AN7" s="1103"/>
      <c r="AO7" s="1103"/>
      <c r="AP7" s="1103">
        <v>61547</v>
      </c>
      <c r="AQ7" s="1103"/>
      <c r="AR7" s="1103"/>
      <c r="AS7" s="1103"/>
      <c r="AT7" s="1103"/>
      <c r="AU7" s="1104" t="s">
        <v>556</v>
      </c>
      <c r="AV7" s="1104"/>
      <c r="AW7" s="1104"/>
      <c r="AX7" s="1104"/>
      <c r="AY7" s="1105"/>
      <c r="AZ7" s="221"/>
      <c r="BA7" s="221"/>
      <c r="BB7" s="221"/>
      <c r="BC7" s="221"/>
      <c r="BD7" s="221"/>
      <c r="BE7" s="222"/>
      <c r="BF7" s="222"/>
      <c r="BG7" s="222"/>
      <c r="BH7" s="222"/>
      <c r="BI7" s="222"/>
      <c r="BJ7" s="222"/>
      <c r="BK7" s="222"/>
      <c r="BL7" s="222"/>
      <c r="BM7" s="222"/>
      <c r="BN7" s="222"/>
      <c r="BO7" s="222"/>
      <c r="BP7" s="222"/>
      <c r="BQ7" s="225">
        <v>1</v>
      </c>
      <c r="BR7" s="226"/>
      <c r="BS7" s="1093" t="s">
        <v>574</v>
      </c>
      <c r="BT7" s="1094"/>
      <c r="BU7" s="1094"/>
      <c r="BV7" s="1094"/>
      <c r="BW7" s="1094"/>
      <c r="BX7" s="1094"/>
      <c r="BY7" s="1094"/>
      <c r="BZ7" s="1094"/>
      <c r="CA7" s="1094"/>
      <c r="CB7" s="1094"/>
      <c r="CC7" s="1094"/>
      <c r="CD7" s="1094"/>
      <c r="CE7" s="1094"/>
      <c r="CF7" s="1094"/>
      <c r="CG7" s="1106"/>
      <c r="CH7" s="1090">
        <v>-2</v>
      </c>
      <c r="CI7" s="1091"/>
      <c r="CJ7" s="1091"/>
      <c r="CK7" s="1091"/>
      <c r="CL7" s="1092"/>
      <c r="CM7" s="1090">
        <v>56</v>
      </c>
      <c r="CN7" s="1091"/>
      <c r="CO7" s="1091"/>
      <c r="CP7" s="1091"/>
      <c r="CQ7" s="1092"/>
      <c r="CR7" s="1090">
        <v>10</v>
      </c>
      <c r="CS7" s="1091"/>
      <c r="CT7" s="1091"/>
      <c r="CU7" s="1091"/>
      <c r="CV7" s="1092"/>
      <c r="CW7" s="1090">
        <v>34</v>
      </c>
      <c r="CX7" s="1091"/>
      <c r="CY7" s="1091"/>
      <c r="CZ7" s="1091"/>
      <c r="DA7" s="1092"/>
      <c r="DB7" s="1090" t="s">
        <v>569</v>
      </c>
      <c r="DC7" s="1091"/>
      <c r="DD7" s="1091"/>
      <c r="DE7" s="1091"/>
      <c r="DF7" s="1092"/>
      <c r="DG7" s="1090" t="s">
        <v>569</v>
      </c>
      <c r="DH7" s="1091"/>
      <c r="DI7" s="1091"/>
      <c r="DJ7" s="1091"/>
      <c r="DK7" s="1092"/>
      <c r="DL7" s="1090" t="s">
        <v>569</v>
      </c>
      <c r="DM7" s="1091"/>
      <c r="DN7" s="1091"/>
      <c r="DO7" s="1091"/>
      <c r="DP7" s="1092"/>
      <c r="DQ7" s="1090" t="s">
        <v>569</v>
      </c>
      <c r="DR7" s="1091"/>
      <c r="DS7" s="1091"/>
      <c r="DT7" s="1091"/>
      <c r="DU7" s="1092"/>
      <c r="DV7" s="1093"/>
      <c r="DW7" s="1094"/>
      <c r="DX7" s="1094"/>
      <c r="DY7" s="1094"/>
      <c r="DZ7" s="1095"/>
      <c r="EA7" s="223"/>
    </row>
    <row r="8" spans="1:131" s="224" customFormat="1" ht="26.25" customHeight="1" x14ac:dyDescent="0.2">
      <c r="A8" s="227">
        <v>2</v>
      </c>
      <c r="B8" s="1024" t="s">
        <v>375</v>
      </c>
      <c r="C8" s="1025"/>
      <c r="D8" s="1025"/>
      <c r="E8" s="1025"/>
      <c r="F8" s="1025"/>
      <c r="G8" s="1025"/>
      <c r="H8" s="1025"/>
      <c r="I8" s="1025"/>
      <c r="J8" s="1025"/>
      <c r="K8" s="1025"/>
      <c r="L8" s="1025"/>
      <c r="M8" s="1025"/>
      <c r="N8" s="1025"/>
      <c r="O8" s="1025"/>
      <c r="P8" s="1026"/>
      <c r="Q8" s="1032">
        <v>504</v>
      </c>
      <c r="R8" s="1033"/>
      <c r="S8" s="1033"/>
      <c r="T8" s="1033"/>
      <c r="U8" s="1033"/>
      <c r="V8" s="1033">
        <v>504</v>
      </c>
      <c r="W8" s="1033"/>
      <c r="X8" s="1033"/>
      <c r="Y8" s="1033"/>
      <c r="Z8" s="1033"/>
      <c r="AA8" s="1033" t="s">
        <v>557</v>
      </c>
      <c r="AB8" s="1033"/>
      <c r="AC8" s="1033"/>
      <c r="AD8" s="1033"/>
      <c r="AE8" s="1034"/>
      <c r="AF8" s="1029" t="s">
        <v>122</v>
      </c>
      <c r="AG8" s="1030"/>
      <c r="AH8" s="1030"/>
      <c r="AI8" s="1030"/>
      <c r="AJ8" s="1031"/>
      <c r="AK8" s="1074">
        <v>2</v>
      </c>
      <c r="AL8" s="1075"/>
      <c r="AM8" s="1075"/>
      <c r="AN8" s="1075"/>
      <c r="AO8" s="1075"/>
      <c r="AP8" s="1075">
        <v>815</v>
      </c>
      <c r="AQ8" s="1075"/>
      <c r="AR8" s="1075"/>
      <c r="AS8" s="1075"/>
      <c r="AT8" s="1075"/>
      <c r="AU8" s="1076"/>
      <c r="AV8" s="1076"/>
      <c r="AW8" s="1076"/>
      <c r="AX8" s="1076"/>
      <c r="AY8" s="1077"/>
      <c r="AZ8" s="221"/>
      <c r="BA8" s="221"/>
      <c r="BB8" s="221"/>
      <c r="BC8" s="221"/>
      <c r="BD8" s="221"/>
      <c r="BE8" s="222"/>
      <c r="BF8" s="222"/>
      <c r="BG8" s="222"/>
      <c r="BH8" s="222"/>
      <c r="BI8" s="222"/>
      <c r="BJ8" s="222"/>
      <c r="BK8" s="222"/>
      <c r="BL8" s="222"/>
      <c r="BM8" s="222"/>
      <c r="BN8" s="222"/>
      <c r="BO8" s="222"/>
      <c r="BP8" s="222"/>
      <c r="BQ8" s="227">
        <v>2</v>
      </c>
      <c r="BR8" s="228"/>
      <c r="BS8" s="986" t="s">
        <v>575</v>
      </c>
      <c r="BT8" s="987"/>
      <c r="BU8" s="987"/>
      <c r="BV8" s="987"/>
      <c r="BW8" s="987"/>
      <c r="BX8" s="987"/>
      <c r="BY8" s="987"/>
      <c r="BZ8" s="987"/>
      <c r="CA8" s="987"/>
      <c r="CB8" s="987"/>
      <c r="CC8" s="987"/>
      <c r="CD8" s="987"/>
      <c r="CE8" s="987"/>
      <c r="CF8" s="987"/>
      <c r="CG8" s="1008"/>
      <c r="CH8" s="983">
        <v>-25</v>
      </c>
      <c r="CI8" s="984"/>
      <c r="CJ8" s="984"/>
      <c r="CK8" s="984"/>
      <c r="CL8" s="985"/>
      <c r="CM8" s="983">
        <v>310</v>
      </c>
      <c r="CN8" s="984"/>
      <c r="CO8" s="984"/>
      <c r="CP8" s="984"/>
      <c r="CQ8" s="985"/>
      <c r="CR8" s="983">
        <v>100</v>
      </c>
      <c r="CS8" s="984"/>
      <c r="CT8" s="984"/>
      <c r="CU8" s="984"/>
      <c r="CV8" s="985"/>
      <c r="CW8" s="983">
        <v>5</v>
      </c>
      <c r="CX8" s="984"/>
      <c r="CY8" s="984"/>
      <c r="CZ8" s="984"/>
      <c r="DA8" s="985"/>
      <c r="DB8" s="983" t="s">
        <v>569</v>
      </c>
      <c r="DC8" s="984"/>
      <c r="DD8" s="984"/>
      <c r="DE8" s="984"/>
      <c r="DF8" s="985"/>
      <c r="DG8" s="983" t="s">
        <v>569</v>
      </c>
      <c r="DH8" s="984"/>
      <c r="DI8" s="984"/>
      <c r="DJ8" s="984"/>
      <c r="DK8" s="985"/>
      <c r="DL8" s="983" t="s">
        <v>569</v>
      </c>
      <c r="DM8" s="984"/>
      <c r="DN8" s="984"/>
      <c r="DO8" s="984"/>
      <c r="DP8" s="985"/>
      <c r="DQ8" s="983" t="s">
        <v>569</v>
      </c>
      <c r="DR8" s="984"/>
      <c r="DS8" s="984"/>
      <c r="DT8" s="984"/>
      <c r="DU8" s="985"/>
      <c r="DV8" s="986"/>
      <c r="DW8" s="987"/>
      <c r="DX8" s="987"/>
      <c r="DY8" s="987"/>
      <c r="DZ8" s="988"/>
      <c r="EA8" s="223"/>
    </row>
    <row r="9" spans="1:131" s="224" customFormat="1" ht="26.25" customHeight="1" x14ac:dyDescent="0.2">
      <c r="A9" s="22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221"/>
      <c r="BA9" s="221"/>
      <c r="BB9" s="221"/>
      <c r="BC9" s="221"/>
      <c r="BD9" s="221"/>
      <c r="BE9" s="222"/>
      <c r="BF9" s="222"/>
      <c r="BG9" s="222"/>
      <c r="BH9" s="222"/>
      <c r="BI9" s="222"/>
      <c r="BJ9" s="222"/>
      <c r="BK9" s="222"/>
      <c r="BL9" s="222"/>
      <c r="BM9" s="222"/>
      <c r="BN9" s="222"/>
      <c r="BO9" s="222"/>
      <c r="BP9" s="222"/>
      <c r="BQ9" s="227">
        <v>3</v>
      </c>
      <c r="BR9" s="228" t="s">
        <v>576</v>
      </c>
      <c r="BS9" s="986" t="s">
        <v>577</v>
      </c>
      <c r="BT9" s="987"/>
      <c r="BU9" s="987"/>
      <c r="BV9" s="987"/>
      <c r="BW9" s="987"/>
      <c r="BX9" s="987"/>
      <c r="BY9" s="987"/>
      <c r="BZ9" s="987"/>
      <c r="CA9" s="987"/>
      <c r="CB9" s="987"/>
      <c r="CC9" s="987"/>
      <c r="CD9" s="987"/>
      <c r="CE9" s="987"/>
      <c r="CF9" s="987"/>
      <c r="CG9" s="1008"/>
      <c r="CH9" s="983">
        <v>18</v>
      </c>
      <c r="CI9" s="984"/>
      <c r="CJ9" s="984"/>
      <c r="CK9" s="984"/>
      <c r="CL9" s="985"/>
      <c r="CM9" s="983">
        <v>34</v>
      </c>
      <c r="CN9" s="984"/>
      <c r="CO9" s="984"/>
      <c r="CP9" s="984"/>
      <c r="CQ9" s="985"/>
      <c r="CR9" s="983">
        <v>5</v>
      </c>
      <c r="CS9" s="984"/>
      <c r="CT9" s="984"/>
      <c r="CU9" s="984"/>
      <c r="CV9" s="985"/>
      <c r="CW9" s="983" t="s">
        <v>569</v>
      </c>
      <c r="CX9" s="984"/>
      <c r="CY9" s="984"/>
      <c r="CZ9" s="984"/>
      <c r="DA9" s="985"/>
      <c r="DB9" s="983" t="s">
        <v>569</v>
      </c>
      <c r="DC9" s="984"/>
      <c r="DD9" s="984"/>
      <c r="DE9" s="984"/>
      <c r="DF9" s="985"/>
      <c r="DG9" s="983">
        <v>2611</v>
      </c>
      <c r="DH9" s="984"/>
      <c r="DI9" s="984"/>
      <c r="DJ9" s="984"/>
      <c r="DK9" s="985"/>
      <c r="DL9" s="983" t="s">
        <v>569</v>
      </c>
      <c r="DM9" s="984"/>
      <c r="DN9" s="984"/>
      <c r="DO9" s="984"/>
      <c r="DP9" s="985"/>
      <c r="DQ9" s="983">
        <v>478</v>
      </c>
      <c r="DR9" s="984"/>
      <c r="DS9" s="984"/>
      <c r="DT9" s="984"/>
      <c r="DU9" s="985"/>
      <c r="DV9" s="986"/>
      <c r="DW9" s="987"/>
      <c r="DX9" s="987"/>
      <c r="DY9" s="987"/>
      <c r="DZ9" s="988"/>
      <c r="EA9" s="223"/>
    </row>
    <row r="10" spans="1:131" s="224" customFormat="1" ht="26.25" customHeight="1" x14ac:dyDescent="0.2">
      <c r="A10" s="22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221"/>
      <c r="BA10" s="221"/>
      <c r="BB10" s="221"/>
      <c r="BC10" s="221"/>
      <c r="BD10" s="221"/>
      <c r="BE10" s="222"/>
      <c r="BF10" s="222"/>
      <c r="BG10" s="222"/>
      <c r="BH10" s="222"/>
      <c r="BI10" s="222"/>
      <c r="BJ10" s="222"/>
      <c r="BK10" s="222"/>
      <c r="BL10" s="222"/>
      <c r="BM10" s="222"/>
      <c r="BN10" s="222"/>
      <c r="BO10" s="222"/>
      <c r="BP10" s="222"/>
      <c r="BQ10" s="227">
        <v>4</v>
      </c>
      <c r="BR10" s="228"/>
      <c r="BS10" s="986" t="s">
        <v>578</v>
      </c>
      <c r="BT10" s="987"/>
      <c r="BU10" s="987"/>
      <c r="BV10" s="987"/>
      <c r="BW10" s="987"/>
      <c r="BX10" s="987"/>
      <c r="BY10" s="987"/>
      <c r="BZ10" s="987"/>
      <c r="CA10" s="987"/>
      <c r="CB10" s="987"/>
      <c r="CC10" s="987"/>
      <c r="CD10" s="987"/>
      <c r="CE10" s="987"/>
      <c r="CF10" s="987"/>
      <c r="CG10" s="1008"/>
      <c r="CH10" s="983">
        <v>-7</v>
      </c>
      <c r="CI10" s="984"/>
      <c r="CJ10" s="984"/>
      <c r="CK10" s="984"/>
      <c r="CL10" s="985"/>
      <c r="CM10" s="983">
        <v>23</v>
      </c>
      <c r="CN10" s="984"/>
      <c r="CO10" s="984"/>
      <c r="CP10" s="984"/>
      <c r="CQ10" s="985"/>
      <c r="CR10" s="983">
        <v>1</v>
      </c>
      <c r="CS10" s="984"/>
      <c r="CT10" s="984"/>
      <c r="CU10" s="984"/>
      <c r="CV10" s="985"/>
      <c r="CW10" s="983">
        <v>1</v>
      </c>
      <c r="CX10" s="984"/>
      <c r="CY10" s="984"/>
      <c r="CZ10" s="984"/>
      <c r="DA10" s="985"/>
      <c r="DB10" s="983" t="s">
        <v>569</v>
      </c>
      <c r="DC10" s="984"/>
      <c r="DD10" s="984"/>
      <c r="DE10" s="984"/>
      <c r="DF10" s="985"/>
      <c r="DG10" s="983" t="s">
        <v>569</v>
      </c>
      <c r="DH10" s="984"/>
      <c r="DI10" s="984"/>
      <c r="DJ10" s="984"/>
      <c r="DK10" s="985"/>
      <c r="DL10" s="983" t="s">
        <v>569</v>
      </c>
      <c r="DM10" s="984"/>
      <c r="DN10" s="984"/>
      <c r="DO10" s="984"/>
      <c r="DP10" s="985"/>
      <c r="DQ10" s="983" t="s">
        <v>569</v>
      </c>
      <c r="DR10" s="984"/>
      <c r="DS10" s="984"/>
      <c r="DT10" s="984"/>
      <c r="DU10" s="985"/>
      <c r="DV10" s="986"/>
      <c r="DW10" s="987"/>
      <c r="DX10" s="987"/>
      <c r="DY10" s="987"/>
      <c r="DZ10" s="988"/>
      <c r="EA10" s="223"/>
    </row>
    <row r="11" spans="1:131" s="224" customFormat="1" ht="26.25" customHeight="1" x14ac:dyDescent="0.2">
      <c r="A11" s="22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221"/>
      <c r="BA11" s="221"/>
      <c r="BB11" s="221"/>
      <c r="BC11" s="221"/>
      <c r="BD11" s="221"/>
      <c r="BE11" s="222"/>
      <c r="BF11" s="222"/>
      <c r="BG11" s="222"/>
      <c r="BH11" s="222"/>
      <c r="BI11" s="222"/>
      <c r="BJ11" s="222"/>
      <c r="BK11" s="222"/>
      <c r="BL11" s="222"/>
      <c r="BM11" s="222"/>
      <c r="BN11" s="222"/>
      <c r="BO11" s="222"/>
      <c r="BP11" s="222"/>
      <c r="BQ11" s="227">
        <v>5</v>
      </c>
      <c r="BR11" s="228"/>
      <c r="BS11" s="986" t="s">
        <v>579</v>
      </c>
      <c r="BT11" s="987"/>
      <c r="BU11" s="987"/>
      <c r="BV11" s="987"/>
      <c r="BW11" s="987"/>
      <c r="BX11" s="987"/>
      <c r="BY11" s="987"/>
      <c r="BZ11" s="987"/>
      <c r="CA11" s="987"/>
      <c r="CB11" s="987"/>
      <c r="CC11" s="987"/>
      <c r="CD11" s="987"/>
      <c r="CE11" s="987"/>
      <c r="CF11" s="987"/>
      <c r="CG11" s="1008"/>
      <c r="CH11" s="983">
        <v>-1032</v>
      </c>
      <c r="CI11" s="984"/>
      <c r="CJ11" s="984"/>
      <c r="CK11" s="984"/>
      <c r="CL11" s="985"/>
      <c r="CM11" s="983">
        <v>1013</v>
      </c>
      <c r="CN11" s="984"/>
      <c r="CO11" s="984"/>
      <c r="CP11" s="984"/>
      <c r="CQ11" s="985"/>
      <c r="CR11" s="983">
        <v>40</v>
      </c>
      <c r="CS11" s="984"/>
      <c r="CT11" s="984"/>
      <c r="CU11" s="984"/>
      <c r="CV11" s="985"/>
      <c r="CW11" s="983">
        <v>76</v>
      </c>
      <c r="CX11" s="984"/>
      <c r="CY11" s="984"/>
      <c r="CZ11" s="984"/>
      <c r="DA11" s="985"/>
      <c r="DB11" s="983" t="s">
        <v>569</v>
      </c>
      <c r="DC11" s="984"/>
      <c r="DD11" s="984"/>
      <c r="DE11" s="984"/>
      <c r="DF11" s="985"/>
      <c r="DG11" s="983" t="s">
        <v>569</v>
      </c>
      <c r="DH11" s="984"/>
      <c r="DI11" s="984"/>
      <c r="DJ11" s="984"/>
      <c r="DK11" s="985"/>
      <c r="DL11" s="983" t="s">
        <v>569</v>
      </c>
      <c r="DM11" s="984"/>
      <c r="DN11" s="984"/>
      <c r="DO11" s="984"/>
      <c r="DP11" s="985"/>
      <c r="DQ11" s="983" t="s">
        <v>569</v>
      </c>
      <c r="DR11" s="984"/>
      <c r="DS11" s="984"/>
      <c r="DT11" s="984"/>
      <c r="DU11" s="985"/>
      <c r="DV11" s="986"/>
      <c r="DW11" s="987"/>
      <c r="DX11" s="987"/>
      <c r="DY11" s="987"/>
      <c r="DZ11" s="988"/>
      <c r="EA11" s="223"/>
    </row>
    <row r="12" spans="1:131" s="224" customFormat="1" ht="26.25" customHeight="1" x14ac:dyDescent="0.2">
      <c r="A12" s="22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221"/>
      <c r="BA12" s="221"/>
      <c r="BB12" s="221"/>
      <c r="BC12" s="221"/>
      <c r="BD12" s="221"/>
      <c r="BE12" s="222"/>
      <c r="BF12" s="222"/>
      <c r="BG12" s="222"/>
      <c r="BH12" s="222"/>
      <c r="BI12" s="222"/>
      <c r="BJ12" s="222"/>
      <c r="BK12" s="222"/>
      <c r="BL12" s="222"/>
      <c r="BM12" s="222"/>
      <c r="BN12" s="222"/>
      <c r="BO12" s="222"/>
      <c r="BP12" s="222"/>
      <c r="BQ12" s="227">
        <v>6</v>
      </c>
      <c r="BR12" s="228"/>
      <c r="BS12" s="986" t="s">
        <v>580</v>
      </c>
      <c r="BT12" s="987"/>
      <c r="BU12" s="987"/>
      <c r="BV12" s="987"/>
      <c r="BW12" s="987"/>
      <c r="BX12" s="987"/>
      <c r="BY12" s="987"/>
      <c r="BZ12" s="987"/>
      <c r="CA12" s="987"/>
      <c r="CB12" s="987"/>
      <c r="CC12" s="987"/>
      <c r="CD12" s="987"/>
      <c r="CE12" s="987"/>
      <c r="CF12" s="987"/>
      <c r="CG12" s="1008"/>
      <c r="CH12" s="983">
        <v>-79</v>
      </c>
      <c r="CI12" s="984"/>
      <c r="CJ12" s="984"/>
      <c r="CK12" s="984"/>
      <c r="CL12" s="985"/>
      <c r="CM12" s="983">
        <v>68</v>
      </c>
      <c r="CN12" s="984"/>
      <c r="CO12" s="984"/>
      <c r="CP12" s="984"/>
      <c r="CQ12" s="985"/>
      <c r="CR12" s="983">
        <v>11</v>
      </c>
      <c r="CS12" s="984"/>
      <c r="CT12" s="984"/>
      <c r="CU12" s="984"/>
      <c r="CV12" s="985"/>
      <c r="CW12" s="983">
        <v>4</v>
      </c>
      <c r="CX12" s="984"/>
      <c r="CY12" s="984"/>
      <c r="CZ12" s="984"/>
      <c r="DA12" s="985"/>
      <c r="DB12" s="983" t="s">
        <v>569</v>
      </c>
      <c r="DC12" s="984"/>
      <c r="DD12" s="984"/>
      <c r="DE12" s="984"/>
      <c r="DF12" s="985"/>
      <c r="DG12" s="983" t="s">
        <v>569</v>
      </c>
      <c r="DH12" s="984"/>
      <c r="DI12" s="984"/>
      <c r="DJ12" s="984"/>
      <c r="DK12" s="985"/>
      <c r="DL12" s="983" t="s">
        <v>569</v>
      </c>
      <c r="DM12" s="984"/>
      <c r="DN12" s="984"/>
      <c r="DO12" s="984"/>
      <c r="DP12" s="985"/>
      <c r="DQ12" s="983" t="s">
        <v>569</v>
      </c>
      <c r="DR12" s="984"/>
      <c r="DS12" s="984"/>
      <c r="DT12" s="984"/>
      <c r="DU12" s="985"/>
      <c r="DV12" s="986"/>
      <c r="DW12" s="987"/>
      <c r="DX12" s="987"/>
      <c r="DY12" s="987"/>
      <c r="DZ12" s="988"/>
      <c r="EA12" s="223"/>
    </row>
    <row r="13" spans="1:131" s="224" customFormat="1" ht="26.25" customHeight="1" x14ac:dyDescent="0.2">
      <c r="A13" s="22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221"/>
      <c r="BA13" s="221"/>
      <c r="BB13" s="221"/>
      <c r="BC13" s="221"/>
      <c r="BD13" s="221"/>
      <c r="BE13" s="222"/>
      <c r="BF13" s="222"/>
      <c r="BG13" s="222"/>
      <c r="BH13" s="222"/>
      <c r="BI13" s="222"/>
      <c r="BJ13" s="222"/>
      <c r="BK13" s="222"/>
      <c r="BL13" s="222"/>
      <c r="BM13" s="222"/>
      <c r="BN13" s="222"/>
      <c r="BO13" s="222"/>
      <c r="BP13" s="222"/>
      <c r="BQ13" s="227">
        <v>7</v>
      </c>
      <c r="BR13" s="22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223"/>
    </row>
    <row r="14" spans="1:131" s="224" customFormat="1" ht="26.25" customHeight="1" x14ac:dyDescent="0.2">
      <c r="A14" s="22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221"/>
      <c r="BA14" s="221"/>
      <c r="BB14" s="221"/>
      <c r="BC14" s="221"/>
      <c r="BD14" s="221"/>
      <c r="BE14" s="222"/>
      <c r="BF14" s="222"/>
      <c r="BG14" s="222"/>
      <c r="BH14" s="222"/>
      <c r="BI14" s="222"/>
      <c r="BJ14" s="222"/>
      <c r="BK14" s="222"/>
      <c r="BL14" s="222"/>
      <c r="BM14" s="222"/>
      <c r="BN14" s="222"/>
      <c r="BO14" s="222"/>
      <c r="BP14" s="222"/>
      <c r="BQ14" s="227">
        <v>8</v>
      </c>
      <c r="BR14" s="22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223"/>
    </row>
    <row r="15" spans="1:131" s="224" customFormat="1" ht="26.25" customHeight="1" x14ac:dyDescent="0.2">
      <c r="A15" s="22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221"/>
      <c r="BA15" s="221"/>
      <c r="BB15" s="221"/>
      <c r="BC15" s="221"/>
      <c r="BD15" s="221"/>
      <c r="BE15" s="222"/>
      <c r="BF15" s="222"/>
      <c r="BG15" s="222"/>
      <c r="BH15" s="222"/>
      <c r="BI15" s="222"/>
      <c r="BJ15" s="222"/>
      <c r="BK15" s="222"/>
      <c r="BL15" s="222"/>
      <c r="BM15" s="222"/>
      <c r="BN15" s="222"/>
      <c r="BO15" s="222"/>
      <c r="BP15" s="222"/>
      <c r="BQ15" s="227">
        <v>9</v>
      </c>
      <c r="BR15" s="22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223"/>
    </row>
    <row r="16" spans="1:131" s="224" customFormat="1" ht="26.25" customHeight="1" x14ac:dyDescent="0.2">
      <c r="A16" s="22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221"/>
      <c r="BA16" s="221"/>
      <c r="BB16" s="221"/>
      <c r="BC16" s="221"/>
      <c r="BD16" s="221"/>
      <c r="BE16" s="222"/>
      <c r="BF16" s="222"/>
      <c r="BG16" s="222"/>
      <c r="BH16" s="222"/>
      <c r="BI16" s="222"/>
      <c r="BJ16" s="222"/>
      <c r="BK16" s="222"/>
      <c r="BL16" s="222"/>
      <c r="BM16" s="222"/>
      <c r="BN16" s="222"/>
      <c r="BO16" s="222"/>
      <c r="BP16" s="222"/>
      <c r="BQ16" s="227">
        <v>10</v>
      </c>
      <c r="BR16" s="22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223"/>
    </row>
    <row r="17" spans="1:131" s="224" customFormat="1" ht="26.25" customHeight="1" x14ac:dyDescent="0.2">
      <c r="A17" s="22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221"/>
      <c r="BA17" s="221"/>
      <c r="BB17" s="221"/>
      <c r="BC17" s="221"/>
      <c r="BD17" s="221"/>
      <c r="BE17" s="222"/>
      <c r="BF17" s="222"/>
      <c r="BG17" s="222"/>
      <c r="BH17" s="222"/>
      <c r="BI17" s="222"/>
      <c r="BJ17" s="222"/>
      <c r="BK17" s="222"/>
      <c r="BL17" s="222"/>
      <c r="BM17" s="222"/>
      <c r="BN17" s="222"/>
      <c r="BO17" s="222"/>
      <c r="BP17" s="222"/>
      <c r="BQ17" s="227">
        <v>11</v>
      </c>
      <c r="BR17" s="22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223"/>
    </row>
    <row r="18" spans="1:131" s="224" customFormat="1" ht="26.25" customHeight="1" x14ac:dyDescent="0.2">
      <c r="A18" s="22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221"/>
      <c r="BA18" s="221"/>
      <c r="BB18" s="221"/>
      <c r="BC18" s="221"/>
      <c r="BD18" s="221"/>
      <c r="BE18" s="222"/>
      <c r="BF18" s="222"/>
      <c r="BG18" s="222"/>
      <c r="BH18" s="222"/>
      <c r="BI18" s="222"/>
      <c r="BJ18" s="222"/>
      <c r="BK18" s="222"/>
      <c r="BL18" s="222"/>
      <c r="BM18" s="222"/>
      <c r="BN18" s="222"/>
      <c r="BO18" s="222"/>
      <c r="BP18" s="222"/>
      <c r="BQ18" s="227">
        <v>12</v>
      </c>
      <c r="BR18" s="22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223"/>
    </row>
    <row r="19" spans="1:131" s="224" customFormat="1" ht="26.25" customHeight="1" x14ac:dyDescent="0.2">
      <c r="A19" s="22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221"/>
      <c r="BA19" s="221"/>
      <c r="BB19" s="221"/>
      <c r="BC19" s="221"/>
      <c r="BD19" s="221"/>
      <c r="BE19" s="222"/>
      <c r="BF19" s="222"/>
      <c r="BG19" s="222"/>
      <c r="BH19" s="222"/>
      <c r="BI19" s="222"/>
      <c r="BJ19" s="222"/>
      <c r="BK19" s="222"/>
      <c r="BL19" s="222"/>
      <c r="BM19" s="222"/>
      <c r="BN19" s="222"/>
      <c r="BO19" s="222"/>
      <c r="BP19" s="222"/>
      <c r="BQ19" s="227">
        <v>13</v>
      </c>
      <c r="BR19" s="22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223"/>
    </row>
    <row r="20" spans="1:131" s="224" customFormat="1" ht="26.25" customHeight="1" x14ac:dyDescent="0.2">
      <c r="A20" s="22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221"/>
      <c r="BA20" s="221"/>
      <c r="BB20" s="221"/>
      <c r="BC20" s="221"/>
      <c r="BD20" s="221"/>
      <c r="BE20" s="222"/>
      <c r="BF20" s="222"/>
      <c r="BG20" s="222"/>
      <c r="BH20" s="222"/>
      <c r="BI20" s="222"/>
      <c r="BJ20" s="222"/>
      <c r="BK20" s="222"/>
      <c r="BL20" s="222"/>
      <c r="BM20" s="222"/>
      <c r="BN20" s="222"/>
      <c r="BO20" s="222"/>
      <c r="BP20" s="222"/>
      <c r="BQ20" s="227">
        <v>14</v>
      </c>
      <c r="BR20" s="22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223"/>
    </row>
    <row r="21" spans="1:131" s="224" customFormat="1" ht="26.25" customHeight="1" thickBot="1" x14ac:dyDescent="0.25">
      <c r="A21" s="22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221"/>
      <c r="BA21" s="221"/>
      <c r="BB21" s="221"/>
      <c r="BC21" s="221"/>
      <c r="BD21" s="221"/>
      <c r="BE21" s="222"/>
      <c r="BF21" s="222"/>
      <c r="BG21" s="222"/>
      <c r="BH21" s="222"/>
      <c r="BI21" s="222"/>
      <c r="BJ21" s="222"/>
      <c r="BK21" s="222"/>
      <c r="BL21" s="222"/>
      <c r="BM21" s="222"/>
      <c r="BN21" s="222"/>
      <c r="BO21" s="222"/>
      <c r="BP21" s="222"/>
      <c r="BQ21" s="227">
        <v>15</v>
      </c>
      <c r="BR21" s="22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223"/>
    </row>
    <row r="22" spans="1:131" s="224" customFormat="1" ht="26.25" customHeight="1" x14ac:dyDescent="0.2">
      <c r="A22" s="22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376</v>
      </c>
      <c r="BA22" s="1022"/>
      <c r="BB22" s="1022"/>
      <c r="BC22" s="1022"/>
      <c r="BD22" s="1023"/>
      <c r="BE22" s="222"/>
      <c r="BF22" s="222"/>
      <c r="BG22" s="222"/>
      <c r="BH22" s="222"/>
      <c r="BI22" s="222"/>
      <c r="BJ22" s="222"/>
      <c r="BK22" s="222"/>
      <c r="BL22" s="222"/>
      <c r="BM22" s="222"/>
      <c r="BN22" s="222"/>
      <c r="BO22" s="222"/>
      <c r="BP22" s="222"/>
      <c r="BQ22" s="227">
        <v>16</v>
      </c>
      <c r="BR22" s="22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223"/>
    </row>
    <row r="23" spans="1:131" s="224" customFormat="1" ht="26.25" customHeight="1" thickBot="1" x14ac:dyDescent="0.25">
      <c r="A23" s="229" t="s">
        <v>377</v>
      </c>
      <c r="B23" s="933" t="s">
        <v>378</v>
      </c>
      <c r="C23" s="934"/>
      <c r="D23" s="934"/>
      <c r="E23" s="934"/>
      <c r="F23" s="934"/>
      <c r="G23" s="934"/>
      <c r="H23" s="934"/>
      <c r="I23" s="934"/>
      <c r="J23" s="934"/>
      <c r="K23" s="934"/>
      <c r="L23" s="934"/>
      <c r="M23" s="934"/>
      <c r="N23" s="934"/>
      <c r="O23" s="934"/>
      <c r="P23" s="944"/>
      <c r="Q23" s="1061">
        <v>67397</v>
      </c>
      <c r="R23" s="1055"/>
      <c r="S23" s="1055"/>
      <c r="T23" s="1055"/>
      <c r="U23" s="1055"/>
      <c r="V23" s="1055">
        <v>64438</v>
      </c>
      <c r="W23" s="1055"/>
      <c r="X23" s="1055"/>
      <c r="Y23" s="1055"/>
      <c r="Z23" s="1055"/>
      <c r="AA23" s="1055">
        <v>2959</v>
      </c>
      <c r="AB23" s="1055"/>
      <c r="AC23" s="1055"/>
      <c r="AD23" s="1055"/>
      <c r="AE23" s="1062"/>
      <c r="AF23" s="1063">
        <v>2856</v>
      </c>
      <c r="AG23" s="1055"/>
      <c r="AH23" s="1055"/>
      <c r="AI23" s="1055"/>
      <c r="AJ23" s="1064"/>
      <c r="AK23" s="1065"/>
      <c r="AL23" s="1066"/>
      <c r="AM23" s="1066"/>
      <c r="AN23" s="1066"/>
      <c r="AO23" s="1066"/>
      <c r="AP23" s="1055">
        <v>62362</v>
      </c>
      <c r="AQ23" s="1055"/>
      <c r="AR23" s="1055"/>
      <c r="AS23" s="1055"/>
      <c r="AT23" s="1055"/>
      <c r="AU23" s="1056"/>
      <c r="AV23" s="1056"/>
      <c r="AW23" s="1056"/>
      <c r="AX23" s="1056"/>
      <c r="AY23" s="1057"/>
      <c r="AZ23" s="1058" t="s">
        <v>122</v>
      </c>
      <c r="BA23" s="1059"/>
      <c r="BB23" s="1059"/>
      <c r="BC23" s="1059"/>
      <c r="BD23" s="1060"/>
      <c r="BE23" s="222"/>
      <c r="BF23" s="222"/>
      <c r="BG23" s="222"/>
      <c r="BH23" s="222"/>
      <c r="BI23" s="222"/>
      <c r="BJ23" s="222"/>
      <c r="BK23" s="222"/>
      <c r="BL23" s="222"/>
      <c r="BM23" s="222"/>
      <c r="BN23" s="222"/>
      <c r="BO23" s="222"/>
      <c r="BP23" s="222"/>
      <c r="BQ23" s="227">
        <v>17</v>
      </c>
      <c r="BR23" s="22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223"/>
    </row>
    <row r="24" spans="1:131" s="224" customFormat="1" ht="26.25" customHeight="1" x14ac:dyDescent="0.2">
      <c r="A24" s="1054" t="s">
        <v>379</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221"/>
      <c r="BA24" s="221"/>
      <c r="BB24" s="221"/>
      <c r="BC24" s="221"/>
      <c r="BD24" s="221"/>
      <c r="BE24" s="222"/>
      <c r="BF24" s="222"/>
      <c r="BG24" s="222"/>
      <c r="BH24" s="222"/>
      <c r="BI24" s="222"/>
      <c r="BJ24" s="222"/>
      <c r="BK24" s="222"/>
      <c r="BL24" s="222"/>
      <c r="BM24" s="222"/>
      <c r="BN24" s="222"/>
      <c r="BO24" s="222"/>
      <c r="BP24" s="222"/>
      <c r="BQ24" s="227">
        <v>18</v>
      </c>
      <c r="BR24" s="22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223"/>
    </row>
    <row r="25" spans="1:131" ht="26.25" customHeight="1" thickBot="1" x14ac:dyDescent="0.25">
      <c r="A25" s="1053" t="s">
        <v>380</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221"/>
      <c r="BK25" s="221"/>
      <c r="BL25" s="221"/>
      <c r="BM25" s="221"/>
      <c r="BN25" s="221"/>
      <c r="BO25" s="230"/>
      <c r="BP25" s="230"/>
      <c r="BQ25" s="227">
        <v>19</v>
      </c>
      <c r="BR25" s="22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219"/>
    </row>
    <row r="26" spans="1:131" ht="26.25" customHeight="1" x14ac:dyDescent="0.2">
      <c r="A26" s="989" t="s">
        <v>357</v>
      </c>
      <c r="B26" s="990"/>
      <c r="C26" s="990"/>
      <c r="D26" s="990"/>
      <c r="E26" s="990"/>
      <c r="F26" s="990"/>
      <c r="G26" s="990"/>
      <c r="H26" s="990"/>
      <c r="I26" s="990"/>
      <c r="J26" s="990"/>
      <c r="K26" s="990"/>
      <c r="L26" s="990"/>
      <c r="M26" s="990"/>
      <c r="N26" s="990"/>
      <c r="O26" s="990"/>
      <c r="P26" s="991"/>
      <c r="Q26" s="995" t="s">
        <v>381</v>
      </c>
      <c r="R26" s="996"/>
      <c r="S26" s="996"/>
      <c r="T26" s="996"/>
      <c r="U26" s="997"/>
      <c r="V26" s="995" t="s">
        <v>382</v>
      </c>
      <c r="W26" s="996"/>
      <c r="X26" s="996"/>
      <c r="Y26" s="996"/>
      <c r="Z26" s="997"/>
      <c r="AA26" s="995" t="s">
        <v>383</v>
      </c>
      <c r="AB26" s="996"/>
      <c r="AC26" s="996"/>
      <c r="AD26" s="996"/>
      <c r="AE26" s="996"/>
      <c r="AF26" s="1049" t="s">
        <v>384</v>
      </c>
      <c r="AG26" s="1002"/>
      <c r="AH26" s="1002"/>
      <c r="AI26" s="1002"/>
      <c r="AJ26" s="1050"/>
      <c r="AK26" s="996" t="s">
        <v>385</v>
      </c>
      <c r="AL26" s="996"/>
      <c r="AM26" s="996"/>
      <c r="AN26" s="996"/>
      <c r="AO26" s="997"/>
      <c r="AP26" s="995" t="s">
        <v>386</v>
      </c>
      <c r="AQ26" s="996"/>
      <c r="AR26" s="996"/>
      <c r="AS26" s="996"/>
      <c r="AT26" s="997"/>
      <c r="AU26" s="995" t="s">
        <v>387</v>
      </c>
      <c r="AV26" s="996"/>
      <c r="AW26" s="996"/>
      <c r="AX26" s="996"/>
      <c r="AY26" s="997"/>
      <c r="AZ26" s="995" t="s">
        <v>388</v>
      </c>
      <c r="BA26" s="996"/>
      <c r="BB26" s="996"/>
      <c r="BC26" s="996"/>
      <c r="BD26" s="997"/>
      <c r="BE26" s="995" t="s">
        <v>364</v>
      </c>
      <c r="BF26" s="996"/>
      <c r="BG26" s="996"/>
      <c r="BH26" s="996"/>
      <c r="BI26" s="1009"/>
      <c r="BJ26" s="221"/>
      <c r="BK26" s="221"/>
      <c r="BL26" s="221"/>
      <c r="BM26" s="221"/>
      <c r="BN26" s="221"/>
      <c r="BO26" s="230"/>
      <c r="BP26" s="230"/>
      <c r="BQ26" s="227">
        <v>20</v>
      </c>
      <c r="BR26" s="22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219"/>
    </row>
    <row r="27" spans="1:131" ht="26.25" customHeight="1" thickBot="1" x14ac:dyDescent="0.25">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221"/>
      <c r="BK27" s="221"/>
      <c r="BL27" s="221"/>
      <c r="BM27" s="221"/>
      <c r="BN27" s="221"/>
      <c r="BO27" s="230"/>
      <c r="BP27" s="230"/>
      <c r="BQ27" s="227">
        <v>21</v>
      </c>
      <c r="BR27" s="22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219"/>
    </row>
    <row r="28" spans="1:131" ht="26.25" customHeight="1" thickTop="1" x14ac:dyDescent="0.2">
      <c r="A28" s="231">
        <v>1</v>
      </c>
      <c r="B28" s="1041" t="s">
        <v>389</v>
      </c>
      <c r="C28" s="1042"/>
      <c r="D28" s="1042"/>
      <c r="E28" s="1042"/>
      <c r="F28" s="1042"/>
      <c r="G28" s="1042"/>
      <c r="H28" s="1042"/>
      <c r="I28" s="1042"/>
      <c r="J28" s="1042"/>
      <c r="K28" s="1042"/>
      <c r="L28" s="1042"/>
      <c r="M28" s="1042"/>
      <c r="N28" s="1042"/>
      <c r="O28" s="1042"/>
      <c r="P28" s="1043"/>
      <c r="Q28" s="1044">
        <v>15284</v>
      </c>
      <c r="R28" s="1045"/>
      <c r="S28" s="1045"/>
      <c r="T28" s="1045"/>
      <c r="U28" s="1045"/>
      <c r="V28" s="1045">
        <v>14062</v>
      </c>
      <c r="W28" s="1045"/>
      <c r="X28" s="1045"/>
      <c r="Y28" s="1045"/>
      <c r="Z28" s="1045"/>
      <c r="AA28" s="1045">
        <v>1222</v>
      </c>
      <c r="AB28" s="1045"/>
      <c r="AC28" s="1045"/>
      <c r="AD28" s="1045"/>
      <c r="AE28" s="1046"/>
      <c r="AF28" s="1047">
        <v>1222</v>
      </c>
      <c r="AG28" s="1045"/>
      <c r="AH28" s="1045"/>
      <c r="AI28" s="1045"/>
      <c r="AJ28" s="1048"/>
      <c r="AK28" s="1036">
        <v>1075</v>
      </c>
      <c r="AL28" s="1037"/>
      <c r="AM28" s="1037"/>
      <c r="AN28" s="1037"/>
      <c r="AO28" s="1037"/>
      <c r="AP28" s="1037" t="s">
        <v>557</v>
      </c>
      <c r="AQ28" s="1037"/>
      <c r="AR28" s="1037"/>
      <c r="AS28" s="1037"/>
      <c r="AT28" s="1037"/>
      <c r="AU28" s="1037" t="s">
        <v>557</v>
      </c>
      <c r="AV28" s="1037"/>
      <c r="AW28" s="1037"/>
      <c r="AX28" s="1037"/>
      <c r="AY28" s="1037"/>
      <c r="AZ28" s="1038" t="s">
        <v>557</v>
      </c>
      <c r="BA28" s="1038"/>
      <c r="BB28" s="1038"/>
      <c r="BC28" s="1038"/>
      <c r="BD28" s="1038"/>
      <c r="BE28" s="1039"/>
      <c r="BF28" s="1039"/>
      <c r="BG28" s="1039"/>
      <c r="BH28" s="1039"/>
      <c r="BI28" s="1040"/>
      <c r="BJ28" s="221"/>
      <c r="BK28" s="221"/>
      <c r="BL28" s="221"/>
      <c r="BM28" s="221"/>
      <c r="BN28" s="221"/>
      <c r="BO28" s="230"/>
      <c r="BP28" s="230"/>
      <c r="BQ28" s="227">
        <v>22</v>
      </c>
      <c r="BR28" s="22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219"/>
    </row>
    <row r="29" spans="1:131" ht="26.25" customHeight="1" x14ac:dyDescent="0.2">
      <c r="A29" s="231">
        <v>2</v>
      </c>
      <c r="B29" s="1024" t="s">
        <v>390</v>
      </c>
      <c r="C29" s="1025"/>
      <c r="D29" s="1025"/>
      <c r="E29" s="1025"/>
      <c r="F29" s="1025"/>
      <c r="G29" s="1025"/>
      <c r="H29" s="1025"/>
      <c r="I29" s="1025"/>
      <c r="J29" s="1025"/>
      <c r="K29" s="1025"/>
      <c r="L29" s="1025"/>
      <c r="M29" s="1025"/>
      <c r="N29" s="1025"/>
      <c r="O29" s="1025"/>
      <c r="P29" s="1026"/>
      <c r="Q29" s="1032">
        <v>31</v>
      </c>
      <c r="R29" s="1033"/>
      <c r="S29" s="1033"/>
      <c r="T29" s="1033"/>
      <c r="U29" s="1033"/>
      <c r="V29" s="1033">
        <v>31</v>
      </c>
      <c r="W29" s="1033"/>
      <c r="X29" s="1033"/>
      <c r="Y29" s="1033"/>
      <c r="Z29" s="1033"/>
      <c r="AA29" s="1033" t="s">
        <v>557</v>
      </c>
      <c r="AB29" s="1033"/>
      <c r="AC29" s="1033"/>
      <c r="AD29" s="1033"/>
      <c r="AE29" s="1034"/>
      <c r="AF29" s="1029" t="s">
        <v>122</v>
      </c>
      <c r="AG29" s="1030"/>
      <c r="AH29" s="1030"/>
      <c r="AI29" s="1030"/>
      <c r="AJ29" s="1031"/>
      <c r="AK29" s="976">
        <v>3</v>
      </c>
      <c r="AL29" s="967"/>
      <c r="AM29" s="967"/>
      <c r="AN29" s="967"/>
      <c r="AO29" s="967"/>
      <c r="AP29" s="967" t="s">
        <v>557</v>
      </c>
      <c r="AQ29" s="967"/>
      <c r="AR29" s="967"/>
      <c r="AS29" s="967"/>
      <c r="AT29" s="967"/>
      <c r="AU29" s="967" t="s">
        <v>557</v>
      </c>
      <c r="AV29" s="967"/>
      <c r="AW29" s="967"/>
      <c r="AX29" s="967"/>
      <c r="AY29" s="967"/>
      <c r="AZ29" s="1035" t="s">
        <v>557</v>
      </c>
      <c r="BA29" s="1035"/>
      <c r="BB29" s="1035"/>
      <c r="BC29" s="1035"/>
      <c r="BD29" s="1035"/>
      <c r="BE29" s="968"/>
      <c r="BF29" s="968"/>
      <c r="BG29" s="968"/>
      <c r="BH29" s="968"/>
      <c r="BI29" s="969"/>
      <c r="BJ29" s="221"/>
      <c r="BK29" s="221"/>
      <c r="BL29" s="221"/>
      <c r="BM29" s="221"/>
      <c r="BN29" s="221"/>
      <c r="BO29" s="230"/>
      <c r="BP29" s="230"/>
      <c r="BQ29" s="227">
        <v>23</v>
      </c>
      <c r="BR29" s="22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219"/>
    </row>
    <row r="30" spans="1:131" ht="26.25" customHeight="1" x14ac:dyDescent="0.2">
      <c r="A30" s="231">
        <v>3</v>
      </c>
      <c r="B30" s="1024" t="s">
        <v>391</v>
      </c>
      <c r="C30" s="1025"/>
      <c r="D30" s="1025"/>
      <c r="E30" s="1025"/>
      <c r="F30" s="1025"/>
      <c r="G30" s="1025"/>
      <c r="H30" s="1025"/>
      <c r="I30" s="1025"/>
      <c r="J30" s="1025"/>
      <c r="K30" s="1025"/>
      <c r="L30" s="1025"/>
      <c r="M30" s="1025"/>
      <c r="N30" s="1025"/>
      <c r="O30" s="1025"/>
      <c r="P30" s="1026"/>
      <c r="Q30" s="1032">
        <v>2521</v>
      </c>
      <c r="R30" s="1033"/>
      <c r="S30" s="1033"/>
      <c r="T30" s="1033"/>
      <c r="U30" s="1033"/>
      <c r="V30" s="1033">
        <v>2440</v>
      </c>
      <c r="W30" s="1033"/>
      <c r="X30" s="1033"/>
      <c r="Y30" s="1033"/>
      <c r="Z30" s="1033"/>
      <c r="AA30" s="1033">
        <v>81</v>
      </c>
      <c r="AB30" s="1033"/>
      <c r="AC30" s="1033"/>
      <c r="AD30" s="1033"/>
      <c r="AE30" s="1034"/>
      <c r="AF30" s="1029">
        <v>81</v>
      </c>
      <c r="AG30" s="1030"/>
      <c r="AH30" s="1030"/>
      <c r="AI30" s="1030"/>
      <c r="AJ30" s="1031"/>
      <c r="AK30" s="976">
        <v>518</v>
      </c>
      <c r="AL30" s="967"/>
      <c r="AM30" s="967"/>
      <c r="AN30" s="967"/>
      <c r="AO30" s="967"/>
      <c r="AP30" s="967" t="s">
        <v>557</v>
      </c>
      <c r="AQ30" s="967"/>
      <c r="AR30" s="967"/>
      <c r="AS30" s="967"/>
      <c r="AT30" s="967"/>
      <c r="AU30" s="967" t="s">
        <v>557</v>
      </c>
      <c r="AV30" s="967"/>
      <c r="AW30" s="967"/>
      <c r="AX30" s="967"/>
      <c r="AY30" s="967"/>
      <c r="AZ30" s="1035" t="s">
        <v>557</v>
      </c>
      <c r="BA30" s="1035"/>
      <c r="BB30" s="1035"/>
      <c r="BC30" s="1035"/>
      <c r="BD30" s="1035"/>
      <c r="BE30" s="968"/>
      <c r="BF30" s="968"/>
      <c r="BG30" s="968"/>
      <c r="BH30" s="968"/>
      <c r="BI30" s="969"/>
      <c r="BJ30" s="221"/>
      <c r="BK30" s="221"/>
      <c r="BL30" s="221"/>
      <c r="BM30" s="221"/>
      <c r="BN30" s="221"/>
      <c r="BO30" s="230"/>
      <c r="BP30" s="230"/>
      <c r="BQ30" s="227">
        <v>24</v>
      </c>
      <c r="BR30" s="22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219"/>
    </row>
    <row r="31" spans="1:131" ht="26.25" customHeight="1" x14ac:dyDescent="0.2">
      <c r="A31" s="231">
        <v>4</v>
      </c>
      <c r="B31" s="1024" t="s">
        <v>392</v>
      </c>
      <c r="C31" s="1025"/>
      <c r="D31" s="1025"/>
      <c r="E31" s="1025"/>
      <c r="F31" s="1025"/>
      <c r="G31" s="1025"/>
      <c r="H31" s="1025"/>
      <c r="I31" s="1025"/>
      <c r="J31" s="1025"/>
      <c r="K31" s="1025"/>
      <c r="L31" s="1025"/>
      <c r="M31" s="1025"/>
      <c r="N31" s="1025"/>
      <c r="O31" s="1025"/>
      <c r="P31" s="1026"/>
      <c r="Q31" s="1032">
        <v>16531</v>
      </c>
      <c r="R31" s="1033"/>
      <c r="S31" s="1033"/>
      <c r="T31" s="1033"/>
      <c r="U31" s="1033"/>
      <c r="V31" s="1033">
        <v>14461</v>
      </c>
      <c r="W31" s="1033"/>
      <c r="X31" s="1033"/>
      <c r="Y31" s="1033"/>
      <c r="Z31" s="1033"/>
      <c r="AA31" s="1033">
        <v>2070</v>
      </c>
      <c r="AB31" s="1033"/>
      <c r="AC31" s="1033"/>
      <c r="AD31" s="1033"/>
      <c r="AE31" s="1034"/>
      <c r="AF31" s="1029">
        <v>2070</v>
      </c>
      <c r="AG31" s="1030"/>
      <c r="AH31" s="1030"/>
      <c r="AI31" s="1030"/>
      <c r="AJ31" s="1031"/>
      <c r="AK31" s="976">
        <v>2142</v>
      </c>
      <c r="AL31" s="967"/>
      <c r="AM31" s="967"/>
      <c r="AN31" s="967"/>
      <c r="AO31" s="967"/>
      <c r="AP31" s="967" t="s">
        <v>557</v>
      </c>
      <c r="AQ31" s="967"/>
      <c r="AR31" s="967"/>
      <c r="AS31" s="967"/>
      <c r="AT31" s="967"/>
      <c r="AU31" s="967" t="s">
        <v>557</v>
      </c>
      <c r="AV31" s="967"/>
      <c r="AW31" s="967"/>
      <c r="AX31" s="967"/>
      <c r="AY31" s="967"/>
      <c r="AZ31" s="1035" t="s">
        <v>557</v>
      </c>
      <c r="BA31" s="1035"/>
      <c r="BB31" s="1035"/>
      <c r="BC31" s="1035"/>
      <c r="BD31" s="1035"/>
      <c r="BE31" s="968"/>
      <c r="BF31" s="968"/>
      <c r="BG31" s="968"/>
      <c r="BH31" s="968"/>
      <c r="BI31" s="969"/>
      <c r="BJ31" s="221"/>
      <c r="BK31" s="221"/>
      <c r="BL31" s="221"/>
      <c r="BM31" s="221"/>
      <c r="BN31" s="221"/>
      <c r="BO31" s="230"/>
      <c r="BP31" s="230"/>
      <c r="BQ31" s="227">
        <v>25</v>
      </c>
      <c r="BR31" s="22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219"/>
    </row>
    <row r="32" spans="1:131" ht="26.25" customHeight="1" x14ac:dyDescent="0.2">
      <c r="A32" s="231">
        <v>5</v>
      </c>
      <c r="B32" s="1024" t="s">
        <v>393</v>
      </c>
      <c r="C32" s="1025"/>
      <c r="D32" s="1025"/>
      <c r="E32" s="1025"/>
      <c r="F32" s="1025"/>
      <c r="G32" s="1025"/>
      <c r="H32" s="1025"/>
      <c r="I32" s="1025"/>
      <c r="J32" s="1025"/>
      <c r="K32" s="1025"/>
      <c r="L32" s="1025"/>
      <c r="M32" s="1025"/>
      <c r="N32" s="1025"/>
      <c r="O32" s="1025"/>
      <c r="P32" s="1026"/>
      <c r="Q32" s="1032">
        <v>200</v>
      </c>
      <c r="R32" s="1033"/>
      <c r="S32" s="1033"/>
      <c r="T32" s="1033"/>
      <c r="U32" s="1033"/>
      <c r="V32" s="1033">
        <v>200</v>
      </c>
      <c r="W32" s="1033"/>
      <c r="X32" s="1033"/>
      <c r="Y32" s="1033"/>
      <c r="Z32" s="1033"/>
      <c r="AA32" s="1033" t="s">
        <v>557</v>
      </c>
      <c r="AB32" s="1033"/>
      <c r="AC32" s="1033"/>
      <c r="AD32" s="1033"/>
      <c r="AE32" s="1034"/>
      <c r="AF32" s="1029" t="s">
        <v>122</v>
      </c>
      <c r="AG32" s="1030"/>
      <c r="AH32" s="1030"/>
      <c r="AI32" s="1030"/>
      <c r="AJ32" s="1031"/>
      <c r="AK32" s="976">
        <v>19</v>
      </c>
      <c r="AL32" s="967"/>
      <c r="AM32" s="967"/>
      <c r="AN32" s="967"/>
      <c r="AO32" s="967"/>
      <c r="AP32" s="967">
        <v>170</v>
      </c>
      <c r="AQ32" s="967"/>
      <c r="AR32" s="967"/>
      <c r="AS32" s="967"/>
      <c r="AT32" s="967"/>
      <c r="AU32" s="967">
        <v>170</v>
      </c>
      <c r="AV32" s="967"/>
      <c r="AW32" s="967"/>
      <c r="AX32" s="967"/>
      <c r="AY32" s="967"/>
      <c r="AZ32" s="1035" t="s">
        <v>557</v>
      </c>
      <c r="BA32" s="1035"/>
      <c r="BB32" s="1035"/>
      <c r="BC32" s="1035"/>
      <c r="BD32" s="1035"/>
      <c r="BE32" s="968"/>
      <c r="BF32" s="968"/>
      <c r="BG32" s="968"/>
      <c r="BH32" s="968"/>
      <c r="BI32" s="969"/>
      <c r="BJ32" s="221"/>
      <c r="BK32" s="221"/>
      <c r="BL32" s="221"/>
      <c r="BM32" s="221"/>
      <c r="BN32" s="221"/>
      <c r="BO32" s="230"/>
      <c r="BP32" s="230"/>
      <c r="BQ32" s="227">
        <v>26</v>
      </c>
      <c r="BR32" s="22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219"/>
    </row>
    <row r="33" spans="1:131" ht="26.25" customHeight="1" x14ac:dyDescent="0.2">
      <c r="A33" s="231">
        <v>6</v>
      </c>
      <c r="B33" s="1024" t="s">
        <v>394</v>
      </c>
      <c r="C33" s="1025"/>
      <c r="D33" s="1025"/>
      <c r="E33" s="1025"/>
      <c r="F33" s="1025"/>
      <c r="G33" s="1025"/>
      <c r="H33" s="1025"/>
      <c r="I33" s="1025"/>
      <c r="J33" s="1025"/>
      <c r="K33" s="1025"/>
      <c r="L33" s="1025"/>
      <c r="M33" s="1025"/>
      <c r="N33" s="1025"/>
      <c r="O33" s="1025"/>
      <c r="P33" s="1026"/>
      <c r="Q33" s="1032">
        <v>31769</v>
      </c>
      <c r="R33" s="1033"/>
      <c r="S33" s="1033"/>
      <c r="T33" s="1033"/>
      <c r="U33" s="1033"/>
      <c r="V33" s="1033">
        <v>30639</v>
      </c>
      <c r="W33" s="1033"/>
      <c r="X33" s="1033"/>
      <c r="Y33" s="1033"/>
      <c r="Z33" s="1033"/>
      <c r="AA33" s="1033">
        <v>1130</v>
      </c>
      <c r="AB33" s="1033"/>
      <c r="AC33" s="1033"/>
      <c r="AD33" s="1033"/>
      <c r="AE33" s="1034"/>
      <c r="AF33" s="1029">
        <v>1130</v>
      </c>
      <c r="AG33" s="1030"/>
      <c r="AH33" s="1030"/>
      <c r="AI33" s="1030"/>
      <c r="AJ33" s="1031"/>
      <c r="AK33" s="976">
        <v>515</v>
      </c>
      <c r="AL33" s="967"/>
      <c r="AM33" s="967"/>
      <c r="AN33" s="967"/>
      <c r="AO33" s="967"/>
      <c r="AP33" s="967">
        <v>170</v>
      </c>
      <c r="AQ33" s="967"/>
      <c r="AR33" s="967"/>
      <c r="AS33" s="967"/>
      <c r="AT33" s="967"/>
      <c r="AU33" s="967" t="s">
        <v>557</v>
      </c>
      <c r="AV33" s="967"/>
      <c r="AW33" s="967"/>
      <c r="AX33" s="967"/>
      <c r="AY33" s="967"/>
      <c r="AZ33" s="1035" t="s">
        <v>557</v>
      </c>
      <c r="BA33" s="1035"/>
      <c r="BB33" s="1035"/>
      <c r="BC33" s="1035"/>
      <c r="BD33" s="1035"/>
      <c r="BE33" s="968" t="s">
        <v>558</v>
      </c>
      <c r="BF33" s="968"/>
      <c r="BG33" s="968"/>
      <c r="BH33" s="968"/>
      <c r="BI33" s="969"/>
      <c r="BJ33" s="221"/>
      <c r="BK33" s="221"/>
      <c r="BL33" s="221"/>
      <c r="BM33" s="221"/>
      <c r="BN33" s="221"/>
      <c r="BO33" s="230"/>
      <c r="BP33" s="230"/>
      <c r="BQ33" s="227">
        <v>27</v>
      </c>
      <c r="BR33" s="22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219"/>
    </row>
    <row r="34" spans="1:131" ht="26.25" customHeight="1" x14ac:dyDescent="0.2">
      <c r="A34" s="231">
        <v>7</v>
      </c>
      <c r="B34" s="1024" t="s">
        <v>395</v>
      </c>
      <c r="C34" s="1025"/>
      <c r="D34" s="1025"/>
      <c r="E34" s="1025"/>
      <c r="F34" s="1025"/>
      <c r="G34" s="1025"/>
      <c r="H34" s="1025"/>
      <c r="I34" s="1025"/>
      <c r="J34" s="1025"/>
      <c r="K34" s="1025"/>
      <c r="L34" s="1025"/>
      <c r="M34" s="1025"/>
      <c r="N34" s="1025"/>
      <c r="O34" s="1025"/>
      <c r="P34" s="1026"/>
      <c r="Q34" s="1032">
        <v>35331</v>
      </c>
      <c r="R34" s="1033"/>
      <c r="S34" s="1033"/>
      <c r="T34" s="1033"/>
      <c r="U34" s="1033"/>
      <c r="V34" s="1033">
        <v>35321</v>
      </c>
      <c r="W34" s="1033"/>
      <c r="X34" s="1033"/>
      <c r="Y34" s="1033"/>
      <c r="Z34" s="1033"/>
      <c r="AA34" s="1033">
        <v>10</v>
      </c>
      <c r="AB34" s="1033"/>
      <c r="AC34" s="1033"/>
      <c r="AD34" s="1033"/>
      <c r="AE34" s="1034"/>
      <c r="AF34" s="1029">
        <v>30637</v>
      </c>
      <c r="AG34" s="1030"/>
      <c r="AH34" s="1030"/>
      <c r="AI34" s="1030"/>
      <c r="AJ34" s="1031"/>
      <c r="AK34" s="976">
        <v>641</v>
      </c>
      <c r="AL34" s="967"/>
      <c r="AM34" s="967"/>
      <c r="AN34" s="967"/>
      <c r="AO34" s="967"/>
      <c r="AP34" s="967">
        <v>3783</v>
      </c>
      <c r="AQ34" s="967"/>
      <c r="AR34" s="967"/>
      <c r="AS34" s="967"/>
      <c r="AT34" s="967"/>
      <c r="AU34" s="967">
        <v>2043</v>
      </c>
      <c r="AV34" s="967"/>
      <c r="AW34" s="967"/>
      <c r="AX34" s="967"/>
      <c r="AY34" s="967"/>
      <c r="AZ34" s="1035" t="s">
        <v>557</v>
      </c>
      <c r="BA34" s="1035"/>
      <c r="BB34" s="1035"/>
      <c r="BC34" s="1035"/>
      <c r="BD34" s="1035"/>
      <c r="BE34" s="968" t="s">
        <v>396</v>
      </c>
      <c r="BF34" s="968"/>
      <c r="BG34" s="968"/>
      <c r="BH34" s="968"/>
      <c r="BI34" s="969"/>
      <c r="BJ34" s="221"/>
      <c r="BK34" s="221"/>
      <c r="BL34" s="221"/>
      <c r="BM34" s="221"/>
      <c r="BN34" s="221"/>
      <c r="BO34" s="230"/>
      <c r="BP34" s="230"/>
      <c r="BQ34" s="227">
        <v>28</v>
      </c>
      <c r="BR34" s="22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219"/>
    </row>
    <row r="35" spans="1:131" ht="26.25" customHeight="1" x14ac:dyDescent="0.2">
      <c r="A35" s="231">
        <v>8</v>
      </c>
      <c r="B35" s="1024" t="s">
        <v>397</v>
      </c>
      <c r="C35" s="1025"/>
      <c r="D35" s="1025"/>
      <c r="E35" s="1025"/>
      <c r="F35" s="1025"/>
      <c r="G35" s="1025"/>
      <c r="H35" s="1025"/>
      <c r="I35" s="1025"/>
      <c r="J35" s="1025"/>
      <c r="K35" s="1025"/>
      <c r="L35" s="1025"/>
      <c r="M35" s="1025"/>
      <c r="N35" s="1025"/>
      <c r="O35" s="1025"/>
      <c r="P35" s="1026"/>
      <c r="Q35" s="1032">
        <v>2119</v>
      </c>
      <c r="R35" s="1033"/>
      <c r="S35" s="1033"/>
      <c r="T35" s="1033"/>
      <c r="U35" s="1033"/>
      <c r="V35" s="1033">
        <v>1717</v>
      </c>
      <c r="W35" s="1033"/>
      <c r="X35" s="1033"/>
      <c r="Y35" s="1033"/>
      <c r="Z35" s="1033"/>
      <c r="AA35" s="1033">
        <v>402</v>
      </c>
      <c r="AB35" s="1033"/>
      <c r="AC35" s="1033"/>
      <c r="AD35" s="1033"/>
      <c r="AE35" s="1034"/>
      <c r="AF35" s="1029">
        <v>2093</v>
      </c>
      <c r="AG35" s="1030"/>
      <c r="AH35" s="1030"/>
      <c r="AI35" s="1030"/>
      <c r="AJ35" s="1031"/>
      <c r="AK35" s="976">
        <v>18</v>
      </c>
      <c r="AL35" s="967"/>
      <c r="AM35" s="967"/>
      <c r="AN35" s="967"/>
      <c r="AO35" s="967"/>
      <c r="AP35" s="967">
        <v>4688</v>
      </c>
      <c r="AQ35" s="967"/>
      <c r="AR35" s="967"/>
      <c r="AS35" s="967"/>
      <c r="AT35" s="967"/>
      <c r="AU35" s="967">
        <v>38</v>
      </c>
      <c r="AV35" s="967"/>
      <c r="AW35" s="967"/>
      <c r="AX35" s="967"/>
      <c r="AY35" s="967"/>
      <c r="AZ35" s="1035" t="s">
        <v>557</v>
      </c>
      <c r="BA35" s="1035"/>
      <c r="BB35" s="1035"/>
      <c r="BC35" s="1035"/>
      <c r="BD35" s="1035"/>
      <c r="BE35" s="968" t="s">
        <v>396</v>
      </c>
      <c r="BF35" s="968"/>
      <c r="BG35" s="968"/>
      <c r="BH35" s="968"/>
      <c r="BI35" s="969"/>
      <c r="BJ35" s="221"/>
      <c r="BK35" s="221"/>
      <c r="BL35" s="221"/>
      <c r="BM35" s="221"/>
      <c r="BN35" s="221"/>
      <c r="BO35" s="230"/>
      <c r="BP35" s="230"/>
      <c r="BQ35" s="227">
        <v>29</v>
      </c>
      <c r="BR35" s="22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219"/>
    </row>
    <row r="36" spans="1:131" ht="26.25" customHeight="1" x14ac:dyDescent="0.2">
      <c r="A36" s="231">
        <v>9</v>
      </c>
      <c r="B36" s="1024" t="s">
        <v>398</v>
      </c>
      <c r="C36" s="1025"/>
      <c r="D36" s="1025"/>
      <c r="E36" s="1025"/>
      <c r="F36" s="1025"/>
      <c r="G36" s="1025"/>
      <c r="H36" s="1025"/>
      <c r="I36" s="1025"/>
      <c r="J36" s="1025"/>
      <c r="K36" s="1025"/>
      <c r="L36" s="1025"/>
      <c r="M36" s="1025"/>
      <c r="N36" s="1025"/>
      <c r="O36" s="1025"/>
      <c r="P36" s="1026"/>
      <c r="Q36" s="1032">
        <v>129</v>
      </c>
      <c r="R36" s="1033"/>
      <c r="S36" s="1033"/>
      <c r="T36" s="1033"/>
      <c r="U36" s="1033"/>
      <c r="V36" s="1033">
        <v>129</v>
      </c>
      <c r="W36" s="1033"/>
      <c r="X36" s="1033"/>
      <c r="Y36" s="1033"/>
      <c r="Z36" s="1033"/>
      <c r="AA36" s="1033" t="s">
        <v>557</v>
      </c>
      <c r="AB36" s="1033"/>
      <c r="AC36" s="1033"/>
      <c r="AD36" s="1033"/>
      <c r="AE36" s="1034"/>
      <c r="AF36" s="1029">
        <v>3</v>
      </c>
      <c r="AG36" s="1030"/>
      <c r="AH36" s="1030"/>
      <c r="AI36" s="1030"/>
      <c r="AJ36" s="1031"/>
      <c r="AK36" s="976">
        <v>51</v>
      </c>
      <c r="AL36" s="967"/>
      <c r="AM36" s="967"/>
      <c r="AN36" s="967"/>
      <c r="AO36" s="967"/>
      <c r="AP36" s="967">
        <v>904</v>
      </c>
      <c r="AQ36" s="967"/>
      <c r="AR36" s="967"/>
      <c r="AS36" s="967"/>
      <c r="AT36" s="967"/>
      <c r="AU36" s="967">
        <v>555</v>
      </c>
      <c r="AV36" s="967"/>
      <c r="AW36" s="967"/>
      <c r="AX36" s="967"/>
      <c r="AY36" s="967"/>
      <c r="AZ36" s="1035" t="s">
        <v>557</v>
      </c>
      <c r="BA36" s="1035"/>
      <c r="BB36" s="1035"/>
      <c r="BC36" s="1035"/>
      <c r="BD36" s="1035"/>
      <c r="BE36" s="968" t="s">
        <v>396</v>
      </c>
      <c r="BF36" s="968"/>
      <c r="BG36" s="968"/>
      <c r="BH36" s="968"/>
      <c r="BI36" s="969"/>
      <c r="BJ36" s="221"/>
      <c r="BK36" s="221"/>
      <c r="BL36" s="221"/>
      <c r="BM36" s="221"/>
      <c r="BN36" s="221"/>
      <c r="BO36" s="230"/>
      <c r="BP36" s="230"/>
      <c r="BQ36" s="227">
        <v>30</v>
      </c>
      <c r="BR36" s="22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219"/>
    </row>
    <row r="37" spans="1:131" ht="26.25" customHeight="1" x14ac:dyDescent="0.2">
      <c r="A37" s="231">
        <v>10</v>
      </c>
      <c r="B37" s="1024" t="s">
        <v>399</v>
      </c>
      <c r="C37" s="1025"/>
      <c r="D37" s="1025"/>
      <c r="E37" s="1025"/>
      <c r="F37" s="1025"/>
      <c r="G37" s="1025"/>
      <c r="H37" s="1025"/>
      <c r="I37" s="1025"/>
      <c r="J37" s="1025"/>
      <c r="K37" s="1025"/>
      <c r="L37" s="1025"/>
      <c r="M37" s="1025"/>
      <c r="N37" s="1025"/>
      <c r="O37" s="1025"/>
      <c r="P37" s="1026"/>
      <c r="Q37" s="1032">
        <v>3708</v>
      </c>
      <c r="R37" s="1033"/>
      <c r="S37" s="1033"/>
      <c r="T37" s="1033"/>
      <c r="U37" s="1033"/>
      <c r="V37" s="1033">
        <v>3708</v>
      </c>
      <c r="W37" s="1033"/>
      <c r="X37" s="1033"/>
      <c r="Y37" s="1033"/>
      <c r="Z37" s="1033"/>
      <c r="AA37" s="1033" t="s">
        <v>557</v>
      </c>
      <c r="AB37" s="1033"/>
      <c r="AC37" s="1033"/>
      <c r="AD37" s="1033"/>
      <c r="AE37" s="1034"/>
      <c r="AF37" s="1029">
        <v>320</v>
      </c>
      <c r="AG37" s="1030"/>
      <c r="AH37" s="1030"/>
      <c r="AI37" s="1030"/>
      <c r="AJ37" s="1031"/>
      <c r="AK37" s="976">
        <v>1389</v>
      </c>
      <c r="AL37" s="967"/>
      <c r="AM37" s="967"/>
      <c r="AN37" s="967"/>
      <c r="AO37" s="967"/>
      <c r="AP37" s="967">
        <v>26407</v>
      </c>
      <c r="AQ37" s="967"/>
      <c r="AR37" s="967"/>
      <c r="AS37" s="967"/>
      <c r="AT37" s="967"/>
      <c r="AU37" s="967">
        <v>7500</v>
      </c>
      <c r="AV37" s="967"/>
      <c r="AW37" s="967"/>
      <c r="AX37" s="967"/>
      <c r="AY37" s="967"/>
      <c r="AZ37" s="1035" t="s">
        <v>557</v>
      </c>
      <c r="BA37" s="1035"/>
      <c r="BB37" s="1035"/>
      <c r="BC37" s="1035"/>
      <c r="BD37" s="1035"/>
      <c r="BE37" s="968" t="s">
        <v>396</v>
      </c>
      <c r="BF37" s="968"/>
      <c r="BG37" s="968"/>
      <c r="BH37" s="968"/>
      <c r="BI37" s="969"/>
      <c r="BJ37" s="221"/>
      <c r="BK37" s="221"/>
      <c r="BL37" s="221"/>
      <c r="BM37" s="221"/>
      <c r="BN37" s="221"/>
      <c r="BO37" s="230"/>
      <c r="BP37" s="230"/>
      <c r="BQ37" s="227">
        <v>31</v>
      </c>
      <c r="BR37" s="22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219"/>
    </row>
    <row r="38" spans="1:131" ht="26.25" customHeight="1" x14ac:dyDescent="0.2">
      <c r="A38" s="231">
        <v>11</v>
      </c>
      <c r="B38" s="1024" t="s">
        <v>400</v>
      </c>
      <c r="C38" s="1025"/>
      <c r="D38" s="1025"/>
      <c r="E38" s="1025"/>
      <c r="F38" s="1025"/>
      <c r="G38" s="1025"/>
      <c r="H38" s="1025"/>
      <c r="I38" s="1025"/>
      <c r="J38" s="1025"/>
      <c r="K38" s="1025"/>
      <c r="L38" s="1025"/>
      <c r="M38" s="1025"/>
      <c r="N38" s="1025"/>
      <c r="O38" s="1025"/>
      <c r="P38" s="1026"/>
      <c r="Q38" s="1032">
        <v>214</v>
      </c>
      <c r="R38" s="1033"/>
      <c r="S38" s="1033"/>
      <c r="T38" s="1033"/>
      <c r="U38" s="1033"/>
      <c r="V38" s="1033">
        <v>214</v>
      </c>
      <c r="W38" s="1033"/>
      <c r="X38" s="1033"/>
      <c r="Y38" s="1033"/>
      <c r="Z38" s="1033"/>
      <c r="AA38" s="1033" t="s">
        <v>557</v>
      </c>
      <c r="AB38" s="1033"/>
      <c r="AC38" s="1033"/>
      <c r="AD38" s="1033"/>
      <c r="AE38" s="1034"/>
      <c r="AF38" s="1029">
        <v>2</v>
      </c>
      <c r="AG38" s="1030"/>
      <c r="AH38" s="1030"/>
      <c r="AI38" s="1030"/>
      <c r="AJ38" s="1031"/>
      <c r="AK38" s="976">
        <v>159</v>
      </c>
      <c r="AL38" s="967"/>
      <c r="AM38" s="967"/>
      <c r="AN38" s="967"/>
      <c r="AO38" s="967"/>
      <c r="AP38" s="967">
        <v>802</v>
      </c>
      <c r="AQ38" s="967"/>
      <c r="AR38" s="967"/>
      <c r="AS38" s="967"/>
      <c r="AT38" s="967"/>
      <c r="AU38" s="967">
        <v>526</v>
      </c>
      <c r="AV38" s="967"/>
      <c r="AW38" s="967"/>
      <c r="AX38" s="967"/>
      <c r="AY38" s="967"/>
      <c r="AZ38" s="1035" t="s">
        <v>557</v>
      </c>
      <c r="BA38" s="1035"/>
      <c r="BB38" s="1035"/>
      <c r="BC38" s="1035"/>
      <c r="BD38" s="1035"/>
      <c r="BE38" s="968" t="s">
        <v>396</v>
      </c>
      <c r="BF38" s="968"/>
      <c r="BG38" s="968"/>
      <c r="BH38" s="968"/>
      <c r="BI38" s="969"/>
      <c r="BJ38" s="221"/>
      <c r="BK38" s="221"/>
      <c r="BL38" s="221"/>
      <c r="BM38" s="221"/>
      <c r="BN38" s="221"/>
      <c r="BO38" s="230"/>
      <c r="BP38" s="230"/>
      <c r="BQ38" s="227">
        <v>32</v>
      </c>
      <c r="BR38" s="22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219"/>
    </row>
    <row r="39" spans="1:131" ht="26.25" customHeight="1" x14ac:dyDescent="0.2">
      <c r="A39" s="231">
        <v>12</v>
      </c>
      <c r="B39" s="1024" t="s">
        <v>401</v>
      </c>
      <c r="C39" s="1025"/>
      <c r="D39" s="1025"/>
      <c r="E39" s="1025"/>
      <c r="F39" s="1025"/>
      <c r="G39" s="1025"/>
      <c r="H39" s="1025"/>
      <c r="I39" s="1025"/>
      <c r="J39" s="1025"/>
      <c r="K39" s="1025"/>
      <c r="L39" s="1025"/>
      <c r="M39" s="1025"/>
      <c r="N39" s="1025"/>
      <c r="O39" s="1025"/>
      <c r="P39" s="1026"/>
      <c r="Q39" s="1032">
        <v>73</v>
      </c>
      <c r="R39" s="1033"/>
      <c r="S39" s="1033"/>
      <c r="T39" s="1033"/>
      <c r="U39" s="1033"/>
      <c r="V39" s="1033">
        <v>73</v>
      </c>
      <c r="W39" s="1033"/>
      <c r="X39" s="1033"/>
      <c r="Y39" s="1033"/>
      <c r="Z39" s="1033"/>
      <c r="AA39" s="1033" t="s">
        <v>557</v>
      </c>
      <c r="AB39" s="1033"/>
      <c r="AC39" s="1033"/>
      <c r="AD39" s="1033"/>
      <c r="AE39" s="1034"/>
      <c r="AF39" s="1029">
        <v>6</v>
      </c>
      <c r="AG39" s="1030"/>
      <c r="AH39" s="1030"/>
      <c r="AI39" s="1030"/>
      <c r="AJ39" s="1031"/>
      <c r="AK39" s="976">
        <v>46</v>
      </c>
      <c r="AL39" s="967"/>
      <c r="AM39" s="967"/>
      <c r="AN39" s="967"/>
      <c r="AO39" s="967"/>
      <c r="AP39" s="967">
        <v>190</v>
      </c>
      <c r="AQ39" s="967"/>
      <c r="AR39" s="967"/>
      <c r="AS39" s="967"/>
      <c r="AT39" s="967"/>
      <c r="AU39" s="967">
        <v>133</v>
      </c>
      <c r="AV39" s="967"/>
      <c r="AW39" s="967"/>
      <c r="AX39" s="967"/>
      <c r="AY39" s="967"/>
      <c r="AZ39" s="1035" t="s">
        <v>557</v>
      </c>
      <c r="BA39" s="1035"/>
      <c r="BB39" s="1035"/>
      <c r="BC39" s="1035"/>
      <c r="BD39" s="1035"/>
      <c r="BE39" s="968" t="s">
        <v>396</v>
      </c>
      <c r="BF39" s="968"/>
      <c r="BG39" s="968"/>
      <c r="BH39" s="968"/>
      <c r="BI39" s="969"/>
      <c r="BJ39" s="221"/>
      <c r="BK39" s="221"/>
      <c r="BL39" s="221"/>
      <c r="BM39" s="221"/>
      <c r="BN39" s="221"/>
      <c r="BO39" s="230"/>
      <c r="BP39" s="230"/>
      <c r="BQ39" s="227">
        <v>33</v>
      </c>
      <c r="BR39" s="22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219"/>
    </row>
    <row r="40" spans="1:131" ht="26.25" customHeight="1" x14ac:dyDescent="0.2">
      <c r="A40" s="227">
        <v>13</v>
      </c>
      <c r="B40" s="1024" t="s">
        <v>402</v>
      </c>
      <c r="C40" s="1025"/>
      <c r="D40" s="1025"/>
      <c r="E40" s="1025"/>
      <c r="F40" s="1025"/>
      <c r="G40" s="1025"/>
      <c r="H40" s="1025"/>
      <c r="I40" s="1025"/>
      <c r="J40" s="1025"/>
      <c r="K40" s="1025"/>
      <c r="L40" s="1025"/>
      <c r="M40" s="1025"/>
      <c r="N40" s="1025"/>
      <c r="O40" s="1025"/>
      <c r="P40" s="1026"/>
      <c r="Q40" s="1032">
        <v>75</v>
      </c>
      <c r="R40" s="1033"/>
      <c r="S40" s="1033"/>
      <c r="T40" s="1033"/>
      <c r="U40" s="1033"/>
      <c r="V40" s="1033">
        <v>75</v>
      </c>
      <c r="W40" s="1033"/>
      <c r="X40" s="1033"/>
      <c r="Y40" s="1033"/>
      <c r="Z40" s="1033"/>
      <c r="AA40" s="1033" t="s">
        <v>557</v>
      </c>
      <c r="AB40" s="1033"/>
      <c r="AC40" s="1033"/>
      <c r="AD40" s="1033"/>
      <c r="AE40" s="1034"/>
      <c r="AF40" s="1029" t="s">
        <v>122</v>
      </c>
      <c r="AG40" s="1030"/>
      <c r="AH40" s="1030"/>
      <c r="AI40" s="1030"/>
      <c r="AJ40" s="1031"/>
      <c r="AK40" s="976">
        <v>49</v>
      </c>
      <c r="AL40" s="967"/>
      <c r="AM40" s="967"/>
      <c r="AN40" s="967"/>
      <c r="AO40" s="967"/>
      <c r="AP40" s="967" t="s">
        <v>557</v>
      </c>
      <c r="AQ40" s="967"/>
      <c r="AR40" s="967"/>
      <c r="AS40" s="967"/>
      <c r="AT40" s="967"/>
      <c r="AU40" s="967" t="s">
        <v>557</v>
      </c>
      <c r="AV40" s="967"/>
      <c r="AW40" s="967"/>
      <c r="AX40" s="967"/>
      <c r="AY40" s="967"/>
      <c r="AZ40" s="1035" t="s">
        <v>557</v>
      </c>
      <c r="BA40" s="1035"/>
      <c r="BB40" s="1035"/>
      <c r="BC40" s="1035"/>
      <c r="BD40" s="1035"/>
      <c r="BE40" s="968" t="s">
        <v>403</v>
      </c>
      <c r="BF40" s="968"/>
      <c r="BG40" s="968"/>
      <c r="BH40" s="968"/>
      <c r="BI40" s="969"/>
      <c r="BJ40" s="221"/>
      <c r="BK40" s="221"/>
      <c r="BL40" s="221"/>
      <c r="BM40" s="221"/>
      <c r="BN40" s="221"/>
      <c r="BO40" s="230"/>
      <c r="BP40" s="230"/>
      <c r="BQ40" s="227">
        <v>34</v>
      </c>
      <c r="BR40" s="22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219"/>
    </row>
    <row r="41" spans="1:131" ht="26.25" customHeight="1" x14ac:dyDescent="0.2">
      <c r="A41" s="22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6"/>
      <c r="AL41" s="967"/>
      <c r="AM41" s="967"/>
      <c r="AN41" s="967"/>
      <c r="AO41" s="967"/>
      <c r="AP41" s="967"/>
      <c r="AQ41" s="967"/>
      <c r="AR41" s="967"/>
      <c r="AS41" s="967"/>
      <c r="AT41" s="967"/>
      <c r="AU41" s="967"/>
      <c r="AV41" s="967"/>
      <c r="AW41" s="967"/>
      <c r="AX41" s="967"/>
      <c r="AY41" s="967"/>
      <c r="AZ41" s="1035"/>
      <c r="BA41" s="1035"/>
      <c r="BB41" s="1035"/>
      <c r="BC41" s="1035"/>
      <c r="BD41" s="1035"/>
      <c r="BE41" s="968"/>
      <c r="BF41" s="968"/>
      <c r="BG41" s="968"/>
      <c r="BH41" s="968"/>
      <c r="BI41" s="969"/>
      <c r="BJ41" s="221"/>
      <c r="BK41" s="221"/>
      <c r="BL41" s="221"/>
      <c r="BM41" s="221"/>
      <c r="BN41" s="221"/>
      <c r="BO41" s="230"/>
      <c r="BP41" s="230"/>
      <c r="BQ41" s="227">
        <v>35</v>
      </c>
      <c r="BR41" s="22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219"/>
    </row>
    <row r="42" spans="1:131" ht="26.25" customHeight="1" x14ac:dyDescent="0.2">
      <c r="A42" s="22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6"/>
      <c r="AL42" s="967"/>
      <c r="AM42" s="967"/>
      <c r="AN42" s="967"/>
      <c r="AO42" s="967"/>
      <c r="AP42" s="967"/>
      <c r="AQ42" s="967"/>
      <c r="AR42" s="967"/>
      <c r="AS42" s="967"/>
      <c r="AT42" s="967"/>
      <c r="AU42" s="967"/>
      <c r="AV42" s="967"/>
      <c r="AW42" s="967"/>
      <c r="AX42" s="967"/>
      <c r="AY42" s="967"/>
      <c r="AZ42" s="1035"/>
      <c r="BA42" s="1035"/>
      <c r="BB42" s="1035"/>
      <c r="BC42" s="1035"/>
      <c r="BD42" s="1035"/>
      <c r="BE42" s="968"/>
      <c r="BF42" s="968"/>
      <c r="BG42" s="968"/>
      <c r="BH42" s="968"/>
      <c r="BI42" s="969"/>
      <c r="BJ42" s="221"/>
      <c r="BK42" s="221"/>
      <c r="BL42" s="221"/>
      <c r="BM42" s="221"/>
      <c r="BN42" s="221"/>
      <c r="BO42" s="230"/>
      <c r="BP42" s="230"/>
      <c r="BQ42" s="227">
        <v>36</v>
      </c>
      <c r="BR42" s="22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219"/>
    </row>
    <row r="43" spans="1:131" ht="26.25" customHeight="1" x14ac:dyDescent="0.2">
      <c r="A43" s="22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6"/>
      <c r="AL43" s="967"/>
      <c r="AM43" s="967"/>
      <c r="AN43" s="967"/>
      <c r="AO43" s="967"/>
      <c r="AP43" s="967"/>
      <c r="AQ43" s="967"/>
      <c r="AR43" s="967"/>
      <c r="AS43" s="967"/>
      <c r="AT43" s="967"/>
      <c r="AU43" s="967"/>
      <c r="AV43" s="967"/>
      <c r="AW43" s="967"/>
      <c r="AX43" s="967"/>
      <c r="AY43" s="967"/>
      <c r="AZ43" s="1035"/>
      <c r="BA43" s="1035"/>
      <c r="BB43" s="1035"/>
      <c r="BC43" s="1035"/>
      <c r="BD43" s="1035"/>
      <c r="BE43" s="968"/>
      <c r="BF43" s="968"/>
      <c r="BG43" s="968"/>
      <c r="BH43" s="968"/>
      <c r="BI43" s="969"/>
      <c r="BJ43" s="221"/>
      <c r="BK43" s="221"/>
      <c r="BL43" s="221"/>
      <c r="BM43" s="221"/>
      <c r="BN43" s="221"/>
      <c r="BO43" s="230"/>
      <c r="BP43" s="230"/>
      <c r="BQ43" s="227">
        <v>37</v>
      </c>
      <c r="BR43" s="22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219"/>
    </row>
    <row r="44" spans="1:131" ht="26.25" customHeight="1" x14ac:dyDescent="0.2">
      <c r="A44" s="22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6"/>
      <c r="AL44" s="967"/>
      <c r="AM44" s="967"/>
      <c r="AN44" s="967"/>
      <c r="AO44" s="967"/>
      <c r="AP44" s="967"/>
      <c r="AQ44" s="967"/>
      <c r="AR44" s="967"/>
      <c r="AS44" s="967"/>
      <c r="AT44" s="967"/>
      <c r="AU44" s="967"/>
      <c r="AV44" s="967"/>
      <c r="AW44" s="967"/>
      <c r="AX44" s="967"/>
      <c r="AY44" s="967"/>
      <c r="AZ44" s="1035"/>
      <c r="BA44" s="1035"/>
      <c r="BB44" s="1035"/>
      <c r="BC44" s="1035"/>
      <c r="BD44" s="1035"/>
      <c r="BE44" s="968"/>
      <c r="BF44" s="968"/>
      <c r="BG44" s="968"/>
      <c r="BH44" s="968"/>
      <c r="BI44" s="969"/>
      <c r="BJ44" s="221"/>
      <c r="BK44" s="221"/>
      <c r="BL44" s="221"/>
      <c r="BM44" s="221"/>
      <c r="BN44" s="221"/>
      <c r="BO44" s="230"/>
      <c r="BP44" s="230"/>
      <c r="BQ44" s="227">
        <v>38</v>
      </c>
      <c r="BR44" s="22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219"/>
    </row>
    <row r="45" spans="1:131" ht="26.25" customHeight="1" x14ac:dyDescent="0.2">
      <c r="A45" s="22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6"/>
      <c r="AL45" s="967"/>
      <c r="AM45" s="967"/>
      <c r="AN45" s="967"/>
      <c r="AO45" s="967"/>
      <c r="AP45" s="967"/>
      <c r="AQ45" s="967"/>
      <c r="AR45" s="967"/>
      <c r="AS45" s="967"/>
      <c r="AT45" s="967"/>
      <c r="AU45" s="967"/>
      <c r="AV45" s="967"/>
      <c r="AW45" s="967"/>
      <c r="AX45" s="967"/>
      <c r="AY45" s="967"/>
      <c r="AZ45" s="1035"/>
      <c r="BA45" s="1035"/>
      <c r="BB45" s="1035"/>
      <c r="BC45" s="1035"/>
      <c r="BD45" s="1035"/>
      <c r="BE45" s="968"/>
      <c r="BF45" s="968"/>
      <c r="BG45" s="968"/>
      <c r="BH45" s="968"/>
      <c r="BI45" s="969"/>
      <c r="BJ45" s="221"/>
      <c r="BK45" s="221"/>
      <c r="BL45" s="221"/>
      <c r="BM45" s="221"/>
      <c r="BN45" s="221"/>
      <c r="BO45" s="230"/>
      <c r="BP45" s="230"/>
      <c r="BQ45" s="227">
        <v>39</v>
      </c>
      <c r="BR45" s="22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219"/>
    </row>
    <row r="46" spans="1:131" ht="26.25" customHeight="1" x14ac:dyDescent="0.2">
      <c r="A46" s="22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6"/>
      <c r="AL46" s="967"/>
      <c r="AM46" s="967"/>
      <c r="AN46" s="967"/>
      <c r="AO46" s="967"/>
      <c r="AP46" s="967"/>
      <c r="AQ46" s="967"/>
      <c r="AR46" s="967"/>
      <c r="AS46" s="967"/>
      <c r="AT46" s="967"/>
      <c r="AU46" s="967"/>
      <c r="AV46" s="967"/>
      <c r="AW46" s="967"/>
      <c r="AX46" s="967"/>
      <c r="AY46" s="967"/>
      <c r="AZ46" s="1035"/>
      <c r="BA46" s="1035"/>
      <c r="BB46" s="1035"/>
      <c r="BC46" s="1035"/>
      <c r="BD46" s="1035"/>
      <c r="BE46" s="968"/>
      <c r="BF46" s="968"/>
      <c r="BG46" s="968"/>
      <c r="BH46" s="968"/>
      <c r="BI46" s="969"/>
      <c r="BJ46" s="221"/>
      <c r="BK46" s="221"/>
      <c r="BL46" s="221"/>
      <c r="BM46" s="221"/>
      <c r="BN46" s="221"/>
      <c r="BO46" s="230"/>
      <c r="BP46" s="230"/>
      <c r="BQ46" s="227">
        <v>40</v>
      </c>
      <c r="BR46" s="22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219"/>
    </row>
    <row r="47" spans="1:131" ht="26.25" customHeight="1" x14ac:dyDescent="0.2">
      <c r="A47" s="22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6"/>
      <c r="AL47" s="967"/>
      <c r="AM47" s="967"/>
      <c r="AN47" s="967"/>
      <c r="AO47" s="967"/>
      <c r="AP47" s="967"/>
      <c r="AQ47" s="967"/>
      <c r="AR47" s="967"/>
      <c r="AS47" s="967"/>
      <c r="AT47" s="967"/>
      <c r="AU47" s="967"/>
      <c r="AV47" s="967"/>
      <c r="AW47" s="967"/>
      <c r="AX47" s="967"/>
      <c r="AY47" s="967"/>
      <c r="AZ47" s="1035"/>
      <c r="BA47" s="1035"/>
      <c r="BB47" s="1035"/>
      <c r="BC47" s="1035"/>
      <c r="BD47" s="1035"/>
      <c r="BE47" s="968"/>
      <c r="BF47" s="968"/>
      <c r="BG47" s="968"/>
      <c r="BH47" s="968"/>
      <c r="BI47" s="969"/>
      <c r="BJ47" s="221"/>
      <c r="BK47" s="221"/>
      <c r="BL47" s="221"/>
      <c r="BM47" s="221"/>
      <c r="BN47" s="221"/>
      <c r="BO47" s="230"/>
      <c r="BP47" s="230"/>
      <c r="BQ47" s="227">
        <v>41</v>
      </c>
      <c r="BR47" s="22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219"/>
    </row>
    <row r="48" spans="1:131" ht="26.25" customHeight="1" x14ac:dyDescent="0.2">
      <c r="A48" s="22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6"/>
      <c r="AL48" s="967"/>
      <c r="AM48" s="967"/>
      <c r="AN48" s="967"/>
      <c r="AO48" s="967"/>
      <c r="AP48" s="967"/>
      <c r="AQ48" s="967"/>
      <c r="AR48" s="967"/>
      <c r="AS48" s="967"/>
      <c r="AT48" s="967"/>
      <c r="AU48" s="967"/>
      <c r="AV48" s="967"/>
      <c r="AW48" s="967"/>
      <c r="AX48" s="967"/>
      <c r="AY48" s="967"/>
      <c r="AZ48" s="1035"/>
      <c r="BA48" s="1035"/>
      <c r="BB48" s="1035"/>
      <c r="BC48" s="1035"/>
      <c r="BD48" s="1035"/>
      <c r="BE48" s="968"/>
      <c r="BF48" s="968"/>
      <c r="BG48" s="968"/>
      <c r="BH48" s="968"/>
      <c r="BI48" s="969"/>
      <c r="BJ48" s="221"/>
      <c r="BK48" s="221"/>
      <c r="BL48" s="221"/>
      <c r="BM48" s="221"/>
      <c r="BN48" s="221"/>
      <c r="BO48" s="230"/>
      <c r="BP48" s="230"/>
      <c r="BQ48" s="227">
        <v>42</v>
      </c>
      <c r="BR48" s="22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219"/>
    </row>
    <row r="49" spans="1:131" ht="26.25" customHeight="1" x14ac:dyDescent="0.2">
      <c r="A49" s="22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6"/>
      <c r="AL49" s="967"/>
      <c r="AM49" s="967"/>
      <c r="AN49" s="967"/>
      <c r="AO49" s="967"/>
      <c r="AP49" s="967"/>
      <c r="AQ49" s="967"/>
      <c r="AR49" s="967"/>
      <c r="AS49" s="967"/>
      <c r="AT49" s="967"/>
      <c r="AU49" s="967"/>
      <c r="AV49" s="967"/>
      <c r="AW49" s="967"/>
      <c r="AX49" s="967"/>
      <c r="AY49" s="967"/>
      <c r="AZ49" s="1035"/>
      <c r="BA49" s="1035"/>
      <c r="BB49" s="1035"/>
      <c r="BC49" s="1035"/>
      <c r="BD49" s="1035"/>
      <c r="BE49" s="968"/>
      <c r="BF49" s="968"/>
      <c r="BG49" s="968"/>
      <c r="BH49" s="968"/>
      <c r="BI49" s="969"/>
      <c r="BJ49" s="221"/>
      <c r="BK49" s="221"/>
      <c r="BL49" s="221"/>
      <c r="BM49" s="221"/>
      <c r="BN49" s="221"/>
      <c r="BO49" s="230"/>
      <c r="BP49" s="230"/>
      <c r="BQ49" s="227">
        <v>43</v>
      </c>
      <c r="BR49" s="22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219"/>
    </row>
    <row r="50" spans="1:131" ht="26.25" customHeight="1" x14ac:dyDescent="0.2">
      <c r="A50" s="22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8"/>
      <c r="BF50" s="968"/>
      <c r="BG50" s="968"/>
      <c r="BH50" s="968"/>
      <c r="BI50" s="969"/>
      <c r="BJ50" s="221"/>
      <c r="BK50" s="221"/>
      <c r="BL50" s="221"/>
      <c r="BM50" s="221"/>
      <c r="BN50" s="221"/>
      <c r="BO50" s="230"/>
      <c r="BP50" s="230"/>
      <c r="BQ50" s="227">
        <v>44</v>
      </c>
      <c r="BR50" s="22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219"/>
    </row>
    <row r="51" spans="1:131" ht="26.25" customHeight="1" x14ac:dyDescent="0.2">
      <c r="A51" s="22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8"/>
      <c r="BF51" s="968"/>
      <c r="BG51" s="968"/>
      <c r="BH51" s="968"/>
      <c r="BI51" s="969"/>
      <c r="BJ51" s="221"/>
      <c r="BK51" s="221"/>
      <c r="BL51" s="221"/>
      <c r="BM51" s="221"/>
      <c r="BN51" s="221"/>
      <c r="BO51" s="230"/>
      <c r="BP51" s="230"/>
      <c r="BQ51" s="227">
        <v>45</v>
      </c>
      <c r="BR51" s="22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219"/>
    </row>
    <row r="52" spans="1:131" ht="26.25" customHeight="1" x14ac:dyDescent="0.2">
      <c r="A52" s="22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8"/>
      <c r="BF52" s="968"/>
      <c r="BG52" s="968"/>
      <c r="BH52" s="968"/>
      <c r="BI52" s="969"/>
      <c r="BJ52" s="221"/>
      <c r="BK52" s="221"/>
      <c r="BL52" s="221"/>
      <c r="BM52" s="221"/>
      <c r="BN52" s="221"/>
      <c r="BO52" s="230"/>
      <c r="BP52" s="230"/>
      <c r="BQ52" s="227">
        <v>46</v>
      </c>
      <c r="BR52" s="22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219"/>
    </row>
    <row r="53" spans="1:131" ht="26.25" customHeight="1" x14ac:dyDescent="0.2">
      <c r="A53" s="22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8"/>
      <c r="BF53" s="968"/>
      <c r="BG53" s="968"/>
      <c r="BH53" s="968"/>
      <c r="BI53" s="969"/>
      <c r="BJ53" s="221"/>
      <c r="BK53" s="221"/>
      <c r="BL53" s="221"/>
      <c r="BM53" s="221"/>
      <c r="BN53" s="221"/>
      <c r="BO53" s="230"/>
      <c r="BP53" s="230"/>
      <c r="BQ53" s="227">
        <v>47</v>
      </c>
      <c r="BR53" s="22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219"/>
    </row>
    <row r="54" spans="1:131" ht="26.25" customHeight="1" x14ac:dyDescent="0.2">
      <c r="A54" s="22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8"/>
      <c r="BF54" s="968"/>
      <c r="BG54" s="968"/>
      <c r="BH54" s="968"/>
      <c r="BI54" s="969"/>
      <c r="BJ54" s="221"/>
      <c r="BK54" s="221"/>
      <c r="BL54" s="221"/>
      <c r="BM54" s="221"/>
      <c r="BN54" s="221"/>
      <c r="BO54" s="230"/>
      <c r="BP54" s="230"/>
      <c r="BQ54" s="227">
        <v>48</v>
      </c>
      <c r="BR54" s="22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219"/>
    </row>
    <row r="55" spans="1:131" ht="26.25" customHeight="1" x14ac:dyDescent="0.2">
      <c r="A55" s="22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8"/>
      <c r="BF55" s="968"/>
      <c r="BG55" s="968"/>
      <c r="BH55" s="968"/>
      <c r="BI55" s="969"/>
      <c r="BJ55" s="221"/>
      <c r="BK55" s="221"/>
      <c r="BL55" s="221"/>
      <c r="BM55" s="221"/>
      <c r="BN55" s="221"/>
      <c r="BO55" s="230"/>
      <c r="BP55" s="230"/>
      <c r="BQ55" s="227">
        <v>49</v>
      </c>
      <c r="BR55" s="22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219"/>
    </row>
    <row r="56" spans="1:131" ht="26.25" customHeight="1" x14ac:dyDescent="0.2">
      <c r="A56" s="22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8"/>
      <c r="BF56" s="968"/>
      <c r="BG56" s="968"/>
      <c r="BH56" s="968"/>
      <c r="BI56" s="969"/>
      <c r="BJ56" s="221"/>
      <c r="BK56" s="221"/>
      <c r="BL56" s="221"/>
      <c r="BM56" s="221"/>
      <c r="BN56" s="221"/>
      <c r="BO56" s="230"/>
      <c r="BP56" s="230"/>
      <c r="BQ56" s="227">
        <v>50</v>
      </c>
      <c r="BR56" s="22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219"/>
    </row>
    <row r="57" spans="1:131" ht="26.25" customHeight="1" x14ac:dyDescent="0.2">
      <c r="A57" s="22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8"/>
      <c r="BF57" s="968"/>
      <c r="BG57" s="968"/>
      <c r="BH57" s="968"/>
      <c r="BI57" s="969"/>
      <c r="BJ57" s="221"/>
      <c r="BK57" s="221"/>
      <c r="BL57" s="221"/>
      <c r="BM57" s="221"/>
      <c r="BN57" s="221"/>
      <c r="BO57" s="230"/>
      <c r="BP57" s="230"/>
      <c r="BQ57" s="227">
        <v>51</v>
      </c>
      <c r="BR57" s="22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219"/>
    </row>
    <row r="58" spans="1:131" ht="26.25" customHeight="1" x14ac:dyDescent="0.2">
      <c r="A58" s="22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8"/>
      <c r="BF58" s="968"/>
      <c r="BG58" s="968"/>
      <c r="BH58" s="968"/>
      <c r="BI58" s="969"/>
      <c r="BJ58" s="221"/>
      <c r="BK58" s="221"/>
      <c r="BL58" s="221"/>
      <c r="BM58" s="221"/>
      <c r="BN58" s="221"/>
      <c r="BO58" s="230"/>
      <c r="BP58" s="230"/>
      <c r="BQ58" s="227">
        <v>52</v>
      </c>
      <c r="BR58" s="22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219"/>
    </row>
    <row r="59" spans="1:131" ht="26.25" customHeight="1" x14ac:dyDescent="0.2">
      <c r="A59" s="22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8"/>
      <c r="BF59" s="968"/>
      <c r="BG59" s="968"/>
      <c r="BH59" s="968"/>
      <c r="BI59" s="969"/>
      <c r="BJ59" s="221"/>
      <c r="BK59" s="221"/>
      <c r="BL59" s="221"/>
      <c r="BM59" s="221"/>
      <c r="BN59" s="221"/>
      <c r="BO59" s="230"/>
      <c r="BP59" s="230"/>
      <c r="BQ59" s="227">
        <v>53</v>
      </c>
      <c r="BR59" s="22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219"/>
    </row>
    <row r="60" spans="1:131" ht="26.25" customHeight="1" x14ac:dyDescent="0.2">
      <c r="A60" s="22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8"/>
      <c r="BF60" s="968"/>
      <c r="BG60" s="968"/>
      <c r="BH60" s="968"/>
      <c r="BI60" s="969"/>
      <c r="BJ60" s="221"/>
      <c r="BK60" s="221"/>
      <c r="BL60" s="221"/>
      <c r="BM60" s="221"/>
      <c r="BN60" s="221"/>
      <c r="BO60" s="230"/>
      <c r="BP60" s="230"/>
      <c r="BQ60" s="227">
        <v>54</v>
      </c>
      <c r="BR60" s="22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219"/>
    </row>
    <row r="61" spans="1:131" ht="26.25" customHeight="1" thickBot="1" x14ac:dyDescent="0.25">
      <c r="A61" s="22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8"/>
      <c r="BF61" s="968"/>
      <c r="BG61" s="968"/>
      <c r="BH61" s="968"/>
      <c r="BI61" s="969"/>
      <c r="BJ61" s="221"/>
      <c r="BK61" s="221"/>
      <c r="BL61" s="221"/>
      <c r="BM61" s="221"/>
      <c r="BN61" s="221"/>
      <c r="BO61" s="230"/>
      <c r="BP61" s="230"/>
      <c r="BQ61" s="227">
        <v>55</v>
      </c>
      <c r="BR61" s="22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219"/>
    </row>
    <row r="62" spans="1:131" ht="26.25" customHeight="1" x14ac:dyDescent="0.2">
      <c r="A62" s="22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8"/>
      <c r="BF62" s="968"/>
      <c r="BG62" s="968"/>
      <c r="BH62" s="968"/>
      <c r="BI62" s="969"/>
      <c r="BJ62" s="1021" t="s">
        <v>404</v>
      </c>
      <c r="BK62" s="1022"/>
      <c r="BL62" s="1022"/>
      <c r="BM62" s="1022"/>
      <c r="BN62" s="1023"/>
      <c r="BO62" s="230"/>
      <c r="BP62" s="230"/>
      <c r="BQ62" s="227">
        <v>56</v>
      </c>
      <c r="BR62" s="22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219"/>
    </row>
    <row r="63" spans="1:131" ht="26.25" customHeight="1" thickBot="1" x14ac:dyDescent="0.25">
      <c r="A63" s="229" t="s">
        <v>377</v>
      </c>
      <c r="B63" s="933" t="s">
        <v>405</v>
      </c>
      <c r="C63" s="934"/>
      <c r="D63" s="934"/>
      <c r="E63" s="934"/>
      <c r="F63" s="934"/>
      <c r="G63" s="934"/>
      <c r="H63" s="934"/>
      <c r="I63" s="934"/>
      <c r="J63" s="934"/>
      <c r="K63" s="934"/>
      <c r="L63" s="934"/>
      <c r="M63" s="934"/>
      <c r="N63" s="934"/>
      <c r="O63" s="934"/>
      <c r="P63" s="944"/>
      <c r="Q63" s="958"/>
      <c r="R63" s="959"/>
      <c r="S63" s="959"/>
      <c r="T63" s="959"/>
      <c r="U63" s="959"/>
      <c r="V63" s="959"/>
      <c r="W63" s="959"/>
      <c r="X63" s="959"/>
      <c r="Y63" s="959"/>
      <c r="Z63" s="959"/>
      <c r="AA63" s="959"/>
      <c r="AB63" s="959"/>
      <c r="AC63" s="959"/>
      <c r="AD63" s="959"/>
      <c r="AE63" s="1014"/>
      <c r="AF63" s="1015">
        <v>37564</v>
      </c>
      <c r="AG63" s="955"/>
      <c r="AH63" s="955"/>
      <c r="AI63" s="955"/>
      <c r="AJ63" s="1016"/>
      <c r="AK63" s="1017"/>
      <c r="AL63" s="959"/>
      <c r="AM63" s="959"/>
      <c r="AN63" s="959"/>
      <c r="AO63" s="959"/>
      <c r="AP63" s="955">
        <v>37115</v>
      </c>
      <c r="AQ63" s="955"/>
      <c r="AR63" s="955"/>
      <c r="AS63" s="955"/>
      <c r="AT63" s="955"/>
      <c r="AU63" s="955">
        <v>10964</v>
      </c>
      <c r="AV63" s="955"/>
      <c r="AW63" s="955"/>
      <c r="AX63" s="955"/>
      <c r="AY63" s="955"/>
      <c r="AZ63" s="1011"/>
      <c r="BA63" s="1011"/>
      <c r="BB63" s="1011"/>
      <c r="BC63" s="1011"/>
      <c r="BD63" s="1011"/>
      <c r="BE63" s="956"/>
      <c r="BF63" s="956"/>
      <c r="BG63" s="956"/>
      <c r="BH63" s="956"/>
      <c r="BI63" s="957"/>
      <c r="BJ63" s="1012" t="s">
        <v>122</v>
      </c>
      <c r="BK63" s="949"/>
      <c r="BL63" s="949"/>
      <c r="BM63" s="949"/>
      <c r="BN63" s="1013"/>
      <c r="BO63" s="230"/>
      <c r="BP63" s="230"/>
      <c r="BQ63" s="227">
        <v>57</v>
      </c>
      <c r="BR63" s="22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219"/>
    </row>
    <row r="64" spans="1:131" ht="26.25" customHeight="1" x14ac:dyDescent="0.2">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27">
        <v>58</v>
      </c>
      <c r="BR64" s="22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219"/>
    </row>
    <row r="65" spans="1:131" ht="26.25" customHeight="1" thickBot="1" x14ac:dyDescent="0.25">
      <c r="A65" s="221" t="s">
        <v>406</v>
      </c>
      <c r="B65" s="221"/>
      <c r="C65" s="221"/>
      <c r="D65" s="221"/>
      <c r="E65" s="221"/>
      <c r="F65" s="221"/>
      <c r="G65" s="221"/>
      <c r="H65" s="221"/>
      <c r="I65" s="221"/>
      <c r="J65" s="221"/>
      <c r="K65" s="221"/>
      <c r="L65" s="221"/>
      <c r="M65" s="221"/>
      <c r="N65" s="221"/>
      <c r="O65" s="221"/>
      <c r="P65" s="221"/>
      <c r="Q65" s="221"/>
      <c r="R65" s="221"/>
      <c r="S65" s="221"/>
      <c r="T65" s="221"/>
      <c r="U65" s="221"/>
      <c r="V65" s="221"/>
      <c r="W65" s="221"/>
      <c r="X65" s="221"/>
      <c r="Y65" s="221"/>
      <c r="Z65" s="221"/>
      <c r="AA65" s="221"/>
      <c r="AB65" s="221"/>
      <c r="AC65" s="221"/>
      <c r="AD65" s="221"/>
      <c r="AE65" s="221"/>
      <c r="AF65" s="221"/>
      <c r="AG65" s="221"/>
      <c r="AH65" s="221"/>
      <c r="AI65" s="221"/>
      <c r="AJ65" s="221"/>
      <c r="AK65" s="221"/>
      <c r="AL65" s="221"/>
      <c r="AM65" s="221"/>
      <c r="AN65" s="221"/>
      <c r="AO65" s="221"/>
      <c r="AP65" s="221"/>
      <c r="AQ65" s="221"/>
      <c r="AR65" s="221"/>
      <c r="AS65" s="221"/>
      <c r="AT65" s="221"/>
      <c r="AU65" s="221"/>
      <c r="AV65" s="221"/>
      <c r="AW65" s="221"/>
      <c r="AX65" s="221"/>
      <c r="AY65" s="221"/>
      <c r="AZ65" s="221"/>
      <c r="BA65" s="221"/>
      <c r="BB65" s="221"/>
      <c r="BC65" s="221"/>
      <c r="BD65" s="221"/>
      <c r="BE65" s="230"/>
      <c r="BF65" s="230"/>
      <c r="BG65" s="230"/>
      <c r="BH65" s="230"/>
      <c r="BI65" s="230"/>
      <c r="BJ65" s="230"/>
      <c r="BK65" s="230"/>
      <c r="BL65" s="230"/>
      <c r="BM65" s="230"/>
      <c r="BN65" s="230"/>
      <c r="BO65" s="230"/>
      <c r="BP65" s="230"/>
      <c r="BQ65" s="227">
        <v>59</v>
      </c>
      <c r="BR65" s="22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219"/>
    </row>
    <row r="66" spans="1:131" ht="26.25" customHeight="1" x14ac:dyDescent="0.2">
      <c r="A66" s="989" t="s">
        <v>407</v>
      </c>
      <c r="B66" s="990"/>
      <c r="C66" s="990"/>
      <c r="D66" s="990"/>
      <c r="E66" s="990"/>
      <c r="F66" s="990"/>
      <c r="G66" s="990"/>
      <c r="H66" s="990"/>
      <c r="I66" s="990"/>
      <c r="J66" s="990"/>
      <c r="K66" s="990"/>
      <c r="L66" s="990"/>
      <c r="M66" s="990"/>
      <c r="N66" s="990"/>
      <c r="O66" s="990"/>
      <c r="P66" s="991"/>
      <c r="Q66" s="995" t="s">
        <v>381</v>
      </c>
      <c r="R66" s="996"/>
      <c r="S66" s="996"/>
      <c r="T66" s="996"/>
      <c r="U66" s="997"/>
      <c r="V66" s="995" t="s">
        <v>382</v>
      </c>
      <c r="W66" s="996"/>
      <c r="X66" s="996"/>
      <c r="Y66" s="996"/>
      <c r="Z66" s="997"/>
      <c r="AA66" s="995" t="s">
        <v>383</v>
      </c>
      <c r="AB66" s="996"/>
      <c r="AC66" s="996"/>
      <c r="AD66" s="996"/>
      <c r="AE66" s="997"/>
      <c r="AF66" s="1001" t="s">
        <v>384</v>
      </c>
      <c r="AG66" s="1002"/>
      <c r="AH66" s="1002"/>
      <c r="AI66" s="1002"/>
      <c r="AJ66" s="1003"/>
      <c r="AK66" s="995" t="s">
        <v>385</v>
      </c>
      <c r="AL66" s="990"/>
      <c r="AM66" s="990"/>
      <c r="AN66" s="990"/>
      <c r="AO66" s="991"/>
      <c r="AP66" s="995" t="s">
        <v>386</v>
      </c>
      <c r="AQ66" s="996"/>
      <c r="AR66" s="996"/>
      <c r="AS66" s="996"/>
      <c r="AT66" s="997"/>
      <c r="AU66" s="995" t="s">
        <v>408</v>
      </c>
      <c r="AV66" s="996"/>
      <c r="AW66" s="996"/>
      <c r="AX66" s="996"/>
      <c r="AY66" s="997"/>
      <c r="AZ66" s="995" t="s">
        <v>364</v>
      </c>
      <c r="BA66" s="996"/>
      <c r="BB66" s="996"/>
      <c r="BC66" s="996"/>
      <c r="BD66" s="1009"/>
      <c r="BE66" s="230"/>
      <c r="BF66" s="230"/>
      <c r="BG66" s="230"/>
      <c r="BH66" s="230"/>
      <c r="BI66" s="230"/>
      <c r="BJ66" s="230"/>
      <c r="BK66" s="230"/>
      <c r="BL66" s="230"/>
      <c r="BM66" s="230"/>
      <c r="BN66" s="230"/>
      <c r="BO66" s="230"/>
      <c r="BP66" s="230"/>
      <c r="BQ66" s="227">
        <v>60</v>
      </c>
      <c r="BR66" s="232"/>
      <c r="BS66" s="941"/>
      <c r="BT66" s="942"/>
      <c r="BU66" s="942"/>
      <c r="BV66" s="942"/>
      <c r="BW66" s="942"/>
      <c r="BX66" s="942"/>
      <c r="BY66" s="942"/>
      <c r="BZ66" s="942"/>
      <c r="CA66" s="942"/>
      <c r="CB66" s="942"/>
      <c r="CC66" s="942"/>
      <c r="CD66" s="942"/>
      <c r="CE66" s="942"/>
      <c r="CF66" s="942"/>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41"/>
      <c r="DW66" s="942"/>
      <c r="DX66" s="942"/>
      <c r="DY66" s="942"/>
      <c r="DZ66" s="943"/>
      <c r="EA66" s="219"/>
    </row>
    <row r="67" spans="1:131" ht="26.25" customHeight="1" thickBot="1" x14ac:dyDescent="0.25">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230"/>
      <c r="BF67" s="230"/>
      <c r="BG67" s="230"/>
      <c r="BH67" s="230"/>
      <c r="BI67" s="230"/>
      <c r="BJ67" s="230"/>
      <c r="BK67" s="230"/>
      <c r="BL67" s="230"/>
      <c r="BM67" s="230"/>
      <c r="BN67" s="230"/>
      <c r="BO67" s="230"/>
      <c r="BP67" s="230"/>
      <c r="BQ67" s="227">
        <v>61</v>
      </c>
      <c r="BR67" s="232"/>
      <c r="BS67" s="941"/>
      <c r="BT67" s="942"/>
      <c r="BU67" s="942"/>
      <c r="BV67" s="942"/>
      <c r="BW67" s="942"/>
      <c r="BX67" s="942"/>
      <c r="BY67" s="942"/>
      <c r="BZ67" s="942"/>
      <c r="CA67" s="942"/>
      <c r="CB67" s="942"/>
      <c r="CC67" s="942"/>
      <c r="CD67" s="942"/>
      <c r="CE67" s="942"/>
      <c r="CF67" s="942"/>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41"/>
      <c r="DW67" s="942"/>
      <c r="DX67" s="942"/>
      <c r="DY67" s="942"/>
      <c r="DZ67" s="943"/>
      <c r="EA67" s="219"/>
    </row>
    <row r="68" spans="1:131" ht="26.25" customHeight="1" thickTop="1" x14ac:dyDescent="0.2">
      <c r="A68" s="225">
        <v>1</v>
      </c>
      <c r="B68" s="979" t="s">
        <v>559</v>
      </c>
      <c r="C68" s="980"/>
      <c r="D68" s="980"/>
      <c r="E68" s="980"/>
      <c r="F68" s="980"/>
      <c r="G68" s="980"/>
      <c r="H68" s="980"/>
      <c r="I68" s="980"/>
      <c r="J68" s="980"/>
      <c r="K68" s="980"/>
      <c r="L68" s="980"/>
      <c r="M68" s="980"/>
      <c r="N68" s="980"/>
      <c r="O68" s="980"/>
      <c r="P68" s="981"/>
      <c r="Q68" s="982">
        <v>2703</v>
      </c>
      <c r="R68" s="978"/>
      <c r="S68" s="978"/>
      <c r="T68" s="978"/>
      <c r="U68" s="978"/>
      <c r="V68" s="978">
        <v>2546</v>
      </c>
      <c r="W68" s="978"/>
      <c r="X68" s="978"/>
      <c r="Y68" s="978"/>
      <c r="Z68" s="978"/>
      <c r="AA68" s="978">
        <v>157</v>
      </c>
      <c r="AB68" s="978"/>
      <c r="AC68" s="978"/>
      <c r="AD68" s="978"/>
      <c r="AE68" s="978"/>
      <c r="AF68" s="978">
        <v>157</v>
      </c>
      <c r="AG68" s="978"/>
      <c r="AH68" s="978"/>
      <c r="AI68" s="978"/>
      <c r="AJ68" s="978"/>
      <c r="AK68" s="978">
        <v>4</v>
      </c>
      <c r="AL68" s="978"/>
      <c r="AM68" s="978"/>
      <c r="AN68" s="978"/>
      <c r="AO68" s="978"/>
      <c r="AP68" s="978">
        <v>2339</v>
      </c>
      <c r="AQ68" s="978"/>
      <c r="AR68" s="978"/>
      <c r="AS68" s="978"/>
      <c r="AT68" s="978"/>
      <c r="AU68" s="978">
        <v>1429</v>
      </c>
      <c r="AV68" s="978"/>
      <c r="AW68" s="978"/>
      <c r="AX68" s="978"/>
      <c r="AY68" s="978"/>
      <c r="AZ68" s="968" t="s">
        <v>572</v>
      </c>
      <c r="BA68" s="968"/>
      <c r="BB68" s="968"/>
      <c r="BC68" s="968"/>
      <c r="BD68" s="969"/>
      <c r="BE68" s="230"/>
      <c r="BF68" s="230"/>
      <c r="BG68" s="230"/>
      <c r="BH68" s="230"/>
      <c r="BI68" s="230"/>
      <c r="BJ68" s="230"/>
      <c r="BK68" s="230"/>
      <c r="BL68" s="230"/>
      <c r="BM68" s="230"/>
      <c r="BN68" s="230"/>
      <c r="BO68" s="230"/>
      <c r="BP68" s="230"/>
      <c r="BQ68" s="227">
        <v>62</v>
      </c>
      <c r="BR68" s="232"/>
      <c r="BS68" s="941"/>
      <c r="BT68" s="942"/>
      <c r="BU68" s="942"/>
      <c r="BV68" s="942"/>
      <c r="BW68" s="942"/>
      <c r="BX68" s="942"/>
      <c r="BY68" s="942"/>
      <c r="BZ68" s="942"/>
      <c r="CA68" s="942"/>
      <c r="CB68" s="942"/>
      <c r="CC68" s="942"/>
      <c r="CD68" s="942"/>
      <c r="CE68" s="942"/>
      <c r="CF68" s="942"/>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41"/>
      <c r="DW68" s="942"/>
      <c r="DX68" s="942"/>
      <c r="DY68" s="942"/>
      <c r="DZ68" s="943"/>
      <c r="EA68" s="219"/>
    </row>
    <row r="69" spans="1:131" ht="26.25" customHeight="1" x14ac:dyDescent="0.2">
      <c r="A69" s="227">
        <v>2</v>
      </c>
      <c r="B69" s="970" t="s">
        <v>560</v>
      </c>
      <c r="C69" s="971"/>
      <c r="D69" s="971"/>
      <c r="E69" s="971"/>
      <c r="F69" s="971"/>
      <c r="G69" s="971"/>
      <c r="H69" s="971"/>
      <c r="I69" s="971"/>
      <c r="J69" s="971"/>
      <c r="K69" s="971"/>
      <c r="L69" s="971"/>
      <c r="M69" s="971"/>
      <c r="N69" s="971"/>
      <c r="O69" s="971"/>
      <c r="P69" s="972"/>
      <c r="Q69" s="973">
        <v>577</v>
      </c>
      <c r="R69" s="967"/>
      <c r="S69" s="967"/>
      <c r="T69" s="967"/>
      <c r="U69" s="967"/>
      <c r="V69" s="967">
        <v>436</v>
      </c>
      <c r="W69" s="967"/>
      <c r="X69" s="967"/>
      <c r="Y69" s="967"/>
      <c r="Z69" s="967"/>
      <c r="AA69" s="967">
        <v>141</v>
      </c>
      <c r="AB69" s="967"/>
      <c r="AC69" s="967"/>
      <c r="AD69" s="967"/>
      <c r="AE69" s="967"/>
      <c r="AF69" s="967">
        <v>141</v>
      </c>
      <c r="AG69" s="967"/>
      <c r="AH69" s="967"/>
      <c r="AI69" s="967"/>
      <c r="AJ69" s="967"/>
      <c r="AK69" s="967">
        <v>6</v>
      </c>
      <c r="AL69" s="967"/>
      <c r="AM69" s="967"/>
      <c r="AN69" s="967"/>
      <c r="AO69" s="967"/>
      <c r="AP69" s="967">
        <v>15</v>
      </c>
      <c r="AQ69" s="967"/>
      <c r="AR69" s="967"/>
      <c r="AS69" s="967"/>
      <c r="AT69" s="967"/>
      <c r="AU69" s="967">
        <v>4</v>
      </c>
      <c r="AV69" s="967"/>
      <c r="AW69" s="967"/>
      <c r="AX69" s="967"/>
      <c r="AY69" s="967"/>
      <c r="AZ69" s="968" t="s">
        <v>570</v>
      </c>
      <c r="BA69" s="968"/>
      <c r="BB69" s="968"/>
      <c r="BC69" s="968"/>
      <c r="BD69" s="969"/>
      <c r="BE69" s="230"/>
      <c r="BF69" s="230"/>
      <c r="BG69" s="230"/>
      <c r="BH69" s="230"/>
      <c r="BI69" s="230"/>
      <c r="BJ69" s="230"/>
      <c r="BK69" s="230"/>
      <c r="BL69" s="230"/>
      <c r="BM69" s="230"/>
      <c r="BN69" s="230"/>
      <c r="BO69" s="230"/>
      <c r="BP69" s="230"/>
      <c r="BQ69" s="227">
        <v>63</v>
      </c>
      <c r="BR69" s="232"/>
      <c r="BS69" s="941"/>
      <c r="BT69" s="942"/>
      <c r="BU69" s="942"/>
      <c r="BV69" s="942"/>
      <c r="BW69" s="942"/>
      <c r="BX69" s="942"/>
      <c r="BY69" s="942"/>
      <c r="BZ69" s="942"/>
      <c r="CA69" s="942"/>
      <c r="CB69" s="942"/>
      <c r="CC69" s="942"/>
      <c r="CD69" s="942"/>
      <c r="CE69" s="942"/>
      <c r="CF69" s="942"/>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41"/>
      <c r="DW69" s="942"/>
      <c r="DX69" s="942"/>
      <c r="DY69" s="942"/>
      <c r="DZ69" s="943"/>
      <c r="EA69" s="219"/>
    </row>
    <row r="70" spans="1:131" ht="26.25" customHeight="1" x14ac:dyDescent="0.2">
      <c r="A70" s="227">
        <v>3</v>
      </c>
      <c r="B70" s="970" t="s">
        <v>561</v>
      </c>
      <c r="C70" s="971"/>
      <c r="D70" s="971"/>
      <c r="E70" s="971"/>
      <c r="F70" s="971"/>
      <c r="G70" s="971"/>
      <c r="H70" s="971"/>
      <c r="I70" s="971"/>
      <c r="J70" s="971"/>
      <c r="K70" s="971"/>
      <c r="L70" s="971"/>
      <c r="M70" s="971"/>
      <c r="N70" s="971"/>
      <c r="O70" s="971"/>
      <c r="P70" s="972"/>
      <c r="Q70" s="973">
        <v>621</v>
      </c>
      <c r="R70" s="967"/>
      <c r="S70" s="967"/>
      <c r="T70" s="967"/>
      <c r="U70" s="967"/>
      <c r="V70" s="967">
        <v>481</v>
      </c>
      <c r="W70" s="967"/>
      <c r="X70" s="967"/>
      <c r="Y70" s="967"/>
      <c r="Z70" s="967"/>
      <c r="AA70" s="967">
        <v>140</v>
      </c>
      <c r="AB70" s="967"/>
      <c r="AC70" s="967"/>
      <c r="AD70" s="967"/>
      <c r="AE70" s="967"/>
      <c r="AF70" s="967">
        <v>140</v>
      </c>
      <c r="AG70" s="967"/>
      <c r="AH70" s="967"/>
      <c r="AI70" s="967"/>
      <c r="AJ70" s="967"/>
      <c r="AK70" s="967" t="s">
        <v>569</v>
      </c>
      <c r="AL70" s="967"/>
      <c r="AM70" s="967"/>
      <c r="AN70" s="967"/>
      <c r="AO70" s="967"/>
      <c r="AP70" s="967" t="s">
        <v>569</v>
      </c>
      <c r="AQ70" s="967"/>
      <c r="AR70" s="967"/>
      <c r="AS70" s="967"/>
      <c r="AT70" s="967"/>
      <c r="AU70" s="967" t="s">
        <v>569</v>
      </c>
      <c r="AV70" s="967"/>
      <c r="AW70" s="967"/>
      <c r="AX70" s="967"/>
      <c r="AY70" s="967"/>
      <c r="AZ70" s="968"/>
      <c r="BA70" s="968"/>
      <c r="BB70" s="968"/>
      <c r="BC70" s="968"/>
      <c r="BD70" s="969"/>
      <c r="BE70" s="230"/>
      <c r="BF70" s="230"/>
      <c r="BG70" s="230"/>
      <c r="BH70" s="230"/>
      <c r="BI70" s="230"/>
      <c r="BJ70" s="230"/>
      <c r="BK70" s="230"/>
      <c r="BL70" s="230"/>
      <c r="BM70" s="230"/>
      <c r="BN70" s="230"/>
      <c r="BO70" s="230"/>
      <c r="BP70" s="230"/>
      <c r="BQ70" s="227">
        <v>64</v>
      </c>
      <c r="BR70" s="232"/>
      <c r="BS70" s="941"/>
      <c r="BT70" s="942"/>
      <c r="BU70" s="942"/>
      <c r="BV70" s="942"/>
      <c r="BW70" s="942"/>
      <c r="BX70" s="942"/>
      <c r="BY70" s="942"/>
      <c r="BZ70" s="942"/>
      <c r="CA70" s="942"/>
      <c r="CB70" s="942"/>
      <c r="CC70" s="942"/>
      <c r="CD70" s="942"/>
      <c r="CE70" s="942"/>
      <c r="CF70" s="942"/>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41"/>
      <c r="DW70" s="942"/>
      <c r="DX70" s="942"/>
      <c r="DY70" s="942"/>
      <c r="DZ70" s="943"/>
      <c r="EA70" s="219"/>
    </row>
    <row r="71" spans="1:131" ht="26.25" customHeight="1" x14ac:dyDescent="0.2">
      <c r="A71" s="227">
        <v>4</v>
      </c>
      <c r="B71" s="970" t="s">
        <v>562</v>
      </c>
      <c r="C71" s="971"/>
      <c r="D71" s="971"/>
      <c r="E71" s="971"/>
      <c r="F71" s="971"/>
      <c r="G71" s="971"/>
      <c r="H71" s="971"/>
      <c r="I71" s="971"/>
      <c r="J71" s="971"/>
      <c r="K71" s="971"/>
      <c r="L71" s="971"/>
      <c r="M71" s="971"/>
      <c r="N71" s="971"/>
      <c r="O71" s="971"/>
      <c r="P71" s="972"/>
      <c r="Q71" s="973">
        <v>1815</v>
      </c>
      <c r="R71" s="967"/>
      <c r="S71" s="967"/>
      <c r="T71" s="967"/>
      <c r="U71" s="967"/>
      <c r="V71" s="967">
        <v>1547</v>
      </c>
      <c r="W71" s="967"/>
      <c r="X71" s="967"/>
      <c r="Y71" s="967"/>
      <c r="Z71" s="967"/>
      <c r="AA71" s="967">
        <v>268</v>
      </c>
      <c r="AB71" s="967"/>
      <c r="AC71" s="967"/>
      <c r="AD71" s="967"/>
      <c r="AE71" s="967"/>
      <c r="AF71" s="967">
        <v>268</v>
      </c>
      <c r="AG71" s="967"/>
      <c r="AH71" s="967"/>
      <c r="AI71" s="967"/>
      <c r="AJ71" s="967"/>
      <c r="AK71" s="967">
        <v>62</v>
      </c>
      <c r="AL71" s="967"/>
      <c r="AM71" s="967"/>
      <c r="AN71" s="967"/>
      <c r="AO71" s="967"/>
      <c r="AP71" s="967">
        <v>1411</v>
      </c>
      <c r="AQ71" s="967"/>
      <c r="AR71" s="967"/>
      <c r="AS71" s="967"/>
      <c r="AT71" s="967"/>
      <c r="AU71" s="967">
        <v>132</v>
      </c>
      <c r="AV71" s="967"/>
      <c r="AW71" s="967"/>
      <c r="AX71" s="967"/>
      <c r="AY71" s="967"/>
      <c r="AZ71" s="968" t="s">
        <v>571</v>
      </c>
      <c r="BA71" s="968"/>
      <c r="BB71" s="968"/>
      <c r="BC71" s="968"/>
      <c r="BD71" s="969"/>
      <c r="BE71" s="230"/>
      <c r="BF71" s="230"/>
      <c r="BG71" s="230"/>
      <c r="BH71" s="230"/>
      <c r="BI71" s="230"/>
      <c r="BJ71" s="230"/>
      <c r="BK71" s="230"/>
      <c r="BL71" s="230"/>
      <c r="BM71" s="230"/>
      <c r="BN71" s="230"/>
      <c r="BO71" s="230"/>
      <c r="BP71" s="230"/>
      <c r="BQ71" s="227">
        <v>65</v>
      </c>
      <c r="BR71" s="232"/>
      <c r="BS71" s="941"/>
      <c r="BT71" s="942"/>
      <c r="BU71" s="942"/>
      <c r="BV71" s="942"/>
      <c r="BW71" s="942"/>
      <c r="BX71" s="942"/>
      <c r="BY71" s="942"/>
      <c r="BZ71" s="942"/>
      <c r="CA71" s="942"/>
      <c r="CB71" s="942"/>
      <c r="CC71" s="942"/>
      <c r="CD71" s="942"/>
      <c r="CE71" s="942"/>
      <c r="CF71" s="942"/>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41"/>
      <c r="DW71" s="942"/>
      <c r="DX71" s="942"/>
      <c r="DY71" s="942"/>
      <c r="DZ71" s="943"/>
      <c r="EA71" s="219"/>
    </row>
    <row r="72" spans="1:131" ht="26.25" customHeight="1" x14ac:dyDescent="0.2">
      <c r="A72" s="227">
        <v>5</v>
      </c>
      <c r="B72" s="970" t="s">
        <v>563</v>
      </c>
      <c r="C72" s="971"/>
      <c r="D72" s="971"/>
      <c r="E72" s="971"/>
      <c r="F72" s="971"/>
      <c r="G72" s="971"/>
      <c r="H72" s="971"/>
      <c r="I72" s="971"/>
      <c r="J72" s="971"/>
      <c r="K72" s="971"/>
      <c r="L72" s="971"/>
      <c r="M72" s="971"/>
      <c r="N72" s="971"/>
      <c r="O72" s="971"/>
      <c r="P72" s="972"/>
      <c r="Q72" s="973">
        <v>349</v>
      </c>
      <c r="R72" s="967"/>
      <c r="S72" s="967"/>
      <c r="T72" s="967"/>
      <c r="U72" s="967"/>
      <c r="V72" s="967">
        <v>309</v>
      </c>
      <c r="W72" s="967"/>
      <c r="X72" s="967"/>
      <c r="Y72" s="967"/>
      <c r="Z72" s="967"/>
      <c r="AA72" s="967">
        <v>40</v>
      </c>
      <c r="AB72" s="967"/>
      <c r="AC72" s="967"/>
      <c r="AD72" s="967"/>
      <c r="AE72" s="967"/>
      <c r="AF72" s="967">
        <v>40</v>
      </c>
      <c r="AG72" s="967"/>
      <c r="AH72" s="967"/>
      <c r="AI72" s="967"/>
      <c r="AJ72" s="967"/>
      <c r="AK72" s="967" t="s">
        <v>569</v>
      </c>
      <c r="AL72" s="967"/>
      <c r="AM72" s="967"/>
      <c r="AN72" s="967"/>
      <c r="AO72" s="967"/>
      <c r="AP72" s="967" t="s">
        <v>569</v>
      </c>
      <c r="AQ72" s="967"/>
      <c r="AR72" s="967"/>
      <c r="AS72" s="967"/>
      <c r="AT72" s="967"/>
      <c r="AU72" s="967" t="s">
        <v>569</v>
      </c>
      <c r="AV72" s="967"/>
      <c r="AW72" s="967"/>
      <c r="AX72" s="967"/>
      <c r="AY72" s="967"/>
      <c r="AZ72" s="968"/>
      <c r="BA72" s="968"/>
      <c r="BB72" s="968"/>
      <c r="BC72" s="968"/>
      <c r="BD72" s="969"/>
      <c r="BE72" s="230"/>
      <c r="BF72" s="230"/>
      <c r="BG72" s="230"/>
      <c r="BH72" s="230"/>
      <c r="BI72" s="230"/>
      <c r="BJ72" s="230"/>
      <c r="BK72" s="230"/>
      <c r="BL72" s="230"/>
      <c r="BM72" s="230"/>
      <c r="BN72" s="230"/>
      <c r="BO72" s="230"/>
      <c r="BP72" s="230"/>
      <c r="BQ72" s="227">
        <v>66</v>
      </c>
      <c r="BR72" s="232"/>
      <c r="BS72" s="941"/>
      <c r="BT72" s="942"/>
      <c r="BU72" s="942"/>
      <c r="BV72" s="942"/>
      <c r="BW72" s="942"/>
      <c r="BX72" s="942"/>
      <c r="BY72" s="942"/>
      <c r="BZ72" s="942"/>
      <c r="CA72" s="942"/>
      <c r="CB72" s="942"/>
      <c r="CC72" s="942"/>
      <c r="CD72" s="942"/>
      <c r="CE72" s="942"/>
      <c r="CF72" s="942"/>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41"/>
      <c r="DW72" s="942"/>
      <c r="DX72" s="942"/>
      <c r="DY72" s="942"/>
      <c r="DZ72" s="943"/>
      <c r="EA72" s="219"/>
    </row>
    <row r="73" spans="1:131" ht="26.25" customHeight="1" x14ac:dyDescent="0.2">
      <c r="A73" s="227">
        <v>6</v>
      </c>
      <c r="B73" s="970" t="s">
        <v>586</v>
      </c>
      <c r="C73" s="971"/>
      <c r="D73" s="971"/>
      <c r="E73" s="971"/>
      <c r="F73" s="971"/>
      <c r="G73" s="971"/>
      <c r="H73" s="971"/>
      <c r="I73" s="971"/>
      <c r="J73" s="971"/>
      <c r="K73" s="971"/>
      <c r="L73" s="971"/>
      <c r="M73" s="971"/>
      <c r="N73" s="971"/>
      <c r="O73" s="971"/>
      <c r="P73" s="972"/>
      <c r="Q73" s="973">
        <v>113</v>
      </c>
      <c r="R73" s="967"/>
      <c r="S73" s="967"/>
      <c r="T73" s="967"/>
      <c r="U73" s="967"/>
      <c r="V73" s="967">
        <v>99</v>
      </c>
      <c r="W73" s="967"/>
      <c r="X73" s="967"/>
      <c r="Y73" s="967"/>
      <c r="Z73" s="967"/>
      <c r="AA73" s="967">
        <v>14</v>
      </c>
      <c r="AB73" s="967"/>
      <c r="AC73" s="967"/>
      <c r="AD73" s="967"/>
      <c r="AE73" s="967"/>
      <c r="AF73" s="967">
        <v>11</v>
      </c>
      <c r="AG73" s="967"/>
      <c r="AH73" s="967"/>
      <c r="AI73" s="967"/>
      <c r="AJ73" s="967"/>
      <c r="AK73" s="967" t="s">
        <v>569</v>
      </c>
      <c r="AL73" s="967"/>
      <c r="AM73" s="967"/>
      <c r="AN73" s="967"/>
      <c r="AO73" s="967"/>
      <c r="AP73" s="967">
        <v>44</v>
      </c>
      <c r="AQ73" s="967"/>
      <c r="AR73" s="967"/>
      <c r="AS73" s="967"/>
      <c r="AT73" s="967"/>
      <c r="AU73" s="967">
        <v>11</v>
      </c>
      <c r="AV73" s="967"/>
      <c r="AW73" s="967"/>
      <c r="AX73" s="967"/>
      <c r="AY73" s="967"/>
      <c r="AZ73" s="968"/>
      <c r="BA73" s="968"/>
      <c r="BB73" s="968"/>
      <c r="BC73" s="968"/>
      <c r="BD73" s="969"/>
      <c r="BE73" s="230"/>
      <c r="BF73" s="230"/>
      <c r="BG73" s="230"/>
      <c r="BH73" s="230"/>
      <c r="BI73" s="230"/>
      <c r="BJ73" s="230"/>
      <c r="BK73" s="230"/>
      <c r="BL73" s="230"/>
      <c r="BM73" s="230"/>
      <c r="BN73" s="230"/>
      <c r="BO73" s="230"/>
      <c r="BP73" s="230"/>
      <c r="BQ73" s="227">
        <v>67</v>
      </c>
      <c r="BR73" s="232"/>
      <c r="BS73" s="941"/>
      <c r="BT73" s="942"/>
      <c r="BU73" s="942"/>
      <c r="BV73" s="942"/>
      <c r="BW73" s="942"/>
      <c r="BX73" s="942"/>
      <c r="BY73" s="942"/>
      <c r="BZ73" s="942"/>
      <c r="CA73" s="942"/>
      <c r="CB73" s="942"/>
      <c r="CC73" s="942"/>
      <c r="CD73" s="942"/>
      <c r="CE73" s="942"/>
      <c r="CF73" s="942"/>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41"/>
      <c r="DW73" s="942"/>
      <c r="DX73" s="942"/>
      <c r="DY73" s="942"/>
      <c r="DZ73" s="943"/>
      <c r="EA73" s="219"/>
    </row>
    <row r="74" spans="1:131" ht="26.25" customHeight="1" x14ac:dyDescent="0.2">
      <c r="A74" s="227">
        <v>7</v>
      </c>
      <c r="B74" s="970" t="s">
        <v>564</v>
      </c>
      <c r="C74" s="971"/>
      <c r="D74" s="971"/>
      <c r="E74" s="971"/>
      <c r="F74" s="971"/>
      <c r="G74" s="971"/>
      <c r="H74" s="971"/>
      <c r="I74" s="971"/>
      <c r="J74" s="971"/>
      <c r="K74" s="971"/>
      <c r="L74" s="971"/>
      <c r="M74" s="971"/>
      <c r="N74" s="971"/>
      <c r="O74" s="971"/>
      <c r="P74" s="972"/>
      <c r="Q74" s="973">
        <v>264</v>
      </c>
      <c r="R74" s="967"/>
      <c r="S74" s="967"/>
      <c r="T74" s="967"/>
      <c r="U74" s="967"/>
      <c r="V74" s="967">
        <v>227</v>
      </c>
      <c r="W74" s="967"/>
      <c r="X74" s="967"/>
      <c r="Y74" s="967"/>
      <c r="Z74" s="967"/>
      <c r="AA74" s="967">
        <v>37</v>
      </c>
      <c r="AB74" s="967"/>
      <c r="AC74" s="967"/>
      <c r="AD74" s="967"/>
      <c r="AE74" s="967"/>
      <c r="AF74" s="967">
        <v>37</v>
      </c>
      <c r="AG74" s="967"/>
      <c r="AH74" s="967"/>
      <c r="AI74" s="967"/>
      <c r="AJ74" s="967"/>
      <c r="AK74" s="967" t="s">
        <v>569</v>
      </c>
      <c r="AL74" s="967"/>
      <c r="AM74" s="967"/>
      <c r="AN74" s="967"/>
      <c r="AO74" s="967"/>
      <c r="AP74" s="967" t="s">
        <v>569</v>
      </c>
      <c r="AQ74" s="967"/>
      <c r="AR74" s="967"/>
      <c r="AS74" s="967"/>
      <c r="AT74" s="967"/>
      <c r="AU74" s="967" t="s">
        <v>569</v>
      </c>
      <c r="AV74" s="967"/>
      <c r="AW74" s="967"/>
      <c r="AX74" s="967"/>
      <c r="AY74" s="967"/>
      <c r="AZ74" s="968"/>
      <c r="BA74" s="968"/>
      <c r="BB74" s="968"/>
      <c r="BC74" s="968"/>
      <c r="BD74" s="969"/>
      <c r="BE74" s="230"/>
      <c r="BF74" s="230"/>
      <c r="BG74" s="230"/>
      <c r="BH74" s="230"/>
      <c r="BI74" s="230"/>
      <c r="BJ74" s="230"/>
      <c r="BK74" s="230"/>
      <c r="BL74" s="230"/>
      <c r="BM74" s="230"/>
      <c r="BN74" s="230"/>
      <c r="BO74" s="230"/>
      <c r="BP74" s="230"/>
      <c r="BQ74" s="227">
        <v>68</v>
      </c>
      <c r="BR74" s="232"/>
      <c r="BS74" s="941"/>
      <c r="BT74" s="942"/>
      <c r="BU74" s="942"/>
      <c r="BV74" s="942"/>
      <c r="BW74" s="942"/>
      <c r="BX74" s="942"/>
      <c r="BY74" s="942"/>
      <c r="BZ74" s="942"/>
      <c r="CA74" s="942"/>
      <c r="CB74" s="942"/>
      <c r="CC74" s="942"/>
      <c r="CD74" s="942"/>
      <c r="CE74" s="942"/>
      <c r="CF74" s="942"/>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41"/>
      <c r="DW74" s="942"/>
      <c r="DX74" s="942"/>
      <c r="DY74" s="942"/>
      <c r="DZ74" s="943"/>
      <c r="EA74" s="219"/>
    </row>
    <row r="75" spans="1:131" ht="26.25" customHeight="1" x14ac:dyDescent="0.2">
      <c r="A75" s="227">
        <v>8</v>
      </c>
      <c r="B75" s="970" t="s">
        <v>565</v>
      </c>
      <c r="C75" s="971"/>
      <c r="D75" s="971"/>
      <c r="E75" s="971"/>
      <c r="F75" s="971"/>
      <c r="G75" s="971"/>
      <c r="H75" s="971"/>
      <c r="I75" s="971"/>
      <c r="J75" s="971"/>
      <c r="K75" s="971"/>
      <c r="L75" s="971"/>
      <c r="M75" s="971"/>
      <c r="N75" s="971"/>
      <c r="O75" s="971"/>
      <c r="P75" s="972"/>
      <c r="Q75" s="974">
        <v>295194</v>
      </c>
      <c r="R75" s="975"/>
      <c r="S75" s="975"/>
      <c r="T75" s="975"/>
      <c r="U75" s="976"/>
      <c r="V75" s="977">
        <v>282398</v>
      </c>
      <c r="W75" s="975"/>
      <c r="X75" s="975"/>
      <c r="Y75" s="975"/>
      <c r="Z75" s="976"/>
      <c r="AA75" s="977">
        <v>12796</v>
      </c>
      <c r="AB75" s="975"/>
      <c r="AC75" s="975"/>
      <c r="AD75" s="975"/>
      <c r="AE75" s="976"/>
      <c r="AF75" s="977">
        <v>12796</v>
      </c>
      <c r="AG75" s="975"/>
      <c r="AH75" s="975"/>
      <c r="AI75" s="975"/>
      <c r="AJ75" s="976"/>
      <c r="AK75" s="967" t="s">
        <v>569</v>
      </c>
      <c r="AL75" s="967"/>
      <c r="AM75" s="967"/>
      <c r="AN75" s="967"/>
      <c r="AO75" s="967"/>
      <c r="AP75" s="967" t="s">
        <v>569</v>
      </c>
      <c r="AQ75" s="967"/>
      <c r="AR75" s="967"/>
      <c r="AS75" s="967"/>
      <c r="AT75" s="967"/>
      <c r="AU75" s="967" t="s">
        <v>569</v>
      </c>
      <c r="AV75" s="967"/>
      <c r="AW75" s="967"/>
      <c r="AX75" s="967"/>
      <c r="AY75" s="967"/>
      <c r="AZ75" s="968"/>
      <c r="BA75" s="968"/>
      <c r="BB75" s="968"/>
      <c r="BC75" s="968"/>
      <c r="BD75" s="969"/>
      <c r="BE75" s="230"/>
      <c r="BF75" s="230"/>
      <c r="BG75" s="230"/>
      <c r="BH75" s="230"/>
      <c r="BI75" s="230"/>
      <c r="BJ75" s="230"/>
      <c r="BK75" s="230"/>
      <c r="BL75" s="230"/>
      <c r="BM75" s="230"/>
      <c r="BN75" s="230"/>
      <c r="BO75" s="230"/>
      <c r="BP75" s="230"/>
      <c r="BQ75" s="227">
        <v>69</v>
      </c>
      <c r="BR75" s="232"/>
      <c r="BS75" s="941"/>
      <c r="BT75" s="942"/>
      <c r="BU75" s="942"/>
      <c r="BV75" s="942"/>
      <c r="BW75" s="942"/>
      <c r="BX75" s="942"/>
      <c r="BY75" s="942"/>
      <c r="BZ75" s="942"/>
      <c r="CA75" s="942"/>
      <c r="CB75" s="942"/>
      <c r="CC75" s="942"/>
      <c r="CD75" s="942"/>
      <c r="CE75" s="942"/>
      <c r="CF75" s="942"/>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41"/>
      <c r="DW75" s="942"/>
      <c r="DX75" s="942"/>
      <c r="DY75" s="942"/>
      <c r="DZ75" s="943"/>
      <c r="EA75" s="219"/>
    </row>
    <row r="76" spans="1:131" ht="26.25" customHeight="1" x14ac:dyDescent="0.2">
      <c r="A76" s="227">
        <v>9</v>
      </c>
      <c r="B76" s="970" t="s">
        <v>566</v>
      </c>
      <c r="C76" s="971"/>
      <c r="D76" s="971"/>
      <c r="E76" s="971"/>
      <c r="F76" s="971"/>
      <c r="G76" s="971"/>
      <c r="H76" s="971"/>
      <c r="I76" s="971"/>
      <c r="J76" s="971"/>
      <c r="K76" s="971"/>
      <c r="L76" s="971"/>
      <c r="M76" s="971"/>
      <c r="N76" s="971"/>
      <c r="O76" s="971"/>
      <c r="P76" s="972"/>
      <c r="Q76" s="974">
        <v>167</v>
      </c>
      <c r="R76" s="975"/>
      <c r="S76" s="975"/>
      <c r="T76" s="975"/>
      <c r="U76" s="976"/>
      <c r="V76" s="977">
        <v>75</v>
      </c>
      <c r="W76" s="975"/>
      <c r="X76" s="975"/>
      <c r="Y76" s="975"/>
      <c r="Z76" s="976"/>
      <c r="AA76" s="977">
        <v>92</v>
      </c>
      <c r="AB76" s="975"/>
      <c r="AC76" s="975"/>
      <c r="AD76" s="975"/>
      <c r="AE76" s="976"/>
      <c r="AF76" s="977">
        <v>1220</v>
      </c>
      <c r="AG76" s="975"/>
      <c r="AH76" s="975"/>
      <c r="AI76" s="975"/>
      <c r="AJ76" s="976"/>
      <c r="AK76" s="967" t="s">
        <v>569</v>
      </c>
      <c r="AL76" s="967"/>
      <c r="AM76" s="967"/>
      <c r="AN76" s="967"/>
      <c r="AO76" s="967"/>
      <c r="AP76" s="977">
        <v>184</v>
      </c>
      <c r="AQ76" s="975"/>
      <c r="AR76" s="975"/>
      <c r="AS76" s="975"/>
      <c r="AT76" s="976"/>
      <c r="AU76" s="967" t="s">
        <v>569</v>
      </c>
      <c r="AV76" s="967"/>
      <c r="AW76" s="967"/>
      <c r="AX76" s="967"/>
      <c r="AY76" s="967"/>
      <c r="AZ76" s="968" t="s">
        <v>573</v>
      </c>
      <c r="BA76" s="968"/>
      <c r="BB76" s="968"/>
      <c r="BC76" s="968"/>
      <c r="BD76" s="969"/>
      <c r="BE76" s="230"/>
      <c r="BF76" s="230"/>
      <c r="BG76" s="230"/>
      <c r="BH76" s="230"/>
      <c r="BI76" s="230"/>
      <c r="BJ76" s="230"/>
      <c r="BK76" s="230"/>
      <c r="BL76" s="230"/>
      <c r="BM76" s="230"/>
      <c r="BN76" s="230"/>
      <c r="BO76" s="230"/>
      <c r="BP76" s="230"/>
      <c r="BQ76" s="227">
        <v>70</v>
      </c>
      <c r="BR76" s="232"/>
      <c r="BS76" s="941"/>
      <c r="BT76" s="942"/>
      <c r="BU76" s="942"/>
      <c r="BV76" s="942"/>
      <c r="BW76" s="942"/>
      <c r="BX76" s="942"/>
      <c r="BY76" s="942"/>
      <c r="BZ76" s="942"/>
      <c r="CA76" s="942"/>
      <c r="CB76" s="942"/>
      <c r="CC76" s="942"/>
      <c r="CD76" s="942"/>
      <c r="CE76" s="942"/>
      <c r="CF76" s="942"/>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41"/>
      <c r="DW76" s="942"/>
      <c r="DX76" s="942"/>
      <c r="DY76" s="942"/>
      <c r="DZ76" s="943"/>
      <c r="EA76" s="219"/>
    </row>
    <row r="77" spans="1:131" ht="26.25" customHeight="1" x14ac:dyDescent="0.2">
      <c r="A77" s="227">
        <v>10</v>
      </c>
      <c r="B77" s="970" t="s">
        <v>567</v>
      </c>
      <c r="C77" s="971"/>
      <c r="D77" s="971"/>
      <c r="E77" s="971"/>
      <c r="F77" s="971"/>
      <c r="G77" s="971"/>
      <c r="H77" s="971"/>
      <c r="I77" s="971"/>
      <c r="J77" s="971"/>
      <c r="K77" s="971"/>
      <c r="L77" s="971"/>
      <c r="M77" s="971"/>
      <c r="N77" s="971"/>
      <c r="O77" s="971"/>
      <c r="P77" s="972"/>
      <c r="Q77" s="974">
        <v>63</v>
      </c>
      <c r="R77" s="975"/>
      <c r="S77" s="975"/>
      <c r="T77" s="975"/>
      <c r="U77" s="976"/>
      <c r="V77" s="977">
        <v>43</v>
      </c>
      <c r="W77" s="975"/>
      <c r="X77" s="975"/>
      <c r="Y77" s="975"/>
      <c r="Z77" s="976"/>
      <c r="AA77" s="977">
        <v>20</v>
      </c>
      <c r="AB77" s="975"/>
      <c r="AC77" s="975"/>
      <c r="AD77" s="975"/>
      <c r="AE77" s="976"/>
      <c r="AF77" s="977">
        <v>20</v>
      </c>
      <c r="AG77" s="975"/>
      <c r="AH77" s="975"/>
      <c r="AI77" s="975"/>
      <c r="AJ77" s="976"/>
      <c r="AK77" s="967" t="s">
        <v>569</v>
      </c>
      <c r="AL77" s="967"/>
      <c r="AM77" s="967"/>
      <c r="AN77" s="967"/>
      <c r="AO77" s="967"/>
      <c r="AP77" s="967" t="s">
        <v>569</v>
      </c>
      <c r="AQ77" s="967"/>
      <c r="AR77" s="967"/>
      <c r="AS77" s="967"/>
      <c r="AT77" s="967"/>
      <c r="AU77" s="967" t="s">
        <v>569</v>
      </c>
      <c r="AV77" s="967"/>
      <c r="AW77" s="967"/>
      <c r="AX77" s="967"/>
      <c r="AY77" s="967"/>
      <c r="AZ77" s="968"/>
      <c r="BA77" s="968"/>
      <c r="BB77" s="968"/>
      <c r="BC77" s="968"/>
      <c r="BD77" s="969"/>
      <c r="BE77" s="230"/>
      <c r="BF77" s="230"/>
      <c r="BG77" s="230"/>
      <c r="BH77" s="230"/>
      <c r="BI77" s="230"/>
      <c r="BJ77" s="230"/>
      <c r="BK77" s="230"/>
      <c r="BL77" s="230"/>
      <c r="BM77" s="230"/>
      <c r="BN77" s="230"/>
      <c r="BO77" s="230"/>
      <c r="BP77" s="230"/>
      <c r="BQ77" s="227">
        <v>71</v>
      </c>
      <c r="BR77" s="232"/>
      <c r="BS77" s="941"/>
      <c r="BT77" s="942"/>
      <c r="BU77" s="942"/>
      <c r="BV77" s="942"/>
      <c r="BW77" s="942"/>
      <c r="BX77" s="942"/>
      <c r="BY77" s="942"/>
      <c r="BZ77" s="942"/>
      <c r="CA77" s="942"/>
      <c r="CB77" s="942"/>
      <c r="CC77" s="942"/>
      <c r="CD77" s="942"/>
      <c r="CE77" s="942"/>
      <c r="CF77" s="942"/>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41"/>
      <c r="DW77" s="942"/>
      <c r="DX77" s="942"/>
      <c r="DY77" s="942"/>
      <c r="DZ77" s="943"/>
      <c r="EA77" s="219"/>
    </row>
    <row r="78" spans="1:131" ht="26.25" customHeight="1" x14ac:dyDescent="0.2">
      <c r="A78" s="227">
        <v>11</v>
      </c>
      <c r="B78" s="970" t="s">
        <v>568</v>
      </c>
      <c r="C78" s="971"/>
      <c r="D78" s="971"/>
      <c r="E78" s="971"/>
      <c r="F78" s="971"/>
      <c r="G78" s="971"/>
      <c r="H78" s="971"/>
      <c r="I78" s="971"/>
      <c r="J78" s="971"/>
      <c r="K78" s="971"/>
      <c r="L78" s="971"/>
      <c r="M78" s="971"/>
      <c r="N78" s="971"/>
      <c r="O78" s="971"/>
      <c r="P78" s="972"/>
      <c r="Q78" s="973">
        <v>63</v>
      </c>
      <c r="R78" s="967"/>
      <c r="S78" s="967"/>
      <c r="T78" s="967"/>
      <c r="U78" s="967"/>
      <c r="V78" s="967">
        <v>57</v>
      </c>
      <c r="W78" s="967"/>
      <c r="X78" s="967"/>
      <c r="Y78" s="967"/>
      <c r="Z78" s="967"/>
      <c r="AA78" s="967">
        <v>6</v>
      </c>
      <c r="AB78" s="967"/>
      <c r="AC78" s="967"/>
      <c r="AD78" s="967"/>
      <c r="AE78" s="967"/>
      <c r="AF78" s="967">
        <v>6</v>
      </c>
      <c r="AG78" s="967"/>
      <c r="AH78" s="967"/>
      <c r="AI78" s="967"/>
      <c r="AJ78" s="967"/>
      <c r="AK78" s="967" t="s">
        <v>569</v>
      </c>
      <c r="AL78" s="967"/>
      <c r="AM78" s="967"/>
      <c r="AN78" s="967"/>
      <c r="AO78" s="967"/>
      <c r="AP78" s="967" t="s">
        <v>569</v>
      </c>
      <c r="AQ78" s="967"/>
      <c r="AR78" s="967"/>
      <c r="AS78" s="967"/>
      <c r="AT78" s="967"/>
      <c r="AU78" s="967" t="s">
        <v>569</v>
      </c>
      <c r="AV78" s="967"/>
      <c r="AW78" s="967"/>
      <c r="AX78" s="967"/>
      <c r="AY78" s="967"/>
      <c r="AZ78" s="968"/>
      <c r="BA78" s="968"/>
      <c r="BB78" s="968"/>
      <c r="BC78" s="968"/>
      <c r="BD78" s="969"/>
      <c r="BE78" s="230"/>
      <c r="BF78" s="230"/>
      <c r="BG78" s="230"/>
      <c r="BH78" s="230"/>
      <c r="BI78" s="230"/>
      <c r="BJ78" s="219"/>
      <c r="BK78" s="219"/>
      <c r="BL78" s="219"/>
      <c r="BM78" s="219"/>
      <c r="BN78" s="219"/>
      <c r="BO78" s="230"/>
      <c r="BP78" s="230"/>
      <c r="BQ78" s="227">
        <v>72</v>
      </c>
      <c r="BR78" s="232"/>
      <c r="BS78" s="941"/>
      <c r="BT78" s="942"/>
      <c r="BU78" s="942"/>
      <c r="BV78" s="942"/>
      <c r="BW78" s="942"/>
      <c r="BX78" s="942"/>
      <c r="BY78" s="942"/>
      <c r="BZ78" s="942"/>
      <c r="CA78" s="942"/>
      <c r="CB78" s="942"/>
      <c r="CC78" s="942"/>
      <c r="CD78" s="942"/>
      <c r="CE78" s="942"/>
      <c r="CF78" s="942"/>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41"/>
      <c r="DW78" s="942"/>
      <c r="DX78" s="942"/>
      <c r="DY78" s="942"/>
      <c r="DZ78" s="943"/>
      <c r="EA78" s="219"/>
    </row>
    <row r="79" spans="1:131" ht="26.25" customHeight="1" x14ac:dyDescent="0.2">
      <c r="A79" s="227">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30"/>
      <c r="BF79" s="230"/>
      <c r="BG79" s="230"/>
      <c r="BH79" s="230"/>
      <c r="BI79" s="230"/>
      <c r="BJ79" s="219"/>
      <c r="BK79" s="219"/>
      <c r="BL79" s="219"/>
      <c r="BM79" s="219"/>
      <c r="BN79" s="219"/>
      <c r="BO79" s="230"/>
      <c r="BP79" s="230"/>
      <c r="BQ79" s="227">
        <v>73</v>
      </c>
      <c r="BR79" s="232"/>
      <c r="BS79" s="941"/>
      <c r="BT79" s="942"/>
      <c r="BU79" s="942"/>
      <c r="BV79" s="942"/>
      <c r="BW79" s="942"/>
      <c r="BX79" s="942"/>
      <c r="BY79" s="942"/>
      <c r="BZ79" s="942"/>
      <c r="CA79" s="942"/>
      <c r="CB79" s="942"/>
      <c r="CC79" s="942"/>
      <c r="CD79" s="942"/>
      <c r="CE79" s="942"/>
      <c r="CF79" s="942"/>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41"/>
      <c r="DW79" s="942"/>
      <c r="DX79" s="942"/>
      <c r="DY79" s="942"/>
      <c r="DZ79" s="943"/>
      <c r="EA79" s="219"/>
    </row>
    <row r="80" spans="1:131" ht="26.25" customHeight="1" x14ac:dyDescent="0.2">
      <c r="A80" s="227">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30"/>
      <c r="BF80" s="230"/>
      <c r="BG80" s="230"/>
      <c r="BH80" s="230"/>
      <c r="BI80" s="230"/>
      <c r="BJ80" s="230"/>
      <c r="BK80" s="230"/>
      <c r="BL80" s="230"/>
      <c r="BM80" s="230"/>
      <c r="BN80" s="230"/>
      <c r="BO80" s="230"/>
      <c r="BP80" s="230"/>
      <c r="BQ80" s="227">
        <v>74</v>
      </c>
      <c r="BR80" s="232"/>
      <c r="BS80" s="941"/>
      <c r="BT80" s="942"/>
      <c r="BU80" s="942"/>
      <c r="BV80" s="942"/>
      <c r="BW80" s="942"/>
      <c r="BX80" s="942"/>
      <c r="BY80" s="942"/>
      <c r="BZ80" s="942"/>
      <c r="CA80" s="942"/>
      <c r="CB80" s="942"/>
      <c r="CC80" s="942"/>
      <c r="CD80" s="942"/>
      <c r="CE80" s="942"/>
      <c r="CF80" s="942"/>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41"/>
      <c r="DW80" s="942"/>
      <c r="DX80" s="942"/>
      <c r="DY80" s="942"/>
      <c r="DZ80" s="943"/>
      <c r="EA80" s="219"/>
    </row>
    <row r="81" spans="1:131" ht="26.25" customHeight="1" x14ac:dyDescent="0.2">
      <c r="A81" s="227">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30"/>
      <c r="BF81" s="230"/>
      <c r="BG81" s="230"/>
      <c r="BH81" s="230"/>
      <c r="BI81" s="230"/>
      <c r="BJ81" s="230"/>
      <c r="BK81" s="230"/>
      <c r="BL81" s="230"/>
      <c r="BM81" s="230"/>
      <c r="BN81" s="230"/>
      <c r="BO81" s="230"/>
      <c r="BP81" s="230"/>
      <c r="BQ81" s="227">
        <v>75</v>
      </c>
      <c r="BR81" s="232"/>
      <c r="BS81" s="941"/>
      <c r="BT81" s="942"/>
      <c r="BU81" s="942"/>
      <c r="BV81" s="942"/>
      <c r="BW81" s="942"/>
      <c r="BX81" s="942"/>
      <c r="BY81" s="942"/>
      <c r="BZ81" s="942"/>
      <c r="CA81" s="942"/>
      <c r="CB81" s="942"/>
      <c r="CC81" s="942"/>
      <c r="CD81" s="942"/>
      <c r="CE81" s="942"/>
      <c r="CF81" s="942"/>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41"/>
      <c r="DW81" s="942"/>
      <c r="DX81" s="942"/>
      <c r="DY81" s="942"/>
      <c r="DZ81" s="943"/>
      <c r="EA81" s="219"/>
    </row>
    <row r="82" spans="1:131" ht="26.25" customHeight="1" x14ac:dyDescent="0.2">
      <c r="A82" s="227">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30"/>
      <c r="BF82" s="230"/>
      <c r="BG82" s="230"/>
      <c r="BH82" s="230"/>
      <c r="BI82" s="230"/>
      <c r="BJ82" s="230"/>
      <c r="BK82" s="230"/>
      <c r="BL82" s="230"/>
      <c r="BM82" s="230"/>
      <c r="BN82" s="230"/>
      <c r="BO82" s="230"/>
      <c r="BP82" s="230"/>
      <c r="BQ82" s="227">
        <v>76</v>
      </c>
      <c r="BR82" s="232"/>
      <c r="BS82" s="941"/>
      <c r="BT82" s="942"/>
      <c r="BU82" s="942"/>
      <c r="BV82" s="942"/>
      <c r="BW82" s="942"/>
      <c r="BX82" s="942"/>
      <c r="BY82" s="942"/>
      <c r="BZ82" s="942"/>
      <c r="CA82" s="942"/>
      <c r="CB82" s="942"/>
      <c r="CC82" s="942"/>
      <c r="CD82" s="942"/>
      <c r="CE82" s="942"/>
      <c r="CF82" s="942"/>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41"/>
      <c r="DW82" s="942"/>
      <c r="DX82" s="942"/>
      <c r="DY82" s="942"/>
      <c r="DZ82" s="943"/>
      <c r="EA82" s="219"/>
    </row>
    <row r="83" spans="1:131" ht="26.25" customHeight="1" x14ac:dyDescent="0.2">
      <c r="A83" s="227">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30"/>
      <c r="BF83" s="230"/>
      <c r="BG83" s="230"/>
      <c r="BH83" s="230"/>
      <c r="BI83" s="230"/>
      <c r="BJ83" s="230"/>
      <c r="BK83" s="230"/>
      <c r="BL83" s="230"/>
      <c r="BM83" s="230"/>
      <c r="BN83" s="230"/>
      <c r="BO83" s="230"/>
      <c r="BP83" s="230"/>
      <c r="BQ83" s="227">
        <v>77</v>
      </c>
      <c r="BR83" s="232"/>
      <c r="BS83" s="941"/>
      <c r="BT83" s="942"/>
      <c r="BU83" s="942"/>
      <c r="BV83" s="942"/>
      <c r="BW83" s="942"/>
      <c r="BX83" s="942"/>
      <c r="BY83" s="942"/>
      <c r="BZ83" s="942"/>
      <c r="CA83" s="942"/>
      <c r="CB83" s="942"/>
      <c r="CC83" s="942"/>
      <c r="CD83" s="942"/>
      <c r="CE83" s="942"/>
      <c r="CF83" s="942"/>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41"/>
      <c r="DW83" s="942"/>
      <c r="DX83" s="942"/>
      <c r="DY83" s="942"/>
      <c r="DZ83" s="943"/>
      <c r="EA83" s="219"/>
    </row>
    <row r="84" spans="1:131" ht="26.25" customHeight="1" x14ac:dyDescent="0.2">
      <c r="A84" s="227">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30"/>
      <c r="BF84" s="230"/>
      <c r="BG84" s="230"/>
      <c r="BH84" s="230"/>
      <c r="BI84" s="230"/>
      <c r="BJ84" s="230"/>
      <c r="BK84" s="230"/>
      <c r="BL84" s="230"/>
      <c r="BM84" s="230"/>
      <c r="BN84" s="230"/>
      <c r="BO84" s="230"/>
      <c r="BP84" s="230"/>
      <c r="BQ84" s="227">
        <v>78</v>
      </c>
      <c r="BR84" s="232"/>
      <c r="BS84" s="941"/>
      <c r="BT84" s="942"/>
      <c r="BU84" s="942"/>
      <c r="BV84" s="942"/>
      <c r="BW84" s="942"/>
      <c r="BX84" s="942"/>
      <c r="BY84" s="942"/>
      <c r="BZ84" s="942"/>
      <c r="CA84" s="942"/>
      <c r="CB84" s="942"/>
      <c r="CC84" s="942"/>
      <c r="CD84" s="942"/>
      <c r="CE84" s="942"/>
      <c r="CF84" s="942"/>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41"/>
      <c r="DW84" s="942"/>
      <c r="DX84" s="942"/>
      <c r="DY84" s="942"/>
      <c r="DZ84" s="943"/>
      <c r="EA84" s="219"/>
    </row>
    <row r="85" spans="1:131" ht="26.25" customHeight="1" x14ac:dyDescent="0.2">
      <c r="A85" s="227">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30"/>
      <c r="BF85" s="230"/>
      <c r="BG85" s="230"/>
      <c r="BH85" s="230"/>
      <c r="BI85" s="230"/>
      <c r="BJ85" s="230"/>
      <c r="BK85" s="230"/>
      <c r="BL85" s="230"/>
      <c r="BM85" s="230"/>
      <c r="BN85" s="230"/>
      <c r="BO85" s="230"/>
      <c r="BP85" s="230"/>
      <c r="BQ85" s="227">
        <v>79</v>
      </c>
      <c r="BR85" s="232"/>
      <c r="BS85" s="941"/>
      <c r="BT85" s="942"/>
      <c r="BU85" s="942"/>
      <c r="BV85" s="942"/>
      <c r="BW85" s="942"/>
      <c r="BX85" s="942"/>
      <c r="BY85" s="942"/>
      <c r="BZ85" s="942"/>
      <c r="CA85" s="942"/>
      <c r="CB85" s="942"/>
      <c r="CC85" s="942"/>
      <c r="CD85" s="942"/>
      <c r="CE85" s="942"/>
      <c r="CF85" s="942"/>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41"/>
      <c r="DW85" s="942"/>
      <c r="DX85" s="942"/>
      <c r="DY85" s="942"/>
      <c r="DZ85" s="943"/>
      <c r="EA85" s="219"/>
    </row>
    <row r="86" spans="1:131" ht="26.25" customHeight="1" x14ac:dyDescent="0.2">
      <c r="A86" s="227">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30"/>
      <c r="BF86" s="230"/>
      <c r="BG86" s="230"/>
      <c r="BH86" s="230"/>
      <c r="BI86" s="230"/>
      <c r="BJ86" s="230"/>
      <c r="BK86" s="230"/>
      <c r="BL86" s="230"/>
      <c r="BM86" s="230"/>
      <c r="BN86" s="230"/>
      <c r="BO86" s="230"/>
      <c r="BP86" s="230"/>
      <c r="BQ86" s="227">
        <v>80</v>
      </c>
      <c r="BR86" s="232"/>
      <c r="BS86" s="941"/>
      <c r="BT86" s="942"/>
      <c r="BU86" s="942"/>
      <c r="BV86" s="942"/>
      <c r="BW86" s="942"/>
      <c r="BX86" s="942"/>
      <c r="BY86" s="942"/>
      <c r="BZ86" s="942"/>
      <c r="CA86" s="942"/>
      <c r="CB86" s="942"/>
      <c r="CC86" s="942"/>
      <c r="CD86" s="942"/>
      <c r="CE86" s="942"/>
      <c r="CF86" s="942"/>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41"/>
      <c r="DW86" s="942"/>
      <c r="DX86" s="942"/>
      <c r="DY86" s="942"/>
      <c r="DZ86" s="943"/>
      <c r="EA86" s="219"/>
    </row>
    <row r="87" spans="1:131" ht="26.25" customHeight="1" x14ac:dyDescent="0.2">
      <c r="A87" s="233">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30"/>
      <c r="BF87" s="230"/>
      <c r="BG87" s="230"/>
      <c r="BH87" s="230"/>
      <c r="BI87" s="230"/>
      <c r="BJ87" s="230"/>
      <c r="BK87" s="230"/>
      <c r="BL87" s="230"/>
      <c r="BM87" s="230"/>
      <c r="BN87" s="230"/>
      <c r="BO87" s="230"/>
      <c r="BP87" s="230"/>
      <c r="BQ87" s="227">
        <v>81</v>
      </c>
      <c r="BR87" s="232"/>
      <c r="BS87" s="941"/>
      <c r="BT87" s="942"/>
      <c r="BU87" s="942"/>
      <c r="BV87" s="942"/>
      <c r="BW87" s="942"/>
      <c r="BX87" s="942"/>
      <c r="BY87" s="942"/>
      <c r="BZ87" s="942"/>
      <c r="CA87" s="942"/>
      <c r="CB87" s="942"/>
      <c r="CC87" s="942"/>
      <c r="CD87" s="942"/>
      <c r="CE87" s="942"/>
      <c r="CF87" s="942"/>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41"/>
      <c r="DW87" s="942"/>
      <c r="DX87" s="942"/>
      <c r="DY87" s="942"/>
      <c r="DZ87" s="943"/>
      <c r="EA87" s="219"/>
    </row>
    <row r="88" spans="1:131" ht="26.25" customHeight="1" thickBot="1" x14ac:dyDescent="0.25">
      <c r="A88" s="229" t="s">
        <v>377</v>
      </c>
      <c r="B88" s="933" t="s">
        <v>409</v>
      </c>
      <c r="C88" s="934"/>
      <c r="D88" s="934"/>
      <c r="E88" s="934"/>
      <c r="F88" s="934"/>
      <c r="G88" s="934"/>
      <c r="H88" s="934"/>
      <c r="I88" s="934"/>
      <c r="J88" s="934"/>
      <c r="K88" s="934"/>
      <c r="L88" s="934"/>
      <c r="M88" s="934"/>
      <c r="N88" s="934"/>
      <c r="O88" s="934"/>
      <c r="P88" s="944"/>
      <c r="Q88" s="958"/>
      <c r="R88" s="959"/>
      <c r="S88" s="959"/>
      <c r="T88" s="959"/>
      <c r="U88" s="959"/>
      <c r="V88" s="959"/>
      <c r="W88" s="959"/>
      <c r="X88" s="959"/>
      <c r="Y88" s="959"/>
      <c r="Z88" s="959"/>
      <c r="AA88" s="959"/>
      <c r="AB88" s="959"/>
      <c r="AC88" s="959"/>
      <c r="AD88" s="959"/>
      <c r="AE88" s="959"/>
      <c r="AF88" s="955">
        <v>14836</v>
      </c>
      <c r="AG88" s="955"/>
      <c r="AH88" s="955"/>
      <c r="AI88" s="955"/>
      <c r="AJ88" s="955"/>
      <c r="AK88" s="959"/>
      <c r="AL88" s="959"/>
      <c r="AM88" s="959"/>
      <c r="AN88" s="959"/>
      <c r="AO88" s="959"/>
      <c r="AP88" s="955">
        <v>3993</v>
      </c>
      <c r="AQ88" s="955"/>
      <c r="AR88" s="955"/>
      <c r="AS88" s="955"/>
      <c r="AT88" s="955"/>
      <c r="AU88" s="955">
        <v>1576</v>
      </c>
      <c r="AV88" s="955"/>
      <c r="AW88" s="955"/>
      <c r="AX88" s="955"/>
      <c r="AY88" s="955"/>
      <c r="AZ88" s="956"/>
      <c r="BA88" s="956"/>
      <c r="BB88" s="956"/>
      <c r="BC88" s="956"/>
      <c r="BD88" s="957"/>
      <c r="BE88" s="230"/>
      <c r="BF88" s="230"/>
      <c r="BG88" s="230"/>
      <c r="BH88" s="230"/>
      <c r="BI88" s="230"/>
      <c r="BJ88" s="230"/>
      <c r="BK88" s="230"/>
      <c r="BL88" s="230"/>
      <c r="BM88" s="230"/>
      <c r="BN88" s="230"/>
      <c r="BO88" s="230"/>
      <c r="BP88" s="230"/>
      <c r="BQ88" s="227">
        <v>82</v>
      </c>
      <c r="BR88" s="232"/>
      <c r="BS88" s="941"/>
      <c r="BT88" s="942"/>
      <c r="BU88" s="942"/>
      <c r="BV88" s="942"/>
      <c r="BW88" s="942"/>
      <c r="BX88" s="942"/>
      <c r="BY88" s="942"/>
      <c r="BZ88" s="942"/>
      <c r="CA88" s="942"/>
      <c r="CB88" s="942"/>
      <c r="CC88" s="942"/>
      <c r="CD88" s="942"/>
      <c r="CE88" s="942"/>
      <c r="CF88" s="942"/>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41"/>
      <c r="DW88" s="942"/>
      <c r="DX88" s="942"/>
      <c r="DY88" s="942"/>
      <c r="DZ88" s="943"/>
      <c r="EA88" s="219"/>
    </row>
    <row r="89" spans="1:131" ht="26.25" hidden="1" customHeight="1" x14ac:dyDescent="0.2">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30"/>
      <c r="BF89" s="230"/>
      <c r="BG89" s="230"/>
      <c r="BH89" s="230"/>
      <c r="BI89" s="230"/>
      <c r="BJ89" s="230"/>
      <c r="BK89" s="230"/>
      <c r="BL89" s="230"/>
      <c r="BM89" s="230"/>
      <c r="BN89" s="230"/>
      <c r="BO89" s="230"/>
      <c r="BP89" s="230"/>
      <c r="BQ89" s="227">
        <v>83</v>
      </c>
      <c r="BR89" s="232"/>
      <c r="BS89" s="941"/>
      <c r="BT89" s="942"/>
      <c r="BU89" s="942"/>
      <c r="BV89" s="942"/>
      <c r="BW89" s="942"/>
      <c r="BX89" s="942"/>
      <c r="BY89" s="942"/>
      <c r="BZ89" s="942"/>
      <c r="CA89" s="942"/>
      <c r="CB89" s="942"/>
      <c r="CC89" s="942"/>
      <c r="CD89" s="942"/>
      <c r="CE89" s="942"/>
      <c r="CF89" s="942"/>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41"/>
      <c r="DW89" s="942"/>
      <c r="DX89" s="942"/>
      <c r="DY89" s="942"/>
      <c r="DZ89" s="943"/>
      <c r="EA89" s="219"/>
    </row>
    <row r="90" spans="1:131" ht="26.25" hidden="1" customHeight="1" x14ac:dyDescent="0.2">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30"/>
      <c r="BF90" s="230"/>
      <c r="BG90" s="230"/>
      <c r="BH90" s="230"/>
      <c r="BI90" s="230"/>
      <c r="BJ90" s="230"/>
      <c r="BK90" s="230"/>
      <c r="BL90" s="230"/>
      <c r="BM90" s="230"/>
      <c r="BN90" s="230"/>
      <c r="BO90" s="230"/>
      <c r="BP90" s="230"/>
      <c r="BQ90" s="227">
        <v>84</v>
      </c>
      <c r="BR90" s="232"/>
      <c r="BS90" s="941"/>
      <c r="BT90" s="942"/>
      <c r="BU90" s="942"/>
      <c r="BV90" s="942"/>
      <c r="BW90" s="942"/>
      <c r="BX90" s="942"/>
      <c r="BY90" s="942"/>
      <c r="BZ90" s="942"/>
      <c r="CA90" s="942"/>
      <c r="CB90" s="942"/>
      <c r="CC90" s="942"/>
      <c r="CD90" s="942"/>
      <c r="CE90" s="942"/>
      <c r="CF90" s="942"/>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41"/>
      <c r="DW90" s="942"/>
      <c r="DX90" s="942"/>
      <c r="DY90" s="942"/>
      <c r="DZ90" s="943"/>
      <c r="EA90" s="219"/>
    </row>
    <row r="91" spans="1:131" ht="26.25" hidden="1" customHeight="1" x14ac:dyDescent="0.2">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30"/>
      <c r="BF91" s="230"/>
      <c r="BG91" s="230"/>
      <c r="BH91" s="230"/>
      <c r="BI91" s="230"/>
      <c r="BJ91" s="230"/>
      <c r="BK91" s="230"/>
      <c r="BL91" s="230"/>
      <c r="BM91" s="230"/>
      <c r="BN91" s="230"/>
      <c r="BO91" s="230"/>
      <c r="BP91" s="230"/>
      <c r="BQ91" s="227">
        <v>85</v>
      </c>
      <c r="BR91" s="232"/>
      <c r="BS91" s="941"/>
      <c r="BT91" s="942"/>
      <c r="BU91" s="942"/>
      <c r="BV91" s="942"/>
      <c r="BW91" s="942"/>
      <c r="BX91" s="942"/>
      <c r="BY91" s="942"/>
      <c r="BZ91" s="942"/>
      <c r="CA91" s="942"/>
      <c r="CB91" s="942"/>
      <c r="CC91" s="942"/>
      <c r="CD91" s="942"/>
      <c r="CE91" s="942"/>
      <c r="CF91" s="942"/>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41"/>
      <c r="DW91" s="942"/>
      <c r="DX91" s="942"/>
      <c r="DY91" s="942"/>
      <c r="DZ91" s="943"/>
      <c r="EA91" s="219"/>
    </row>
    <row r="92" spans="1:131" ht="26.25" hidden="1" customHeight="1" x14ac:dyDescent="0.2">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30"/>
      <c r="BF92" s="230"/>
      <c r="BG92" s="230"/>
      <c r="BH92" s="230"/>
      <c r="BI92" s="230"/>
      <c r="BJ92" s="230"/>
      <c r="BK92" s="230"/>
      <c r="BL92" s="230"/>
      <c r="BM92" s="230"/>
      <c r="BN92" s="230"/>
      <c r="BO92" s="230"/>
      <c r="BP92" s="230"/>
      <c r="BQ92" s="227">
        <v>86</v>
      </c>
      <c r="BR92" s="232"/>
      <c r="BS92" s="941"/>
      <c r="BT92" s="942"/>
      <c r="BU92" s="942"/>
      <c r="BV92" s="942"/>
      <c r="BW92" s="942"/>
      <c r="BX92" s="942"/>
      <c r="BY92" s="942"/>
      <c r="BZ92" s="942"/>
      <c r="CA92" s="942"/>
      <c r="CB92" s="942"/>
      <c r="CC92" s="942"/>
      <c r="CD92" s="942"/>
      <c r="CE92" s="942"/>
      <c r="CF92" s="942"/>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41"/>
      <c r="DW92" s="942"/>
      <c r="DX92" s="942"/>
      <c r="DY92" s="942"/>
      <c r="DZ92" s="943"/>
      <c r="EA92" s="219"/>
    </row>
    <row r="93" spans="1:131" ht="26.25" hidden="1" customHeight="1" x14ac:dyDescent="0.2">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30"/>
      <c r="BF93" s="230"/>
      <c r="BG93" s="230"/>
      <c r="BH93" s="230"/>
      <c r="BI93" s="230"/>
      <c r="BJ93" s="230"/>
      <c r="BK93" s="230"/>
      <c r="BL93" s="230"/>
      <c r="BM93" s="230"/>
      <c r="BN93" s="230"/>
      <c r="BO93" s="230"/>
      <c r="BP93" s="230"/>
      <c r="BQ93" s="227">
        <v>87</v>
      </c>
      <c r="BR93" s="232"/>
      <c r="BS93" s="941"/>
      <c r="BT93" s="942"/>
      <c r="BU93" s="942"/>
      <c r="BV93" s="942"/>
      <c r="BW93" s="942"/>
      <c r="BX93" s="942"/>
      <c r="BY93" s="942"/>
      <c r="BZ93" s="942"/>
      <c r="CA93" s="942"/>
      <c r="CB93" s="942"/>
      <c r="CC93" s="942"/>
      <c r="CD93" s="942"/>
      <c r="CE93" s="942"/>
      <c r="CF93" s="942"/>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41"/>
      <c r="DW93" s="942"/>
      <c r="DX93" s="942"/>
      <c r="DY93" s="942"/>
      <c r="DZ93" s="943"/>
      <c r="EA93" s="219"/>
    </row>
    <row r="94" spans="1:131" ht="26.25" hidden="1" customHeight="1" x14ac:dyDescent="0.2">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30"/>
      <c r="BF94" s="230"/>
      <c r="BG94" s="230"/>
      <c r="BH94" s="230"/>
      <c r="BI94" s="230"/>
      <c r="BJ94" s="230"/>
      <c r="BK94" s="230"/>
      <c r="BL94" s="230"/>
      <c r="BM94" s="230"/>
      <c r="BN94" s="230"/>
      <c r="BO94" s="230"/>
      <c r="BP94" s="230"/>
      <c r="BQ94" s="227">
        <v>88</v>
      </c>
      <c r="BR94" s="232"/>
      <c r="BS94" s="941"/>
      <c r="BT94" s="942"/>
      <c r="BU94" s="942"/>
      <c r="BV94" s="942"/>
      <c r="BW94" s="942"/>
      <c r="BX94" s="942"/>
      <c r="BY94" s="942"/>
      <c r="BZ94" s="942"/>
      <c r="CA94" s="942"/>
      <c r="CB94" s="942"/>
      <c r="CC94" s="942"/>
      <c r="CD94" s="942"/>
      <c r="CE94" s="942"/>
      <c r="CF94" s="942"/>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41"/>
      <c r="DW94" s="942"/>
      <c r="DX94" s="942"/>
      <c r="DY94" s="942"/>
      <c r="DZ94" s="943"/>
      <c r="EA94" s="219"/>
    </row>
    <row r="95" spans="1:131" ht="26.25" hidden="1" customHeight="1" x14ac:dyDescent="0.2">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30"/>
      <c r="BF95" s="230"/>
      <c r="BG95" s="230"/>
      <c r="BH95" s="230"/>
      <c r="BI95" s="230"/>
      <c r="BJ95" s="230"/>
      <c r="BK95" s="230"/>
      <c r="BL95" s="230"/>
      <c r="BM95" s="230"/>
      <c r="BN95" s="230"/>
      <c r="BO95" s="230"/>
      <c r="BP95" s="230"/>
      <c r="BQ95" s="227">
        <v>89</v>
      </c>
      <c r="BR95" s="232"/>
      <c r="BS95" s="941"/>
      <c r="BT95" s="942"/>
      <c r="BU95" s="942"/>
      <c r="BV95" s="942"/>
      <c r="BW95" s="942"/>
      <c r="BX95" s="942"/>
      <c r="BY95" s="942"/>
      <c r="BZ95" s="942"/>
      <c r="CA95" s="942"/>
      <c r="CB95" s="942"/>
      <c r="CC95" s="942"/>
      <c r="CD95" s="942"/>
      <c r="CE95" s="942"/>
      <c r="CF95" s="942"/>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41"/>
      <c r="DW95" s="942"/>
      <c r="DX95" s="942"/>
      <c r="DY95" s="942"/>
      <c r="DZ95" s="943"/>
      <c r="EA95" s="219"/>
    </row>
    <row r="96" spans="1:131" ht="26.25" hidden="1" customHeight="1" x14ac:dyDescent="0.2">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30"/>
      <c r="BF96" s="230"/>
      <c r="BG96" s="230"/>
      <c r="BH96" s="230"/>
      <c r="BI96" s="230"/>
      <c r="BJ96" s="230"/>
      <c r="BK96" s="230"/>
      <c r="BL96" s="230"/>
      <c r="BM96" s="230"/>
      <c r="BN96" s="230"/>
      <c r="BO96" s="230"/>
      <c r="BP96" s="230"/>
      <c r="BQ96" s="227">
        <v>90</v>
      </c>
      <c r="BR96" s="232"/>
      <c r="BS96" s="941"/>
      <c r="BT96" s="942"/>
      <c r="BU96" s="942"/>
      <c r="BV96" s="942"/>
      <c r="BW96" s="942"/>
      <c r="BX96" s="942"/>
      <c r="BY96" s="942"/>
      <c r="BZ96" s="942"/>
      <c r="CA96" s="942"/>
      <c r="CB96" s="942"/>
      <c r="CC96" s="942"/>
      <c r="CD96" s="942"/>
      <c r="CE96" s="942"/>
      <c r="CF96" s="942"/>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41"/>
      <c r="DW96" s="942"/>
      <c r="DX96" s="942"/>
      <c r="DY96" s="942"/>
      <c r="DZ96" s="943"/>
      <c r="EA96" s="219"/>
    </row>
    <row r="97" spans="1:131" ht="26.25" hidden="1" customHeight="1" x14ac:dyDescent="0.2">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30"/>
      <c r="BF97" s="230"/>
      <c r="BG97" s="230"/>
      <c r="BH97" s="230"/>
      <c r="BI97" s="230"/>
      <c r="BJ97" s="230"/>
      <c r="BK97" s="230"/>
      <c r="BL97" s="230"/>
      <c r="BM97" s="230"/>
      <c r="BN97" s="230"/>
      <c r="BO97" s="230"/>
      <c r="BP97" s="230"/>
      <c r="BQ97" s="227">
        <v>91</v>
      </c>
      <c r="BR97" s="232"/>
      <c r="BS97" s="941"/>
      <c r="BT97" s="942"/>
      <c r="BU97" s="942"/>
      <c r="BV97" s="942"/>
      <c r="BW97" s="942"/>
      <c r="BX97" s="942"/>
      <c r="BY97" s="942"/>
      <c r="BZ97" s="942"/>
      <c r="CA97" s="942"/>
      <c r="CB97" s="942"/>
      <c r="CC97" s="942"/>
      <c r="CD97" s="942"/>
      <c r="CE97" s="942"/>
      <c r="CF97" s="942"/>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41"/>
      <c r="DW97" s="942"/>
      <c r="DX97" s="942"/>
      <c r="DY97" s="942"/>
      <c r="DZ97" s="943"/>
      <c r="EA97" s="219"/>
    </row>
    <row r="98" spans="1:131" ht="26.25" hidden="1" customHeight="1" x14ac:dyDescent="0.2">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30"/>
      <c r="BF98" s="230"/>
      <c r="BG98" s="230"/>
      <c r="BH98" s="230"/>
      <c r="BI98" s="230"/>
      <c r="BJ98" s="230"/>
      <c r="BK98" s="230"/>
      <c r="BL98" s="230"/>
      <c r="BM98" s="230"/>
      <c r="BN98" s="230"/>
      <c r="BO98" s="230"/>
      <c r="BP98" s="230"/>
      <c r="BQ98" s="227">
        <v>92</v>
      </c>
      <c r="BR98" s="232"/>
      <c r="BS98" s="941"/>
      <c r="BT98" s="942"/>
      <c r="BU98" s="942"/>
      <c r="BV98" s="942"/>
      <c r="BW98" s="942"/>
      <c r="BX98" s="942"/>
      <c r="BY98" s="942"/>
      <c r="BZ98" s="942"/>
      <c r="CA98" s="942"/>
      <c r="CB98" s="942"/>
      <c r="CC98" s="942"/>
      <c r="CD98" s="942"/>
      <c r="CE98" s="942"/>
      <c r="CF98" s="942"/>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41"/>
      <c r="DW98" s="942"/>
      <c r="DX98" s="942"/>
      <c r="DY98" s="942"/>
      <c r="DZ98" s="943"/>
      <c r="EA98" s="219"/>
    </row>
    <row r="99" spans="1:131" ht="26.25" hidden="1" customHeight="1" x14ac:dyDescent="0.2">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30"/>
      <c r="BF99" s="230"/>
      <c r="BG99" s="230"/>
      <c r="BH99" s="230"/>
      <c r="BI99" s="230"/>
      <c r="BJ99" s="230"/>
      <c r="BK99" s="230"/>
      <c r="BL99" s="230"/>
      <c r="BM99" s="230"/>
      <c r="BN99" s="230"/>
      <c r="BO99" s="230"/>
      <c r="BP99" s="230"/>
      <c r="BQ99" s="227">
        <v>93</v>
      </c>
      <c r="BR99" s="232"/>
      <c r="BS99" s="941"/>
      <c r="BT99" s="942"/>
      <c r="BU99" s="942"/>
      <c r="BV99" s="942"/>
      <c r="BW99" s="942"/>
      <c r="BX99" s="942"/>
      <c r="BY99" s="942"/>
      <c r="BZ99" s="942"/>
      <c r="CA99" s="942"/>
      <c r="CB99" s="942"/>
      <c r="CC99" s="942"/>
      <c r="CD99" s="942"/>
      <c r="CE99" s="942"/>
      <c r="CF99" s="942"/>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41"/>
      <c r="DW99" s="942"/>
      <c r="DX99" s="942"/>
      <c r="DY99" s="942"/>
      <c r="DZ99" s="943"/>
      <c r="EA99" s="219"/>
    </row>
    <row r="100" spans="1:131" ht="26.25" hidden="1" customHeight="1" x14ac:dyDescent="0.2">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30"/>
      <c r="BF100" s="230"/>
      <c r="BG100" s="230"/>
      <c r="BH100" s="230"/>
      <c r="BI100" s="230"/>
      <c r="BJ100" s="230"/>
      <c r="BK100" s="230"/>
      <c r="BL100" s="230"/>
      <c r="BM100" s="230"/>
      <c r="BN100" s="230"/>
      <c r="BO100" s="230"/>
      <c r="BP100" s="230"/>
      <c r="BQ100" s="227">
        <v>94</v>
      </c>
      <c r="BR100" s="232"/>
      <c r="BS100" s="941"/>
      <c r="BT100" s="942"/>
      <c r="BU100" s="942"/>
      <c r="BV100" s="942"/>
      <c r="BW100" s="942"/>
      <c r="BX100" s="942"/>
      <c r="BY100" s="942"/>
      <c r="BZ100" s="942"/>
      <c r="CA100" s="942"/>
      <c r="CB100" s="942"/>
      <c r="CC100" s="942"/>
      <c r="CD100" s="942"/>
      <c r="CE100" s="942"/>
      <c r="CF100" s="942"/>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41"/>
      <c r="DW100" s="942"/>
      <c r="DX100" s="942"/>
      <c r="DY100" s="942"/>
      <c r="DZ100" s="943"/>
      <c r="EA100" s="219"/>
    </row>
    <row r="101" spans="1:131" ht="26.25" hidden="1" customHeight="1" x14ac:dyDescent="0.2">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30"/>
      <c r="BF101" s="230"/>
      <c r="BG101" s="230"/>
      <c r="BH101" s="230"/>
      <c r="BI101" s="230"/>
      <c r="BJ101" s="230"/>
      <c r="BK101" s="230"/>
      <c r="BL101" s="230"/>
      <c r="BM101" s="230"/>
      <c r="BN101" s="230"/>
      <c r="BO101" s="230"/>
      <c r="BP101" s="230"/>
      <c r="BQ101" s="227">
        <v>95</v>
      </c>
      <c r="BR101" s="232"/>
      <c r="BS101" s="941"/>
      <c r="BT101" s="942"/>
      <c r="BU101" s="942"/>
      <c r="BV101" s="942"/>
      <c r="BW101" s="942"/>
      <c r="BX101" s="942"/>
      <c r="BY101" s="942"/>
      <c r="BZ101" s="942"/>
      <c r="CA101" s="942"/>
      <c r="CB101" s="942"/>
      <c r="CC101" s="942"/>
      <c r="CD101" s="942"/>
      <c r="CE101" s="942"/>
      <c r="CF101" s="942"/>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41"/>
      <c r="DW101" s="942"/>
      <c r="DX101" s="942"/>
      <c r="DY101" s="942"/>
      <c r="DZ101" s="943"/>
      <c r="EA101" s="219"/>
    </row>
    <row r="102" spans="1:131" ht="26.25" customHeight="1" thickBot="1" x14ac:dyDescent="0.25">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30"/>
      <c r="BF102" s="230"/>
      <c r="BG102" s="230"/>
      <c r="BH102" s="230"/>
      <c r="BI102" s="230"/>
      <c r="BJ102" s="230"/>
      <c r="BK102" s="230"/>
      <c r="BL102" s="230"/>
      <c r="BM102" s="230"/>
      <c r="BN102" s="230"/>
      <c r="BO102" s="230"/>
      <c r="BP102" s="230"/>
      <c r="BQ102" s="229" t="s">
        <v>377</v>
      </c>
      <c r="BR102" s="933" t="s">
        <v>410</v>
      </c>
      <c r="BS102" s="934"/>
      <c r="BT102" s="934"/>
      <c r="BU102" s="934"/>
      <c r="BV102" s="934"/>
      <c r="BW102" s="934"/>
      <c r="BX102" s="934"/>
      <c r="BY102" s="934"/>
      <c r="BZ102" s="934"/>
      <c r="CA102" s="934"/>
      <c r="CB102" s="934"/>
      <c r="CC102" s="934"/>
      <c r="CD102" s="934"/>
      <c r="CE102" s="934"/>
      <c r="CF102" s="934"/>
      <c r="CG102" s="944"/>
      <c r="CH102" s="945"/>
      <c r="CI102" s="946"/>
      <c r="CJ102" s="946"/>
      <c r="CK102" s="946"/>
      <c r="CL102" s="947"/>
      <c r="CM102" s="945"/>
      <c r="CN102" s="946"/>
      <c r="CO102" s="946"/>
      <c r="CP102" s="946"/>
      <c r="CQ102" s="947"/>
      <c r="CR102" s="948">
        <v>167</v>
      </c>
      <c r="CS102" s="949"/>
      <c r="CT102" s="949"/>
      <c r="CU102" s="949"/>
      <c r="CV102" s="950"/>
      <c r="CW102" s="948">
        <v>120</v>
      </c>
      <c r="CX102" s="949"/>
      <c r="CY102" s="949"/>
      <c r="CZ102" s="949"/>
      <c r="DA102" s="950"/>
      <c r="DB102" s="948"/>
      <c r="DC102" s="949"/>
      <c r="DD102" s="949"/>
      <c r="DE102" s="949"/>
      <c r="DF102" s="950"/>
      <c r="DG102" s="948">
        <v>2611</v>
      </c>
      <c r="DH102" s="949"/>
      <c r="DI102" s="949"/>
      <c r="DJ102" s="949"/>
      <c r="DK102" s="950"/>
      <c r="DL102" s="948"/>
      <c r="DM102" s="949"/>
      <c r="DN102" s="949"/>
      <c r="DO102" s="949"/>
      <c r="DP102" s="950"/>
      <c r="DQ102" s="948">
        <v>478</v>
      </c>
      <c r="DR102" s="949"/>
      <c r="DS102" s="949"/>
      <c r="DT102" s="949"/>
      <c r="DU102" s="950"/>
      <c r="DV102" s="933"/>
      <c r="DW102" s="934"/>
      <c r="DX102" s="934"/>
      <c r="DY102" s="934"/>
      <c r="DZ102" s="935"/>
      <c r="EA102" s="219"/>
    </row>
    <row r="103" spans="1:131" ht="26.25" customHeight="1" x14ac:dyDescent="0.2">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30"/>
      <c r="BF103" s="230"/>
      <c r="BG103" s="230"/>
      <c r="BH103" s="230"/>
      <c r="BI103" s="230"/>
      <c r="BJ103" s="230"/>
      <c r="BK103" s="230"/>
      <c r="BL103" s="230"/>
      <c r="BM103" s="230"/>
      <c r="BN103" s="230"/>
      <c r="BO103" s="230"/>
      <c r="BP103" s="230"/>
      <c r="BQ103" s="936" t="s">
        <v>411</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19"/>
    </row>
    <row r="104" spans="1:131" ht="26.25" customHeight="1" x14ac:dyDescent="0.2">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30"/>
      <c r="BF104" s="230"/>
      <c r="BG104" s="230"/>
      <c r="BH104" s="230"/>
      <c r="BI104" s="230"/>
      <c r="BJ104" s="230"/>
      <c r="BK104" s="230"/>
      <c r="BL104" s="230"/>
      <c r="BM104" s="230"/>
      <c r="BN104" s="230"/>
      <c r="BO104" s="230"/>
      <c r="BP104" s="230"/>
      <c r="BQ104" s="937" t="s">
        <v>412</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19"/>
    </row>
    <row r="105" spans="1:131" ht="11.25" customHeight="1" x14ac:dyDescent="0.2">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219"/>
    </row>
    <row r="106" spans="1:131" ht="11.25" customHeight="1" x14ac:dyDescent="0.2">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219"/>
    </row>
    <row r="107" spans="1:131" s="219" customFormat="1" ht="26.25" customHeight="1" thickBot="1" x14ac:dyDescent="0.25">
      <c r="A107" s="238" t="s">
        <v>413</v>
      </c>
      <c r="B107" s="239"/>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8" t="s">
        <v>414</v>
      </c>
      <c r="AV107" s="239"/>
      <c r="AW107" s="239"/>
      <c r="AX107" s="239"/>
      <c r="AY107" s="239"/>
      <c r="AZ107" s="239"/>
      <c r="BA107" s="239"/>
      <c r="BB107" s="239"/>
      <c r="BC107" s="239"/>
      <c r="BD107" s="239"/>
      <c r="BE107" s="239"/>
      <c r="BF107" s="239"/>
      <c r="BG107" s="239"/>
      <c r="BH107" s="239"/>
      <c r="BI107" s="239"/>
      <c r="BJ107" s="239"/>
      <c r="BK107" s="239"/>
      <c r="BL107" s="239"/>
      <c r="BM107" s="239"/>
      <c r="BN107" s="239"/>
      <c r="BO107" s="239"/>
      <c r="BP107" s="239"/>
      <c r="BQ107" s="239"/>
      <c r="BR107" s="239"/>
      <c r="BS107" s="239"/>
      <c r="BT107" s="239"/>
      <c r="BU107" s="239"/>
      <c r="BV107" s="239"/>
      <c r="BW107" s="239"/>
      <c r="BX107" s="239"/>
      <c r="BY107" s="239"/>
      <c r="BZ107" s="239"/>
      <c r="CA107" s="239"/>
      <c r="CB107" s="239"/>
      <c r="CC107" s="239"/>
      <c r="CD107" s="239"/>
      <c r="CE107" s="239"/>
      <c r="CF107" s="239"/>
      <c r="CG107" s="239"/>
      <c r="CH107" s="239"/>
      <c r="CI107" s="239"/>
      <c r="CJ107" s="239"/>
      <c r="CK107" s="239"/>
      <c r="CL107" s="239"/>
      <c r="CM107" s="239"/>
      <c r="CN107" s="239"/>
      <c r="CO107" s="239"/>
      <c r="CP107" s="239"/>
      <c r="CQ107" s="239"/>
      <c r="CR107" s="239"/>
      <c r="CS107" s="239"/>
      <c r="CT107" s="239"/>
      <c r="CU107" s="239"/>
      <c r="CV107" s="239"/>
      <c r="CW107" s="239"/>
      <c r="CX107" s="239"/>
      <c r="CY107" s="239"/>
      <c r="CZ107" s="239"/>
      <c r="DA107" s="239"/>
      <c r="DB107" s="239"/>
      <c r="DC107" s="239"/>
      <c r="DD107" s="239"/>
      <c r="DE107" s="239"/>
      <c r="DF107" s="239"/>
      <c r="DG107" s="239"/>
      <c r="DH107" s="239"/>
      <c r="DI107" s="239"/>
      <c r="DJ107" s="239"/>
      <c r="DK107" s="239"/>
      <c r="DL107" s="239"/>
      <c r="DM107" s="239"/>
      <c r="DN107" s="239"/>
      <c r="DO107" s="239"/>
      <c r="DP107" s="239"/>
      <c r="DQ107" s="239"/>
      <c r="DR107" s="239"/>
      <c r="DS107" s="239"/>
      <c r="DT107" s="239"/>
      <c r="DU107" s="239"/>
      <c r="DV107" s="239"/>
      <c r="DW107" s="239"/>
      <c r="DX107" s="239"/>
      <c r="DY107" s="239"/>
      <c r="DZ107" s="239"/>
    </row>
    <row r="108" spans="1:131" s="219" customFormat="1" ht="26.25" customHeight="1" x14ac:dyDescent="0.2">
      <c r="A108" s="938" t="s">
        <v>415</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416</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19" customFormat="1" ht="26.25" customHeight="1" x14ac:dyDescent="0.2">
      <c r="A109" s="891" t="s">
        <v>417</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418</v>
      </c>
      <c r="AB109" s="892"/>
      <c r="AC109" s="892"/>
      <c r="AD109" s="892"/>
      <c r="AE109" s="893"/>
      <c r="AF109" s="894" t="s">
        <v>419</v>
      </c>
      <c r="AG109" s="892"/>
      <c r="AH109" s="892"/>
      <c r="AI109" s="892"/>
      <c r="AJ109" s="893"/>
      <c r="AK109" s="894" t="s">
        <v>294</v>
      </c>
      <c r="AL109" s="892"/>
      <c r="AM109" s="892"/>
      <c r="AN109" s="892"/>
      <c r="AO109" s="893"/>
      <c r="AP109" s="894" t="s">
        <v>420</v>
      </c>
      <c r="AQ109" s="892"/>
      <c r="AR109" s="892"/>
      <c r="AS109" s="892"/>
      <c r="AT109" s="925"/>
      <c r="AU109" s="891" t="s">
        <v>417</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418</v>
      </c>
      <c r="BR109" s="892"/>
      <c r="BS109" s="892"/>
      <c r="BT109" s="892"/>
      <c r="BU109" s="893"/>
      <c r="BV109" s="894" t="s">
        <v>419</v>
      </c>
      <c r="BW109" s="892"/>
      <c r="BX109" s="892"/>
      <c r="BY109" s="892"/>
      <c r="BZ109" s="893"/>
      <c r="CA109" s="894" t="s">
        <v>294</v>
      </c>
      <c r="CB109" s="892"/>
      <c r="CC109" s="892"/>
      <c r="CD109" s="892"/>
      <c r="CE109" s="893"/>
      <c r="CF109" s="932" t="s">
        <v>420</v>
      </c>
      <c r="CG109" s="932"/>
      <c r="CH109" s="932"/>
      <c r="CI109" s="932"/>
      <c r="CJ109" s="932"/>
      <c r="CK109" s="894" t="s">
        <v>421</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418</v>
      </c>
      <c r="DH109" s="892"/>
      <c r="DI109" s="892"/>
      <c r="DJ109" s="892"/>
      <c r="DK109" s="893"/>
      <c r="DL109" s="894" t="s">
        <v>419</v>
      </c>
      <c r="DM109" s="892"/>
      <c r="DN109" s="892"/>
      <c r="DO109" s="892"/>
      <c r="DP109" s="893"/>
      <c r="DQ109" s="894" t="s">
        <v>294</v>
      </c>
      <c r="DR109" s="892"/>
      <c r="DS109" s="892"/>
      <c r="DT109" s="892"/>
      <c r="DU109" s="893"/>
      <c r="DV109" s="894" t="s">
        <v>420</v>
      </c>
      <c r="DW109" s="892"/>
      <c r="DX109" s="892"/>
      <c r="DY109" s="892"/>
      <c r="DZ109" s="925"/>
    </row>
    <row r="110" spans="1:131" s="219" customFormat="1" ht="26.25" customHeight="1" x14ac:dyDescent="0.2">
      <c r="A110" s="803" t="s">
        <v>422</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4">
        <v>5653752</v>
      </c>
      <c r="AB110" s="885"/>
      <c r="AC110" s="885"/>
      <c r="AD110" s="885"/>
      <c r="AE110" s="886"/>
      <c r="AF110" s="887">
        <v>5885508</v>
      </c>
      <c r="AG110" s="885"/>
      <c r="AH110" s="885"/>
      <c r="AI110" s="885"/>
      <c r="AJ110" s="886"/>
      <c r="AK110" s="887">
        <v>5886405</v>
      </c>
      <c r="AL110" s="885"/>
      <c r="AM110" s="885"/>
      <c r="AN110" s="885"/>
      <c r="AO110" s="886"/>
      <c r="AP110" s="888">
        <v>18</v>
      </c>
      <c r="AQ110" s="889"/>
      <c r="AR110" s="889"/>
      <c r="AS110" s="889"/>
      <c r="AT110" s="890"/>
      <c r="AU110" s="926" t="s">
        <v>69</v>
      </c>
      <c r="AV110" s="927"/>
      <c r="AW110" s="927"/>
      <c r="AX110" s="927"/>
      <c r="AY110" s="927"/>
      <c r="AZ110" s="856" t="s">
        <v>423</v>
      </c>
      <c r="BA110" s="804"/>
      <c r="BB110" s="804"/>
      <c r="BC110" s="804"/>
      <c r="BD110" s="804"/>
      <c r="BE110" s="804"/>
      <c r="BF110" s="804"/>
      <c r="BG110" s="804"/>
      <c r="BH110" s="804"/>
      <c r="BI110" s="804"/>
      <c r="BJ110" s="804"/>
      <c r="BK110" s="804"/>
      <c r="BL110" s="804"/>
      <c r="BM110" s="804"/>
      <c r="BN110" s="804"/>
      <c r="BO110" s="804"/>
      <c r="BP110" s="805"/>
      <c r="BQ110" s="857">
        <v>68492401</v>
      </c>
      <c r="BR110" s="838"/>
      <c r="BS110" s="838"/>
      <c r="BT110" s="838"/>
      <c r="BU110" s="838"/>
      <c r="BV110" s="838">
        <v>64499300</v>
      </c>
      <c r="BW110" s="838"/>
      <c r="BX110" s="838"/>
      <c r="BY110" s="838"/>
      <c r="BZ110" s="838"/>
      <c r="CA110" s="838">
        <v>62362097</v>
      </c>
      <c r="CB110" s="838"/>
      <c r="CC110" s="838"/>
      <c r="CD110" s="838"/>
      <c r="CE110" s="838"/>
      <c r="CF110" s="862">
        <v>190.4</v>
      </c>
      <c r="CG110" s="863"/>
      <c r="CH110" s="863"/>
      <c r="CI110" s="863"/>
      <c r="CJ110" s="863"/>
      <c r="CK110" s="922" t="s">
        <v>424</v>
      </c>
      <c r="CL110" s="815"/>
      <c r="CM110" s="856" t="s">
        <v>425</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7">
        <v>509076</v>
      </c>
      <c r="DH110" s="838"/>
      <c r="DI110" s="838"/>
      <c r="DJ110" s="838"/>
      <c r="DK110" s="838"/>
      <c r="DL110" s="838">
        <v>342798</v>
      </c>
      <c r="DM110" s="838"/>
      <c r="DN110" s="838"/>
      <c r="DO110" s="838"/>
      <c r="DP110" s="838"/>
      <c r="DQ110" s="838">
        <v>173129</v>
      </c>
      <c r="DR110" s="838"/>
      <c r="DS110" s="838"/>
      <c r="DT110" s="838"/>
      <c r="DU110" s="838"/>
      <c r="DV110" s="839">
        <v>0.5</v>
      </c>
      <c r="DW110" s="839"/>
      <c r="DX110" s="839"/>
      <c r="DY110" s="839"/>
      <c r="DZ110" s="840"/>
    </row>
    <row r="111" spans="1:131" s="219" customFormat="1" ht="26.25" customHeight="1" x14ac:dyDescent="0.2">
      <c r="A111" s="770" t="s">
        <v>426</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21"/>
      <c r="AA111" s="914" t="s">
        <v>122</v>
      </c>
      <c r="AB111" s="915"/>
      <c r="AC111" s="915"/>
      <c r="AD111" s="915"/>
      <c r="AE111" s="916"/>
      <c r="AF111" s="917" t="s">
        <v>122</v>
      </c>
      <c r="AG111" s="915"/>
      <c r="AH111" s="915"/>
      <c r="AI111" s="915"/>
      <c r="AJ111" s="916"/>
      <c r="AK111" s="917" t="s">
        <v>122</v>
      </c>
      <c r="AL111" s="915"/>
      <c r="AM111" s="915"/>
      <c r="AN111" s="915"/>
      <c r="AO111" s="916"/>
      <c r="AP111" s="918" t="s">
        <v>122</v>
      </c>
      <c r="AQ111" s="919"/>
      <c r="AR111" s="919"/>
      <c r="AS111" s="919"/>
      <c r="AT111" s="920"/>
      <c r="AU111" s="928"/>
      <c r="AV111" s="929"/>
      <c r="AW111" s="929"/>
      <c r="AX111" s="929"/>
      <c r="AY111" s="929"/>
      <c r="AZ111" s="811" t="s">
        <v>427</v>
      </c>
      <c r="BA111" s="748"/>
      <c r="BB111" s="748"/>
      <c r="BC111" s="748"/>
      <c r="BD111" s="748"/>
      <c r="BE111" s="748"/>
      <c r="BF111" s="748"/>
      <c r="BG111" s="748"/>
      <c r="BH111" s="748"/>
      <c r="BI111" s="748"/>
      <c r="BJ111" s="748"/>
      <c r="BK111" s="748"/>
      <c r="BL111" s="748"/>
      <c r="BM111" s="748"/>
      <c r="BN111" s="748"/>
      <c r="BO111" s="748"/>
      <c r="BP111" s="749"/>
      <c r="BQ111" s="812">
        <v>2962625</v>
      </c>
      <c r="BR111" s="813"/>
      <c r="BS111" s="813"/>
      <c r="BT111" s="813"/>
      <c r="BU111" s="813"/>
      <c r="BV111" s="813">
        <v>2664678</v>
      </c>
      <c r="BW111" s="813"/>
      <c r="BX111" s="813"/>
      <c r="BY111" s="813"/>
      <c r="BZ111" s="813"/>
      <c r="CA111" s="813">
        <v>2528007</v>
      </c>
      <c r="CB111" s="813"/>
      <c r="CC111" s="813"/>
      <c r="CD111" s="813"/>
      <c r="CE111" s="813"/>
      <c r="CF111" s="871">
        <v>7.7</v>
      </c>
      <c r="CG111" s="872"/>
      <c r="CH111" s="872"/>
      <c r="CI111" s="872"/>
      <c r="CJ111" s="872"/>
      <c r="CK111" s="923"/>
      <c r="CL111" s="817"/>
      <c r="CM111" s="811" t="s">
        <v>428</v>
      </c>
      <c r="CN111" s="748"/>
      <c r="CO111" s="748"/>
      <c r="CP111" s="748"/>
      <c r="CQ111" s="748"/>
      <c r="CR111" s="748"/>
      <c r="CS111" s="748"/>
      <c r="CT111" s="748"/>
      <c r="CU111" s="748"/>
      <c r="CV111" s="748"/>
      <c r="CW111" s="748"/>
      <c r="CX111" s="748"/>
      <c r="CY111" s="748"/>
      <c r="CZ111" s="748"/>
      <c r="DA111" s="748"/>
      <c r="DB111" s="748"/>
      <c r="DC111" s="748"/>
      <c r="DD111" s="748"/>
      <c r="DE111" s="748"/>
      <c r="DF111" s="749"/>
      <c r="DG111" s="812" t="s">
        <v>122</v>
      </c>
      <c r="DH111" s="813"/>
      <c r="DI111" s="813"/>
      <c r="DJ111" s="813"/>
      <c r="DK111" s="813"/>
      <c r="DL111" s="813" t="s">
        <v>122</v>
      </c>
      <c r="DM111" s="813"/>
      <c r="DN111" s="813"/>
      <c r="DO111" s="813"/>
      <c r="DP111" s="813"/>
      <c r="DQ111" s="813" t="s">
        <v>122</v>
      </c>
      <c r="DR111" s="813"/>
      <c r="DS111" s="813"/>
      <c r="DT111" s="813"/>
      <c r="DU111" s="813"/>
      <c r="DV111" s="790" t="s">
        <v>122</v>
      </c>
      <c r="DW111" s="790"/>
      <c r="DX111" s="790"/>
      <c r="DY111" s="790"/>
      <c r="DZ111" s="791"/>
    </row>
    <row r="112" spans="1:131" s="219" customFormat="1" ht="26.25" customHeight="1" x14ac:dyDescent="0.2">
      <c r="A112" s="908" t="s">
        <v>429</v>
      </c>
      <c r="B112" s="909"/>
      <c r="C112" s="748" t="s">
        <v>430</v>
      </c>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9"/>
      <c r="AA112" s="775" t="s">
        <v>122</v>
      </c>
      <c r="AB112" s="776"/>
      <c r="AC112" s="776"/>
      <c r="AD112" s="776"/>
      <c r="AE112" s="777"/>
      <c r="AF112" s="778" t="s">
        <v>122</v>
      </c>
      <c r="AG112" s="776"/>
      <c r="AH112" s="776"/>
      <c r="AI112" s="776"/>
      <c r="AJ112" s="777"/>
      <c r="AK112" s="778" t="s">
        <v>122</v>
      </c>
      <c r="AL112" s="776"/>
      <c r="AM112" s="776"/>
      <c r="AN112" s="776"/>
      <c r="AO112" s="777"/>
      <c r="AP112" s="820" t="s">
        <v>122</v>
      </c>
      <c r="AQ112" s="821"/>
      <c r="AR112" s="821"/>
      <c r="AS112" s="821"/>
      <c r="AT112" s="822"/>
      <c r="AU112" s="928"/>
      <c r="AV112" s="929"/>
      <c r="AW112" s="929"/>
      <c r="AX112" s="929"/>
      <c r="AY112" s="929"/>
      <c r="AZ112" s="811" t="s">
        <v>431</v>
      </c>
      <c r="BA112" s="748"/>
      <c r="BB112" s="748"/>
      <c r="BC112" s="748"/>
      <c r="BD112" s="748"/>
      <c r="BE112" s="748"/>
      <c r="BF112" s="748"/>
      <c r="BG112" s="748"/>
      <c r="BH112" s="748"/>
      <c r="BI112" s="748"/>
      <c r="BJ112" s="748"/>
      <c r="BK112" s="748"/>
      <c r="BL112" s="748"/>
      <c r="BM112" s="748"/>
      <c r="BN112" s="748"/>
      <c r="BO112" s="748"/>
      <c r="BP112" s="749"/>
      <c r="BQ112" s="812">
        <v>14093883</v>
      </c>
      <c r="BR112" s="813"/>
      <c r="BS112" s="813"/>
      <c r="BT112" s="813"/>
      <c r="BU112" s="813"/>
      <c r="BV112" s="813">
        <v>12006469</v>
      </c>
      <c r="BW112" s="813"/>
      <c r="BX112" s="813"/>
      <c r="BY112" s="813"/>
      <c r="BZ112" s="813"/>
      <c r="CA112" s="813">
        <v>10963972</v>
      </c>
      <c r="CB112" s="813"/>
      <c r="CC112" s="813"/>
      <c r="CD112" s="813"/>
      <c r="CE112" s="813"/>
      <c r="CF112" s="871">
        <v>33.5</v>
      </c>
      <c r="CG112" s="872"/>
      <c r="CH112" s="872"/>
      <c r="CI112" s="872"/>
      <c r="CJ112" s="872"/>
      <c r="CK112" s="923"/>
      <c r="CL112" s="817"/>
      <c r="CM112" s="811" t="s">
        <v>432</v>
      </c>
      <c r="CN112" s="748"/>
      <c r="CO112" s="748"/>
      <c r="CP112" s="748"/>
      <c r="CQ112" s="748"/>
      <c r="CR112" s="748"/>
      <c r="CS112" s="748"/>
      <c r="CT112" s="748"/>
      <c r="CU112" s="748"/>
      <c r="CV112" s="748"/>
      <c r="CW112" s="748"/>
      <c r="CX112" s="748"/>
      <c r="CY112" s="748"/>
      <c r="CZ112" s="748"/>
      <c r="DA112" s="748"/>
      <c r="DB112" s="748"/>
      <c r="DC112" s="748"/>
      <c r="DD112" s="748"/>
      <c r="DE112" s="748"/>
      <c r="DF112" s="749"/>
      <c r="DG112" s="812" t="s">
        <v>122</v>
      </c>
      <c r="DH112" s="813"/>
      <c r="DI112" s="813"/>
      <c r="DJ112" s="813"/>
      <c r="DK112" s="813"/>
      <c r="DL112" s="813" t="s">
        <v>122</v>
      </c>
      <c r="DM112" s="813"/>
      <c r="DN112" s="813"/>
      <c r="DO112" s="813"/>
      <c r="DP112" s="813"/>
      <c r="DQ112" s="813" t="s">
        <v>122</v>
      </c>
      <c r="DR112" s="813"/>
      <c r="DS112" s="813"/>
      <c r="DT112" s="813"/>
      <c r="DU112" s="813"/>
      <c r="DV112" s="790" t="s">
        <v>122</v>
      </c>
      <c r="DW112" s="790"/>
      <c r="DX112" s="790"/>
      <c r="DY112" s="790"/>
      <c r="DZ112" s="791"/>
    </row>
    <row r="113" spans="1:130" s="219" customFormat="1" ht="26.25" customHeight="1" x14ac:dyDescent="0.2">
      <c r="A113" s="910"/>
      <c r="B113" s="911"/>
      <c r="C113" s="748" t="s">
        <v>433</v>
      </c>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9"/>
      <c r="AA113" s="914">
        <v>1022513</v>
      </c>
      <c r="AB113" s="915"/>
      <c r="AC113" s="915"/>
      <c r="AD113" s="915"/>
      <c r="AE113" s="916"/>
      <c r="AF113" s="917">
        <v>1122631</v>
      </c>
      <c r="AG113" s="915"/>
      <c r="AH113" s="915"/>
      <c r="AI113" s="915"/>
      <c r="AJ113" s="916"/>
      <c r="AK113" s="917">
        <v>1080560</v>
      </c>
      <c r="AL113" s="915"/>
      <c r="AM113" s="915"/>
      <c r="AN113" s="915"/>
      <c r="AO113" s="916"/>
      <c r="AP113" s="918">
        <v>3.3</v>
      </c>
      <c r="AQ113" s="919"/>
      <c r="AR113" s="919"/>
      <c r="AS113" s="919"/>
      <c r="AT113" s="920"/>
      <c r="AU113" s="928"/>
      <c r="AV113" s="929"/>
      <c r="AW113" s="929"/>
      <c r="AX113" s="929"/>
      <c r="AY113" s="929"/>
      <c r="AZ113" s="811" t="s">
        <v>434</v>
      </c>
      <c r="BA113" s="748"/>
      <c r="BB113" s="748"/>
      <c r="BC113" s="748"/>
      <c r="BD113" s="748"/>
      <c r="BE113" s="748"/>
      <c r="BF113" s="748"/>
      <c r="BG113" s="748"/>
      <c r="BH113" s="748"/>
      <c r="BI113" s="748"/>
      <c r="BJ113" s="748"/>
      <c r="BK113" s="748"/>
      <c r="BL113" s="748"/>
      <c r="BM113" s="748"/>
      <c r="BN113" s="748"/>
      <c r="BO113" s="748"/>
      <c r="BP113" s="749"/>
      <c r="BQ113" s="812">
        <v>1314405</v>
      </c>
      <c r="BR113" s="813"/>
      <c r="BS113" s="813"/>
      <c r="BT113" s="813"/>
      <c r="BU113" s="813"/>
      <c r="BV113" s="813">
        <v>1569114</v>
      </c>
      <c r="BW113" s="813"/>
      <c r="BX113" s="813"/>
      <c r="BY113" s="813"/>
      <c r="BZ113" s="813"/>
      <c r="CA113" s="813">
        <v>1576391</v>
      </c>
      <c r="CB113" s="813"/>
      <c r="CC113" s="813"/>
      <c r="CD113" s="813"/>
      <c r="CE113" s="813"/>
      <c r="CF113" s="871">
        <v>4.8</v>
      </c>
      <c r="CG113" s="872"/>
      <c r="CH113" s="872"/>
      <c r="CI113" s="872"/>
      <c r="CJ113" s="872"/>
      <c r="CK113" s="923"/>
      <c r="CL113" s="817"/>
      <c r="CM113" s="811" t="s">
        <v>435</v>
      </c>
      <c r="CN113" s="748"/>
      <c r="CO113" s="748"/>
      <c r="CP113" s="748"/>
      <c r="CQ113" s="748"/>
      <c r="CR113" s="748"/>
      <c r="CS113" s="748"/>
      <c r="CT113" s="748"/>
      <c r="CU113" s="748"/>
      <c r="CV113" s="748"/>
      <c r="CW113" s="748"/>
      <c r="CX113" s="748"/>
      <c r="CY113" s="748"/>
      <c r="CZ113" s="748"/>
      <c r="DA113" s="748"/>
      <c r="DB113" s="748"/>
      <c r="DC113" s="748"/>
      <c r="DD113" s="748"/>
      <c r="DE113" s="748"/>
      <c r="DF113" s="749"/>
      <c r="DG113" s="775" t="s">
        <v>122</v>
      </c>
      <c r="DH113" s="776"/>
      <c r="DI113" s="776"/>
      <c r="DJ113" s="776"/>
      <c r="DK113" s="777"/>
      <c r="DL113" s="778" t="s">
        <v>122</v>
      </c>
      <c r="DM113" s="776"/>
      <c r="DN113" s="776"/>
      <c r="DO113" s="776"/>
      <c r="DP113" s="777"/>
      <c r="DQ113" s="778" t="s">
        <v>122</v>
      </c>
      <c r="DR113" s="776"/>
      <c r="DS113" s="776"/>
      <c r="DT113" s="776"/>
      <c r="DU113" s="777"/>
      <c r="DV113" s="820" t="s">
        <v>122</v>
      </c>
      <c r="DW113" s="821"/>
      <c r="DX113" s="821"/>
      <c r="DY113" s="821"/>
      <c r="DZ113" s="822"/>
    </row>
    <row r="114" spans="1:130" s="219" customFormat="1" ht="26.25" customHeight="1" x14ac:dyDescent="0.2">
      <c r="A114" s="910"/>
      <c r="B114" s="911"/>
      <c r="C114" s="748" t="s">
        <v>436</v>
      </c>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9"/>
      <c r="AA114" s="775">
        <v>105715</v>
      </c>
      <c r="AB114" s="776"/>
      <c r="AC114" s="776"/>
      <c r="AD114" s="776"/>
      <c r="AE114" s="777"/>
      <c r="AF114" s="778">
        <v>108286</v>
      </c>
      <c r="AG114" s="776"/>
      <c r="AH114" s="776"/>
      <c r="AI114" s="776"/>
      <c r="AJ114" s="777"/>
      <c r="AK114" s="778">
        <v>135823</v>
      </c>
      <c r="AL114" s="776"/>
      <c r="AM114" s="776"/>
      <c r="AN114" s="776"/>
      <c r="AO114" s="777"/>
      <c r="AP114" s="820">
        <v>0.4</v>
      </c>
      <c r="AQ114" s="821"/>
      <c r="AR114" s="821"/>
      <c r="AS114" s="821"/>
      <c r="AT114" s="822"/>
      <c r="AU114" s="928"/>
      <c r="AV114" s="929"/>
      <c r="AW114" s="929"/>
      <c r="AX114" s="929"/>
      <c r="AY114" s="929"/>
      <c r="AZ114" s="811" t="s">
        <v>437</v>
      </c>
      <c r="BA114" s="748"/>
      <c r="BB114" s="748"/>
      <c r="BC114" s="748"/>
      <c r="BD114" s="748"/>
      <c r="BE114" s="748"/>
      <c r="BF114" s="748"/>
      <c r="BG114" s="748"/>
      <c r="BH114" s="748"/>
      <c r="BI114" s="748"/>
      <c r="BJ114" s="748"/>
      <c r="BK114" s="748"/>
      <c r="BL114" s="748"/>
      <c r="BM114" s="748"/>
      <c r="BN114" s="748"/>
      <c r="BO114" s="748"/>
      <c r="BP114" s="749"/>
      <c r="BQ114" s="812">
        <v>9035201</v>
      </c>
      <c r="BR114" s="813"/>
      <c r="BS114" s="813"/>
      <c r="BT114" s="813"/>
      <c r="BU114" s="813"/>
      <c r="BV114" s="813">
        <v>9278349</v>
      </c>
      <c r="BW114" s="813"/>
      <c r="BX114" s="813"/>
      <c r="BY114" s="813"/>
      <c r="BZ114" s="813"/>
      <c r="CA114" s="813">
        <v>9614551</v>
      </c>
      <c r="CB114" s="813"/>
      <c r="CC114" s="813"/>
      <c r="CD114" s="813"/>
      <c r="CE114" s="813"/>
      <c r="CF114" s="871">
        <v>29.4</v>
      </c>
      <c r="CG114" s="872"/>
      <c r="CH114" s="872"/>
      <c r="CI114" s="872"/>
      <c r="CJ114" s="872"/>
      <c r="CK114" s="923"/>
      <c r="CL114" s="817"/>
      <c r="CM114" s="811" t="s">
        <v>438</v>
      </c>
      <c r="CN114" s="748"/>
      <c r="CO114" s="748"/>
      <c r="CP114" s="748"/>
      <c r="CQ114" s="748"/>
      <c r="CR114" s="748"/>
      <c r="CS114" s="748"/>
      <c r="CT114" s="748"/>
      <c r="CU114" s="748"/>
      <c r="CV114" s="748"/>
      <c r="CW114" s="748"/>
      <c r="CX114" s="748"/>
      <c r="CY114" s="748"/>
      <c r="CZ114" s="748"/>
      <c r="DA114" s="748"/>
      <c r="DB114" s="748"/>
      <c r="DC114" s="748"/>
      <c r="DD114" s="748"/>
      <c r="DE114" s="748"/>
      <c r="DF114" s="749"/>
      <c r="DG114" s="775" t="s">
        <v>122</v>
      </c>
      <c r="DH114" s="776"/>
      <c r="DI114" s="776"/>
      <c r="DJ114" s="776"/>
      <c r="DK114" s="777"/>
      <c r="DL114" s="778" t="s">
        <v>122</v>
      </c>
      <c r="DM114" s="776"/>
      <c r="DN114" s="776"/>
      <c r="DO114" s="776"/>
      <c r="DP114" s="777"/>
      <c r="DQ114" s="778" t="s">
        <v>122</v>
      </c>
      <c r="DR114" s="776"/>
      <c r="DS114" s="776"/>
      <c r="DT114" s="776"/>
      <c r="DU114" s="777"/>
      <c r="DV114" s="820" t="s">
        <v>122</v>
      </c>
      <c r="DW114" s="821"/>
      <c r="DX114" s="821"/>
      <c r="DY114" s="821"/>
      <c r="DZ114" s="822"/>
    </row>
    <row r="115" spans="1:130" s="219" customFormat="1" ht="26.25" customHeight="1" x14ac:dyDescent="0.2">
      <c r="A115" s="910"/>
      <c r="B115" s="911"/>
      <c r="C115" s="748" t="s">
        <v>439</v>
      </c>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9"/>
      <c r="AA115" s="914">
        <v>213270</v>
      </c>
      <c r="AB115" s="915"/>
      <c r="AC115" s="915"/>
      <c r="AD115" s="915"/>
      <c r="AE115" s="916"/>
      <c r="AF115" s="917">
        <v>211032</v>
      </c>
      <c r="AG115" s="915"/>
      <c r="AH115" s="915"/>
      <c r="AI115" s="915"/>
      <c r="AJ115" s="916"/>
      <c r="AK115" s="917">
        <v>209402</v>
      </c>
      <c r="AL115" s="915"/>
      <c r="AM115" s="915"/>
      <c r="AN115" s="915"/>
      <c r="AO115" s="916"/>
      <c r="AP115" s="918">
        <v>0.6</v>
      </c>
      <c r="AQ115" s="919"/>
      <c r="AR115" s="919"/>
      <c r="AS115" s="919"/>
      <c r="AT115" s="920"/>
      <c r="AU115" s="928"/>
      <c r="AV115" s="929"/>
      <c r="AW115" s="929"/>
      <c r="AX115" s="929"/>
      <c r="AY115" s="929"/>
      <c r="AZ115" s="811" t="s">
        <v>440</v>
      </c>
      <c r="BA115" s="748"/>
      <c r="BB115" s="748"/>
      <c r="BC115" s="748"/>
      <c r="BD115" s="748"/>
      <c r="BE115" s="748"/>
      <c r="BF115" s="748"/>
      <c r="BG115" s="748"/>
      <c r="BH115" s="748"/>
      <c r="BI115" s="748"/>
      <c r="BJ115" s="748"/>
      <c r="BK115" s="748"/>
      <c r="BL115" s="748"/>
      <c r="BM115" s="748"/>
      <c r="BN115" s="748"/>
      <c r="BO115" s="748"/>
      <c r="BP115" s="749"/>
      <c r="BQ115" s="812">
        <v>511449</v>
      </c>
      <c r="BR115" s="813"/>
      <c r="BS115" s="813"/>
      <c r="BT115" s="813"/>
      <c r="BU115" s="813"/>
      <c r="BV115" s="813">
        <v>586689</v>
      </c>
      <c r="BW115" s="813"/>
      <c r="BX115" s="813"/>
      <c r="BY115" s="813"/>
      <c r="BZ115" s="813"/>
      <c r="CA115" s="813">
        <v>478322</v>
      </c>
      <c r="CB115" s="813"/>
      <c r="CC115" s="813"/>
      <c r="CD115" s="813"/>
      <c r="CE115" s="813"/>
      <c r="CF115" s="871">
        <v>1.5</v>
      </c>
      <c r="CG115" s="872"/>
      <c r="CH115" s="872"/>
      <c r="CI115" s="872"/>
      <c r="CJ115" s="872"/>
      <c r="CK115" s="923"/>
      <c r="CL115" s="817"/>
      <c r="CM115" s="811" t="s">
        <v>441</v>
      </c>
      <c r="CN115" s="748"/>
      <c r="CO115" s="748"/>
      <c r="CP115" s="748"/>
      <c r="CQ115" s="748"/>
      <c r="CR115" s="748"/>
      <c r="CS115" s="748"/>
      <c r="CT115" s="748"/>
      <c r="CU115" s="748"/>
      <c r="CV115" s="748"/>
      <c r="CW115" s="748"/>
      <c r="CX115" s="748"/>
      <c r="CY115" s="748"/>
      <c r="CZ115" s="748"/>
      <c r="DA115" s="748"/>
      <c r="DB115" s="748"/>
      <c r="DC115" s="748"/>
      <c r="DD115" s="748"/>
      <c r="DE115" s="748"/>
      <c r="DF115" s="749"/>
      <c r="DG115" s="775">
        <v>2095102</v>
      </c>
      <c r="DH115" s="776"/>
      <c r="DI115" s="776"/>
      <c r="DJ115" s="776"/>
      <c r="DK115" s="777"/>
      <c r="DL115" s="778">
        <v>1999440</v>
      </c>
      <c r="DM115" s="776"/>
      <c r="DN115" s="776"/>
      <c r="DO115" s="776"/>
      <c r="DP115" s="777"/>
      <c r="DQ115" s="778">
        <v>2066724</v>
      </c>
      <c r="DR115" s="776"/>
      <c r="DS115" s="776"/>
      <c r="DT115" s="776"/>
      <c r="DU115" s="777"/>
      <c r="DV115" s="820">
        <v>6.3</v>
      </c>
      <c r="DW115" s="821"/>
      <c r="DX115" s="821"/>
      <c r="DY115" s="821"/>
      <c r="DZ115" s="822"/>
    </row>
    <row r="116" spans="1:130" s="219" customFormat="1" ht="26.25" customHeight="1" x14ac:dyDescent="0.2">
      <c r="A116" s="912"/>
      <c r="B116" s="913"/>
      <c r="C116" s="835" t="s">
        <v>442</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775" t="s">
        <v>122</v>
      </c>
      <c r="AB116" s="776"/>
      <c r="AC116" s="776"/>
      <c r="AD116" s="776"/>
      <c r="AE116" s="777"/>
      <c r="AF116" s="778" t="s">
        <v>122</v>
      </c>
      <c r="AG116" s="776"/>
      <c r="AH116" s="776"/>
      <c r="AI116" s="776"/>
      <c r="AJ116" s="777"/>
      <c r="AK116" s="778" t="s">
        <v>122</v>
      </c>
      <c r="AL116" s="776"/>
      <c r="AM116" s="776"/>
      <c r="AN116" s="776"/>
      <c r="AO116" s="777"/>
      <c r="AP116" s="820" t="s">
        <v>122</v>
      </c>
      <c r="AQ116" s="821"/>
      <c r="AR116" s="821"/>
      <c r="AS116" s="821"/>
      <c r="AT116" s="822"/>
      <c r="AU116" s="928"/>
      <c r="AV116" s="929"/>
      <c r="AW116" s="929"/>
      <c r="AX116" s="929"/>
      <c r="AY116" s="929"/>
      <c r="AZ116" s="905" t="s">
        <v>443</v>
      </c>
      <c r="BA116" s="906"/>
      <c r="BB116" s="906"/>
      <c r="BC116" s="906"/>
      <c r="BD116" s="906"/>
      <c r="BE116" s="906"/>
      <c r="BF116" s="906"/>
      <c r="BG116" s="906"/>
      <c r="BH116" s="906"/>
      <c r="BI116" s="906"/>
      <c r="BJ116" s="906"/>
      <c r="BK116" s="906"/>
      <c r="BL116" s="906"/>
      <c r="BM116" s="906"/>
      <c r="BN116" s="906"/>
      <c r="BO116" s="906"/>
      <c r="BP116" s="907"/>
      <c r="BQ116" s="812" t="s">
        <v>122</v>
      </c>
      <c r="BR116" s="813"/>
      <c r="BS116" s="813"/>
      <c r="BT116" s="813"/>
      <c r="BU116" s="813"/>
      <c r="BV116" s="813" t="s">
        <v>122</v>
      </c>
      <c r="BW116" s="813"/>
      <c r="BX116" s="813"/>
      <c r="BY116" s="813"/>
      <c r="BZ116" s="813"/>
      <c r="CA116" s="813" t="s">
        <v>122</v>
      </c>
      <c r="CB116" s="813"/>
      <c r="CC116" s="813"/>
      <c r="CD116" s="813"/>
      <c r="CE116" s="813"/>
      <c r="CF116" s="871" t="s">
        <v>122</v>
      </c>
      <c r="CG116" s="872"/>
      <c r="CH116" s="872"/>
      <c r="CI116" s="872"/>
      <c r="CJ116" s="872"/>
      <c r="CK116" s="923"/>
      <c r="CL116" s="817"/>
      <c r="CM116" s="811" t="s">
        <v>444</v>
      </c>
      <c r="CN116" s="748"/>
      <c r="CO116" s="748"/>
      <c r="CP116" s="748"/>
      <c r="CQ116" s="748"/>
      <c r="CR116" s="748"/>
      <c r="CS116" s="748"/>
      <c r="CT116" s="748"/>
      <c r="CU116" s="748"/>
      <c r="CV116" s="748"/>
      <c r="CW116" s="748"/>
      <c r="CX116" s="748"/>
      <c r="CY116" s="748"/>
      <c r="CZ116" s="748"/>
      <c r="DA116" s="748"/>
      <c r="DB116" s="748"/>
      <c r="DC116" s="748"/>
      <c r="DD116" s="748"/>
      <c r="DE116" s="748"/>
      <c r="DF116" s="749"/>
      <c r="DG116" s="775" t="s">
        <v>122</v>
      </c>
      <c r="DH116" s="776"/>
      <c r="DI116" s="776"/>
      <c r="DJ116" s="776"/>
      <c r="DK116" s="777"/>
      <c r="DL116" s="778" t="s">
        <v>122</v>
      </c>
      <c r="DM116" s="776"/>
      <c r="DN116" s="776"/>
      <c r="DO116" s="776"/>
      <c r="DP116" s="777"/>
      <c r="DQ116" s="778" t="s">
        <v>122</v>
      </c>
      <c r="DR116" s="776"/>
      <c r="DS116" s="776"/>
      <c r="DT116" s="776"/>
      <c r="DU116" s="777"/>
      <c r="DV116" s="820" t="s">
        <v>122</v>
      </c>
      <c r="DW116" s="821"/>
      <c r="DX116" s="821"/>
      <c r="DY116" s="821"/>
      <c r="DZ116" s="822"/>
    </row>
    <row r="117" spans="1:130" s="219" customFormat="1" ht="26.25" customHeight="1" x14ac:dyDescent="0.2">
      <c r="A117" s="89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73" t="s">
        <v>445</v>
      </c>
      <c r="Z117" s="893"/>
      <c r="AA117" s="898">
        <v>6995250</v>
      </c>
      <c r="AB117" s="899"/>
      <c r="AC117" s="899"/>
      <c r="AD117" s="899"/>
      <c r="AE117" s="900"/>
      <c r="AF117" s="901">
        <v>7327457</v>
      </c>
      <c r="AG117" s="899"/>
      <c r="AH117" s="899"/>
      <c r="AI117" s="899"/>
      <c r="AJ117" s="900"/>
      <c r="AK117" s="901">
        <v>7312190</v>
      </c>
      <c r="AL117" s="899"/>
      <c r="AM117" s="899"/>
      <c r="AN117" s="899"/>
      <c r="AO117" s="900"/>
      <c r="AP117" s="902"/>
      <c r="AQ117" s="903"/>
      <c r="AR117" s="903"/>
      <c r="AS117" s="903"/>
      <c r="AT117" s="904"/>
      <c r="AU117" s="928"/>
      <c r="AV117" s="929"/>
      <c r="AW117" s="929"/>
      <c r="AX117" s="929"/>
      <c r="AY117" s="929"/>
      <c r="AZ117" s="859" t="s">
        <v>446</v>
      </c>
      <c r="BA117" s="860"/>
      <c r="BB117" s="860"/>
      <c r="BC117" s="860"/>
      <c r="BD117" s="860"/>
      <c r="BE117" s="860"/>
      <c r="BF117" s="860"/>
      <c r="BG117" s="860"/>
      <c r="BH117" s="860"/>
      <c r="BI117" s="860"/>
      <c r="BJ117" s="860"/>
      <c r="BK117" s="860"/>
      <c r="BL117" s="860"/>
      <c r="BM117" s="860"/>
      <c r="BN117" s="860"/>
      <c r="BO117" s="860"/>
      <c r="BP117" s="861"/>
      <c r="BQ117" s="812" t="s">
        <v>122</v>
      </c>
      <c r="BR117" s="813"/>
      <c r="BS117" s="813"/>
      <c r="BT117" s="813"/>
      <c r="BU117" s="813"/>
      <c r="BV117" s="813" t="s">
        <v>122</v>
      </c>
      <c r="BW117" s="813"/>
      <c r="BX117" s="813"/>
      <c r="BY117" s="813"/>
      <c r="BZ117" s="813"/>
      <c r="CA117" s="813" t="s">
        <v>122</v>
      </c>
      <c r="CB117" s="813"/>
      <c r="CC117" s="813"/>
      <c r="CD117" s="813"/>
      <c r="CE117" s="813"/>
      <c r="CF117" s="871" t="s">
        <v>122</v>
      </c>
      <c r="CG117" s="872"/>
      <c r="CH117" s="872"/>
      <c r="CI117" s="872"/>
      <c r="CJ117" s="872"/>
      <c r="CK117" s="923"/>
      <c r="CL117" s="817"/>
      <c r="CM117" s="811" t="s">
        <v>447</v>
      </c>
      <c r="CN117" s="748"/>
      <c r="CO117" s="748"/>
      <c r="CP117" s="748"/>
      <c r="CQ117" s="748"/>
      <c r="CR117" s="748"/>
      <c r="CS117" s="748"/>
      <c r="CT117" s="748"/>
      <c r="CU117" s="748"/>
      <c r="CV117" s="748"/>
      <c r="CW117" s="748"/>
      <c r="CX117" s="748"/>
      <c r="CY117" s="748"/>
      <c r="CZ117" s="748"/>
      <c r="DA117" s="748"/>
      <c r="DB117" s="748"/>
      <c r="DC117" s="748"/>
      <c r="DD117" s="748"/>
      <c r="DE117" s="748"/>
      <c r="DF117" s="749"/>
      <c r="DG117" s="775" t="s">
        <v>122</v>
      </c>
      <c r="DH117" s="776"/>
      <c r="DI117" s="776"/>
      <c r="DJ117" s="776"/>
      <c r="DK117" s="777"/>
      <c r="DL117" s="778" t="s">
        <v>122</v>
      </c>
      <c r="DM117" s="776"/>
      <c r="DN117" s="776"/>
      <c r="DO117" s="776"/>
      <c r="DP117" s="777"/>
      <c r="DQ117" s="778" t="s">
        <v>122</v>
      </c>
      <c r="DR117" s="776"/>
      <c r="DS117" s="776"/>
      <c r="DT117" s="776"/>
      <c r="DU117" s="777"/>
      <c r="DV117" s="820" t="s">
        <v>122</v>
      </c>
      <c r="DW117" s="821"/>
      <c r="DX117" s="821"/>
      <c r="DY117" s="821"/>
      <c r="DZ117" s="822"/>
    </row>
    <row r="118" spans="1:130" s="219" customFormat="1" ht="26.25" customHeight="1" x14ac:dyDescent="0.2">
      <c r="A118" s="891" t="s">
        <v>421</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418</v>
      </c>
      <c r="AB118" s="892"/>
      <c r="AC118" s="892"/>
      <c r="AD118" s="892"/>
      <c r="AE118" s="893"/>
      <c r="AF118" s="894" t="s">
        <v>419</v>
      </c>
      <c r="AG118" s="892"/>
      <c r="AH118" s="892"/>
      <c r="AI118" s="892"/>
      <c r="AJ118" s="893"/>
      <c r="AK118" s="894" t="s">
        <v>294</v>
      </c>
      <c r="AL118" s="892"/>
      <c r="AM118" s="892"/>
      <c r="AN118" s="892"/>
      <c r="AO118" s="893"/>
      <c r="AP118" s="895" t="s">
        <v>420</v>
      </c>
      <c r="AQ118" s="896"/>
      <c r="AR118" s="896"/>
      <c r="AS118" s="896"/>
      <c r="AT118" s="897"/>
      <c r="AU118" s="928"/>
      <c r="AV118" s="929"/>
      <c r="AW118" s="929"/>
      <c r="AX118" s="929"/>
      <c r="AY118" s="929"/>
      <c r="AZ118" s="834" t="s">
        <v>448</v>
      </c>
      <c r="BA118" s="835"/>
      <c r="BB118" s="835"/>
      <c r="BC118" s="835"/>
      <c r="BD118" s="835"/>
      <c r="BE118" s="835"/>
      <c r="BF118" s="835"/>
      <c r="BG118" s="835"/>
      <c r="BH118" s="835"/>
      <c r="BI118" s="835"/>
      <c r="BJ118" s="835"/>
      <c r="BK118" s="835"/>
      <c r="BL118" s="835"/>
      <c r="BM118" s="835"/>
      <c r="BN118" s="835"/>
      <c r="BO118" s="835"/>
      <c r="BP118" s="836"/>
      <c r="BQ118" s="875" t="s">
        <v>122</v>
      </c>
      <c r="BR118" s="841"/>
      <c r="BS118" s="841"/>
      <c r="BT118" s="841"/>
      <c r="BU118" s="841"/>
      <c r="BV118" s="841" t="s">
        <v>122</v>
      </c>
      <c r="BW118" s="841"/>
      <c r="BX118" s="841"/>
      <c r="BY118" s="841"/>
      <c r="BZ118" s="841"/>
      <c r="CA118" s="841" t="s">
        <v>122</v>
      </c>
      <c r="CB118" s="841"/>
      <c r="CC118" s="841"/>
      <c r="CD118" s="841"/>
      <c r="CE118" s="841"/>
      <c r="CF118" s="871" t="s">
        <v>122</v>
      </c>
      <c r="CG118" s="872"/>
      <c r="CH118" s="872"/>
      <c r="CI118" s="872"/>
      <c r="CJ118" s="872"/>
      <c r="CK118" s="923"/>
      <c r="CL118" s="817"/>
      <c r="CM118" s="811" t="s">
        <v>449</v>
      </c>
      <c r="CN118" s="748"/>
      <c r="CO118" s="748"/>
      <c r="CP118" s="748"/>
      <c r="CQ118" s="748"/>
      <c r="CR118" s="748"/>
      <c r="CS118" s="748"/>
      <c r="CT118" s="748"/>
      <c r="CU118" s="748"/>
      <c r="CV118" s="748"/>
      <c r="CW118" s="748"/>
      <c r="CX118" s="748"/>
      <c r="CY118" s="748"/>
      <c r="CZ118" s="748"/>
      <c r="DA118" s="748"/>
      <c r="DB118" s="748"/>
      <c r="DC118" s="748"/>
      <c r="DD118" s="748"/>
      <c r="DE118" s="748"/>
      <c r="DF118" s="749"/>
      <c r="DG118" s="775" t="s">
        <v>122</v>
      </c>
      <c r="DH118" s="776"/>
      <c r="DI118" s="776"/>
      <c r="DJ118" s="776"/>
      <c r="DK118" s="777"/>
      <c r="DL118" s="778" t="s">
        <v>122</v>
      </c>
      <c r="DM118" s="776"/>
      <c r="DN118" s="776"/>
      <c r="DO118" s="776"/>
      <c r="DP118" s="777"/>
      <c r="DQ118" s="778" t="s">
        <v>122</v>
      </c>
      <c r="DR118" s="776"/>
      <c r="DS118" s="776"/>
      <c r="DT118" s="776"/>
      <c r="DU118" s="777"/>
      <c r="DV118" s="820" t="s">
        <v>122</v>
      </c>
      <c r="DW118" s="821"/>
      <c r="DX118" s="821"/>
      <c r="DY118" s="821"/>
      <c r="DZ118" s="822"/>
    </row>
    <row r="119" spans="1:130" s="219" customFormat="1" ht="26.25" customHeight="1" x14ac:dyDescent="0.2">
      <c r="A119" s="814" t="s">
        <v>424</v>
      </c>
      <c r="B119" s="815"/>
      <c r="C119" s="856" t="s">
        <v>425</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4">
        <v>174736</v>
      </c>
      <c r="AB119" s="885"/>
      <c r="AC119" s="885"/>
      <c r="AD119" s="885"/>
      <c r="AE119" s="886"/>
      <c r="AF119" s="887">
        <v>174894</v>
      </c>
      <c r="AG119" s="885"/>
      <c r="AH119" s="885"/>
      <c r="AI119" s="885"/>
      <c r="AJ119" s="886"/>
      <c r="AK119" s="887">
        <v>175056</v>
      </c>
      <c r="AL119" s="885"/>
      <c r="AM119" s="885"/>
      <c r="AN119" s="885"/>
      <c r="AO119" s="886"/>
      <c r="AP119" s="888">
        <v>0.5</v>
      </c>
      <c r="AQ119" s="889"/>
      <c r="AR119" s="889"/>
      <c r="AS119" s="889"/>
      <c r="AT119" s="890"/>
      <c r="AU119" s="930"/>
      <c r="AV119" s="931"/>
      <c r="AW119" s="931"/>
      <c r="AX119" s="931"/>
      <c r="AY119" s="931"/>
      <c r="AZ119" s="240" t="s">
        <v>177</v>
      </c>
      <c r="BA119" s="240"/>
      <c r="BB119" s="240"/>
      <c r="BC119" s="240"/>
      <c r="BD119" s="240"/>
      <c r="BE119" s="240"/>
      <c r="BF119" s="240"/>
      <c r="BG119" s="240"/>
      <c r="BH119" s="240"/>
      <c r="BI119" s="240"/>
      <c r="BJ119" s="240"/>
      <c r="BK119" s="240"/>
      <c r="BL119" s="240"/>
      <c r="BM119" s="240"/>
      <c r="BN119" s="240"/>
      <c r="BO119" s="873" t="s">
        <v>450</v>
      </c>
      <c r="BP119" s="874"/>
      <c r="BQ119" s="875">
        <v>96409964</v>
      </c>
      <c r="BR119" s="841"/>
      <c r="BS119" s="841"/>
      <c r="BT119" s="841"/>
      <c r="BU119" s="841"/>
      <c r="BV119" s="841">
        <v>90604599</v>
      </c>
      <c r="BW119" s="841"/>
      <c r="BX119" s="841"/>
      <c r="BY119" s="841"/>
      <c r="BZ119" s="841"/>
      <c r="CA119" s="841">
        <v>87523340</v>
      </c>
      <c r="CB119" s="841"/>
      <c r="CC119" s="841"/>
      <c r="CD119" s="841"/>
      <c r="CE119" s="841"/>
      <c r="CF119" s="744"/>
      <c r="CG119" s="745"/>
      <c r="CH119" s="745"/>
      <c r="CI119" s="745"/>
      <c r="CJ119" s="830"/>
      <c r="CK119" s="924"/>
      <c r="CL119" s="819"/>
      <c r="CM119" s="834" t="s">
        <v>451</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59">
        <v>358447</v>
      </c>
      <c r="DH119" s="760"/>
      <c r="DI119" s="760"/>
      <c r="DJ119" s="760"/>
      <c r="DK119" s="761"/>
      <c r="DL119" s="762">
        <v>322440</v>
      </c>
      <c r="DM119" s="760"/>
      <c r="DN119" s="760"/>
      <c r="DO119" s="760"/>
      <c r="DP119" s="761"/>
      <c r="DQ119" s="762">
        <v>288154</v>
      </c>
      <c r="DR119" s="760"/>
      <c r="DS119" s="760"/>
      <c r="DT119" s="760"/>
      <c r="DU119" s="761"/>
      <c r="DV119" s="844">
        <v>0.9</v>
      </c>
      <c r="DW119" s="845"/>
      <c r="DX119" s="845"/>
      <c r="DY119" s="845"/>
      <c r="DZ119" s="846"/>
    </row>
    <row r="120" spans="1:130" s="219" customFormat="1" ht="26.25" customHeight="1" x14ac:dyDescent="0.2">
      <c r="A120" s="816"/>
      <c r="B120" s="817"/>
      <c r="C120" s="811" t="s">
        <v>428</v>
      </c>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9"/>
      <c r="AA120" s="775" t="s">
        <v>122</v>
      </c>
      <c r="AB120" s="776"/>
      <c r="AC120" s="776"/>
      <c r="AD120" s="776"/>
      <c r="AE120" s="777"/>
      <c r="AF120" s="778" t="s">
        <v>122</v>
      </c>
      <c r="AG120" s="776"/>
      <c r="AH120" s="776"/>
      <c r="AI120" s="776"/>
      <c r="AJ120" s="777"/>
      <c r="AK120" s="778" t="s">
        <v>122</v>
      </c>
      <c r="AL120" s="776"/>
      <c r="AM120" s="776"/>
      <c r="AN120" s="776"/>
      <c r="AO120" s="777"/>
      <c r="AP120" s="820" t="s">
        <v>122</v>
      </c>
      <c r="AQ120" s="821"/>
      <c r="AR120" s="821"/>
      <c r="AS120" s="821"/>
      <c r="AT120" s="822"/>
      <c r="AU120" s="876" t="s">
        <v>452</v>
      </c>
      <c r="AV120" s="877"/>
      <c r="AW120" s="877"/>
      <c r="AX120" s="877"/>
      <c r="AY120" s="878"/>
      <c r="AZ120" s="856" t="s">
        <v>453</v>
      </c>
      <c r="BA120" s="804"/>
      <c r="BB120" s="804"/>
      <c r="BC120" s="804"/>
      <c r="BD120" s="804"/>
      <c r="BE120" s="804"/>
      <c r="BF120" s="804"/>
      <c r="BG120" s="804"/>
      <c r="BH120" s="804"/>
      <c r="BI120" s="804"/>
      <c r="BJ120" s="804"/>
      <c r="BK120" s="804"/>
      <c r="BL120" s="804"/>
      <c r="BM120" s="804"/>
      <c r="BN120" s="804"/>
      <c r="BO120" s="804"/>
      <c r="BP120" s="805"/>
      <c r="BQ120" s="857">
        <v>15097630</v>
      </c>
      <c r="BR120" s="838"/>
      <c r="BS120" s="838"/>
      <c r="BT120" s="838"/>
      <c r="BU120" s="838"/>
      <c r="BV120" s="838">
        <v>18358536</v>
      </c>
      <c r="BW120" s="838"/>
      <c r="BX120" s="838"/>
      <c r="BY120" s="838"/>
      <c r="BZ120" s="838"/>
      <c r="CA120" s="838">
        <v>20187580</v>
      </c>
      <c r="CB120" s="838"/>
      <c r="CC120" s="838"/>
      <c r="CD120" s="838"/>
      <c r="CE120" s="838"/>
      <c r="CF120" s="862">
        <v>61.6</v>
      </c>
      <c r="CG120" s="863"/>
      <c r="CH120" s="863"/>
      <c r="CI120" s="863"/>
      <c r="CJ120" s="863"/>
      <c r="CK120" s="864" t="s">
        <v>454</v>
      </c>
      <c r="CL120" s="848"/>
      <c r="CM120" s="848"/>
      <c r="CN120" s="848"/>
      <c r="CO120" s="849"/>
      <c r="CP120" s="868" t="s">
        <v>399</v>
      </c>
      <c r="CQ120" s="869"/>
      <c r="CR120" s="869"/>
      <c r="CS120" s="869"/>
      <c r="CT120" s="869"/>
      <c r="CU120" s="869"/>
      <c r="CV120" s="869"/>
      <c r="CW120" s="869"/>
      <c r="CX120" s="869"/>
      <c r="CY120" s="869"/>
      <c r="CZ120" s="869"/>
      <c r="DA120" s="869"/>
      <c r="DB120" s="869"/>
      <c r="DC120" s="869"/>
      <c r="DD120" s="869"/>
      <c r="DE120" s="869"/>
      <c r="DF120" s="870"/>
      <c r="DG120" s="857">
        <v>10322471</v>
      </c>
      <c r="DH120" s="838"/>
      <c r="DI120" s="838"/>
      <c r="DJ120" s="838"/>
      <c r="DK120" s="838"/>
      <c r="DL120" s="838">
        <v>8457119</v>
      </c>
      <c r="DM120" s="838"/>
      <c r="DN120" s="838"/>
      <c r="DO120" s="838"/>
      <c r="DP120" s="838"/>
      <c r="DQ120" s="838">
        <v>7499659</v>
      </c>
      <c r="DR120" s="838"/>
      <c r="DS120" s="838"/>
      <c r="DT120" s="838"/>
      <c r="DU120" s="838"/>
      <c r="DV120" s="839">
        <v>22.9</v>
      </c>
      <c r="DW120" s="839"/>
      <c r="DX120" s="839"/>
      <c r="DY120" s="839"/>
      <c r="DZ120" s="840"/>
    </row>
    <row r="121" spans="1:130" s="219" customFormat="1" ht="26.25" customHeight="1" x14ac:dyDescent="0.2">
      <c r="A121" s="816"/>
      <c r="B121" s="817"/>
      <c r="C121" s="859" t="s">
        <v>455</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775" t="s">
        <v>122</v>
      </c>
      <c r="AB121" s="776"/>
      <c r="AC121" s="776"/>
      <c r="AD121" s="776"/>
      <c r="AE121" s="777"/>
      <c r="AF121" s="778" t="s">
        <v>122</v>
      </c>
      <c r="AG121" s="776"/>
      <c r="AH121" s="776"/>
      <c r="AI121" s="776"/>
      <c r="AJ121" s="777"/>
      <c r="AK121" s="778" t="s">
        <v>122</v>
      </c>
      <c r="AL121" s="776"/>
      <c r="AM121" s="776"/>
      <c r="AN121" s="776"/>
      <c r="AO121" s="777"/>
      <c r="AP121" s="820" t="s">
        <v>122</v>
      </c>
      <c r="AQ121" s="821"/>
      <c r="AR121" s="821"/>
      <c r="AS121" s="821"/>
      <c r="AT121" s="822"/>
      <c r="AU121" s="879"/>
      <c r="AV121" s="880"/>
      <c r="AW121" s="880"/>
      <c r="AX121" s="880"/>
      <c r="AY121" s="881"/>
      <c r="AZ121" s="811" t="s">
        <v>456</v>
      </c>
      <c r="BA121" s="748"/>
      <c r="BB121" s="748"/>
      <c r="BC121" s="748"/>
      <c r="BD121" s="748"/>
      <c r="BE121" s="748"/>
      <c r="BF121" s="748"/>
      <c r="BG121" s="748"/>
      <c r="BH121" s="748"/>
      <c r="BI121" s="748"/>
      <c r="BJ121" s="748"/>
      <c r="BK121" s="748"/>
      <c r="BL121" s="748"/>
      <c r="BM121" s="748"/>
      <c r="BN121" s="748"/>
      <c r="BO121" s="748"/>
      <c r="BP121" s="749"/>
      <c r="BQ121" s="812">
        <v>14859959</v>
      </c>
      <c r="BR121" s="813"/>
      <c r="BS121" s="813"/>
      <c r="BT121" s="813"/>
      <c r="BU121" s="813"/>
      <c r="BV121" s="813">
        <v>12846726</v>
      </c>
      <c r="BW121" s="813"/>
      <c r="BX121" s="813"/>
      <c r="BY121" s="813"/>
      <c r="BZ121" s="813"/>
      <c r="CA121" s="813">
        <v>11542310</v>
      </c>
      <c r="CB121" s="813"/>
      <c r="CC121" s="813"/>
      <c r="CD121" s="813"/>
      <c r="CE121" s="813"/>
      <c r="CF121" s="871">
        <v>35.200000000000003</v>
      </c>
      <c r="CG121" s="872"/>
      <c r="CH121" s="872"/>
      <c r="CI121" s="872"/>
      <c r="CJ121" s="872"/>
      <c r="CK121" s="865"/>
      <c r="CL121" s="851"/>
      <c r="CM121" s="851"/>
      <c r="CN121" s="851"/>
      <c r="CO121" s="852"/>
      <c r="CP121" s="831" t="s">
        <v>395</v>
      </c>
      <c r="CQ121" s="832"/>
      <c r="CR121" s="832"/>
      <c r="CS121" s="832"/>
      <c r="CT121" s="832"/>
      <c r="CU121" s="832"/>
      <c r="CV121" s="832"/>
      <c r="CW121" s="832"/>
      <c r="CX121" s="832"/>
      <c r="CY121" s="832"/>
      <c r="CZ121" s="832"/>
      <c r="DA121" s="832"/>
      <c r="DB121" s="832"/>
      <c r="DC121" s="832"/>
      <c r="DD121" s="832"/>
      <c r="DE121" s="832"/>
      <c r="DF121" s="833"/>
      <c r="DG121" s="812">
        <v>1974052</v>
      </c>
      <c r="DH121" s="813"/>
      <c r="DI121" s="813"/>
      <c r="DJ121" s="813"/>
      <c r="DK121" s="813"/>
      <c r="DL121" s="813">
        <v>2018972</v>
      </c>
      <c r="DM121" s="813"/>
      <c r="DN121" s="813"/>
      <c r="DO121" s="813"/>
      <c r="DP121" s="813"/>
      <c r="DQ121" s="813">
        <v>2043073</v>
      </c>
      <c r="DR121" s="813"/>
      <c r="DS121" s="813"/>
      <c r="DT121" s="813"/>
      <c r="DU121" s="813"/>
      <c r="DV121" s="790">
        <v>6.2</v>
      </c>
      <c r="DW121" s="790"/>
      <c r="DX121" s="790"/>
      <c r="DY121" s="790"/>
      <c r="DZ121" s="791"/>
    </row>
    <row r="122" spans="1:130" s="219" customFormat="1" ht="26.25" customHeight="1" x14ac:dyDescent="0.2">
      <c r="A122" s="816"/>
      <c r="B122" s="817"/>
      <c r="C122" s="811" t="s">
        <v>438</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9"/>
      <c r="AA122" s="775" t="s">
        <v>122</v>
      </c>
      <c r="AB122" s="776"/>
      <c r="AC122" s="776"/>
      <c r="AD122" s="776"/>
      <c r="AE122" s="777"/>
      <c r="AF122" s="778" t="s">
        <v>122</v>
      </c>
      <c r="AG122" s="776"/>
      <c r="AH122" s="776"/>
      <c r="AI122" s="776"/>
      <c r="AJ122" s="777"/>
      <c r="AK122" s="778" t="s">
        <v>122</v>
      </c>
      <c r="AL122" s="776"/>
      <c r="AM122" s="776"/>
      <c r="AN122" s="776"/>
      <c r="AO122" s="777"/>
      <c r="AP122" s="820" t="s">
        <v>122</v>
      </c>
      <c r="AQ122" s="821"/>
      <c r="AR122" s="821"/>
      <c r="AS122" s="821"/>
      <c r="AT122" s="822"/>
      <c r="AU122" s="879"/>
      <c r="AV122" s="880"/>
      <c r="AW122" s="880"/>
      <c r="AX122" s="880"/>
      <c r="AY122" s="881"/>
      <c r="AZ122" s="834" t="s">
        <v>457</v>
      </c>
      <c r="BA122" s="835"/>
      <c r="BB122" s="835"/>
      <c r="BC122" s="835"/>
      <c r="BD122" s="835"/>
      <c r="BE122" s="835"/>
      <c r="BF122" s="835"/>
      <c r="BG122" s="835"/>
      <c r="BH122" s="835"/>
      <c r="BI122" s="835"/>
      <c r="BJ122" s="835"/>
      <c r="BK122" s="835"/>
      <c r="BL122" s="835"/>
      <c r="BM122" s="835"/>
      <c r="BN122" s="835"/>
      <c r="BO122" s="835"/>
      <c r="BP122" s="836"/>
      <c r="BQ122" s="875">
        <v>58255470</v>
      </c>
      <c r="BR122" s="841"/>
      <c r="BS122" s="841"/>
      <c r="BT122" s="841"/>
      <c r="BU122" s="841"/>
      <c r="BV122" s="841">
        <v>55391237</v>
      </c>
      <c r="BW122" s="841"/>
      <c r="BX122" s="841"/>
      <c r="BY122" s="841"/>
      <c r="BZ122" s="841"/>
      <c r="CA122" s="841">
        <v>52617067</v>
      </c>
      <c r="CB122" s="841"/>
      <c r="CC122" s="841"/>
      <c r="CD122" s="841"/>
      <c r="CE122" s="841"/>
      <c r="CF122" s="842">
        <v>160.6</v>
      </c>
      <c r="CG122" s="843"/>
      <c r="CH122" s="843"/>
      <c r="CI122" s="843"/>
      <c r="CJ122" s="843"/>
      <c r="CK122" s="865"/>
      <c r="CL122" s="851"/>
      <c r="CM122" s="851"/>
      <c r="CN122" s="851"/>
      <c r="CO122" s="852"/>
      <c r="CP122" s="831" t="s">
        <v>398</v>
      </c>
      <c r="CQ122" s="832"/>
      <c r="CR122" s="832"/>
      <c r="CS122" s="832"/>
      <c r="CT122" s="832"/>
      <c r="CU122" s="832"/>
      <c r="CV122" s="832"/>
      <c r="CW122" s="832"/>
      <c r="CX122" s="832"/>
      <c r="CY122" s="832"/>
      <c r="CZ122" s="832"/>
      <c r="DA122" s="832"/>
      <c r="DB122" s="832"/>
      <c r="DC122" s="832"/>
      <c r="DD122" s="832"/>
      <c r="DE122" s="832"/>
      <c r="DF122" s="833"/>
      <c r="DG122" s="812">
        <v>602571</v>
      </c>
      <c r="DH122" s="813"/>
      <c r="DI122" s="813"/>
      <c r="DJ122" s="813"/>
      <c r="DK122" s="813"/>
      <c r="DL122" s="813">
        <v>599460</v>
      </c>
      <c r="DM122" s="813"/>
      <c r="DN122" s="813"/>
      <c r="DO122" s="813"/>
      <c r="DP122" s="813"/>
      <c r="DQ122" s="813">
        <v>554861</v>
      </c>
      <c r="DR122" s="813"/>
      <c r="DS122" s="813"/>
      <c r="DT122" s="813"/>
      <c r="DU122" s="813"/>
      <c r="DV122" s="790">
        <v>1.7</v>
      </c>
      <c r="DW122" s="790"/>
      <c r="DX122" s="790"/>
      <c r="DY122" s="790"/>
      <c r="DZ122" s="791"/>
    </row>
    <row r="123" spans="1:130" s="219" customFormat="1" ht="26.25" customHeight="1" x14ac:dyDescent="0.2">
      <c r="A123" s="816"/>
      <c r="B123" s="817"/>
      <c r="C123" s="811" t="s">
        <v>444</v>
      </c>
      <c r="D123" s="748"/>
      <c r="E123" s="748"/>
      <c r="F123" s="748"/>
      <c r="G123" s="748"/>
      <c r="H123" s="748"/>
      <c r="I123" s="748"/>
      <c r="J123" s="748"/>
      <c r="K123" s="748"/>
      <c r="L123" s="748"/>
      <c r="M123" s="748"/>
      <c r="N123" s="748"/>
      <c r="O123" s="748"/>
      <c r="P123" s="748"/>
      <c r="Q123" s="748"/>
      <c r="R123" s="748"/>
      <c r="S123" s="748"/>
      <c r="T123" s="748"/>
      <c r="U123" s="748"/>
      <c r="V123" s="748"/>
      <c r="W123" s="748"/>
      <c r="X123" s="748"/>
      <c r="Y123" s="748"/>
      <c r="Z123" s="749"/>
      <c r="AA123" s="775" t="s">
        <v>122</v>
      </c>
      <c r="AB123" s="776"/>
      <c r="AC123" s="776"/>
      <c r="AD123" s="776"/>
      <c r="AE123" s="777"/>
      <c r="AF123" s="778" t="s">
        <v>122</v>
      </c>
      <c r="AG123" s="776"/>
      <c r="AH123" s="776"/>
      <c r="AI123" s="776"/>
      <c r="AJ123" s="777"/>
      <c r="AK123" s="778" t="s">
        <v>122</v>
      </c>
      <c r="AL123" s="776"/>
      <c r="AM123" s="776"/>
      <c r="AN123" s="776"/>
      <c r="AO123" s="777"/>
      <c r="AP123" s="820" t="s">
        <v>122</v>
      </c>
      <c r="AQ123" s="821"/>
      <c r="AR123" s="821"/>
      <c r="AS123" s="821"/>
      <c r="AT123" s="822"/>
      <c r="AU123" s="882"/>
      <c r="AV123" s="883"/>
      <c r="AW123" s="883"/>
      <c r="AX123" s="883"/>
      <c r="AY123" s="883"/>
      <c r="AZ123" s="240" t="s">
        <v>177</v>
      </c>
      <c r="BA123" s="240"/>
      <c r="BB123" s="240"/>
      <c r="BC123" s="240"/>
      <c r="BD123" s="240"/>
      <c r="BE123" s="240"/>
      <c r="BF123" s="240"/>
      <c r="BG123" s="240"/>
      <c r="BH123" s="240"/>
      <c r="BI123" s="240"/>
      <c r="BJ123" s="240"/>
      <c r="BK123" s="240"/>
      <c r="BL123" s="240"/>
      <c r="BM123" s="240"/>
      <c r="BN123" s="240"/>
      <c r="BO123" s="873" t="s">
        <v>458</v>
      </c>
      <c r="BP123" s="874"/>
      <c r="BQ123" s="828">
        <v>88213059</v>
      </c>
      <c r="BR123" s="829"/>
      <c r="BS123" s="829"/>
      <c r="BT123" s="829"/>
      <c r="BU123" s="829"/>
      <c r="BV123" s="829">
        <v>86596499</v>
      </c>
      <c r="BW123" s="829"/>
      <c r="BX123" s="829"/>
      <c r="BY123" s="829"/>
      <c r="BZ123" s="829"/>
      <c r="CA123" s="829">
        <v>84346957</v>
      </c>
      <c r="CB123" s="829"/>
      <c r="CC123" s="829"/>
      <c r="CD123" s="829"/>
      <c r="CE123" s="829"/>
      <c r="CF123" s="744"/>
      <c r="CG123" s="745"/>
      <c r="CH123" s="745"/>
      <c r="CI123" s="745"/>
      <c r="CJ123" s="830"/>
      <c r="CK123" s="865"/>
      <c r="CL123" s="851"/>
      <c r="CM123" s="851"/>
      <c r="CN123" s="851"/>
      <c r="CO123" s="852"/>
      <c r="CP123" s="831" t="s">
        <v>400</v>
      </c>
      <c r="CQ123" s="832"/>
      <c r="CR123" s="832"/>
      <c r="CS123" s="832"/>
      <c r="CT123" s="832"/>
      <c r="CU123" s="832"/>
      <c r="CV123" s="832"/>
      <c r="CW123" s="832"/>
      <c r="CX123" s="832"/>
      <c r="CY123" s="832"/>
      <c r="CZ123" s="832"/>
      <c r="DA123" s="832"/>
      <c r="DB123" s="832"/>
      <c r="DC123" s="832"/>
      <c r="DD123" s="832"/>
      <c r="DE123" s="832"/>
      <c r="DF123" s="833"/>
      <c r="DG123" s="775">
        <v>940030</v>
      </c>
      <c r="DH123" s="776"/>
      <c r="DI123" s="776"/>
      <c r="DJ123" s="776"/>
      <c r="DK123" s="777"/>
      <c r="DL123" s="778">
        <v>728952</v>
      </c>
      <c r="DM123" s="776"/>
      <c r="DN123" s="776"/>
      <c r="DO123" s="776"/>
      <c r="DP123" s="777"/>
      <c r="DQ123" s="778">
        <v>525959</v>
      </c>
      <c r="DR123" s="776"/>
      <c r="DS123" s="776"/>
      <c r="DT123" s="776"/>
      <c r="DU123" s="777"/>
      <c r="DV123" s="820">
        <v>1.6</v>
      </c>
      <c r="DW123" s="821"/>
      <c r="DX123" s="821"/>
      <c r="DY123" s="821"/>
      <c r="DZ123" s="822"/>
    </row>
    <row r="124" spans="1:130" s="219" customFormat="1" ht="26.25" customHeight="1" thickBot="1" x14ac:dyDescent="0.25">
      <c r="A124" s="816"/>
      <c r="B124" s="817"/>
      <c r="C124" s="811" t="s">
        <v>447</v>
      </c>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9"/>
      <c r="AA124" s="775" t="s">
        <v>122</v>
      </c>
      <c r="AB124" s="776"/>
      <c r="AC124" s="776"/>
      <c r="AD124" s="776"/>
      <c r="AE124" s="777"/>
      <c r="AF124" s="778" t="s">
        <v>122</v>
      </c>
      <c r="AG124" s="776"/>
      <c r="AH124" s="776"/>
      <c r="AI124" s="776"/>
      <c r="AJ124" s="777"/>
      <c r="AK124" s="778" t="s">
        <v>122</v>
      </c>
      <c r="AL124" s="776"/>
      <c r="AM124" s="776"/>
      <c r="AN124" s="776"/>
      <c r="AO124" s="777"/>
      <c r="AP124" s="820" t="s">
        <v>122</v>
      </c>
      <c r="AQ124" s="821"/>
      <c r="AR124" s="821"/>
      <c r="AS124" s="821"/>
      <c r="AT124" s="822"/>
      <c r="AU124" s="823" t="s">
        <v>459</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v>25</v>
      </c>
      <c r="BR124" s="827"/>
      <c r="BS124" s="827"/>
      <c r="BT124" s="827"/>
      <c r="BU124" s="827"/>
      <c r="BV124" s="827">
        <v>12.5</v>
      </c>
      <c r="BW124" s="827"/>
      <c r="BX124" s="827"/>
      <c r="BY124" s="827"/>
      <c r="BZ124" s="827"/>
      <c r="CA124" s="827">
        <v>9.6</v>
      </c>
      <c r="CB124" s="827"/>
      <c r="CC124" s="827"/>
      <c r="CD124" s="827"/>
      <c r="CE124" s="827"/>
      <c r="CF124" s="722"/>
      <c r="CG124" s="723"/>
      <c r="CH124" s="723"/>
      <c r="CI124" s="723"/>
      <c r="CJ124" s="858"/>
      <c r="CK124" s="866"/>
      <c r="CL124" s="866"/>
      <c r="CM124" s="866"/>
      <c r="CN124" s="866"/>
      <c r="CO124" s="867"/>
      <c r="CP124" s="831" t="s">
        <v>460</v>
      </c>
      <c r="CQ124" s="832"/>
      <c r="CR124" s="832"/>
      <c r="CS124" s="832"/>
      <c r="CT124" s="832"/>
      <c r="CU124" s="832"/>
      <c r="CV124" s="832"/>
      <c r="CW124" s="832"/>
      <c r="CX124" s="832"/>
      <c r="CY124" s="832"/>
      <c r="CZ124" s="832"/>
      <c r="DA124" s="832"/>
      <c r="DB124" s="832"/>
      <c r="DC124" s="832"/>
      <c r="DD124" s="832"/>
      <c r="DE124" s="832"/>
      <c r="DF124" s="833"/>
      <c r="DG124" s="759">
        <v>254759</v>
      </c>
      <c r="DH124" s="760"/>
      <c r="DI124" s="760"/>
      <c r="DJ124" s="760"/>
      <c r="DK124" s="761"/>
      <c r="DL124" s="762">
        <v>201966</v>
      </c>
      <c r="DM124" s="760"/>
      <c r="DN124" s="760"/>
      <c r="DO124" s="760"/>
      <c r="DP124" s="761"/>
      <c r="DQ124" s="762">
        <v>340420</v>
      </c>
      <c r="DR124" s="760"/>
      <c r="DS124" s="760"/>
      <c r="DT124" s="760"/>
      <c r="DU124" s="761"/>
      <c r="DV124" s="844">
        <v>1</v>
      </c>
      <c r="DW124" s="845"/>
      <c r="DX124" s="845"/>
      <c r="DY124" s="845"/>
      <c r="DZ124" s="846"/>
    </row>
    <row r="125" spans="1:130" s="219" customFormat="1" ht="26.25" customHeight="1" x14ac:dyDescent="0.2">
      <c r="A125" s="816"/>
      <c r="B125" s="817"/>
      <c r="C125" s="811" t="s">
        <v>449</v>
      </c>
      <c r="D125" s="748"/>
      <c r="E125" s="748"/>
      <c r="F125" s="748"/>
      <c r="G125" s="748"/>
      <c r="H125" s="748"/>
      <c r="I125" s="748"/>
      <c r="J125" s="748"/>
      <c r="K125" s="748"/>
      <c r="L125" s="748"/>
      <c r="M125" s="748"/>
      <c r="N125" s="748"/>
      <c r="O125" s="748"/>
      <c r="P125" s="748"/>
      <c r="Q125" s="748"/>
      <c r="R125" s="748"/>
      <c r="S125" s="748"/>
      <c r="T125" s="748"/>
      <c r="U125" s="748"/>
      <c r="V125" s="748"/>
      <c r="W125" s="748"/>
      <c r="X125" s="748"/>
      <c r="Y125" s="748"/>
      <c r="Z125" s="749"/>
      <c r="AA125" s="775" t="s">
        <v>122</v>
      </c>
      <c r="AB125" s="776"/>
      <c r="AC125" s="776"/>
      <c r="AD125" s="776"/>
      <c r="AE125" s="777"/>
      <c r="AF125" s="778" t="s">
        <v>122</v>
      </c>
      <c r="AG125" s="776"/>
      <c r="AH125" s="776"/>
      <c r="AI125" s="776"/>
      <c r="AJ125" s="777"/>
      <c r="AK125" s="778" t="s">
        <v>122</v>
      </c>
      <c r="AL125" s="776"/>
      <c r="AM125" s="776"/>
      <c r="AN125" s="776"/>
      <c r="AO125" s="777"/>
      <c r="AP125" s="820" t="s">
        <v>122</v>
      </c>
      <c r="AQ125" s="821"/>
      <c r="AR125" s="821"/>
      <c r="AS125" s="821"/>
      <c r="AT125" s="822"/>
      <c r="AU125" s="241"/>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21"/>
      <c r="BR125" s="221"/>
      <c r="BS125" s="221"/>
      <c r="BT125" s="221"/>
      <c r="BU125" s="221"/>
      <c r="BV125" s="221"/>
      <c r="BW125" s="221"/>
      <c r="BX125" s="221"/>
      <c r="BY125" s="221"/>
      <c r="BZ125" s="221"/>
      <c r="CA125" s="221"/>
      <c r="CB125" s="221"/>
      <c r="CC125" s="221"/>
      <c r="CD125" s="221"/>
      <c r="CE125" s="221"/>
      <c r="CF125" s="221"/>
      <c r="CG125" s="221"/>
      <c r="CH125" s="221"/>
      <c r="CI125" s="221"/>
      <c r="CJ125" s="243"/>
      <c r="CK125" s="847" t="s">
        <v>461</v>
      </c>
      <c r="CL125" s="848"/>
      <c r="CM125" s="848"/>
      <c r="CN125" s="848"/>
      <c r="CO125" s="849"/>
      <c r="CP125" s="856" t="s">
        <v>462</v>
      </c>
      <c r="CQ125" s="804"/>
      <c r="CR125" s="804"/>
      <c r="CS125" s="804"/>
      <c r="CT125" s="804"/>
      <c r="CU125" s="804"/>
      <c r="CV125" s="804"/>
      <c r="CW125" s="804"/>
      <c r="CX125" s="804"/>
      <c r="CY125" s="804"/>
      <c r="CZ125" s="804"/>
      <c r="DA125" s="804"/>
      <c r="DB125" s="804"/>
      <c r="DC125" s="804"/>
      <c r="DD125" s="804"/>
      <c r="DE125" s="804"/>
      <c r="DF125" s="805"/>
      <c r="DG125" s="857" t="s">
        <v>122</v>
      </c>
      <c r="DH125" s="838"/>
      <c r="DI125" s="838"/>
      <c r="DJ125" s="838"/>
      <c r="DK125" s="838"/>
      <c r="DL125" s="838" t="s">
        <v>122</v>
      </c>
      <c r="DM125" s="838"/>
      <c r="DN125" s="838"/>
      <c r="DO125" s="838"/>
      <c r="DP125" s="838"/>
      <c r="DQ125" s="838" t="s">
        <v>122</v>
      </c>
      <c r="DR125" s="838"/>
      <c r="DS125" s="838"/>
      <c r="DT125" s="838"/>
      <c r="DU125" s="838"/>
      <c r="DV125" s="839" t="s">
        <v>122</v>
      </c>
      <c r="DW125" s="839"/>
      <c r="DX125" s="839"/>
      <c r="DY125" s="839"/>
      <c r="DZ125" s="840"/>
    </row>
    <row r="126" spans="1:130" s="219" customFormat="1" ht="26.25" customHeight="1" thickBot="1" x14ac:dyDescent="0.25">
      <c r="A126" s="816"/>
      <c r="B126" s="817"/>
      <c r="C126" s="811" t="s">
        <v>451</v>
      </c>
      <c r="D126" s="748"/>
      <c r="E126" s="748"/>
      <c r="F126" s="748"/>
      <c r="G126" s="748"/>
      <c r="H126" s="748"/>
      <c r="I126" s="748"/>
      <c r="J126" s="748"/>
      <c r="K126" s="748"/>
      <c r="L126" s="748"/>
      <c r="M126" s="748"/>
      <c r="N126" s="748"/>
      <c r="O126" s="748"/>
      <c r="P126" s="748"/>
      <c r="Q126" s="748"/>
      <c r="R126" s="748"/>
      <c r="S126" s="748"/>
      <c r="T126" s="748"/>
      <c r="U126" s="748"/>
      <c r="V126" s="748"/>
      <c r="W126" s="748"/>
      <c r="X126" s="748"/>
      <c r="Y126" s="748"/>
      <c r="Z126" s="749"/>
      <c r="AA126" s="775">
        <v>38534</v>
      </c>
      <c r="AB126" s="776"/>
      <c r="AC126" s="776"/>
      <c r="AD126" s="776"/>
      <c r="AE126" s="777"/>
      <c r="AF126" s="778">
        <v>36138</v>
      </c>
      <c r="AG126" s="776"/>
      <c r="AH126" s="776"/>
      <c r="AI126" s="776"/>
      <c r="AJ126" s="777"/>
      <c r="AK126" s="778">
        <v>34346</v>
      </c>
      <c r="AL126" s="776"/>
      <c r="AM126" s="776"/>
      <c r="AN126" s="776"/>
      <c r="AO126" s="777"/>
      <c r="AP126" s="820">
        <v>0.1</v>
      </c>
      <c r="AQ126" s="821"/>
      <c r="AR126" s="821"/>
      <c r="AS126" s="821"/>
      <c r="AT126" s="822"/>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44"/>
      <c r="CE126" s="244"/>
      <c r="CF126" s="244"/>
      <c r="CG126" s="221"/>
      <c r="CH126" s="221"/>
      <c r="CI126" s="221"/>
      <c r="CJ126" s="243"/>
      <c r="CK126" s="850"/>
      <c r="CL126" s="851"/>
      <c r="CM126" s="851"/>
      <c r="CN126" s="851"/>
      <c r="CO126" s="852"/>
      <c r="CP126" s="811" t="s">
        <v>463</v>
      </c>
      <c r="CQ126" s="748"/>
      <c r="CR126" s="748"/>
      <c r="CS126" s="748"/>
      <c r="CT126" s="748"/>
      <c r="CU126" s="748"/>
      <c r="CV126" s="748"/>
      <c r="CW126" s="748"/>
      <c r="CX126" s="748"/>
      <c r="CY126" s="748"/>
      <c r="CZ126" s="748"/>
      <c r="DA126" s="748"/>
      <c r="DB126" s="748"/>
      <c r="DC126" s="748"/>
      <c r="DD126" s="748"/>
      <c r="DE126" s="748"/>
      <c r="DF126" s="749"/>
      <c r="DG126" s="812">
        <v>511449</v>
      </c>
      <c r="DH126" s="813"/>
      <c r="DI126" s="813"/>
      <c r="DJ126" s="813"/>
      <c r="DK126" s="813"/>
      <c r="DL126" s="813">
        <v>586689</v>
      </c>
      <c r="DM126" s="813"/>
      <c r="DN126" s="813"/>
      <c r="DO126" s="813"/>
      <c r="DP126" s="813"/>
      <c r="DQ126" s="813">
        <v>478322</v>
      </c>
      <c r="DR126" s="813"/>
      <c r="DS126" s="813"/>
      <c r="DT126" s="813"/>
      <c r="DU126" s="813"/>
      <c r="DV126" s="790">
        <v>1.5</v>
      </c>
      <c r="DW126" s="790"/>
      <c r="DX126" s="790"/>
      <c r="DY126" s="790"/>
      <c r="DZ126" s="791"/>
    </row>
    <row r="127" spans="1:130" s="219" customFormat="1" ht="26.25" customHeight="1" x14ac:dyDescent="0.2">
      <c r="A127" s="818"/>
      <c r="B127" s="819"/>
      <c r="C127" s="834" t="s">
        <v>464</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75" t="s">
        <v>122</v>
      </c>
      <c r="AB127" s="776"/>
      <c r="AC127" s="776"/>
      <c r="AD127" s="776"/>
      <c r="AE127" s="777"/>
      <c r="AF127" s="778" t="s">
        <v>122</v>
      </c>
      <c r="AG127" s="776"/>
      <c r="AH127" s="776"/>
      <c r="AI127" s="776"/>
      <c r="AJ127" s="777"/>
      <c r="AK127" s="778" t="s">
        <v>122</v>
      </c>
      <c r="AL127" s="776"/>
      <c r="AM127" s="776"/>
      <c r="AN127" s="776"/>
      <c r="AO127" s="777"/>
      <c r="AP127" s="820" t="s">
        <v>122</v>
      </c>
      <c r="AQ127" s="821"/>
      <c r="AR127" s="821"/>
      <c r="AS127" s="821"/>
      <c r="AT127" s="822"/>
      <c r="AU127" s="221"/>
      <c r="AV127" s="221"/>
      <c r="AW127" s="221"/>
      <c r="AX127" s="837" t="s">
        <v>465</v>
      </c>
      <c r="AY127" s="808"/>
      <c r="AZ127" s="808"/>
      <c r="BA127" s="808"/>
      <c r="BB127" s="808"/>
      <c r="BC127" s="808"/>
      <c r="BD127" s="808"/>
      <c r="BE127" s="809"/>
      <c r="BF127" s="807" t="s">
        <v>466</v>
      </c>
      <c r="BG127" s="808"/>
      <c r="BH127" s="808"/>
      <c r="BI127" s="808"/>
      <c r="BJ127" s="808"/>
      <c r="BK127" s="808"/>
      <c r="BL127" s="809"/>
      <c r="BM127" s="807" t="s">
        <v>467</v>
      </c>
      <c r="BN127" s="808"/>
      <c r="BO127" s="808"/>
      <c r="BP127" s="808"/>
      <c r="BQ127" s="808"/>
      <c r="BR127" s="808"/>
      <c r="BS127" s="809"/>
      <c r="BT127" s="807" t="s">
        <v>468</v>
      </c>
      <c r="BU127" s="808"/>
      <c r="BV127" s="808"/>
      <c r="BW127" s="808"/>
      <c r="BX127" s="808"/>
      <c r="BY127" s="808"/>
      <c r="BZ127" s="810"/>
      <c r="CA127" s="221"/>
      <c r="CB127" s="221"/>
      <c r="CC127" s="221"/>
      <c r="CD127" s="244"/>
      <c r="CE127" s="244"/>
      <c r="CF127" s="244"/>
      <c r="CG127" s="221"/>
      <c r="CH127" s="221"/>
      <c r="CI127" s="221"/>
      <c r="CJ127" s="243"/>
      <c r="CK127" s="850"/>
      <c r="CL127" s="851"/>
      <c r="CM127" s="851"/>
      <c r="CN127" s="851"/>
      <c r="CO127" s="852"/>
      <c r="CP127" s="811" t="s">
        <v>469</v>
      </c>
      <c r="CQ127" s="748"/>
      <c r="CR127" s="748"/>
      <c r="CS127" s="748"/>
      <c r="CT127" s="748"/>
      <c r="CU127" s="748"/>
      <c r="CV127" s="748"/>
      <c r="CW127" s="748"/>
      <c r="CX127" s="748"/>
      <c r="CY127" s="748"/>
      <c r="CZ127" s="748"/>
      <c r="DA127" s="748"/>
      <c r="DB127" s="748"/>
      <c r="DC127" s="748"/>
      <c r="DD127" s="748"/>
      <c r="DE127" s="748"/>
      <c r="DF127" s="749"/>
      <c r="DG127" s="812" t="s">
        <v>122</v>
      </c>
      <c r="DH127" s="813"/>
      <c r="DI127" s="813"/>
      <c r="DJ127" s="813"/>
      <c r="DK127" s="813"/>
      <c r="DL127" s="813" t="s">
        <v>122</v>
      </c>
      <c r="DM127" s="813"/>
      <c r="DN127" s="813"/>
      <c r="DO127" s="813"/>
      <c r="DP127" s="813"/>
      <c r="DQ127" s="813" t="s">
        <v>122</v>
      </c>
      <c r="DR127" s="813"/>
      <c r="DS127" s="813"/>
      <c r="DT127" s="813"/>
      <c r="DU127" s="813"/>
      <c r="DV127" s="790" t="s">
        <v>122</v>
      </c>
      <c r="DW127" s="790"/>
      <c r="DX127" s="790"/>
      <c r="DY127" s="790"/>
      <c r="DZ127" s="791"/>
    </row>
    <row r="128" spans="1:130" s="219" customFormat="1" ht="26.25" customHeight="1" thickBot="1" x14ac:dyDescent="0.25">
      <c r="A128" s="792" t="s">
        <v>470</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471</v>
      </c>
      <c r="X128" s="794"/>
      <c r="Y128" s="794"/>
      <c r="Z128" s="795"/>
      <c r="AA128" s="796">
        <v>1290863</v>
      </c>
      <c r="AB128" s="797"/>
      <c r="AC128" s="797"/>
      <c r="AD128" s="797"/>
      <c r="AE128" s="798"/>
      <c r="AF128" s="799">
        <v>1381928</v>
      </c>
      <c r="AG128" s="797"/>
      <c r="AH128" s="797"/>
      <c r="AI128" s="797"/>
      <c r="AJ128" s="798"/>
      <c r="AK128" s="799">
        <v>1285014</v>
      </c>
      <c r="AL128" s="797"/>
      <c r="AM128" s="797"/>
      <c r="AN128" s="797"/>
      <c r="AO128" s="798"/>
      <c r="AP128" s="800"/>
      <c r="AQ128" s="801"/>
      <c r="AR128" s="801"/>
      <c r="AS128" s="801"/>
      <c r="AT128" s="802"/>
      <c r="AU128" s="221"/>
      <c r="AV128" s="221"/>
      <c r="AW128" s="221"/>
      <c r="AX128" s="803" t="s">
        <v>472</v>
      </c>
      <c r="AY128" s="804"/>
      <c r="AZ128" s="804"/>
      <c r="BA128" s="804"/>
      <c r="BB128" s="804"/>
      <c r="BC128" s="804"/>
      <c r="BD128" s="804"/>
      <c r="BE128" s="805"/>
      <c r="BF128" s="782" t="s">
        <v>122</v>
      </c>
      <c r="BG128" s="783"/>
      <c r="BH128" s="783"/>
      <c r="BI128" s="783"/>
      <c r="BJ128" s="783"/>
      <c r="BK128" s="783"/>
      <c r="BL128" s="806"/>
      <c r="BM128" s="782">
        <v>11.52</v>
      </c>
      <c r="BN128" s="783"/>
      <c r="BO128" s="783"/>
      <c r="BP128" s="783"/>
      <c r="BQ128" s="783"/>
      <c r="BR128" s="783"/>
      <c r="BS128" s="806"/>
      <c r="BT128" s="782">
        <v>20</v>
      </c>
      <c r="BU128" s="783"/>
      <c r="BV128" s="783"/>
      <c r="BW128" s="783"/>
      <c r="BX128" s="783"/>
      <c r="BY128" s="783"/>
      <c r="BZ128" s="784"/>
      <c r="CA128" s="244"/>
      <c r="CB128" s="244"/>
      <c r="CC128" s="244"/>
      <c r="CD128" s="244"/>
      <c r="CE128" s="244"/>
      <c r="CF128" s="244"/>
      <c r="CG128" s="221"/>
      <c r="CH128" s="221"/>
      <c r="CI128" s="221"/>
      <c r="CJ128" s="243"/>
      <c r="CK128" s="853"/>
      <c r="CL128" s="854"/>
      <c r="CM128" s="854"/>
      <c r="CN128" s="854"/>
      <c r="CO128" s="855"/>
      <c r="CP128" s="785" t="s">
        <v>473</v>
      </c>
      <c r="CQ128" s="726"/>
      <c r="CR128" s="726"/>
      <c r="CS128" s="726"/>
      <c r="CT128" s="726"/>
      <c r="CU128" s="726"/>
      <c r="CV128" s="726"/>
      <c r="CW128" s="726"/>
      <c r="CX128" s="726"/>
      <c r="CY128" s="726"/>
      <c r="CZ128" s="726"/>
      <c r="DA128" s="726"/>
      <c r="DB128" s="726"/>
      <c r="DC128" s="726"/>
      <c r="DD128" s="726"/>
      <c r="DE128" s="726"/>
      <c r="DF128" s="727"/>
      <c r="DG128" s="786" t="s">
        <v>122</v>
      </c>
      <c r="DH128" s="787"/>
      <c r="DI128" s="787"/>
      <c r="DJ128" s="787"/>
      <c r="DK128" s="787"/>
      <c r="DL128" s="787" t="s">
        <v>122</v>
      </c>
      <c r="DM128" s="787"/>
      <c r="DN128" s="787"/>
      <c r="DO128" s="787"/>
      <c r="DP128" s="787"/>
      <c r="DQ128" s="787" t="s">
        <v>122</v>
      </c>
      <c r="DR128" s="787"/>
      <c r="DS128" s="787"/>
      <c r="DT128" s="787"/>
      <c r="DU128" s="787"/>
      <c r="DV128" s="788" t="s">
        <v>122</v>
      </c>
      <c r="DW128" s="788"/>
      <c r="DX128" s="788"/>
      <c r="DY128" s="788"/>
      <c r="DZ128" s="789"/>
    </row>
    <row r="129" spans="1:131" s="219" customFormat="1" ht="26.25" customHeight="1" x14ac:dyDescent="0.2">
      <c r="A129" s="770" t="s">
        <v>102</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474</v>
      </c>
      <c r="X129" s="773"/>
      <c r="Y129" s="773"/>
      <c r="Z129" s="774"/>
      <c r="AA129" s="775">
        <v>37885957</v>
      </c>
      <c r="AB129" s="776"/>
      <c r="AC129" s="776"/>
      <c r="AD129" s="776"/>
      <c r="AE129" s="777"/>
      <c r="AF129" s="778">
        <v>36955716</v>
      </c>
      <c r="AG129" s="776"/>
      <c r="AH129" s="776"/>
      <c r="AI129" s="776"/>
      <c r="AJ129" s="777"/>
      <c r="AK129" s="778">
        <v>37715417</v>
      </c>
      <c r="AL129" s="776"/>
      <c r="AM129" s="776"/>
      <c r="AN129" s="776"/>
      <c r="AO129" s="777"/>
      <c r="AP129" s="779"/>
      <c r="AQ129" s="780"/>
      <c r="AR129" s="780"/>
      <c r="AS129" s="780"/>
      <c r="AT129" s="781"/>
      <c r="AU129" s="222"/>
      <c r="AV129" s="222"/>
      <c r="AW129" s="222"/>
      <c r="AX129" s="747" t="s">
        <v>475</v>
      </c>
      <c r="AY129" s="748"/>
      <c r="AZ129" s="748"/>
      <c r="BA129" s="748"/>
      <c r="BB129" s="748"/>
      <c r="BC129" s="748"/>
      <c r="BD129" s="748"/>
      <c r="BE129" s="749"/>
      <c r="BF129" s="766" t="s">
        <v>122</v>
      </c>
      <c r="BG129" s="767"/>
      <c r="BH129" s="767"/>
      <c r="BI129" s="767"/>
      <c r="BJ129" s="767"/>
      <c r="BK129" s="767"/>
      <c r="BL129" s="768"/>
      <c r="BM129" s="766">
        <v>16.52</v>
      </c>
      <c r="BN129" s="767"/>
      <c r="BO129" s="767"/>
      <c r="BP129" s="767"/>
      <c r="BQ129" s="767"/>
      <c r="BR129" s="767"/>
      <c r="BS129" s="768"/>
      <c r="BT129" s="766">
        <v>30</v>
      </c>
      <c r="BU129" s="767"/>
      <c r="BV129" s="767"/>
      <c r="BW129" s="767"/>
      <c r="BX129" s="767"/>
      <c r="BY129" s="767"/>
      <c r="BZ129" s="769"/>
      <c r="CA129" s="245"/>
      <c r="CB129" s="245"/>
      <c r="CC129" s="245"/>
      <c r="CD129" s="245"/>
      <c r="CE129" s="245"/>
      <c r="CF129" s="245"/>
      <c r="CG129" s="245"/>
      <c r="CH129" s="245"/>
      <c r="CI129" s="245"/>
      <c r="CJ129" s="245"/>
      <c r="CK129" s="245"/>
      <c r="CL129" s="245"/>
      <c r="CM129" s="245"/>
      <c r="CN129" s="245"/>
      <c r="CO129" s="245"/>
      <c r="CP129" s="245"/>
      <c r="CQ129" s="245"/>
      <c r="CR129" s="245"/>
      <c r="CS129" s="245"/>
      <c r="CT129" s="245"/>
      <c r="CU129" s="245"/>
      <c r="CV129" s="245"/>
      <c r="CW129" s="245"/>
      <c r="CX129" s="245"/>
      <c r="CY129" s="245"/>
      <c r="CZ129" s="245"/>
      <c r="DA129" s="245"/>
      <c r="DB129" s="245"/>
      <c r="DC129" s="245"/>
      <c r="DD129" s="245"/>
      <c r="DE129" s="245"/>
      <c r="DF129" s="245"/>
      <c r="DG129" s="245"/>
      <c r="DH129" s="245"/>
      <c r="DI129" s="245"/>
      <c r="DJ129" s="245"/>
      <c r="DK129" s="245"/>
      <c r="DL129" s="245"/>
      <c r="DM129" s="245"/>
      <c r="DN129" s="245"/>
      <c r="DO129" s="245"/>
      <c r="DP129" s="222"/>
      <c r="DQ129" s="222"/>
      <c r="DR129" s="222"/>
      <c r="DS129" s="222"/>
      <c r="DT129" s="222"/>
      <c r="DU129" s="222"/>
      <c r="DV129" s="222"/>
      <c r="DW129" s="222"/>
      <c r="DX129" s="222"/>
      <c r="DY129" s="222"/>
      <c r="DZ129" s="222"/>
    </row>
    <row r="130" spans="1:131" s="219" customFormat="1" ht="26.25" customHeight="1" x14ac:dyDescent="0.2">
      <c r="A130" s="770" t="s">
        <v>476</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477</v>
      </c>
      <c r="X130" s="773"/>
      <c r="Y130" s="773"/>
      <c r="Z130" s="774"/>
      <c r="AA130" s="775">
        <v>5138126</v>
      </c>
      <c r="AB130" s="776"/>
      <c r="AC130" s="776"/>
      <c r="AD130" s="776"/>
      <c r="AE130" s="777"/>
      <c r="AF130" s="778">
        <v>5055039</v>
      </c>
      <c r="AG130" s="776"/>
      <c r="AH130" s="776"/>
      <c r="AI130" s="776"/>
      <c r="AJ130" s="777"/>
      <c r="AK130" s="778">
        <v>4958365</v>
      </c>
      <c r="AL130" s="776"/>
      <c r="AM130" s="776"/>
      <c r="AN130" s="776"/>
      <c r="AO130" s="777"/>
      <c r="AP130" s="779"/>
      <c r="AQ130" s="780"/>
      <c r="AR130" s="780"/>
      <c r="AS130" s="780"/>
      <c r="AT130" s="781"/>
      <c r="AU130" s="222"/>
      <c r="AV130" s="222"/>
      <c r="AW130" s="222"/>
      <c r="AX130" s="747" t="s">
        <v>478</v>
      </c>
      <c r="AY130" s="748"/>
      <c r="AZ130" s="748"/>
      <c r="BA130" s="748"/>
      <c r="BB130" s="748"/>
      <c r="BC130" s="748"/>
      <c r="BD130" s="748"/>
      <c r="BE130" s="749"/>
      <c r="BF130" s="750">
        <v>2.5</v>
      </c>
      <c r="BG130" s="751"/>
      <c r="BH130" s="751"/>
      <c r="BI130" s="751"/>
      <c r="BJ130" s="751"/>
      <c r="BK130" s="751"/>
      <c r="BL130" s="752"/>
      <c r="BM130" s="750">
        <v>25</v>
      </c>
      <c r="BN130" s="751"/>
      <c r="BO130" s="751"/>
      <c r="BP130" s="751"/>
      <c r="BQ130" s="751"/>
      <c r="BR130" s="751"/>
      <c r="BS130" s="752"/>
      <c r="BT130" s="750">
        <v>35</v>
      </c>
      <c r="BU130" s="751"/>
      <c r="BV130" s="751"/>
      <c r="BW130" s="751"/>
      <c r="BX130" s="751"/>
      <c r="BY130" s="751"/>
      <c r="BZ130" s="753"/>
      <c r="CA130" s="245"/>
      <c r="CB130" s="245"/>
      <c r="CC130" s="245"/>
      <c r="CD130" s="245"/>
      <c r="CE130" s="245"/>
      <c r="CF130" s="245"/>
      <c r="CG130" s="245"/>
      <c r="CH130" s="245"/>
      <c r="CI130" s="245"/>
      <c r="CJ130" s="245"/>
      <c r="CK130" s="245"/>
      <c r="CL130" s="245"/>
      <c r="CM130" s="245"/>
      <c r="CN130" s="245"/>
      <c r="CO130" s="245"/>
      <c r="CP130" s="245"/>
      <c r="CQ130" s="245"/>
      <c r="CR130" s="245"/>
      <c r="CS130" s="245"/>
      <c r="CT130" s="245"/>
      <c r="CU130" s="245"/>
      <c r="CV130" s="245"/>
      <c r="CW130" s="245"/>
      <c r="CX130" s="245"/>
      <c r="CY130" s="245"/>
      <c r="CZ130" s="245"/>
      <c r="DA130" s="245"/>
      <c r="DB130" s="245"/>
      <c r="DC130" s="245"/>
      <c r="DD130" s="245"/>
      <c r="DE130" s="245"/>
      <c r="DF130" s="245"/>
      <c r="DG130" s="245"/>
      <c r="DH130" s="245"/>
      <c r="DI130" s="245"/>
      <c r="DJ130" s="245"/>
      <c r="DK130" s="245"/>
      <c r="DL130" s="245"/>
      <c r="DM130" s="245"/>
      <c r="DN130" s="245"/>
      <c r="DO130" s="245"/>
      <c r="DP130" s="222"/>
      <c r="DQ130" s="222"/>
      <c r="DR130" s="222"/>
      <c r="DS130" s="222"/>
      <c r="DT130" s="222"/>
      <c r="DU130" s="222"/>
      <c r="DV130" s="222"/>
      <c r="DW130" s="222"/>
      <c r="DX130" s="222"/>
      <c r="DY130" s="222"/>
      <c r="DZ130" s="222"/>
    </row>
    <row r="131" spans="1:131" s="219" customFormat="1" ht="26.25" customHeight="1" thickBot="1" x14ac:dyDescent="0.25">
      <c r="A131" s="754"/>
      <c r="B131" s="755"/>
      <c r="C131" s="755"/>
      <c r="D131" s="755"/>
      <c r="E131" s="755"/>
      <c r="F131" s="755"/>
      <c r="G131" s="755"/>
      <c r="H131" s="755"/>
      <c r="I131" s="755"/>
      <c r="J131" s="755"/>
      <c r="K131" s="755"/>
      <c r="L131" s="755"/>
      <c r="M131" s="755"/>
      <c r="N131" s="755"/>
      <c r="O131" s="755"/>
      <c r="P131" s="755"/>
      <c r="Q131" s="755"/>
      <c r="R131" s="755"/>
      <c r="S131" s="755"/>
      <c r="T131" s="755"/>
      <c r="U131" s="755"/>
      <c r="V131" s="755"/>
      <c r="W131" s="756" t="s">
        <v>479</v>
      </c>
      <c r="X131" s="757"/>
      <c r="Y131" s="757"/>
      <c r="Z131" s="758"/>
      <c r="AA131" s="759">
        <v>32747831</v>
      </c>
      <c r="AB131" s="760"/>
      <c r="AC131" s="760"/>
      <c r="AD131" s="760"/>
      <c r="AE131" s="761"/>
      <c r="AF131" s="762">
        <v>31900677</v>
      </c>
      <c r="AG131" s="760"/>
      <c r="AH131" s="760"/>
      <c r="AI131" s="760"/>
      <c r="AJ131" s="761"/>
      <c r="AK131" s="762">
        <v>32757052</v>
      </c>
      <c r="AL131" s="760"/>
      <c r="AM131" s="760"/>
      <c r="AN131" s="760"/>
      <c r="AO131" s="761"/>
      <c r="AP131" s="763"/>
      <c r="AQ131" s="764"/>
      <c r="AR131" s="764"/>
      <c r="AS131" s="764"/>
      <c r="AT131" s="765"/>
      <c r="AU131" s="222"/>
      <c r="AV131" s="222"/>
      <c r="AW131" s="222"/>
      <c r="AX131" s="725" t="s">
        <v>480</v>
      </c>
      <c r="AY131" s="726"/>
      <c r="AZ131" s="726"/>
      <c r="BA131" s="726"/>
      <c r="BB131" s="726"/>
      <c r="BC131" s="726"/>
      <c r="BD131" s="726"/>
      <c r="BE131" s="727"/>
      <c r="BF131" s="728">
        <v>9.6</v>
      </c>
      <c r="BG131" s="729"/>
      <c r="BH131" s="729"/>
      <c r="BI131" s="729"/>
      <c r="BJ131" s="729"/>
      <c r="BK131" s="729"/>
      <c r="BL131" s="730"/>
      <c r="BM131" s="728">
        <v>350</v>
      </c>
      <c r="BN131" s="729"/>
      <c r="BO131" s="729"/>
      <c r="BP131" s="729"/>
      <c r="BQ131" s="729"/>
      <c r="BR131" s="729"/>
      <c r="BS131" s="730"/>
      <c r="BT131" s="731"/>
      <c r="BU131" s="732"/>
      <c r="BV131" s="732"/>
      <c r="BW131" s="732"/>
      <c r="BX131" s="732"/>
      <c r="BY131" s="732"/>
      <c r="BZ131" s="733"/>
      <c r="CA131" s="245"/>
      <c r="CB131" s="245"/>
      <c r="CC131" s="245"/>
      <c r="CD131" s="245"/>
      <c r="CE131" s="245"/>
      <c r="CF131" s="245"/>
      <c r="CG131" s="245"/>
      <c r="CH131" s="245"/>
      <c r="CI131" s="245"/>
      <c r="CJ131" s="245"/>
      <c r="CK131" s="245"/>
      <c r="CL131" s="245"/>
      <c r="CM131" s="245"/>
      <c r="CN131" s="245"/>
      <c r="CO131" s="245"/>
      <c r="CP131" s="245"/>
      <c r="CQ131" s="245"/>
      <c r="CR131" s="245"/>
      <c r="CS131" s="245"/>
      <c r="CT131" s="245"/>
      <c r="CU131" s="245"/>
      <c r="CV131" s="245"/>
      <c r="CW131" s="245"/>
      <c r="CX131" s="245"/>
      <c r="CY131" s="245"/>
      <c r="CZ131" s="245"/>
      <c r="DA131" s="245"/>
      <c r="DB131" s="245"/>
      <c r="DC131" s="245"/>
      <c r="DD131" s="245"/>
      <c r="DE131" s="245"/>
      <c r="DF131" s="245"/>
      <c r="DG131" s="245"/>
      <c r="DH131" s="245"/>
      <c r="DI131" s="245"/>
      <c r="DJ131" s="245"/>
      <c r="DK131" s="245"/>
      <c r="DL131" s="245"/>
      <c r="DM131" s="245"/>
      <c r="DN131" s="245"/>
      <c r="DO131" s="245"/>
      <c r="DP131" s="222"/>
      <c r="DQ131" s="222"/>
      <c r="DR131" s="222"/>
      <c r="DS131" s="222"/>
      <c r="DT131" s="222"/>
      <c r="DU131" s="222"/>
      <c r="DV131" s="222"/>
      <c r="DW131" s="222"/>
      <c r="DX131" s="222"/>
      <c r="DY131" s="222"/>
      <c r="DZ131" s="222"/>
    </row>
    <row r="132" spans="1:131" s="219" customFormat="1" ht="26.25" customHeight="1" x14ac:dyDescent="0.2">
      <c r="A132" s="734" t="s">
        <v>481</v>
      </c>
      <c r="B132" s="735"/>
      <c r="C132" s="735"/>
      <c r="D132" s="735"/>
      <c r="E132" s="735"/>
      <c r="F132" s="735"/>
      <c r="G132" s="735"/>
      <c r="H132" s="735"/>
      <c r="I132" s="735"/>
      <c r="J132" s="735"/>
      <c r="K132" s="735"/>
      <c r="L132" s="735"/>
      <c r="M132" s="735"/>
      <c r="N132" s="735"/>
      <c r="O132" s="735"/>
      <c r="P132" s="735"/>
      <c r="Q132" s="735"/>
      <c r="R132" s="735"/>
      <c r="S132" s="735"/>
      <c r="T132" s="735"/>
      <c r="U132" s="735"/>
      <c r="V132" s="738" t="s">
        <v>482</v>
      </c>
      <c r="W132" s="738"/>
      <c r="X132" s="738"/>
      <c r="Y132" s="738"/>
      <c r="Z132" s="739"/>
      <c r="AA132" s="740">
        <v>1.7291557420000001</v>
      </c>
      <c r="AB132" s="741"/>
      <c r="AC132" s="741"/>
      <c r="AD132" s="741"/>
      <c r="AE132" s="742"/>
      <c r="AF132" s="743">
        <v>2.7914454609999999</v>
      </c>
      <c r="AG132" s="741"/>
      <c r="AH132" s="741"/>
      <c r="AI132" s="741"/>
      <c r="AJ132" s="742"/>
      <c r="AK132" s="743">
        <v>3.2628422320000001</v>
      </c>
      <c r="AL132" s="741"/>
      <c r="AM132" s="741"/>
      <c r="AN132" s="741"/>
      <c r="AO132" s="742"/>
      <c r="AP132" s="744"/>
      <c r="AQ132" s="745"/>
      <c r="AR132" s="745"/>
      <c r="AS132" s="745"/>
      <c r="AT132" s="746"/>
      <c r="AU132" s="246"/>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3"/>
      <c r="BT132" s="222"/>
      <c r="BU132" s="222"/>
      <c r="BV132" s="222"/>
      <c r="BW132" s="222"/>
      <c r="BX132" s="222"/>
      <c r="BY132" s="222"/>
      <c r="BZ132" s="222"/>
      <c r="CA132" s="245"/>
      <c r="CB132" s="245"/>
      <c r="CC132" s="245"/>
      <c r="CD132" s="245"/>
      <c r="CE132" s="245"/>
      <c r="CF132" s="245"/>
      <c r="CG132" s="245"/>
      <c r="CH132" s="245"/>
      <c r="CI132" s="245"/>
      <c r="CJ132" s="245"/>
      <c r="CK132" s="245"/>
      <c r="CL132" s="245"/>
      <c r="CM132" s="245"/>
      <c r="CN132" s="245"/>
      <c r="CO132" s="245"/>
      <c r="CP132" s="245"/>
      <c r="CQ132" s="245"/>
      <c r="CR132" s="245"/>
      <c r="CS132" s="245"/>
      <c r="CT132" s="245"/>
      <c r="CU132" s="245"/>
      <c r="CV132" s="245"/>
      <c r="CW132" s="245"/>
      <c r="CX132" s="245"/>
      <c r="CY132" s="245"/>
      <c r="CZ132" s="245"/>
      <c r="DA132" s="245"/>
      <c r="DB132" s="245"/>
      <c r="DC132" s="245"/>
      <c r="DD132" s="245"/>
      <c r="DE132" s="245"/>
      <c r="DF132" s="245"/>
      <c r="DG132" s="245"/>
      <c r="DH132" s="245"/>
      <c r="DI132" s="245"/>
      <c r="DJ132" s="245"/>
      <c r="DK132" s="245"/>
      <c r="DL132" s="245"/>
      <c r="DM132" s="245"/>
      <c r="DN132" s="245"/>
      <c r="DO132" s="245"/>
      <c r="DP132" s="222"/>
      <c r="DQ132" s="222"/>
      <c r="DR132" s="222"/>
      <c r="DS132" s="222"/>
      <c r="DT132" s="222"/>
      <c r="DU132" s="222"/>
      <c r="DV132" s="222"/>
      <c r="DW132" s="222"/>
      <c r="DX132" s="222"/>
      <c r="DY132" s="222"/>
      <c r="DZ132" s="222"/>
    </row>
    <row r="133" spans="1:131" s="219" customFormat="1" ht="26.25" customHeight="1" thickBot="1" x14ac:dyDescent="0.25">
      <c r="A133" s="736"/>
      <c r="B133" s="737"/>
      <c r="C133" s="737"/>
      <c r="D133" s="737"/>
      <c r="E133" s="737"/>
      <c r="F133" s="737"/>
      <c r="G133" s="737"/>
      <c r="H133" s="737"/>
      <c r="I133" s="737"/>
      <c r="J133" s="737"/>
      <c r="K133" s="737"/>
      <c r="L133" s="737"/>
      <c r="M133" s="737"/>
      <c r="N133" s="737"/>
      <c r="O133" s="737"/>
      <c r="P133" s="737"/>
      <c r="Q133" s="737"/>
      <c r="R133" s="737"/>
      <c r="S133" s="737"/>
      <c r="T133" s="737"/>
      <c r="U133" s="737"/>
      <c r="V133" s="717" t="s">
        <v>483</v>
      </c>
      <c r="W133" s="717"/>
      <c r="X133" s="717"/>
      <c r="Y133" s="717"/>
      <c r="Z133" s="718"/>
      <c r="AA133" s="719">
        <v>1.7</v>
      </c>
      <c r="AB133" s="720"/>
      <c r="AC133" s="720"/>
      <c r="AD133" s="720"/>
      <c r="AE133" s="721"/>
      <c r="AF133" s="719">
        <v>2.1</v>
      </c>
      <c r="AG133" s="720"/>
      <c r="AH133" s="720"/>
      <c r="AI133" s="720"/>
      <c r="AJ133" s="721"/>
      <c r="AK133" s="719">
        <v>2.5</v>
      </c>
      <c r="AL133" s="720"/>
      <c r="AM133" s="720"/>
      <c r="AN133" s="720"/>
      <c r="AO133" s="721"/>
      <c r="AP133" s="722"/>
      <c r="AQ133" s="723"/>
      <c r="AR133" s="723"/>
      <c r="AS133" s="723"/>
      <c r="AT133" s="724"/>
      <c r="AU133" s="222"/>
      <c r="AV133" s="222"/>
      <c r="AW133" s="222"/>
      <c r="AX133" s="222"/>
      <c r="AY133" s="222"/>
      <c r="AZ133" s="222"/>
      <c r="BA133" s="222"/>
      <c r="BB133" s="222"/>
      <c r="BC133" s="222"/>
      <c r="BD133" s="222"/>
      <c r="BE133" s="222"/>
      <c r="BF133" s="222"/>
      <c r="BG133" s="222"/>
      <c r="BH133" s="222"/>
      <c r="BI133" s="222"/>
      <c r="BJ133" s="222"/>
      <c r="BK133" s="222"/>
      <c r="BL133" s="222"/>
      <c r="BM133" s="222"/>
      <c r="BN133" s="245"/>
      <c r="BO133" s="245"/>
      <c r="BP133" s="245"/>
      <c r="BQ133" s="245"/>
      <c r="BR133" s="245"/>
      <c r="BS133" s="245"/>
      <c r="BT133" s="245"/>
      <c r="BU133" s="245"/>
      <c r="BV133" s="245"/>
      <c r="BW133" s="245"/>
      <c r="BX133" s="245"/>
      <c r="BY133" s="245"/>
      <c r="BZ133" s="245"/>
      <c r="CA133" s="245"/>
      <c r="CB133" s="245"/>
      <c r="CC133" s="245"/>
      <c r="CD133" s="245"/>
      <c r="CE133" s="245"/>
      <c r="CF133" s="245"/>
      <c r="CG133" s="245"/>
      <c r="CH133" s="245"/>
      <c r="CI133" s="245"/>
      <c r="CJ133" s="245"/>
      <c r="CK133" s="245"/>
      <c r="CL133" s="245"/>
      <c r="CM133" s="245"/>
      <c r="CN133" s="245"/>
      <c r="CO133" s="245"/>
      <c r="CP133" s="245"/>
      <c r="CQ133" s="245"/>
      <c r="CR133" s="245"/>
      <c r="CS133" s="245"/>
      <c r="CT133" s="245"/>
      <c r="CU133" s="245"/>
      <c r="CV133" s="245"/>
      <c r="CW133" s="245"/>
      <c r="CX133" s="245"/>
      <c r="CY133" s="245"/>
      <c r="CZ133" s="245"/>
      <c r="DA133" s="245"/>
      <c r="DB133" s="245"/>
      <c r="DC133" s="245"/>
      <c r="DD133" s="245"/>
      <c r="DE133" s="245"/>
      <c r="DF133" s="245"/>
      <c r="DG133" s="245"/>
      <c r="DH133" s="245"/>
      <c r="DI133" s="245"/>
      <c r="DJ133" s="245"/>
      <c r="DK133" s="245"/>
      <c r="DL133" s="245"/>
      <c r="DM133" s="245"/>
      <c r="DN133" s="245"/>
      <c r="DO133" s="245"/>
      <c r="DP133" s="222"/>
      <c r="DQ133" s="222"/>
      <c r="DR133" s="222"/>
      <c r="DS133" s="222"/>
      <c r="DT133" s="222"/>
      <c r="DU133" s="222"/>
      <c r="DV133" s="222"/>
      <c r="DW133" s="222"/>
      <c r="DX133" s="222"/>
      <c r="DY133" s="222"/>
      <c r="DZ133" s="222"/>
    </row>
    <row r="134" spans="1:131" ht="11.25" customHeight="1" x14ac:dyDescent="0.2">
      <c r="A134" s="247"/>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22"/>
      <c r="AV134" s="222"/>
      <c r="AW134" s="222"/>
      <c r="AX134" s="222"/>
      <c r="AY134" s="222"/>
      <c r="AZ134" s="222"/>
      <c r="BA134" s="222"/>
      <c r="BB134" s="222"/>
      <c r="BC134" s="222"/>
      <c r="BD134" s="222"/>
      <c r="BE134" s="222"/>
      <c r="BF134" s="222"/>
      <c r="BG134" s="222"/>
      <c r="BH134" s="222"/>
      <c r="BI134" s="222"/>
      <c r="BJ134" s="222"/>
      <c r="BK134" s="222"/>
      <c r="BL134" s="222"/>
      <c r="BM134" s="222"/>
      <c r="BN134" s="245"/>
      <c r="BO134" s="245"/>
      <c r="BP134" s="245"/>
      <c r="BQ134" s="245"/>
      <c r="BR134" s="245"/>
      <c r="BS134" s="245"/>
      <c r="BT134" s="245"/>
      <c r="BU134" s="245"/>
      <c r="BV134" s="245"/>
      <c r="BW134" s="245"/>
      <c r="BX134" s="245"/>
      <c r="BY134" s="245"/>
      <c r="BZ134" s="245"/>
      <c r="CA134" s="245"/>
      <c r="CB134" s="245"/>
      <c r="CC134" s="245"/>
      <c r="CD134" s="245"/>
      <c r="CE134" s="245"/>
      <c r="CF134" s="245"/>
      <c r="CG134" s="245"/>
      <c r="CH134" s="245"/>
      <c r="CI134" s="245"/>
      <c r="CJ134" s="245"/>
      <c r="CK134" s="245"/>
      <c r="CL134" s="245"/>
      <c r="CM134" s="245"/>
      <c r="CN134" s="245"/>
      <c r="CO134" s="245"/>
      <c r="CP134" s="245"/>
      <c r="CQ134" s="245"/>
      <c r="CR134" s="245"/>
      <c r="CS134" s="245"/>
      <c r="CT134" s="245"/>
      <c r="CU134" s="245"/>
      <c r="CV134" s="245"/>
      <c r="CW134" s="245"/>
      <c r="CX134" s="245"/>
      <c r="CY134" s="245"/>
      <c r="CZ134" s="245"/>
      <c r="DA134" s="245"/>
      <c r="DB134" s="245"/>
      <c r="DC134" s="245"/>
      <c r="DD134" s="245"/>
      <c r="DE134" s="245"/>
      <c r="DF134" s="245"/>
      <c r="DG134" s="245"/>
      <c r="DH134" s="245"/>
      <c r="DI134" s="245"/>
      <c r="DJ134" s="245"/>
      <c r="DK134" s="245"/>
      <c r="DL134" s="245"/>
      <c r="DM134" s="245"/>
      <c r="DN134" s="245"/>
      <c r="DO134" s="245"/>
      <c r="DP134" s="222"/>
      <c r="DQ134" s="222"/>
      <c r="DR134" s="222"/>
      <c r="DS134" s="222"/>
      <c r="DT134" s="222"/>
      <c r="DU134" s="222"/>
      <c r="DV134" s="222"/>
      <c r="DW134" s="222"/>
      <c r="DX134" s="222"/>
      <c r="DY134" s="222"/>
      <c r="DZ134" s="222"/>
      <c r="EA134" s="219"/>
    </row>
    <row r="135" spans="1:131" ht="14.4" hidden="1" x14ac:dyDescent="0.2">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c r="CO135" s="247"/>
      <c r="CP135" s="247"/>
      <c r="CQ135" s="247"/>
      <c r="CR135" s="247"/>
      <c r="CS135" s="247"/>
      <c r="CT135" s="247"/>
      <c r="CU135" s="247"/>
      <c r="CV135" s="247"/>
      <c r="CW135" s="247"/>
      <c r="CX135" s="247"/>
      <c r="CY135" s="247"/>
      <c r="CZ135" s="247"/>
      <c r="DA135" s="247"/>
      <c r="DB135" s="247"/>
      <c r="DC135" s="247"/>
      <c r="DD135" s="247"/>
      <c r="DE135" s="247"/>
      <c r="DF135" s="247"/>
      <c r="DG135" s="247"/>
      <c r="DH135" s="247"/>
      <c r="DI135" s="247"/>
      <c r="DJ135" s="247"/>
      <c r="DK135" s="247"/>
      <c r="DL135" s="247"/>
      <c r="DM135" s="247"/>
      <c r="DN135" s="247"/>
      <c r="DO135" s="247"/>
      <c r="DP135" s="247"/>
      <c r="DQ135" s="247"/>
      <c r="DR135" s="247"/>
      <c r="DS135" s="247"/>
      <c r="DT135" s="247"/>
      <c r="DU135" s="247"/>
      <c r="DV135" s="247"/>
      <c r="DW135" s="247"/>
      <c r="DX135" s="247"/>
      <c r="DY135" s="247"/>
      <c r="DZ135" s="247"/>
    </row>
  </sheetData>
  <sheetProtection algorithmName="SHA-512" hashValue="ds6RM6eW4ViD6ftN4Vox/x43RNxd7c+gKkCX3xqBAxtNhcUiMAXAyAZiSsCuWClplDQJE7Wkv/287RBX9z1sFA==" saltValue="KazzAbCUEa6ic+BSIfeA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44" zoomScale="85" zoomScaleNormal="85" zoomScaleSheetLayoutView="85" workbookViewId="0"/>
  </sheetViews>
  <sheetFormatPr defaultColWidth="0" defaultRowHeight="13.5" customHeight="1" zeroHeight="1" x14ac:dyDescent="0.2"/>
  <cols>
    <col min="1" max="120" width="2.77734375" style="249" customWidth="1"/>
    <col min="121" max="121" width="0" style="248" hidden="1" customWidth="1"/>
    <col min="122" max="16384" width="9" style="248" hidden="1"/>
  </cols>
  <sheetData>
    <row r="1" spans="1:120" ht="13.2" x14ac:dyDescent="0.2">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8"/>
    </row>
    <row r="17" spans="119:120" ht="13.2" x14ac:dyDescent="0.2">
      <c r="DP17" s="248"/>
    </row>
    <row r="18" spans="119:120" ht="13.2" x14ac:dyDescent="0.2"/>
    <row r="19" spans="119:120" ht="13.2" x14ac:dyDescent="0.2"/>
    <row r="20" spans="119:120" ht="13.2" x14ac:dyDescent="0.2">
      <c r="DO20" s="248"/>
      <c r="DP20" s="248"/>
    </row>
    <row r="21" spans="119:120" ht="13.2" x14ac:dyDescent="0.2">
      <c r="DP21" s="248"/>
    </row>
    <row r="22" spans="119:120" ht="13.2" x14ac:dyDescent="0.2"/>
    <row r="23" spans="119:120" ht="13.2" x14ac:dyDescent="0.2">
      <c r="DO23" s="248"/>
      <c r="DP23" s="248"/>
    </row>
    <row r="24" spans="119:120" ht="13.2" x14ac:dyDescent="0.2">
      <c r="DP24" s="248"/>
    </row>
    <row r="25" spans="119:120" ht="13.2" x14ac:dyDescent="0.2">
      <c r="DP25" s="248"/>
    </row>
    <row r="26" spans="119:120" ht="13.2" x14ac:dyDescent="0.2">
      <c r="DO26" s="248"/>
      <c r="DP26" s="248"/>
    </row>
    <row r="27" spans="119:120" ht="13.2" x14ac:dyDescent="0.2"/>
    <row r="28" spans="119:120" ht="13.2" x14ac:dyDescent="0.2">
      <c r="DO28" s="248"/>
      <c r="DP28" s="248"/>
    </row>
    <row r="29" spans="119:120" ht="13.2" x14ac:dyDescent="0.2">
      <c r="DP29" s="248"/>
    </row>
    <row r="30" spans="119:120" ht="13.2" x14ac:dyDescent="0.2"/>
    <row r="31" spans="119:120" ht="13.2" x14ac:dyDescent="0.2">
      <c r="DO31" s="248"/>
      <c r="DP31" s="248"/>
    </row>
    <row r="32" spans="119:120" ht="13.2" x14ac:dyDescent="0.2"/>
    <row r="33" spans="98:120" ht="13.2" x14ac:dyDescent="0.2">
      <c r="DO33" s="248"/>
      <c r="DP33" s="248"/>
    </row>
    <row r="34" spans="98:120" ht="13.2" x14ac:dyDescent="0.2">
      <c r="DM34" s="248"/>
    </row>
    <row r="35" spans="98:120" ht="13.2" x14ac:dyDescent="0.2">
      <c r="CT35" s="248"/>
      <c r="CU35" s="248"/>
      <c r="CV35" s="248"/>
      <c r="CY35" s="248"/>
      <c r="CZ35" s="248"/>
      <c r="DA35" s="248"/>
      <c r="DD35" s="248"/>
      <c r="DE35" s="248"/>
      <c r="DF35" s="248"/>
      <c r="DI35" s="248"/>
      <c r="DJ35" s="248"/>
      <c r="DK35" s="248"/>
      <c r="DM35" s="248"/>
      <c r="DN35" s="248"/>
      <c r="DO35" s="248"/>
      <c r="DP35" s="248"/>
    </row>
    <row r="36" spans="98:120" ht="13.2" x14ac:dyDescent="0.2"/>
    <row r="37" spans="98:120" ht="13.2" x14ac:dyDescent="0.2">
      <c r="CW37" s="248"/>
      <c r="DB37" s="248"/>
      <c r="DG37" s="248"/>
      <c r="DL37" s="248"/>
      <c r="DP37" s="248"/>
    </row>
    <row r="38" spans="98:120" ht="13.2" x14ac:dyDescent="0.2">
      <c r="CT38" s="248"/>
      <c r="CU38" s="248"/>
      <c r="CV38" s="248"/>
      <c r="CW38" s="248"/>
      <c r="CY38" s="248"/>
      <c r="CZ38" s="248"/>
      <c r="DA38" s="248"/>
      <c r="DB38" s="248"/>
      <c r="DD38" s="248"/>
      <c r="DE38" s="248"/>
      <c r="DF38" s="248"/>
      <c r="DG38" s="248"/>
      <c r="DI38" s="248"/>
      <c r="DJ38" s="248"/>
      <c r="DK38" s="248"/>
      <c r="DL38" s="248"/>
      <c r="DN38" s="248"/>
      <c r="DO38" s="248"/>
      <c r="DP38" s="24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8"/>
      <c r="DO49" s="248"/>
      <c r="DP49" s="24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8"/>
      <c r="CS63" s="248"/>
      <c r="CX63" s="248"/>
      <c r="DC63" s="248"/>
      <c r="DH63" s="248"/>
    </row>
    <row r="64" spans="22:120" ht="13.2" x14ac:dyDescent="0.2">
      <c r="V64" s="248"/>
    </row>
    <row r="65" spans="15:120" ht="13.2" x14ac:dyDescent="0.2">
      <c r="X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c r="BS65" s="248"/>
      <c r="BT65" s="248"/>
      <c r="BU65" s="248"/>
      <c r="BV65" s="248"/>
      <c r="BW65" s="248"/>
      <c r="BX65" s="248"/>
      <c r="BY65" s="248"/>
      <c r="BZ65" s="248"/>
      <c r="CA65" s="248"/>
      <c r="CB65" s="248"/>
      <c r="CC65" s="248"/>
      <c r="CD65" s="248"/>
      <c r="CE65" s="248"/>
      <c r="CF65" s="248"/>
      <c r="CG65" s="248"/>
      <c r="CH65" s="248"/>
      <c r="CI65" s="248"/>
      <c r="CJ65" s="248"/>
      <c r="CK65" s="248"/>
      <c r="CL65" s="248"/>
      <c r="CM65" s="248"/>
      <c r="CN65" s="248"/>
      <c r="CO65" s="248"/>
      <c r="CP65" s="248"/>
      <c r="CQ65" s="248"/>
      <c r="CR65" s="248"/>
      <c r="CU65" s="248"/>
      <c r="CZ65" s="248"/>
      <c r="DE65" s="248"/>
      <c r="DJ65" s="248"/>
    </row>
    <row r="66" spans="15:120" ht="13.2" x14ac:dyDescent="0.2">
      <c r="Q66" s="248"/>
      <c r="S66" s="248"/>
      <c r="U66" s="248"/>
      <c r="DM66" s="248"/>
    </row>
    <row r="67" spans="15:120" ht="13.2" x14ac:dyDescent="0.2">
      <c r="O67" s="248"/>
      <c r="P67" s="248"/>
      <c r="R67" s="248"/>
      <c r="T67" s="248"/>
      <c r="Y67" s="248"/>
      <c r="CT67" s="248"/>
      <c r="CV67" s="248"/>
      <c r="CW67" s="248"/>
      <c r="CY67" s="248"/>
      <c r="DA67" s="248"/>
      <c r="DB67" s="248"/>
      <c r="DD67" s="248"/>
      <c r="DF67" s="248"/>
      <c r="DG67" s="248"/>
      <c r="DI67" s="248"/>
      <c r="DK67" s="248"/>
      <c r="DL67" s="248"/>
      <c r="DN67" s="248"/>
      <c r="DO67" s="248"/>
      <c r="DP67" s="248"/>
    </row>
    <row r="68" spans="15:120" ht="13.2" x14ac:dyDescent="0.2"/>
    <row r="69" spans="15:120" ht="13.2" x14ac:dyDescent="0.2"/>
    <row r="70" spans="15:120" ht="13.2" x14ac:dyDescent="0.2"/>
    <row r="71" spans="15:120" ht="13.2" x14ac:dyDescent="0.2"/>
    <row r="72" spans="15:120" ht="13.2" x14ac:dyDescent="0.2">
      <c r="DP72" s="248"/>
    </row>
    <row r="73" spans="15:120" ht="13.2" x14ac:dyDescent="0.2">
      <c r="DP73" s="24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8"/>
      <c r="CX96" s="248"/>
      <c r="DC96" s="248"/>
      <c r="DH96" s="248"/>
    </row>
    <row r="97" spans="24:120" ht="13.2" x14ac:dyDescent="0.2">
      <c r="CS97" s="248"/>
      <c r="CX97" s="248"/>
      <c r="DC97" s="248"/>
      <c r="DH97" s="248"/>
      <c r="DP97" s="249" t="s">
        <v>484</v>
      </c>
    </row>
    <row r="98" spans="24:120" ht="13.2" hidden="1" x14ac:dyDescent="0.2">
      <c r="CS98" s="248"/>
      <c r="CX98" s="248"/>
      <c r="DC98" s="248"/>
      <c r="DH98" s="248"/>
    </row>
    <row r="99" spans="24:120" ht="13.2" hidden="1" x14ac:dyDescent="0.2">
      <c r="CS99" s="248"/>
      <c r="CX99" s="248"/>
      <c r="DC99" s="248"/>
      <c r="DH99" s="248"/>
    </row>
    <row r="101" spans="24:120" ht="12" hidden="1" customHeight="1" x14ac:dyDescent="0.2">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c r="BS101" s="248"/>
      <c r="BT101" s="248"/>
      <c r="BU101" s="248"/>
      <c r="BV101" s="248"/>
      <c r="BW101" s="248"/>
      <c r="BX101" s="248"/>
      <c r="BY101" s="248"/>
      <c r="BZ101" s="248"/>
      <c r="CA101" s="248"/>
      <c r="CB101" s="248"/>
      <c r="CC101" s="248"/>
      <c r="CD101" s="248"/>
      <c r="CE101" s="248"/>
      <c r="CF101" s="248"/>
      <c r="CG101" s="248"/>
      <c r="CH101" s="248"/>
      <c r="CI101" s="248"/>
      <c r="CJ101" s="248"/>
      <c r="CK101" s="248"/>
      <c r="CL101" s="248"/>
      <c r="CM101" s="248"/>
      <c r="CN101" s="248"/>
      <c r="CO101" s="248"/>
      <c r="CP101" s="248"/>
      <c r="CQ101" s="248"/>
      <c r="CR101" s="248"/>
      <c r="CU101" s="248"/>
      <c r="CZ101" s="248"/>
      <c r="DE101" s="248"/>
      <c r="DJ101" s="248"/>
    </row>
    <row r="102" spans="24:120" ht="1.5" hidden="1" customHeight="1" x14ac:dyDescent="0.2">
      <c r="CU102" s="248"/>
      <c r="CZ102" s="248"/>
      <c r="DE102" s="248"/>
      <c r="DJ102" s="248"/>
      <c r="DM102" s="248"/>
    </row>
    <row r="103" spans="24:120" ht="13.2" hidden="1" x14ac:dyDescent="0.2">
      <c r="CT103" s="248"/>
      <c r="CV103" s="248"/>
      <c r="CW103" s="248"/>
      <c r="CY103" s="248"/>
      <c r="DA103" s="248"/>
      <c r="DB103" s="248"/>
      <c r="DD103" s="248"/>
      <c r="DF103" s="248"/>
      <c r="DG103" s="248"/>
      <c r="DI103" s="248"/>
      <c r="DK103" s="248"/>
      <c r="DL103" s="248"/>
      <c r="DM103" s="248"/>
      <c r="DN103" s="248"/>
      <c r="DO103" s="248"/>
      <c r="DP103" s="248"/>
    </row>
    <row r="104" spans="24:120" ht="13.2" hidden="1" x14ac:dyDescent="0.2">
      <c r="CV104" s="248"/>
      <c r="CW104" s="248"/>
      <c r="DA104" s="248"/>
      <c r="DB104" s="248"/>
      <c r="DF104" s="248"/>
      <c r="DG104" s="248"/>
      <c r="DK104" s="248"/>
      <c r="DL104" s="248"/>
      <c r="DN104" s="248"/>
      <c r="DO104" s="248"/>
      <c r="DP104" s="248"/>
    </row>
    <row r="105" spans="24:120" ht="12.75" hidden="1" customHeight="1" x14ac:dyDescent="0.2"/>
  </sheetData>
  <sheetProtection algorithmName="SHA-512" hashValue="R6zNhr4PIfqiCJCXsUdWjDn6d5JOhwi8WjrAphejf6sTCgLx/nVkcS5NQgbFOrb5ZsVI0CiyUtqmXPnIdeRwKw==" saltValue="BD87o8Sc/l80kZOdkS7s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D34" zoomScale="70" zoomScaleNormal="70" zoomScaleSheetLayoutView="55" workbookViewId="0"/>
  </sheetViews>
  <sheetFormatPr defaultColWidth="0" defaultRowHeight="13.5" customHeight="1" zeroHeight="1" x14ac:dyDescent="0.2"/>
  <cols>
    <col min="1" max="116" width="2.6640625" style="249" customWidth="1"/>
    <col min="117" max="16384" width="9" style="248" hidden="1"/>
  </cols>
  <sheetData>
    <row r="1" spans="2:116" ht="13.2" x14ac:dyDescent="0.2">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row>
    <row r="2" spans="2:116" ht="13.2" x14ac:dyDescent="0.2"/>
    <row r="3" spans="2:116" ht="13.2" x14ac:dyDescent="0.2"/>
    <row r="4" spans="2:116" ht="13.2" x14ac:dyDescent="0.2">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row>
    <row r="5" spans="2:116" ht="13.2" x14ac:dyDescent="0.2">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c r="BS5" s="248"/>
      <c r="BT5" s="248"/>
      <c r="BU5" s="248"/>
      <c r="BV5" s="248"/>
      <c r="BW5" s="248"/>
      <c r="BX5" s="248"/>
      <c r="BY5" s="248"/>
      <c r="BZ5" s="248"/>
      <c r="CA5" s="248"/>
      <c r="CB5" s="248"/>
      <c r="CC5" s="248"/>
      <c r="CD5" s="248"/>
      <c r="CE5" s="248"/>
      <c r="CF5" s="248"/>
      <c r="CG5" s="248"/>
      <c r="CH5" s="248"/>
      <c r="CI5" s="248"/>
      <c r="CJ5" s="248"/>
      <c r="CK5" s="248"/>
      <c r="CL5" s="248"/>
      <c r="CM5" s="248"/>
      <c r="CN5" s="248"/>
      <c r="CO5" s="248"/>
      <c r="CP5" s="248"/>
      <c r="CQ5" s="248"/>
      <c r="CR5" s="248"/>
      <c r="CS5" s="248"/>
      <c r="CT5" s="248"/>
      <c r="CU5" s="248"/>
      <c r="CV5" s="248"/>
      <c r="CW5" s="248"/>
      <c r="CX5" s="248"/>
      <c r="CY5" s="248"/>
      <c r="CZ5" s="248"/>
      <c r="DA5" s="248"/>
      <c r="DB5" s="248"/>
      <c r="DC5" s="248"/>
      <c r="DD5" s="248"/>
      <c r="DE5" s="248"/>
      <c r="DF5" s="248"/>
      <c r="DG5" s="248"/>
      <c r="DH5" s="248"/>
      <c r="DI5" s="248"/>
      <c r="DJ5" s="248"/>
      <c r="DK5" s="248"/>
      <c r="DL5" s="24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c r="CK18" s="248"/>
      <c r="CL18" s="248"/>
      <c r="CM18" s="248"/>
      <c r="CN18" s="248"/>
      <c r="CO18" s="248"/>
      <c r="CP18" s="248"/>
      <c r="CQ18" s="248"/>
      <c r="CR18" s="248"/>
      <c r="CS18" s="248"/>
      <c r="CT18" s="248"/>
      <c r="CU18" s="248"/>
      <c r="CV18" s="248"/>
      <c r="CW18" s="248"/>
      <c r="CX18" s="248"/>
      <c r="CY18" s="248"/>
      <c r="CZ18" s="248"/>
      <c r="DA18" s="248"/>
      <c r="DB18" s="248"/>
      <c r="DC18" s="248"/>
      <c r="DD18" s="248"/>
      <c r="DE18" s="248"/>
      <c r="DF18" s="248"/>
      <c r="DG18" s="248"/>
      <c r="DH18" s="248"/>
      <c r="DI18" s="248"/>
      <c r="DJ18" s="248"/>
      <c r="DK18" s="248"/>
      <c r="DL18" s="248"/>
    </row>
    <row r="19" spans="9:116" ht="13.2" x14ac:dyDescent="0.2"/>
    <row r="20" spans="9:116" ht="13.2" x14ac:dyDescent="0.2"/>
    <row r="21" spans="9:116" ht="13.2" x14ac:dyDescent="0.2">
      <c r="DL21" s="248"/>
    </row>
    <row r="22" spans="9:116" ht="13.2" x14ac:dyDescent="0.2">
      <c r="DI22" s="248"/>
      <c r="DJ22" s="248"/>
      <c r="DK22" s="248"/>
      <c r="DL22" s="248"/>
    </row>
    <row r="23" spans="9:116" ht="13.2" x14ac:dyDescent="0.2">
      <c r="CY23" s="248"/>
      <c r="CZ23" s="248"/>
      <c r="DA23" s="248"/>
      <c r="DB23" s="248"/>
      <c r="DC23" s="248"/>
      <c r="DD23" s="248"/>
      <c r="DE23" s="248"/>
      <c r="DF23" s="248"/>
      <c r="DG23" s="248"/>
      <c r="DH23" s="248"/>
      <c r="DI23" s="248"/>
      <c r="DJ23" s="248"/>
      <c r="DK23" s="248"/>
      <c r="DL23" s="24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8"/>
      <c r="DA35" s="248"/>
      <c r="DB35" s="248"/>
      <c r="DC35" s="248"/>
      <c r="DD35" s="248"/>
      <c r="DE35" s="248"/>
      <c r="DF35" s="248"/>
      <c r="DG35" s="248"/>
      <c r="DH35" s="248"/>
      <c r="DI35" s="248"/>
      <c r="DJ35" s="248"/>
      <c r="DK35" s="248"/>
      <c r="DL35" s="248"/>
    </row>
    <row r="36" spans="15:116" ht="13.2" x14ac:dyDescent="0.2"/>
    <row r="37" spans="15:116" ht="13.2" x14ac:dyDescent="0.2">
      <c r="DL37" s="248"/>
    </row>
    <row r="38" spans="15:116" ht="13.2" x14ac:dyDescent="0.2">
      <c r="DI38" s="248"/>
      <c r="DJ38" s="248"/>
      <c r="DK38" s="248"/>
      <c r="DL38" s="248"/>
    </row>
    <row r="39" spans="15:116" ht="13.2" x14ac:dyDescent="0.2"/>
    <row r="40" spans="15:116" ht="13.2" x14ac:dyDescent="0.2"/>
    <row r="41" spans="15:116" ht="13.2" x14ac:dyDescent="0.2"/>
    <row r="42" spans="15:116" ht="13.2" x14ac:dyDescent="0.2"/>
    <row r="43" spans="15:116" ht="13.2" x14ac:dyDescent="0.2">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E43" s="248"/>
      <c r="DF43" s="248"/>
      <c r="DG43" s="248"/>
      <c r="DH43" s="248"/>
      <c r="DI43" s="248"/>
      <c r="DJ43" s="248"/>
      <c r="DK43" s="248"/>
      <c r="DL43" s="248"/>
    </row>
    <row r="44" spans="15:116" ht="13.2" x14ac:dyDescent="0.2">
      <c r="DL44" s="248"/>
    </row>
    <row r="45" spans="15:116" ht="13.2" x14ac:dyDescent="0.2"/>
    <row r="46" spans="15:116" ht="13.2" x14ac:dyDescent="0.2">
      <c r="DA46" s="248"/>
      <c r="DB46" s="248"/>
      <c r="DC46" s="248"/>
      <c r="DD46" s="248"/>
      <c r="DE46" s="248"/>
      <c r="DF46" s="248"/>
      <c r="DG46" s="248"/>
      <c r="DH46" s="248"/>
      <c r="DI46" s="248"/>
      <c r="DJ46" s="248"/>
      <c r="DK46" s="248"/>
      <c r="DL46" s="248"/>
    </row>
    <row r="47" spans="15:116" ht="13.2" x14ac:dyDescent="0.2"/>
    <row r="48" spans="15:116" ht="13.2" x14ac:dyDescent="0.2"/>
    <row r="49" spans="104:116" ht="13.2" x14ac:dyDescent="0.2"/>
    <row r="50" spans="104:116" ht="13.2" x14ac:dyDescent="0.2">
      <c r="CZ50" s="248"/>
      <c r="DA50" s="248"/>
      <c r="DB50" s="248"/>
      <c r="DC50" s="248"/>
      <c r="DD50" s="248"/>
      <c r="DE50" s="248"/>
      <c r="DF50" s="248"/>
      <c r="DG50" s="248"/>
      <c r="DH50" s="248"/>
      <c r="DI50" s="248"/>
      <c r="DJ50" s="248"/>
      <c r="DK50" s="248"/>
      <c r="DL50" s="248"/>
    </row>
    <row r="51" spans="104:116" ht="13.2" x14ac:dyDescent="0.2"/>
    <row r="52" spans="104:116" ht="13.2" x14ac:dyDescent="0.2"/>
    <row r="53" spans="104:116" ht="13.2" x14ac:dyDescent="0.2">
      <c r="DL53" s="24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8"/>
      <c r="DD67" s="248"/>
      <c r="DE67" s="248"/>
      <c r="DF67" s="248"/>
      <c r="DG67" s="248"/>
      <c r="DH67" s="248"/>
      <c r="DI67" s="248"/>
      <c r="DJ67" s="248"/>
      <c r="DK67" s="248"/>
      <c r="DL67" s="24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kuYSAE7pw/Qp+BvbSMDVq0lAMFCQcSbccGbGML2ygQXzUEqRb82NJ4Zwa062UnssxjaSN4/kKGOLZyAlFK9Ug==" saltValue="fOwyq00Zmlzvs1+B4rn7M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0" customWidth="1"/>
    <col min="37" max="44" width="17" style="250" customWidth="1"/>
    <col min="45" max="45" width="6.109375" style="257" customWidth="1"/>
    <col min="46" max="46" width="3" style="255" customWidth="1"/>
    <col min="47" max="47" width="19.109375" style="250" hidden="1" customWidth="1"/>
    <col min="48" max="52" width="12.6640625" style="250" hidden="1" customWidth="1"/>
    <col min="53" max="16384" width="8.6640625" style="250" hidden="1"/>
  </cols>
  <sheetData>
    <row r="1" spans="1:46" ht="13.2" x14ac:dyDescent="0.2">
      <c r="AS1" s="251"/>
      <c r="AT1" s="251"/>
    </row>
    <row r="2" spans="1:46" ht="13.2" x14ac:dyDescent="0.2">
      <c r="AS2" s="251"/>
      <c r="AT2" s="251"/>
    </row>
    <row r="3" spans="1:46" ht="13.2" x14ac:dyDescent="0.2">
      <c r="AS3" s="251"/>
      <c r="AT3" s="251"/>
    </row>
    <row r="4" spans="1:46" ht="13.2" x14ac:dyDescent="0.2">
      <c r="AS4" s="251"/>
      <c r="AT4" s="251"/>
    </row>
    <row r="5" spans="1:46" ht="16.2" x14ac:dyDescent="0.2">
      <c r="A5" s="252" t="s">
        <v>485</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2" x14ac:dyDescent="0.2">
      <c r="A6" s="255"/>
      <c r="B6" s="251"/>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6" t="s">
        <v>486</v>
      </c>
      <c r="AL6" s="256"/>
      <c r="AM6" s="256"/>
      <c r="AN6" s="256"/>
      <c r="AO6" s="251"/>
      <c r="AP6" s="251"/>
      <c r="AQ6" s="251"/>
      <c r="AR6" s="251"/>
    </row>
    <row r="7" spans="1:46" ht="13.5" customHeight="1" x14ac:dyDescent="0.2">
      <c r="A7" s="25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8"/>
      <c r="AL7" s="259"/>
      <c r="AM7" s="259"/>
      <c r="AN7" s="260"/>
      <c r="AO7" s="1112" t="s">
        <v>487</v>
      </c>
      <c r="AP7" s="261"/>
      <c r="AQ7" s="262" t="s">
        <v>488</v>
      </c>
      <c r="AR7" s="263"/>
    </row>
    <row r="8" spans="1:46" ht="13.2" x14ac:dyDescent="0.2">
      <c r="A8" s="25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64"/>
      <c r="AL8" s="265"/>
      <c r="AM8" s="265"/>
      <c r="AN8" s="266"/>
      <c r="AO8" s="1113"/>
      <c r="AP8" s="267" t="s">
        <v>489</v>
      </c>
      <c r="AQ8" s="268" t="s">
        <v>490</v>
      </c>
      <c r="AR8" s="269" t="s">
        <v>491</v>
      </c>
    </row>
    <row r="9" spans="1:46" ht="13.2" x14ac:dyDescent="0.2">
      <c r="A9" s="25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c r="AB9" s="251"/>
      <c r="AC9" s="251"/>
      <c r="AD9" s="251"/>
      <c r="AE9" s="251"/>
      <c r="AF9" s="251"/>
      <c r="AG9" s="251"/>
      <c r="AH9" s="251"/>
      <c r="AI9" s="251"/>
      <c r="AJ9" s="251"/>
      <c r="AK9" s="1124" t="s">
        <v>492</v>
      </c>
      <c r="AL9" s="1125"/>
      <c r="AM9" s="1125"/>
      <c r="AN9" s="1126"/>
      <c r="AO9" s="270">
        <v>10707585</v>
      </c>
      <c r="AP9" s="270">
        <v>67749</v>
      </c>
      <c r="AQ9" s="271">
        <v>70342</v>
      </c>
      <c r="AR9" s="272">
        <v>-3.7</v>
      </c>
    </row>
    <row r="10" spans="1:46" ht="13.5" customHeight="1" x14ac:dyDescent="0.2">
      <c r="A10" s="25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1124" t="s">
        <v>493</v>
      </c>
      <c r="AL10" s="1125"/>
      <c r="AM10" s="1125"/>
      <c r="AN10" s="1126"/>
      <c r="AO10" s="273">
        <v>1231586</v>
      </c>
      <c r="AP10" s="273">
        <v>7792</v>
      </c>
      <c r="AQ10" s="274">
        <v>2808</v>
      </c>
      <c r="AR10" s="275">
        <v>177.5</v>
      </c>
    </row>
    <row r="11" spans="1:46" ht="13.5" customHeight="1" x14ac:dyDescent="0.2">
      <c r="A11" s="25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1124" t="s">
        <v>494</v>
      </c>
      <c r="AL11" s="1125"/>
      <c r="AM11" s="1125"/>
      <c r="AN11" s="1126"/>
      <c r="AO11" s="273" t="s">
        <v>495</v>
      </c>
      <c r="AP11" s="273" t="s">
        <v>495</v>
      </c>
      <c r="AQ11" s="274">
        <v>515</v>
      </c>
      <c r="AR11" s="275" t="s">
        <v>495</v>
      </c>
    </row>
    <row r="12" spans="1:46" ht="13.5" customHeight="1" x14ac:dyDescent="0.2">
      <c r="A12" s="255"/>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1124" t="s">
        <v>496</v>
      </c>
      <c r="AL12" s="1125"/>
      <c r="AM12" s="1125"/>
      <c r="AN12" s="1126"/>
      <c r="AO12" s="273" t="s">
        <v>495</v>
      </c>
      <c r="AP12" s="273" t="s">
        <v>495</v>
      </c>
      <c r="AQ12" s="274">
        <v>16</v>
      </c>
      <c r="AR12" s="275" t="s">
        <v>495</v>
      </c>
    </row>
    <row r="13" spans="1:46" ht="13.5" customHeight="1" x14ac:dyDescent="0.2">
      <c r="A13" s="255"/>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1124" t="s">
        <v>497</v>
      </c>
      <c r="AL13" s="1125"/>
      <c r="AM13" s="1125"/>
      <c r="AN13" s="1126"/>
      <c r="AO13" s="273">
        <v>233218</v>
      </c>
      <c r="AP13" s="273">
        <v>1476</v>
      </c>
      <c r="AQ13" s="274">
        <v>2090</v>
      </c>
      <c r="AR13" s="275">
        <v>-29.4</v>
      </c>
    </row>
    <row r="14" spans="1:46" ht="13.5" customHeight="1" x14ac:dyDescent="0.2">
      <c r="A14" s="255"/>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1124" t="s">
        <v>498</v>
      </c>
      <c r="AL14" s="1125"/>
      <c r="AM14" s="1125"/>
      <c r="AN14" s="1126"/>
      <c r="AO14" s="273">
        <v>307232</v>
      </c>
      <c r="AP14" s="273">
        <v>1944</v>
      </c>
      <c r="AQ14" s="274">
        <v>1621</v>
      </c>
      <c r="AR14" s="275">
        <v>19.899999999999999</v>
      </c>
    </row>
    <row r="15" spans="1:46" ht="13.5" customHeight="1" x14ac:dyDescent="0.2">
      <c r="A15" s="255"/>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1127" t="s">
        <v>499</v>
      </c>
      <c r="AL15" s="1128"/>
      <c r="AM15" s="1128"/>
      <c r="AN15" s="1129"/>
      <c r="AO15" s="273">
        <v>-320090</v>
      </c>
      <c r="AP15" s="273">
        <v>-2025</v>
      </c>
      <c r="AQ15" s="274">
        <v>-2861</v>
      </c>
      <c r="AR15" s="275">
        <v>-29.2</v>
      </c>
    </row>
    <row r="16" spans="1:46" ht="13.2" x14ac:dyDescent="0.2">
      <c r="A16" s="255"/>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1127" t="s">
        <v>177</v>
      </c>
      <c r="AL16" s="1128"/>
      <c r="AM16" s="1128"/>
      <c r="AN16" s="1129"/>
      <c r="AO16" s="273">
        <v>12159531</v>
      </c>
      <c r="AP16" s="273">
        <v>76935</v>
      </c>
      <c r="AQ16" s="274">
        <v>74531</v>
      </c>
      <c r="AR16" s="275">
        <v>3.2</v>
      </c>
    </row>
    <row r="17" spans="1:46" ht="13.2" x14ac:dyDescent="0.2">
      <c r="A17" s="255"/>
      <c r="B17" s="251"/>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c r="AE17" s="251"/>
      <c r="AF17" s="251"/>
      <c r="AG17" s="251"/>
      <c r="AH17" s="251"/>
      <c r="AI17" s="251"/>
      <c r="AJ17" s="251"/>
      <c r="AK17" s="251"/>
      <c r="AL17" s="251"/>
      <c r="AM17" s="251"/>
      <c r="AN17" s="251"/>
      <c r="AO17" s="251"/>
      <c r="AP17" s="251"/>
      <c r="AQ17" s="251"/>
      <c r="AR17" s="276"/>
    </row>
    <row r="18" spans="1:46" ht="13.2" x14ac:dyDescent="0.2">
      <c r="A18" s="255"/>
      <c r="B18" s="251"/>
      <c r="C18" s="251"/>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77"/>
      <c r="AR18" s="277"/>
    </row>
    <row r="19" spans="1:46" ht="13.2" x14ac:dyDescent="0.2">
      <c r="A19" s="255"/>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c r="AE19" s="251"/>
      <c r="AF19" s="251"/>
      <c r="AG19" s="251"/>
      <c r="AH19" s="251"/>
      <c r="AI19" s="251"/>
      <c r="AJ19" s="251"/>
      <c r="AK19" s="251" t="s">
        <v>500</v>
      </c>
      <c r="AL19" s="251"/>
      <c r="AM19" s="251"/>
      <c r="AN19" s="251"/>
      <c r="AO19" s="251"/>
      <c r="AP19" s="251"/>
      <c r="AQ19" s="251"/>
      <c r="AR19" s="251"/>
    </row>
    <row r="20" spans="1:46" ht="13.2" x14ac:dyDescent="0.2">
      <c r="A20" s="255"/>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c r="AE20" s="251"/>
      <c r="AF20" s="251"/>
      <c r="AG20" s="251"/>
      <c r="AH20" s="251"/>
      <c r="AI20" s="251"/>
      <c r="AJ20" s="251"/>
      <c r="AK20" s="278"/>
      <c r="AL20" s="279"/>
      <c r="AM20" s="279"/>
      <c r="AN20" s="280"/>
      <c r="AO20" s="281" t="s">
        <v>501</v>
      </c>
      <c r="AP20" s="282" t="s">
        <v>502</v>
      </c>
      <c r="AQ20" s="283" t="s">
        <v>503</v>
      </c>
      <c r="AR20" s="284"/>
    </row>
    <row r="21" spans="1:46" s="290" customFormat="1" ht="13.2" x14ac:dyDescent="0.2">
      <c r="A21" s="285"/>
      <c r="B21" s="256"/>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1130" t="s">
        <v>504</v>
      </c>
      <c r="AL21" s="1131"/>
      <c r="AM21" s="1131"/>
      <c r="AN21" s="1132"/>
      <c r="AO21" s="286">
        <v>7.42</v>
      </c>
      <c r="AP21" s="287">
        <v>7.12</v>
      </c>
      <c r="AQ21" s="288">
        <v>0.3</v>
      </c>
      <c r="AR21" s="256"/>
      <c r="AS21" s="289"/>
      <c r="AT21" s="285"/>
    </row>
    <row r="22" spans="1:46" s="290" customFormat="1" ht="13.2" x14ac:dyDescent="0.2">
      <c r="A22" s="285"/>
      <c r="B22" s="256"/>
      <c r="C22" s="256"/>
      <c r="D22" s="256"/>
      <c r="E22" s="256"/>
      <c r="F22" s="256"/>
      <c r="G22" s="256"/>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1130" t="s">
        <v>505</v>
      </c>
      <c r="AL22" s="1131"/>
      <c r="AM22" s="1131"/>
      <c r="AN22" s="1132"/>
      <c r="AO22" s="291">
        <v>99.7</v>
      </c>
      <c r="AP22" s="292">
        <v>99</v>
      </c>
      <c r="AQ22" s="293">
        <v>0.7</v>
      </c>
      <c r="AR22" s="277"/>
      <c r="AS22" s="289"/>
      <c r="AT22" s="285"/>
    </row>
    <row r="23" spans="1:46" s="290" customFormat="1" ht="13.2" x14ac:dyDescent="0.2">
      <c r="A23" s="285"/>
      <c r="B23" s="256"/>
      <c r="C23" s="256"/>
      <c r="D23" s="256"/>
      <c r="E23" s="256"/>
      <c r="F23" s="256"/>
      <c r="G23" s="256"/>
      <c r="H23" s="256"/>
      <c r="I23" s="256"/>
      <c r="J23" s="256"/>
      <c r="K23" s="256"/>
      <c r="L23" s="256"/>
      <c r="M23" s="256"/>
      <c r="N23" s="256"/>
      <c r="O23" s="256"/>
      <c r="P23" s="256"/>
      <c r="Q23" s="256"/>
      <c r="R23" s="256"/>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77"/>
      <c r="AQ23" s="277"/>
      <c r="AR23" s="277"/>
      <c r="AS23" s="289"/>
      <c r="AT23" s="285"/>
    </row>
    <row r="24" spans="1:46" s="290" customFormat="1" ht="13.2" x14ac:dyDescent="0.2">
      <c r="A24" s="285"/>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77"/>
      <c r="AQ24" s="277"/>
      <c r="AR24" s="277"/>
      <c r="AS24" s="289"/>
      <c r="AT24" s="285"/>
    </row>
    <row r="25" spans="1:46" s="290"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5"/>
    </row>
    <row r="26" spans="1:46" s="290" customFormat="1" ht="13.2" x14ac:dyDescent="0.2">
      <c r="A26" s="1123" t="s">
        <v>506</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256"/>
    </row>
    <row r="27" spans="1:46" ht="13.2" x14ac:dyDescent="0.2">
      <c r="A27" s="298"/>
      <c r="AO27" s="251"/>
      <c r="AP27" s="251"/>
      <c r="AQ27" s="251"/>
      <c r="AR27" s="251"/>
      <c r="AS27" s="251"/>
      <c r="AT27" s="251"/>
    </row>
    <row r="28" spans="1:46" ht="16.2" x14ac:dyDescent="0.2">
      <c r="A28" s="252" t="s">
        <v>507</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9"/>
    </row>
    <row r="29" spans="1:46" ht="13.2" x14ac:dyDescent="0.2">
      <c r="A29" s="255"/>
      <c r="B29" s="251"/>
      <c r="C29" s="251"/>
      <c r="D29" s="251"/>
      <c r="E29" s="251"/>
      <c r="F29" s="251"/>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6" t="s">
        <v>508</v>
      </c>
      <c r="AL29" s="256"/>
      <c r="AM29" s="256"/>
      <c r="AN29" s="256"/>
      <c r="AO29" s="251"/>
      <c r="AP29" s="251"/>
      <c r="AQ29" s="251"/>
      <c r="AR29" s="251"/>
      <c r="AS29" s="300"/>
    </row>
    <row r="30" spans="1:46" ht="13.5" customHeight="1" x14ac:dyDescent="0.2">
      <c r="A30" s="255"/>
      <c r="B30" s="251"/>
      <c r="C30" s="251"/>
      <c r="D30" s="251"/>
      <c r="E30" s="251"/>
      <c r="F30" s="251"/>
      <c r="G30" s="251"/>
      <c r="H30" s="251"/>
      <c r="I30" s="251"/>
      <c r="J30" s="251"/>
      <c r="K30" s="251"/>
      <c r="L30" s="251"/>
      <c r="M30" s="251"/>
      <c r="N30" s="251"/>
      <c r="O30" s="251"/>
      <c r="P30" s="251"/>
      <c r="Q30" s="251"/>
      <c r="R30" s="251"/>
      <c r="S30" s="251"/>
      <c r="T30" s="251"/>
      <c r="U30" s="251"/>
      <c r="V30" s="251"/>
      <c r="W30" s="251"/>
      <c r="X30" s="251"/>
      <c r="Y30" s="251"/>
      <c r="Z30" s="251"/>
      <c r="AA30" s="251"/>
      <c r="AB30" s="251"/>
      <c r="AC30" s="251"/>
      <c r="AD30" s="251"/>
      <c r="AE30" s="251"/>
      <c r="AF30" s="251"/>
      <c r="AG30" s="251"/>
      <c r="AH30" s="251"/>
      <c r="AI30" s="251"/>
      <c r="AJ30" s="251"/>
      <c r="AK30" s="258"/>
      <c r="AL30" s="259"/>
      <c r="AM30" s="259"/>
      <c r="AN30" s="260"/>
      <c r="AO30" s="1112" t="s">
        <v>487</v>
      </c>
      <c r="AP30" s="261"/>
      <c r="AQ30" s="262" t="s">
        <v>488</v>
      </c>
      <c r="AR30" s="263"/>
    </row>
    <row r="31" spans="1:46" ht="13.2" x14ac:dyDescent="0.2">
      <c r="A31" s="255"/>
      <c r="B31" s="251"/>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64"/>
      <c r="AL31" s="265"/>
      <c r="AM31" s="265"/>
      <c r="AN31" s="266"/>
      <c r="AO31" s="1113"/>
      <c r="AP31" s="267" t="s">
        <v>489</v>
      </c>
      <c r="AQ31" s="268" t="s">
        <v>490</v>
      </c>
      <c r="AR31" s="269" t="s">
        <v>491</v>
      </c>
    </row>
    <row r="32" spans="1:46" ht="27" customHeight="1" x14ac:dyDescent="0.2">
      <c r="A32" s="255"/>
      <c r="B32" s="251"/>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1114" t="s">
        <v>509</v>
      </c>
      <c r="AL32" s="1115"/>
      <c r="AM32" s="1115"/>
      <c r="AN32" s="1116"/>
      <c r="AO32" s="301">
        <v>5886405</v>
      </c>
      <c r="AP32" s="301">
        <v>37244</v>
      </c>
      <c r="AQ32" s="302">
        <v>35560</v>
      </c>
      <c r="AR32" s="303">
        <v>4.7</v>
      </c>
    </row>
    <row r="33" spans="1:46" ht="13.5" customHeight="1" x14ac:dyDescent="0.2">
      <c r="A33" s="255"/>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1114" t="s">
        <v>510</v>
      </c>
      <c r="AL33" s="1115"/>
      <c r="AM33" s="1115"/>
      <c r="AN33" s="1116"/>
      <c r="AO33" s="301" t="s">
        <v>495</v>
      </c>
      <c r="AP33" s="301" t="s">
        <v>495</v>
      </c>
      <c r="AQ33" s="302" t="s">
        <v>495</v>
      </c>
      <c r="AR33" s="303" t="s">
        <v>495</v>
      </c>
    </row>
    <row r="34" spans="1:46" ht="27" customHeight="1" x14ac:dyDescent="0.2">
      <c r="A34" s="255"/>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1114" t="s">
        <v>511</v>
      </c>
      <c r="AL34" s="1115"/>
      <c r="AM34" s="1115"/>
      <c r="AN34" s="1116"/>
      <c r="AO34" s="301" t="s">
        <v>495</v>
      </c>
      <c r="AP34" s="301" t="s">
        <v>495</v>
      </c>
      <c r="AQ34" s="302" t="s">
        <v>495</v>
      </c>
      <c r="AR34" s="303" t="s">
        <v>495</v>
      </c>
    </row>
    <row r="35" spans="1:46" ht="27" customHeight="1" x14ac:dyDescent="0.2">
      <c r="A35" s="255"/>
      <c r="B35" s="251"/>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1114" t="s">
        <v>512</v>
      </c>
      <c r="AL35" s="1115"/>
      <c r="AM35" s="1115"/>
      <c r="AN35" s="1116"/>
      <c r="AO35" s="301">
        <v>1080560</v>
      </c>
      <c r="AP35" s="301">
        <v>6837</v>
      </c>
      <c r="AQ35" s="302">
        <v>9717</v>
      </c>
      <c r="AR35" s="303">
        <v>-29.6</v>
      </c>
    </row>
    <row r="36" spans="1:46" ht="27" customHeight="1" x14ac:dyDescent="0.2">
      <c r="A36" s="255"/>
      <c r="B36" s="251"/>
      <c r="C36" s="251"/>
      <c r="D36" s="251"/>
      <c r="E36" s="251"/>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1114" t="s">
        <v>513</v>
      </c>
      <c r="AL36" s="1115"/>
      <c r="AM36" s="1115"/>
      <c r="AN36" s="1116"/>
      <c r="AO36" s="301">
        <v>135823</v>
      </c>
      <c r="AP36" s="301">
        <v>859</v>
      </c>
      <c r="AQ36" s="302">
        <v>703</v>
      </c>
      <c r="AR36" s="303">
        <v>22.2</v>
      </c>
    </row>
    <row r="37" spans="1:46" ht="13.5" customHeight="1" x14ac:dyDescent="0.2">
      <c r="A37" s="255"/>
      <c r="B37" s="251"/>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1114" t="s">
        <v>514</v>
      </c>
      <c r="AL37" s="1115"/>
      <c r="AM37" s="1115"/>
      <c r="AN37" s="1116"/>
      <c r="AO37" s="301">
        <v>209402</v>
      </c>
      <c r="AP37" s="301">
        <v>1325</v>
      </c>
      <c r="AQ37" s="302">
        <v>638</v>
      </c>
      <c r="AR37" s="303">
        <v>107.7</v>
      </c>
    </row>
    <row r="38" spans="1:46" ht="27" customHeight="1" x14ac:dyDescent="0.2">
      <c r="A38" s="255"/>
      <c r="B38" s="251"/>
      <c r="C38" s="251"/>
      <c r="D38" s="251"/>
      <c r="E38" s="251"/>
      <c r="F38" s="251"/>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c r="AD38" s="251"/>
      <c r="AE38" s="251"/>
      <c r="AF38" s="251"/>
      <c r="AG38" s="251"/>
      <c r="AH38" s="251"/>
      <c r="AI38" s="251"/>
      <c r="AJ38" s="251"/>
      <c r="AK38" s="1117" t="s">
        <v>515</v>
      </c>
      <c r="AL38" s="1118"/>
      <c r="AM38" s="1118"/>
      <c r="AN38" s="1119"/>
      <c r="AO38" s="304" t="s">
        <v>495</v>
      </c>
      <c r="AP38" s="304" t="s">
        <v>495</v>
      </c>
      <c r="AQ38" s="305">
        <v>0</v>
      </c>
      <c r="AR38" s="293" t="s">
        <v>495</v>
      </c>
      <c r="AS38" s="300"/>
    </row>
    <row r="39" spans="1:46" ht="13.2" x14ac:dyDescent="0.2">
      <c r="A39" s="255"/>
      <c r="B39" s="251"/>
      <c r="C39" s="251"/>
      <c r="D39" s="251"/>
      <c r="E39" s="251"/>
      <c r="F39" s="251"/>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1"/>
      <c r="AJ39" s="251"/>
      <c r="AK39" s="1117" t="s">
        <v>516</v>
      </c>
      <c r="AL39" s="1118"/>
      <c r="AM39" s="1118"/>
      <c r="AN39" s="1119"/>
      <c r="AO39" s="301">
        <v>-1285014</v>
      </c>
      <c r="AP39" s="301">
        <v>-8130</v>
      </c>
      <c r="AQ39" s="302">
        <v>-5627</v>
      </c>
      <c r="AR39" s="303">
        <v>44.5</v>
      </c>
      <c r="AS39" s="300"/>
    </row>
    <row r="40" spans="1:46" ht="27" customHeight="1" x14ac:dyDescent="0.2">
      <c r="A40" s="255"/>
      <c r="B40" s="251"/>
      <c r="C40" s="251"/>
      <c r="D40" s="251"/>
      <c r="E40" s="251"/>
      <c r="F40" s="251"/>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1114" t="s">
        <v>517</v>
      </c>
      <c r="AL40" s="1115"/>
      <c r="AM40" s="1115"/>
      <c r="AN40" s="1116"/>
      <c r="AO40" s="301">
        <v>-4958365</v>
      </c>
      <c r="AP40" s="301">
        <v>-31372</v>
      </c>
      <c r="AQ40" s="302">
        <v>-31921</v>
      </c>
      <c r="AR40" s="303">
        <v>-1.7</v>
      </c>
      <c r="AS40" s="300"/>
    </row>
    <row r="41" spans="1:46" ht="13.2" x14ac:dyDescent="0.2">
      <c r="A41" s="255"/>
      <c r="B41" s="251"/>
      <c r="C41" s="251"/>
      <c r="D41" s="251"/>
      <c r="E41" s="251"/>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1120" t="s">
        <v>287</v>
      </c>
      <c r="AL41" s="1121"/>
      <c r="AM41" s="1121"/>
      <c r="AN41" s="1122"/>
      <c r="AO41" s="301">
        <v>1068811</v>
      </c>
      <c r="AP41" s="301">
        <v>6763</v>
      </c>
      <c r="AQ41" s="302">
        <v>9069</v>
      </c>
      <c r="AR41" s="303">
        <v>-25.4</v>
      </c>
      <c r="AS41" s="300"/>
    </row>
    <row r="42" spans="1:46" ht="13.2" x14ac:dyDescent="0.2">
      <c r="A42" s="255"/>
      <c r="B42" s="251"/>
      <c r="C42" s="251"/>
      <c r="D42" s="251"/>
      <c r="E42" s="251"/>
      <c r="F42" s="251"/>
      <c r="G42" s="251"/>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306"/>
      <c r="AL42" s="251"/>
      <c r="AM42" s="251"/>
      <c r="AN42" s="251"/>
      <c r="AO42" s="251"/>
      <c r="AP42" s="251"/>
      <c r="AQ42" s="277"/>
      <c r="AR42" s="277"/>
      <c r="AS42" s="300"/>
    </row>
    <row r="43" spans="1:46" ht="13.2" x14ac:dyDescent="0.2">
      <c r="A43" s="255"/>
      <c r="B43" s="251"/>
      <c r="C43" s="251"/>
      <c r="D43" s="251"/>
      <c r="E43" s="251"/>
      <c r="F43" s="251"/>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307"/>
      <c r="AQ43" s="277"/>
      <c r="AR43" s="251"/>
      <c r="AS43" s="300"/>
    </row>
    <row r="44" spans="1:46" ht="13.2" x14ac:dyDescent="0.2">
      <c r="A44" s="255"/>
      <c r="B44" s="251"/>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c r="AK44" s="251"/>
      <c r="AL44" s="251"/>
      <c r="AM44" s="251"/>
      <c r="AN44" s="251"/>
      <c r="AO44" s="251"/>
      <c r="AP44" s="251"/>
      <c r="AQ44" s="277"/>
      <c r="AR44" s="251"/>
    </row>
    <row r="45" spans="1:46" ht="13.2" x14ac:dyDescent="0.2">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8"/>
      <c r="AR45" s="253"/>
      <c r="AS45" s="253"/>
      <c r="AT45" s="251"/>
    </row>
    <row r="46" spans="1:46" ht="13.2" x14ac:dyDescent="0.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1"/>
    </row>
    <row r="47" spans="1:46" ht="17.25" customHeight="1" x14ac:dyDescent="0.2">
      <c r="A47" s="310" t="s">
        <v>518</v>
      </c>
      <c r="B47" s="251"/>
      <c r="C47" s="251"/>
      <c r="D47" s="251"/>
      <c r="E47" s="251"/>
      <c r="F47" s="251"/>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c r="AM47" s="251"/>
      <c r="AN47" s="251"/>
      <c r="AO47" s="251"/>
      <c r="AP47" s="251"/>
      <c r="AQ47" s="251"/>
      <c r="AR47" s="251"/>
    </row>
    <row r="48" spans="1:46" ht="13.2"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11" t="s">
        <v>519</v>
      </c>
      <c r="AL48" s="311"/>
      <c r="AM48" s="311"/>
      <c r="AN48" s="311"/>
      <c r="AO48" s="311"/>
      <c r="AP48" s="311"/>
      <c r="AQ48" s="312"/>
      <c r="AR48" s="311"/>
    </row>
    <row r="49" spans="1:44" ht="13.5" customHeight="1" x14ac:dyDescent="0.2">
      <c r="A49" s="255"/>
      <c r="B49" s="251"/>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313"/>
      <c r="AL49" s="314"/>
      <c r="AM49" s="1107" t="s">
        <v>487</v>
      </c>
      <c r="AN49" s="1109" t="s">
        <v>520</v>
      </c>
      <c r="AO49" s="1110"/>
      <c r="AP49" s="1110"/>
      <c r="AQ49" s="1110"/>
      <c r="AR49" s="1111"/>
    </row>
    <row r="50" spans="1:44" ht="13.2" x14ac:dyDescent="0.2">
      <c r="A50" s="255"/>
      <c r="B50" s="251"/>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315"/>
      <c r="AL50" s="316"/>
      <c r="AM50" s="1108"/>
      <c r="AN50" s="317" t="s">
        <v>521</v>
      </c>
      <c r="AO50" s="318" t="s">
        <v>522</v>
      </c>
      <c r="AP50" s="319" t="s">
        <v>523</v>
      </c>
      <c r="AQ50" s="320" t="s">
        <v>524</v>
      </c>
      <c r="AR50" s="321" t="s">
        <v>525</v>
      </c>
    </row>
    <row r="51" spans="1:44" ht="13.2" x14ac:dyDescent="0.2">
      <c r="A51" s="255"/>
      <c r="B51" s="251"/>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313" t="s">
        <v>526</v>
      </c>
      <c r="AL51" s="314"/>
      <c r="AM51" s="322">
        <v>14065313</v>
      </c>
      <c r="AN51" s="323">
        <v>87194</v>
      </c>
      <c r="AO51" s="324">
        <v>57.6</v>
      </c>
      <c r="AP51" s="325">
        <v>56662</v>
      </c>
      <c r="AQ51" s="326">
        <v>17.899999999999999</v>
      </c>
      <c r="AR51" s="327">
        <v>39.700000000000003</v>
      </c>
    </row>
    <row r="52" spans="1:44" ht="13.2" x14ac:dyDescent="0.2">
      <c r="A52" s="255"/>
      <c r="B52" s="251"/>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328"/>
      <c r="AL52" s="329" t="s">
        <v>527</v>
      </c>
      <c r="AM52" s="330">
        <v>12053308</v>
      </c>
      <c r="AN52" s="331">
        <v>74721</v>
      </c>
      <c r="AO52" s="332">
        <v>57.6</v>
      </c>
      <c r="AP52" s="333">
        <v>34709</v>
      </c>
      <c r="AQ52" s="334">
        <v>14.3</v>
      </c>
      <c r="AR52" s="335">
        <v>43.3</v>
      </c>
    </row>
    <row r="53" spans="1:44" ht="13.2" x14ac:dyDescent="0.2">
      <c r="A53" s="255"/>
      <c r="B53" s="251"/>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313" t="s">
        <v>528</v>
      </c>
      <c r="AL53" s="314"/>
      <c r="AM53" s="322">
        <v>6981185</v>
      </c>
      <c r="AN53" s="323">
        <v>43417</v>
      </c>
      <c r="AO53" s="324">
        <v>-50.2</v>
      </c>
      <c r="AP53" s="325">
        <v>60285</v>
      </c>
      <c r="AQ53" s="326">
        <v>6.4</v>
      </c>
      <c r="AR53" s="327">
        <v>-56.6</v>
      </c>
    </row>
    <row r="54" spans="1:44" ht="13.2" x14ac:dyDescent="0.2">
      <c r="A54" s="255"/>
      <c r="B54" s="251"/>
      <c r="C54" s="251"/>
      <c r="D54" s="251"/>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c r="AK54" s="328"/>
      <c r="AL54" s="329" t="s">
        <v>527</v>
      </c>
      <c r="AM54" s="330">
        <v>5186618</v>
      </c>
      <c r="AN54" s="331">
        <v>32256</v>
      </c>
      <c r="AO54" s="332">
        <v>-56.8</v>
      </c>
      <c r="AP54" s="333">
        <v>36445</v>
      </c>
      <c r="AQ54" s="334">
        <v>5</v>
      </c>
      <c r="AR54" s="335">
        <v>-61.8</v>
      </c>
    </row>
    <row r="55" spans="1:44" ht="13.2" x14ac:dyDescent="0.2">
      <c r="A55" s="255"/>
      <c r="B55" s="251"/>
      <c r="C55" s="25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313" t="s">
        <v>529</v>
      </c>
      <c r="AL55" s="314"/>
      <c r="AM55" s="322">
        <v>6431597</v>
      </c>
      <c r="AN55" s="323">
        <v>40224</v>
      </c>
      <c r="AO55" s="324">
        <v>-7.4</v>
      </c>
      <c r="AP55" s="325">
        <v>52714</v>
      </c>
      <c r="AQ55" s="326">
        <v>-12.6</v>
      </c>
      <c r="AR55" s="327">
        <v>5.2</v>
      </c>
    </row>
    <row r="56" spans="1:44" ht="13.2" x14ac:dyDescent="0.2">
      <c r="A56" s="255"/>
      <c r="B56" s="251"/>
      <c r="C56" s="25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328"/>
      <c r="AL56" s="329" t="s">
        <v>527</v>
      </c>
      <c r="AM56" s="330">
        <v>3939100</v>
      </c>
      <c r="AN56" s="331">
        <v>24636</v>
      </c>
      <c r="AO56" s="332">
        <v>-23.6</v>
      </c>
      <c r="AP56" s="333">
        <v>29032</v>
      </c>
      <c r="AQ56" s="334">
        <v>-20.3</v>
      </c>
      <c r="AR56" s="335">
        <v>-3.3</v>
      </c>
    </row>
    <row r="57" spans="1:44" ht="13.2" x14ac:dyDescent="0.2">
      <c r="A57" s="255"/>
      <c r="B57" s="251"/>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313" t="s">
        <v>530</v>
      </c>
      <c r="AL57" s="314"/>
      <c r="AM57" s="322">
        <v>5393003</v>
      </c>
      <c r="AN57" s="323">
        <v>33859</v>
      </c>
      <c r="AO57" s="324">
        <v>-15.8</v>
      </c>
      <c r="AP57" s="325">
        <v>46001</v>
      </c>
      <c r="AQ57" s="326">
        <v>-12.7</v>
      </c>
      <c r="AR57" s="327">
        <v>-3.1</v>
      </c>
    </row>
    <row r="58" spans="1:44" ht="13.2" x14ac:dyDescent="0.2">
      <c r="A58" s="255"/>
      <c r="B58" s="251"/>
      <c r="C58" s="251"/>
      <c r="D58" s="251"/>
      <c r="E58" s="251"/>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328"/>
      <c r="AL58" s="329" t="s">
        <v>527</v>
      </c>
      <c r="AM58" s="330">
        <v>4086621</v>
      </c>
      <c r="AN58" s="331">
        <v>25657</v>
      </c>
      <c r="AO58" s="332">
        <v>4.0999999999999996</v>
      </c>
      <c r="AP58" s="333">
        <v>27974</v>
      </c>
      <c r="AQ58" s="334">
        <v>-3.6</v>
      </c>
      <c r="AR58" s="335">
        <v>7.7</v>
      </c>
    </row>
    <row r="59" spans="1:44" ht="13.2" x14ac:dyDescent="0.2">
      <c r="A59" s="255"/>
      <c r="B59" s="251"/>
      <c r="C59" s="25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313" t="s">
        <v>531</v>
      </c>
      <c r="AL59" s="314"/>
      <c r="AM59" s="322">
        <v>6499301</v>
      </c>
      <c r="AN59" s="323">
        <v>41122</v>
      </c>
      <c r="AO59" s="324">
        <v>21.5</v>
      </c>
      <c r="AP59" s="325">
        <v>52878</v>
      </c>
      <c r="AQ59" s="326">
        <v>14.9</v>
      </c>
      <c r="AR59" s="327">
        <v>6.6</v>
      </c>
    </row>
    <row r="60" spans="1:44" ht="13.2" x14ac:dyDescent="0.2">
      <c r="A60" s="255"/>
      <c r="B60" s="251"/>
      <c r="C60" s="251"/>
      <c r="D60" s="251"/>
      <c r="E60" s="251"/>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328"/>
      <c r="AL60" s="329" t="s">
        <v>527</v>
      </c>
      <c r="AM60" s="330">
        <v>5130756</v>
      </c>
      <c r="AN60" s="331">
        <v>32463</v>
      </c>
      <c r="AO60" s="332">
        <v>26.5</v>
      </c>
      <c r="AP60" s="333">
        <v>32136</v>
      </c>
      <c r="AQ60" s="334">
        <v>14.9</v>
      </c>
      <c r="AR60" s="335">
        <v>11.6</v>
      </c>
    </row>
    <row r="61" spans="1:44" ht="13.2" x14ac:dyDescent="0.2">
      <c r="A61" s="255"/>
      <c r="B61" s="251"/>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313" t="s">
        <v>532</v>
      </c>
      <c r="AL61" s="336"/>
      <c r="AM61" s="337">
        <v>7874080</v>
      </c>
      <c r="AN61" s="338">
        <v>49163</v>
      </c>
      <c r="AO61" s="339">
        <v>1.1000000000000001</v>
      </c>
      <c r="AP61" s="340">
        <v>53708</v>
      </c>
      <c r="AQ61" s="341">
        <v>2.8</v>
      </c>
      <c r="AR61" s="327">
        <v>-1.7</v>
      </c>
    </row>
    <row r="62" spans="1:44" ht="13.2" x14ac:dyDescent="0.2">
      <c r="A62" s="255"/>
      <c r="B62" s="251"/>
      <c r="C62" s="251"/>
      <c r="D62" s="251"/>
      <c r="E62" s="251"/>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251"/>
      <c r="AF62" s="251"/>
      <c r="AG62" s="251"/>
      <c r="AH62" s="251"/>
      <c r="AI62" s="251"/>
      <c r="AJ62" s="251"/>
      <c r="AK62" s="328"/>
      <c r="AL62" s="329" t="s">
        <v>527</v>
      </c>
      <c r="AM62" s="330">
        <v>6079281</v>
      </c>
      <c r="AN62" s="331">
        <v>37947</v>
      </c>
      <c r="AO62" s="332">
        <v>1.6</v>
      </c>
      <c r="AP62" s="333">
        <v>32059</v>
      </c>
      <c r="AQ62" s="334">
        <v>2.1</v>
      </c>
      <c r="AR62" s="335">
        <v>-0.5</v>
      </c>
    </row>
    <row r="63" spans="1:44" ht="13.2" x14ac:dyDescent="0.2">
      <c r="A63" s="255"/>
      <c r="B63" s="251"/>
      <c r="C63" s="251"/>
      <c r="D63" s="251"/>
      <c r="E63" s="251"/>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row>
    <row r="64" spans="1:44" ht="13.2" x14ac:dyDescent="0.2">
      <c r="A64" s="255"/>
      <c r="B64" s="251"/>
      <c r="C64" s="251"/>
      <c r="D64" s="251"/>
      <c r="E64" s="251"/>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row>
    <row r="65" spans="1:46" ht="13.2" x14ac:dyDescent="0.2">
      <c r="A65" s="255"/>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row>
    <row r="66" spans="1:46" ht="13.2" x14ac:dyDescent="0.2">
      <c r="A66" s="342"/>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43"/>
    </row>
    <row r="67" spans="1:46" ht="13.5" hidden="1" customHeight="1" x14ac:dyDescent="0.2">
      <c r="AK67" s="251"/>
      <c r="AL67" s="251"/>
      <c r="AM67" s="251"/>
      <c r="AN67" s="251"/>
      <c r="AO67" s="251"/>
      <c r="AP67" s="251"/>
      <c r="AQ67" s="251"/>
      <c r="AR67" s="251"/>
      <c r="AS67" s="251"/>
      <c r="AT67" s="251"/>
    </row>
    <row r="68" spans="1:46" ht="13.5" hidden="1" customHeight="1" x14ac:dyDescent="0.2">
      <c r="AK68" s="251"/>
      <c r="AL68" s="251"/>
      <c r="AM68" s="251"/>
      <c r="AN68" s="251"/>
      <c r="AO68" s="251"/>
      <c r="AP68" s="251"/>
      <c r="AQ68" s="251"/>
      <c r="AR68" s="251"/>
    </row>
    <row r="69" spans="1:46" ht="13.5" hidden="1" customHeight="1" x14ac:dyDescent="0.2">
      <c r="AK69" s="251"/>
      <c r="AL69" s="251"/>
      <c r="AM69" s="251"/>
      <c r="AN69" s="251"/>
      <c r="AO69" s="251"/>
      <c r="AP69" s="251"/>
      <c r="AQ69" s="251"/>
      <c r="AR69" s="251"/>
    </row>
    <row r="70" spans="1:46" ht="13.2" hidden="1" x14ac:dyDescent="0.2">
      <c r="AK70" s="251"/>
      <c r="AL70" s="251"/>
      <c r="AM70" s="251"/>
      <c r="AN70" s="251"/>
      <c r="AO70" s="251"/>
      <c r="AP70" s="251"/>
      <c r="AQ70" s="251"/>
      <c r="AR70" s="251"/>
    </row>
    <row r="71" spans="1:46" ht="13.2" hidden="1" x14ac:dyDescent="0.2">
      <c r="AK71" s="251"/>
      <c r="AL71" s="251"/>
      <c r="AM71" s="251"/>
      <c r="AN71" s="251"/>
      <c r="AO71" s="251"/>
      <c r="AP71" s="251"/>
      <c r="AQ71" s="251"/>
      <c r="AR71" s="251"/>
    </row>
    <row r="72" spans="1:46" ht="13.2" hidden="1" x14ac:dyDescent="0.2">
      <c r="AK72" s="251"/>
      <c r="AL72" s="251"/>
      <c r="AM72" s="251"/>
      <c r="AN72" s="251"/>
      <c r="AO72" s="251"/>
      <c r="AP72" s="251"/>
      <c r="AQ72" s="251"/>
      <c r="AR72" s="251"/>
    </row>
    <row r="73" spans="1:46" ht="13.2" hidden="1" x14ac:dyDescent="0.2">
      <c r="AK73" s="251"/>
      <c r="AL73" s="251"/>
      <c r="AM73" s="251"/>
      <c r="AN73" s="251"/>
      <c r="AO73" s="251"/>
      <c r="AP73" s="251"/>
      <c r="AQ73" s="251"/>
      <c r="AR73" s="251"/>
    </row>
  </sheetData>
  <sheetProtection algorithmName="SHA-512" hashValue="k1Vp10GjVq4iHSpXidXSscsTcCRZ4iO97CCjAP8EYrBvRkNsmwppGkou2Fj/tagUBkdrO9HYGBO/U+G6fPH2GA==" saltValue="pnur7OLbt9thuJHPvUbq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2"/>
  <cols>
    <col min="1" max="125" width="2.44140625" style="249" customWidth="1"/>
    <col min="126" max="16384" width="9" style="248" hidden="1"/>
  </cols>
  <sheetData>
    <row r="1" spans="2:125" ht="13.5" customHeight="1" x14ac:dyDescent="0.2">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row>
    <row r="2" spans="2:125" ht="13.2" x14ac:dyDescent="0.2">
      <c r="B2" s="248"/>
      <c r="DG2" s="248"/>
    </row>
    <row r="3" spans="2:125" ht="13.2" x14ac:dyDescent="0.2">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H3" s="248"/>
      <c r="DI3" s="248"/>
      <c r="DJ3" s="248"/>
      <c r="DK3" s="248"/>
      <c r="DL3" s="248"/>
      <c r="DM3" s="248"/>
      <c r="DN3" s="248"/>
      <c r="DO3" s="248"/>
      <c r="DP3" s="248"/>
      <c r="DQ3" s="248"/>
      <c r="DR3" s="248"/>
      <c r="DS3" s="248"/>
      <c r="DT3" s="248"/>
      <c r="DU3" s="248"/>
    </row>
    <row r="4" spans="2:125" ht="13.2" x14ac:dyDescent="0.2"/>
    <row r="5" spans="2:125" ht="13.2" x14ac:dyDescent="0.2"/>
    <row r="6" spans="2:125" ht="13.2" x14ac:dyDescent="0.2"/>
    <row r="7" spans="2:125" ht="13.2" x14ac:dyDescent="0.2"/>
    <row r="8" spans="2:125" ht="13.2" x14ac:dyDescent="0.2"/>
    <row r="9" spans="2:125" ht="13.2" x14ac:dyDescent="0.2">
      <c r="DU9" s="24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8"/>
    </row>
    <row r="18" spans="125:125" ht="13.2" x14ac:dyDescent="0.2"/>
    <row r="19" spans="125:125" ht="13.2" x14ac:dyDescent="0.2"/>
    <row r="20" spans="125:125" ht="13.2" x14ac:dyDescent="0.2">
      <c r="DU20" s="248"/>
    </row>
    <row r="21" spans="125:125" ht="13.2" x14ac:dyDescent="0.2">
      <c r="DU21" s="24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8"/>
    </row>
    <row r="29" spans="125:125" ht="13.2" x14ac:dyDescent="0.2"/>
    <row r="30" spans="125:125" ht="13.2" x14ac:dyDescent="0.2"/>
    <row r="31" spans="125:125" ht="13.2" x14ac:dyDescent="0.2"/>
    <row r="32" spans="125:125" ht="13.2" x14ac:dyDescent="0.2"/>
    <row r="33" spans="2:125" ht="13.2" x14ac:dyDescent="0.2">
      <c r="B33" s="248"/>
      <c r="G33" s="248"/>
      <c r="I33" s="248"/>
    </row>
    <row r="34" spans="2:125" ht="13.2" x14ac:dyDescent="0.2">
      <c r="C34" s="248"/>
      <c r="P34" s="248"/>
      <c r="DE34" s="248"/>
      <c r="DH34" s="248"/>
    </row>
    <row r="35" spans="2:125" ht="13.2" x14ac:dyDescent="0.2">
      <c r="D35" s="248"/>
      <c r="E35" s="248"/>
      <c r="DG35" s="248"/>
      <c r="DJ35" s="248"/>
      <c r="DP35" s="248"/>
      <c r="DQ35" s="248"/>
      <c r="DR35" s="248"/>
      <c r="DS35" s="248"/>
      <c r="DT35" s="248"/>
      <c r="DU35" s="248"/>
    </row>
    <row r="36" spans="2:125" ht="13.2" x14ac:dyDescent="0.2">
      <c r="F36" s="248"/>
      <c r="H36" s="248"/>
      <c r="J36" s="248"/>
      <c r="K36" s="248"/>
      <c r="L36" s="248"/>
      <c r="M36" s="248"/>
      <c r="N36" s="248"/>
      <c r="O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c r="BS36" s="248"/>
      <c r="BT36" s="248"/>
      <c r="BU36" s="248"/>
      <c r="BV36" s="248"/>
      <c r="BW36" s="248"/>
      <c r="BX36" s="248"/>
      <c r="BY36" s="248"/>
      <c r="BZ36" s="248"/>
      <c r="CA36" s="248"/>
      <c r="CB36" s="248"/>
      <c r="CC36" s="248"/>
      <c r="CD36" s="248"/>
      <c r="CE36" s="248"/>
      <c r="CF36" s="248"/>
      <c r="CG36" s="248"/>
      <c r="CH36" s="248"/>
      <c r="CI36" s="248"/>
      <c r="CJ36" s="248"/>
      <c r="CK36" s="248"/>
      <c r="CL36" s="248"/>
      <c r="CM36" s="248"/>
      <c r="CN36" s="248"/>
      <c r="CO36" s="248"/>
      <c r="CP36" s="248"/>
      <c r="CQ36" s="248"/>
      <c r="CR36" s="248"/>
      <c r="CS36" s="248"/>
      <c r="CT36" s="248"/>
      <c r="CU36" s="248"/>
      <c r="CV36" s="248"/>
      <c r="CW36" s="248"/>
      <c r="CX36" s="248"/>
      <c r="CY36" s="248"/>
      <c r="CZ36" s="248"/>
      <c r="DA36" s="248"/>
      <c r="DB36" s="248"/>
      <c r="DC36" s="248"/>
      <c r="DD36" s="248"/>
      <c r="DF36" s="248"/>
      <c r="DI36" s="248"/>
      <c r="DK36" s="248"/>
      <c r="DL36" s="248"/>
      <c r="DM36" s="248"/>
      <c r="DN36" s="248"/>
      <c r="DO36" s="248"/>
      <c r="DP36" s="248"/>
      <c r="DQ36" s="248"/>
      <c r="DR36" s="248"/>
      <c r="DS36" s="248"/>
      <c r="DT36" s="248"/>
      <c r="DU36" s="248"/>
    </row>
    <row r="37" spans="2:125" ht="13.2" x14ac:dyDescent="0.2">
      <c r="DU37" s="248"/>
    </row>
    <row r="38" spans="2:125" ht="13.2" x14ac:dyDescent="0.2">
      <c r="DT38" s="248"/>
      <c r="DU38" s="248"/>
    </row>
    <row r="39" spans="2:125" ht="13.2" x14ac:dyDescent="0.2"/>
    <row r="40" spans="2:125" ht="13.2" x14ac:dyDescent="0.2">
      <c r="DH40" s="248"/>
    </row>
    <row r="41" spans="2:125" ht="13.2" x14ac:dyDescent="0.2">
      <c r="DE41" s="248"/>
    </row>
    <row r="42" spans="2:125" ht="13.2" x14ac:dyDescent="0.2">
      <c r="DG42" s="248"/>
      <c r="DJ42" s="248"/>
    </row>
    <row r="43" spans="2:125" ht="13.2" x14ac:dyDescent="0.2">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F43" s="248"/>
      <c r="DI43" s="248"/>
      <c r="DK43" s="248"/>
      <c r="DL43" s="248"/>
      <c r="DM43" s="248"/>
      <c r="DN43" s="248"/>
      <c r="DO43" s="248"/>
      <c r="DP43" s="248"/>
      <c r="DQ43" s="248"/>
      <c r="DR43" s="248"/>
      <c r="DS43" s="248"/>
      <c r="DT43" s="248"/>
      <c r="DU43" s="248"/>
    </row>
    <row r="44" spans="2:125" ht="13.2" x14ac:dyDescent="0.2">
      <c r="DU44" s="248"/>
    </row>
    <row r="45" spans="2:125" ht="13.2" x14ac:dyDescent="0.2"/>
    <row r="46" spans="2:125" ht="13.2" x14ac:dyDescent="0.2"/>
    <row r="47" spans="2:125" ht="13.2" x14ac:dyDescent="0.2"/>
    <row r="48" spans="2:125" ht="13.2" x14ac:dyDescent="0.2">
      <c r="DT48" s="248"/>
      <c r="DU48" s="248"/>
    </row>
    <row r="49" spans="120:125" ht="13.2" x14ac:dyDescent="0.2">
      <c r="DU49" s="248"/>
    </row>
    <row r="50" spans="120:125" ht="13.2" x14ac:dyDescent="0.2">
      <c r="DU50" s="248"/>
    </row>
    <row r="51" spans="120:125" ht="13.2" x14ac:dyDescent="0.2">
      <c r="DP51" s="248"/>
      <c r="DQ51" s="248"/>
      <c r="DR51" s="248"/>
      <c r="DS51" s="248"/>
      <c r="DT51" s="248"/>
      <c r="DU51" s="248"/>
    </row>
    <row r="52" spans="120:125" ht="13.2" x14ac:dyDescent="0.2"/>
    <row r="53" spans="120:125" ht="13.2" x14ac:dyDescent="0.2"/>
    <row r="54" spans="120:125" ht="13.2" x14ac:dyDescent="0.2">
      <c r="DU54" s="248"/>
    </row>
    <row r="55" spans="120:125" ht="13.2" x14ac:dyDescent="0.2"/>
    <row r="56" spans="120:125" ht="13.2" x14ac:dyDescent="0.2"/>
    <row r="57" spans="120:125" ht="13.2" x14ac:dyDescent="0.2"/>
    <row r="58" spans="120:125" ht="13.2" x14ac:dyDescent="0.2">
      <c r="DU58" s="248"/>
    </row>
    <row r="59" spans="120:125" ht="13.2" x14ac:dyDescent="0.2"/>
    <row r="60" spans="120:125" ht="13.2" x14ac:dyDescent="0.2"/>
    <row r="61" spans="120:125" ht="13.2" x14ac:dyDescent="0.2"/>
    <row r="62" spans="120:125" ht="13.2" x14ac:dyDescent="0.2"/>
    <row r="63" spans="120:125" ht="13.2" x14ac:dyDescent="0.2">
      <c r="DU63" s="248"/>
    </row>
    <row r="64" spans="120:125" ht="13.2" x14ac:dyDescent="0.2">
      <c r="DT64" s="248"/>
      <c r="DU64" s="248"/>
    </row>
    <row r="65" spans="123:125" ht="13.2" x14ac:dyDescent="0.2"/>
    <row r="66" spans="123:125" ht="13.2" x14ac:dyDescent="0.2"/>
    <row r="67" spans="123:125" ht="13.2" x14ac:dyDescent="0.2"/>
    <row r="68" spans="123:125" ht="13.2" x14ac:dyDescent="0.2"/>
    <row r="69" spans="123:125" ht="13.2" x14ac:dyDescent="0.2">
      <c r="DS69" s="248"/>
      <c r="DT69" s="248"/>
      <c r="DU69" s="24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8"/>
    </row>
    <row r="83" spans="116:125" ht="13.2" x14ac:dyDescent="0.2">
      <c r="DM83" s="248"/>
      <c r="DN83" s="248"/>
      <c r="DO83" s="248"/>
      <c r="DP83" s="248"/>
      <c r="DQ83" s="248"/>
      <c r="DR83" s="248"/>
      <c r="DS83" s="248"/>
      <c r="DT83" s="248"/>
      <c r="DU83" s="248"/>
    </row>
    <row r="84" spans="116:125" ht="13.2" x14ac:dyDescent="0.2"/>
    <row r="85" spans="116:125" ht="13.2" x14ac:dyDescent="0.2"/>
    <row r="86" spans="116:125" ht="13.2" x14ac:dyDescent="0.2"/>
    <row r="87" spans="116:125" ht="13.2" x14ac:dyDescent="0.2"/>
    <row r="88" spans="116:125" ht="13.2" x14ac:dyDescent="0.2">
      <c r="DU88" s="24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8"/>
      <c r="DT94" s="248"/>
      <c r="DU94" s="248"/>
    </row>
    <row r="95" spans="116:125" ht="13.5" customHeight="1" x14ac:dyDescent="0.2">
      <c r="DU95" s="24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8"/>
    </row>
    <row r="102" spans="124:125" ht="13.5" customHeight="1" x14ac:dyDescent="0.2"/>
    <row r="103" spans="124:125" ht="13.5" customHeight="1" x14ac:dyDescent="0.2"/>
    <row r="104" spans="124:125" ht="13.5" customHeight="1" x14ac:dyDescent="0.2">
      <c r="DT104" s="248"/>
      <c r="DU104" s="24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484</v>
      </c>
    </row>
    <row r="121" spans="125:125" ht="13.5" hidden="1" customHeight="1" x14ac:dyDescent="0.2">
      <c r="DU121" s="248"/>
    </row>
  </sheetData>
  <sheetProtection algorithmName="SHA-512" hashValue="glt7wQDmj6cupz2QV+fUUXrxGXFopB6HYoltN+5eWIi3kF5g26mho0s9jRso7ZvqPu55ILqqCI5DCMrG5gexJg==" saltValue="w0l9I1w9V1+XcpQYGzPr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70" zoomScaleNormal="70" zoomScaleSheetLayoutView="55" workbookViewId="0"/>
  </sheetViews>
  <sheetFormatPr defaultColWidth="0" defaultRowHeight="13.5" customHeight="1" zeroHeight="1" x14ac:dyDescent="0.2"/>
  <cols>
    <col min="1" max="125" width="2.44140625" style="249" customWidth="1"/>
    <col min="126" max="142" width="0" style="248" hidden="1" customWidth="1"/>
    <col min="143" max="16384" width="9" style="248" hidden="1"/>
  </cols>
  <sheetData>
    <row r="1" spans="1:125" ht="13.5" customHeight="1" x14ac:dyDescent="0.2">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row>
    <row r="2" spans="1:125" ht="13.2" x14ac:dyDescent="0.2">
      <c r="B2" s="248"/>
      <c r="T2" s="248"/>
    </row>
    <row r="3" spans="1:125" ht="13.2" x14ac:dyDescent="0.2">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G3" s="248"/>
      <c r="DH3" s="248"/>
      <c r="DI3" s="248"/>
      <c r="DJ3" s="248"/>
      <c r="DK3" s="248"/>
      <c r="DL3" s="248"/>
      <c r="DM3" s="248"/>
      <c r="DN3" s="248"/>
      <c r="DO3" s="248"/>
      <c r="DP3" s="248"/>
      <c r="DQ3" s="248"/>
      <c r="DR3" s="248"/>
      <c r="DS3" s="248"/>
      <c r="DT3" s="248"/>
      <c r="DU3" s="24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8"/>
      <c r="G33" s="248"/>
      <c r="I33" s="248"/>
    </row>
    <row r="34" spans="2:125" ht="13.2" x14ac:dyDescent="0.2">
      <c r="C34" s="248"/>
      <c r="P34" s="248"/>
      <c r="R34" s="248"/>
      <c r="U34" s="248"/>
    </row>
    <row r="35" spans="2:125" ht="13.2" x14ac:dyDescent="0.2">
      <c r="D35" s="248"/>
      <c r="E35" s="248"/>
      <c r="T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c r="CK35" s="248"/>
      <c r="CL35" s="248"/>
      <c r="CM35" s="248"/>
      <c r="CN35" s="248"/>
      <c r="CO35" s="248"/>
      <c r="CP35" s="248"/>
      <c r="CQ35" s="248"/>
      <c r="CR35" s="248"/>
      <c r="CS35" s="248"/>
      <c r="CT35" s="248"/>
      <c r="CU35" s="248"/>
      <c r="CV35" s="248"/>
      <c r="CW35" s="248"/>
      <c r="CX35" s="248"/>
      <c r="CY35" s="248"/>
      <c r="CZ35" s="248"/>
      <c r="DA35" s="248"/>
      <c r="DB35" s="248"/>
      <c r="DC35" s="248"/>
      <c r="DD35" s="248"/>
      <c r="DE35" s="248"/>
      <c r="DF35" s="248"/>
      <c r="DG35" s="248"/>
      <c r="DH35" s="248"/>
      <c r="DI35" s="248"/>
      <c r="DJ35" s="248"/>
      <c r="DK35" s="248"/>
      <c r="DL35" s="248"/>
      <c r="DM35" s="248"/>
      <c r="DN35" s="248"/>
      <c r="DO35" s="248"/>
      <c r="DP35" s="248"/>
      <c r="DQ35" s="248"/>
      <c r="DR35" s="248"/>
      <c r="DS35" s="248"/>
      <c r="DT35" s="248"/>
      <c r="DU35" s="248"/>
    </row>
    <row r="36" spans="2:125" ht="13.2" x14ac:dyDescent="0.2">
      <c r="F36" s="248"/>
      <c r="H36" s="248"/>
      <c r="J36" s="248"/>
      <c r="K36" s="248"/>
      <c r="L36" s="248"/>
      <c r="M36" s="248"/>
      <c r="N36" s="248"/>
      <c r="O36" s="248"/>
      <c r="Q36" s="248"/>
      <c r="S36" s="248"/>
      <c r="V36" s="248"/>
    </row>
    <row r="37" spans="2:125" ht="13.2" x14ac:dyDescent="0.2"/>
    <row r="38" spans="2:125" ht="13.2" x14ac:dyDescent="0.2"/>
    <row r="39" spans="2:125" ht="13.2" x14ac:dyDescent="0.2"/>
    <row r="40" spans="2:125" ht="13.2" x14ac:dyDescent="0.2">
      <c r="U40" s="248"/>
    </row>
    <row r="41" spans="2:125" ht="13.2" x14ac:dyDescent="0.2">
      <c r="R41" s="248"/>
    </row>
    <row r="42" spans="2:125" ht="13.2" x14ac:dyDescent="0.2">
      <c r="T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c r="BT42" s="248"/>
      <c r="BU42" s="248"/>
      <c r="BV42" s="248"/>
      <c r="BW42" s="248"/>
      <c r="BX42" s="248"/>
      <c r="BY42" s="248"/>
      <c r="BZ42" s="248"/>
      <c r="CA42" s="248"/>
      <c r="CB42" s="248"/>
      <c r="CC42" s="248"/>
      <c r="CD42" s="248"/>
      <c r="CE42" s="248"/>
      <c r="CF42" s="248"/>
      <c r="CG42" s="248"/>
      <c r="CH42" s="248"/>
      <c r="CI42" s="248"/>
      <c r="CJ42" s="248"/>
      <c r="CK42" s="248"/>
      <c r="CL42" s="248"/>
      <c r="CM42" s="248"/>
      <c r="CN42" s="248"/>
      <c r="CO42" s="248"/>
      <c r="CP42" s="248"/>
      <c r="CQ42" s="248"/>
      <c r="CR42" s="248"/>
      <c r="CS42" s="248"/>
      <c r="CT42" s="248"/>
      <c r="CU42" s="248"/>
      <c r="CV42" s="248"/>
      <c r="CW42" s="248"/>
      <c r="CX42" s="248"/>
      <c r="CY42" s="248"/>
      <c r="CZ42" s="248"/>
      <c r="DA42" s="248"/>
      <c r="DB42" s="248"/>
      <c r="DC42" s="248"/>
      <c r="DD42" s="248"/>
      <c r="DE42" s="248"/>
      <c r="DF42" s="248"/>
      <c r="DG42" s="248"/>
      <c r="DH42" s="248"/>
      <c r="DI42" s="248"/>
      <c r="DJ42" s="248"/>
      <c r="DK42" s="248"/>
      <c r="DL42" s="248"/>
      <c r="DM42" s="248"/>
      <c r="DN42" s="248"/>
      <c r="DO42" s="248"/>
      <c r="DP42" s="248"/>
      <c r="DQ42" s="248"/>
      <c r="DR42" s="248"/>
      <c r="DS42" s="248"/>
      <c r="DT42" s="248"/>
      <c r="DU42" s="248"/>
    </row>
    <row r="43" spans="2:125" ht="13.2" x14ac:dyDescent="0.2">
      <c r="Q43" s="248"/>
      <c r="S43" s="248"/>
      <c r="V43" s="24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484</v>
      </c>
    </row>
  </sheetData>
  <sheetProtection algorithmName="SHA-512" hashValue="eR25ZkB3miclu5XcYGfhi0KGEA0dcFanyqgcZXrNtbqpENYCAUyoapwamrKIjfJ4OoyWnzF0Y9gPhW5PdIdD9A==" saltValue="juXiDDuIC0Lsc5UwNBME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2">
      <c r="B47" s="10"/>
      <c r="C47" s="1133" t="s">
        <v>3</v>
      </c>
      <c r="D47" s="1133"/>
      <c r="E47" s="1134"/>
      <c r="F47" s="11">
        <v>15.16</v>
      </c>
      <c r="G47" s="12">
        <v>15.6</v>
      </c>
      <c r="H47" s="12">
        <v>17.559999999999999</v>
      </c>
      <c r="I47" s="12">
        <v>22.34</v>
      </c>
      <c r="J47" s="13">
        <v>24.56</v>
      </c>
    </row>
    <row r="48" spans="2:10" ht="57.75" customHeight="1" x14ac:dyDescent="0.2">
      <c r="B48" s="14"/>
      <c r="C48" s="1135" t="s">
        <v>4</v>
      </c>
      <c r="D48" s="1135"/>
      <c r="E48" s="1136"/>
      <c r="F48" s="15">
        <v>7.98</v>
      </c>
      <c r="G48" s="16">
        <v>6.14</v>
      </c>
      <c r="H48" s="16">
        <v>12.55</v>
      </c>
      <c r="I48" s="16">
        <v>6.13</v>
      </c>
      <c r="J48" s="17">
        <v>7.57</v>
      </c>
    </row>
    <row r="49" spans="2:10" ht="57.75" customHeight="1" thickBot="1" x14ac:dyDescent="0.25">
      <c r="B49" s="18"/>
      <c r="C49" s="1137" t="s">
        <v>5</v>
      </c>
      <c r="D49" s="1137"/>
      <c r="E49" s="1138"/>
      <c r="F49" s="19">
        <v>0.43</v>
      </c>
      <c r="G49" s="20" t="s">
        <v>539</v>
      </c>
      <c r="H49" s="20">
        <v>9.34</v>
      </c>
      <c r="I49" s="20" t="s">
        <v>540</v>
      </c>
      <c r="J49" s="21">
        <v>4.2300000000000004</v>
      </c>
    </row>
    <row r="50" spans="2:10" ht="13.2" x14ac:dyDescent="0.2"/>
  </sheetData>
  <sheetProtection algorithmName="SHA-512" hashValue="NtmMZ95V1gdY6U3WA/i9zvjJqZLor8f2xHRgJQKXB1FEQUI36GKDCc+IKKWG5Gxwylb87irYgpCYn4lBTGLzHA==" saltValue="KElw1fT7oCThVzsA/HJ6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2025-03-14T06:25:06Z</cp:lastPrinted>
  <dcterms:created xsi:type="dcterms:W3CDTF">2025-02-19T02:41:45Z</dcterms:created>
  <dcterms:modified xsi:type="dcterms:W3CDTF">2025-09-26T09:30:47Z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2025-09-26T09:30:47Z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01068313-ac24-463b-b6f3-4db227799a30</vt:lpwstr>
  </property>
  <property fmtid="{D5CDD505-2E9C-101B-9397-08002B2CF9AE}" pid="8" name="MSIP_Label_defa4170-0d19-0005-0004-bc88714345d2_ContentBits">
    <vt:lpwstr>0</vt:lpwstr>
  </property>
</Properties>
</file>