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L-FILESV\home\財政課\■　財政20230515～\9.新地方公会計制度（財務４表）\3.調査関係\財政状況資料集\Ｒ7\"/>
    </mc:Choice>
  </mc:AlternateContent>
  <xr:revisionPtr revIDLastSave="0" documentId="13_ncr:1_{909201B4-D4D1-4092-B3F8-89943EA3900E}" xr6:coauthVersionLast="47" xr6:coauthVersionMax="47" xr10:uidLastSave="{00000000-0000-0000-0000-000000000000}"/>
  <bookViews>
    <workbookView xWindow="-108" yWindow="-108" windowWidth="23256" windowHeight="1245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BE37" i="10"/>
  <c r="AM37" i="10"/>
  <c r="C37" i="10"/>
  <c r="AM36" i="10"/>
  <c r="C36" i="10"/>
  <c r="AM35" i="10"/>
  <c r="C35" i="10"/>
  <c r="BW34" i="10"/>
  <c r="BW35" i="10" s="1"/>
  <c r="AM34" i="10"/>
  <c r="U34" i="10"/>
  <c r="U35" i="10" s="1"/>
  <c r="U36" i="10" s="1"/>
  <c r="U37" i="10" s="1"/>
  <c r="U38" i="10" s="1"/>
  <c r="C34" i="10"/>
  <c r="BW36" i="10" l="1"/>
  <c r="BW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<sst xmlns="http://schemas.openxmlformats.org/spreadsheetml/2006/main" count="1187" uniqueCount="561">
  <si>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</si>
  <si>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</si>
  <si>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</si>
  <si>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</si>
  <si>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</si>
  <si>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</si>
  <si>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</si>
  <si>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</si>
  <si>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</si>
  <si>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</si>
  <si>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</si>
  <si>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</si>
  <si>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</si>
  <si>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</si>
  <si>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</si>
  <si>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</si>
  <si>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</si>
  <si>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</si>
  <si>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</si>
  <si>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</si>
  <si>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</si>
  <si>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</si>
  <si>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</si>
  <si>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</si>
  <si>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</si>
  <si>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</si>
  <si>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</si>
  <si>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</si>
  <si>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</si>
  <si>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</si>
  <si>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</si>
  <si>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</si>
  <si>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</si>
  <si>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</si>
  <si>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</si>
  <si>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</si>
  <si>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</si>
  <si>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</si>
  <si>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</si>
  <si>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</si>
  <si>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</si>
  <si>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</si>
  <si>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</si>
  <si>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</si>
  <si>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</si>
  <si>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</si>
  <si>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</si>
  <si>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</si>
  <si>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</si>
  <si>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</si>
  <si>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</si>
  <si>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</si>
  <si>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</si>
  <si>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</si>
  <si>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</si>
  <si>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</si>
  <si>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</si>
  <si>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</si>
  <si>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</si>
  <si>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</si>
  <si>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</si>
  <si>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</si>
  <si>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</si>
  <si>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</si>
  <si>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</si>
  <si>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</si>
  <si>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</si>
  <si>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</si>
  <si>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</si>
  <si>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</si>
  <si>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</si>
  <si>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</si>
  <si>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</si>
  <si>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</si>
  <si>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</si>
  <si>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</si>
  <si>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</si>
  <si>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</si>
  <si>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</si>
  <si>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</si>
  <si>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</si>
  <si>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</si>
  <si>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</si>
  <si>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</si>
  <si>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</si>
  <si>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</si>
  <si>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</si>
  <si>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</si>
  <si>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</si>
  <si>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</si>
  <si>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</si>
  <si>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</si>
  <si>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</si>
  <si>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</si>
  <si>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</si>
  <si>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</si>
  <si>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</si>
  <si>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</si>
  <si>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</si>
  <si>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</si>
  <si>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</si>
  <si>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</si>
  <si>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</si>
  <si>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</si>
  <si>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</si>
  <si>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</si>
  <si>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</si>
  <si>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</si>
  <si>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</si>
  <si>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</si>
  <si>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</si>
  <si>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</si>
  <si>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</si>
  <si>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</si>
  <si>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</si>
  <si>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</si>
  <si>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</si>
  <si>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</si>
  <si>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</si>
  <si>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</si>
  <si>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</si>
  <si>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</si>
  <si>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</si>
  <si>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</si>
  <si>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</si>
  <si>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</si>
  <si>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</si>
  <si>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</si>
  <si>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</si>
  <si>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</si>
  <si>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</si>
  <si>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</si>
  <si>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</si>
  <si>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</si>
  <si>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</si>
  <si>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</si>
  <si>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</si>
  <si>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</si>
  <si>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</si>
  <si>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</si>
  <si>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</si>
  <si>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</si>
  <si>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</si>
  <si>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</si>
  <si>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</si>
  <si>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</si>
  <si>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</si>
  <si>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</si>
  <si>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</si>
  <si>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</si>
  <si>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</si>
  <si>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</si>
  <si>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</si>
  <si>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</si>
  <si>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</si>
  <si>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</si>
  <si>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</si>
  <si>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</si>
  <si>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</si>
  <si>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</si>
  <si>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</si>
  <si>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</si>
  <si>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</si>
  <si>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</si>
  <si>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</si>
  <si>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</si>
  <si>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</si>
  <si>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</si>
  <si>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</si>
  <si>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</si>
  <si>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</si>
  <si>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</si>
  <si>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</si>
  <si>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</si>
  <si>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</si>
  <si>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</si>
  <si>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</si>
  <si>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</si>
  <si>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</si>
  <si>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</si>
  <si>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</si>
  <si>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</si>
  <si>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</si>
  <si>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</si>
  <si>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</si>
  <si>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</si>
  <si>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</si>
  <si>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</si>
  <si>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</si>
  <si>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</si>
  <si>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</si>
  <si>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</si>
  <si>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</si>
  <si>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</si>
  <si>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</si>
  <si>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</si>
  <si>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</si>
  <si>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</si>
  <si>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</si>
  <si>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</si>
  <si>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</si>
  <si>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</si>
  <si>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岐阜県白川村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</si>
  <si>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</si>
  <si>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</si>
  <si>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</si>
  <si>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</si>
  <si>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</si>
  <si>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</si>
  <si>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</si>
  <si>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</si>
  <si>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</si>
  <si>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</si>
  <si>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</si>
  <si>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</si>
  <si>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</si>
  <si>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</si>
  <si>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</si>
  <si>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</si>
  <si>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</si>
  <si>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</si>
  <si>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</si>
  <si>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</si>
  <si>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</si>
  <si>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</si>
  <si>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</si>
  <si>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</si>
  <si>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</si>
  <si>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</si>
  <si>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</si>
  <si>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</si>
  <si>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</si>
  <si>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</si>
  <si>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</si>
  <si>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</si>
  <si>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</si>
  <si>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</si>
  <si>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</si>
  <si>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</si>
  <si>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</si>
  <si>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</si>
  <si>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</si>
  <si>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</si>
  <si>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</si>
  <si>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</si>
  <si>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</si>
  <si>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</si>
  <si>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</si>
  <si>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</si>
  <si>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</si>
  <si>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</si>
  <si>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</si>
  <si>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</si>
  <si>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</si>
  <si>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</si>
  <si>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</si>
  <si>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</si>
  <si>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</si>
  <si>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</si>
  <si>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</si>
  <si>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</si>
  <si>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</si>
  <si>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</si>
  <si>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</si>
  <si>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</si>
  <si>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</si>
  <si>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</si>
  <si>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</si>
  <si>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</si>
  <si>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</si>
  <si>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</si>
  <si>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</si>
  <si>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</si>
  <si>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</si>
  <si>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</si>
  <si>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</si>
  <si>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</si>
  <si>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</si>
  <si>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</si>
  <si>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</si>
  <si>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</si>
  <si>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</si>
  <si>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</si>
  <si>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</si>
  <si>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</si>
  <si>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</si>
  <si>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</si>
  <si>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</si>
  <si>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</si>
  <si>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</si>
  <si>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</si>
  <si>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</si>
  <si>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</si>
  <si>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</si>
  <si>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</si>
  <si>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</si>
  <si>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</si>
  <si>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</si>
  <si>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</si>
  <si>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</si>
  <si>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</si>
  <si>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</si>
  <si>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</si>
  <si>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</si>
  <si>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</si>
  <si>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</si>
  <si>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</si>
  <si>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</si>
  <si>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</si>
  <si>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</si>
  <si>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</si>
  <si>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</si>
  <si>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</si>
  <si>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</si>
  <si>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</si>
  <si>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</si>
  <si>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</si>
  <si>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</si>
  <si>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</si>
  <si>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</si>
  <si>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</si>
  <si>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</si>
  <si>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</si>
  <si>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</si>
  <si>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</si>
  <si>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</si>
  <si>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</si>
  <si>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</si>
  <si>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</si>
  <si>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</si>
  <si>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</si>
  <si>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</si>
  <si>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</si>
  <si>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</si>
  <si>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</si>
  <si>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</si>
  <si>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</si>
  <si>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</si>
  <si>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</si>
  <si>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</si>
  <si>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</si>
  <si>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</si>
  <si>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</si>
  <si>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</si>
  <si>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</si>
  <si>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</si>
  <si>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</si>
  <si>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</si>
  <si>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</si>
  <si>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</si>
  <si>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</si>
  <si>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</si>
  <si>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</si>
  <si>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岐阜県白川村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</si>
  <si>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</si>
  <si>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</si>
  <si>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</si>
  <si>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</si>
  <si>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</si>
  <si>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</si>
  <si>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</si>
  <si>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</si>
  <si>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</si>
  <si>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</si>
  <si>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</si>
  <si>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</si>
  <si>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</si>
  <si>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</si>
  <si>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</si>
  <si>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</si>
  <si>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</si>
  <si>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</si>
  <si>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</si>
  <si>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</si>
  <si>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</si>
  <si>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</si>
  <si>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</si>
  <si>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</si>
  <si>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</si>
  <si>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</si>
  <si>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</si>
  <si>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</si>
  <si>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</si>
  <si>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</si>
  <si>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</si>
  <si>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</si>
  <si>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</si>
  <si>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</si>
  <si>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</si>
  <si>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</si>
  <si>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介護保険特別会計介護サービス事業勘定の部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</si>
  <si>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</si>
  <si>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</si>
  <si>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</si>
  <si>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</si>
  <si>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</si>
  <si>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</si>
  <si>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</si>
  <si>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</si>
  <si>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</si>
  <si>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</si>
  <si>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</si>
  <si>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</si>
  <si>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</si>
  <si>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</si>
  <si>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</si>
  <si>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</si>
  <si>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</si>
  <si>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</si>
  <si>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</si>
  <si>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</si>
  <si>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</si>
  <si>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</si>
  <si>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</si>
  <si>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</si>
  <si>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</si>
  <si>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</si>
  <si>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</si>
  <si>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</si>
  <si>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</si>
  <si>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</si>
  <si>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</si>
  <si>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</si>
  <si>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</si>
  <si>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</si>
  <si>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</si>
  <si>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</si>
  <si>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</si>
  <si>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</si>
  <si>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</si>
  <si>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</si>
  <si>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</si>
  <si>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</si>
  <si>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</si>
  <si>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</si>
  <si>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</si>
  <si>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</si>
  <si>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</si>
  <si>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</si>
  <si>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</si>
  <si>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</si>
  <si>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</si>
  <si>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</si>
  <si>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</si>
  <si>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</si>
  <si>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</si>
  <si>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</si>
  <si>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</si>
  <si>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</si>
  <si>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</si>
  <si>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</si>
  <si>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</si>
  <si>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</si>
  <si>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</si>
  <si>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</si>
  <si>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</si>
  <si>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</si>
  <si>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</si>
  <si>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</si>
  <si>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</si>
  <si>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</si>
  <si>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</si>
  <si>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</si>
  <si>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</si>
  <si>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</si>
  <si>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</si>
  <si>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</si>
  <si>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</si>
  <si>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</si>
  <si>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</si>
  <si>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</si>
  <si>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</si>
  <si>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</si>
  <si>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</si>
  <si>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</si>
  <si>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</si>
  <si>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</si>
  <si>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</si>
  <si>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</si>
  <si>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</si>
  <si>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</si>
  <si>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</si>
  <si>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</si>
  <si>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</si>
  <si>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</si>
  <si>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</si>
  <si>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</si>
  <si>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</si>
  <si>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</si>
  <si>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</si>
  <si>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</si>
  <si>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</si>
  <si>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</si>
  <si>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</si>
  <si>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</si>
  <si>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</si>
  <si>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</si>
  <si>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</si>
  <si>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</si>
  <si>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</si>
  <si>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</si>
  <si>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</si>
  <si>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</si>
  <si>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</si>
  <si>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</si>
  <si>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</si>
  <si>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</si>
  <si>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</si>
  <si>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</si>
  <si>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</si>
  <si>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</si>
  <si>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</si>
  <si>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</si>
  <si>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</si>
  <si>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</si>
  <si>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</si>
  <si>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</si>
  <si>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</si>
  <si>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</si>
  <si>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</si>
  <si>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</si>
  <si>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</si>
  <si>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</si>
  <si>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</si>
  <si>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</si>
  <si>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</si>
  <si>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</si>
  <si>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</si>
  <si>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</si>
  <si>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</si>
  <si>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</si>
  <si>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76.17</t>
  </si>
  <si>
    <t>一般会計</t>
  </si>
  <si>
    <t>介護保険特別会計保険事業勘定の部</t>
  </si>
  <si>
    <t>国民健康保険特別会計事業勘定の部</t>
  </si>
  <si>
    <t>公共下水道特別会計</t>
  </si>
  <si>
    <t>国民健康保険特別会計直営診療施設勘定の部</t>
  </si>
  <si>
    <t>簡易水道特別会計</t>
  </si>
  <si>
    <t>後期高齢者医療特別会計</t>
  </si>
  <si>
    <t>介護保険特別会計介護サービス事業勘定の部</t>
  </si>
  <si>
    <t>その他会計（赤字）</t>
  </si>
  <si>
    <t>その他会計（黒字）</t>
  </si>
  <si>
    <t>R01</t>
    <phoneticPr fontId="5"/>
  </si>
  <si>
    <t>R02</t>
    <phoneticPr fontId="5"/>
  </si>
  <si>
    <t>R03</t>
    <phoneticPr fontId="5"/>
  </si>
  <si>
    <t>R04</t>
    <phoneticPr fontId="5"/>
  </si>
  <si>
    <t>R05</t>
    <phoneticPr fontId="5"/>
  </si>
  <si>
    <t>白川村緑地資源開発公社</t>
    <phoneticPr fontId="2"/>
  </si>
  <si>
    <t>飯島観光開発</t>
    <phoneticPr fontId="2"/>
  </si>
  <si>
    <t>世界遺産白川郷合掌造り保存財団</t>
    <phoneticPr fontId="2"/>
  </si>
  <si>
    <t>大白川温泉観光</t>
    <phoneticPr fontId="2"/>
  </si>
  <si>
    <t>-</t>
    <phoneticPr fontId="2"/>
  </si>
  <si>
    <t>庁舎建設基金</t>
    <phoneticPr fontId="5"/>
  </si>
  <si>
    <t>学校施設整備基金</t>
    <phoneticPr fontId="2"/>
  </si>
  <si>
    <t>災害基金</t>
    <phoneticPr fontId="2"/>
  </si>
  <si>
    <t>世界遺産合掌造り集落保存協力基金</t>
  </si>
  <si>
    <t>ふるさと農村活性化基金</t>
    <phoneticPr fontId="2"/>
  </si>
  <si>
    <t>岐阜県市町村会館組合</t>
    <rPh sb="0" eb="8">
      <t>ギフケンシチョウソンカイカン</t>
    </rPh>
    <rPh sb="8" eb="10">
      <t>クミアイ</t>
    </rPh>
    <phoneticPr fontId="2"/>
  </si>
  <si>
    <t>岐阜県市町村職員退職手当組合</t>
    <rPh sb="0" eb="10">
      <t>ギフケンシチョウソンショクインタイショク</t>
    </rPh>
    <rPh sb="10" eb="14">
      <t>テアテクミアイ</t>
    </rPh>
    <phoneticPr fontId="2"/>
  </si>
  <si>
    <t>後期高齢者医療連合会（一般会計分）</t>
    <rPh sb="0" eb="2">
      <t>コウキ</t>
    </rPh>
    <rPh sb="2" eb="5">
      <t>コウレイシャ</t>
    </rPh>
    <rPh sb="5" eb="7">
      <t>イリョウ</t>
    </rPh>
    <rPh sb="7" eb="10">
      <t>レンゴウカイ</t>
    </rPh>
    <rPh sb="11" eb="13">
      <t>イッパン</t>
    </rPh>
    <rPh sb="13" eb="15">
      <t>カイケイ</t>
    </rPh>
    <rPh sb="15" eb="16">
      <t>ブン</t>
    </rPh>
    <phoneticPr fontId="2"/>
  </si>
  <si>
    <t>後期高齢者医療連合会（特別会計分）</t>
    <rPh sb="0" eb="2">
      <t>コウキ</t>
    </rPh>
    <rPh sb="2" eb="5">
      <t>コウレイシャ</t>
    </rPh>
    <rPh sb="5" eb="7">
      <t>イリョウ</t>
    </rPh>
    <rPh sb="7" eb="10">
      <t>レンゴウカイ</t>
    </rPh>
    <rPh sb="11" eb="16">
      <t>トクベツカイケイブン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</si>
</sst>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0EB-4FE8-9501-FA95193DF9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497464</c:v>
                </c:pt>
                <c:pt idx="1">
                  <c:v>328018</c:v>
                </c:pt>
                <c:pt idx="2">
                  <c:v>474547</c:v>
                </c:pt>
                <c:pt idx="3">
                  <c:v>367612</c:v>
                </c:pt>
                <c:pt idx="4">
                  <c:v>315058</c:v>
                </c:pt>
              </c:numCache>
            </c:numRef>
          </c:val>
          <c:smooth val="0"/>
          <c:extLst>
            <c:ext xmlns:c16="http://schemas.microsoft.com/office/drawing/2014/chart" uri="{C3380CC4-5D6E-409C-BE32-E72D297353CC}">
              <c16:uniqueId val="{00000001-D0EB-4FE8-9501-FA95193DF9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20.45</c:v>
                </c:pt>
                <c:pt idx="1">
                  <c:v>6.46</c:v>
                </c:pt>
                <c:pt idx="2">
                  <c:v>4.53</c:v>
                </c:pt>
                <c:pt idx="3">
                  <c:v>26.84</c:v>
                </c:pt>
                <c:pt idx="4">
                  <c:v>32.729999999999997</c:v>
                </c:pt>
              </c:numCache>
            </c:numRef>
          </c:val>
          <c:extLst>
            <c:ext xmlns:c16="http://schemas.microsoft.com/office/drawing/2014/chart" uri="{C3380CC4-5D6E-409C-BE32-E72D297353CC}">
              <c16:uniqueId val="{00000000-E4C9-402B-9BB2-A5515FEACA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148.22</c:v>
                </c:pt>
                <c:pt idx="1">
                  <c:v>79.739999999999995</c:v>
                </c:pt>
                <c:pt idx="2">
                  <c:v>72.84</c:v>
                </c:pt>
                <c:pt idx="3">
                  <c:v>73.98</c:v>
                </c:pt>
                <c:pt idx="4">
                  <c:v>74.3</c:v>
                </c:pt>
              </c:numCache>
            </c:numRef>
          </c:val>
          <c:extLst>
            <c:ext xmlns:c16="http://schemas.microsoft.com/office/drawing/2014/chart" uri="{C3380CC4-5D6E-409C-BE32-E72D297353CC}">
              <c16:uniqueId val="{00000001-E4C9-402B-9BB2-A5515FEACA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7.76</c:v>
                </c:pt>
                <c:pt idx="1">
                  <c:v>-76.17</c:v>
                </c:pt>
                <c:pt idx="2">
                  <c:v>1.65</c:v>
                </c:pt>
                <c:pt idx="3">
                  <c:v>22.25</c:v>
                </c:pt>
                <c:pt idx="4">
                  <c:v>5.93</c:v>
                </c:pt>
              </c:numCache>
            </c:numRef>
          </c:val>
          <c:smooth val="0"/>
          <c:extLst>
            <c:ext xmlns:c16="http://schemas.microsoft.com/office/drawing/2014/chart" uri="{C3380CC4-5D6E-409C-BE32-E72D297353CC}">
              <c16:uniqueId val="{00000002-E4C9-402B-9BB2-A5515FEACA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0.34</c:v>
                </c:pt>
                <c:pt idx="2">
                  <c:v>#N/A</c:v>
                </c:pt>
                <c:pt idx="3">
                  <c:v>0.13</c:v>
                </c:pt>
                <c:pt idx="4">
                  <c:v>#N/A</c:v>
                </c:pt>
                <c:pt idx="5">
                  <c:v>0.21</c:v>
                </c:pt>
                <c:pt idx="6">
                  <c:v>#N/A</c:v>
                </c:pt>
                <c:pt idx="7">
                  <c:v>0.1</c:v>
                </c:pt>
                <c:pt idx="8">
                  <c:v>#N/A</c:v>
                </c:pt>
                <c:pt idx="9">
                  <c:v>0</c:v>
                </c:pt>
              </c:numCache>
            </c:numRef>
          </c:val>
          <c:extLst>
            <c:ext xmlns:c16="http://schemas.microsoft.com/office/drawing/2014/chart" uri="{C3380CC4-5D6E-409C-BE32-E72D297353CC}">
              <c16:uniqueId val="{00000000-1D8D-465D-9511-96DD1A4E3A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D-465D-9511-96DD1A4E3A87}"/>
            </c:ext>
          </c:extLst>
        </c:ser>
        <c:ser>
          <c:idx val="2"/>
          <c:order val="2"/>
          <c:tx>
            <c:strRef>
              <c:f>データシート!$A$29</c:f>
              <c:strCache>
                <c:ptCount val="1"/>
                <c:pt idx="0">
                  <c:v>介護保険特別会計介護サービス事業勘定の部</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2-1D8D-465D-9511-96DD1A4E3A8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0.19</c:v>
                </c:pt>
                <c:pt idx="4">
                  <c:v>#N/A</c:v>
                </c:pt>
                <c:pt idx="5">
                  <c:v>0.18</c:v>
                </c:pt>
                <c:pt idx="6">
                  <c:v>#N/A</c:v>
                </c:pt>
                <c:pt idx="7">
                  <c:v>0.31</c:v>
                </c:pt>
                <c:pt idx="8">
                  <c:v>#N/A</c:v>
                </c:pt>
                <c:pt idx="9">
                  <c:v>0.27</c:v>
                </c:pt>
              </c:numCache>
            </c:numRef>
          </c:val>
          <c:extLst>
            <c:ext xmlns:c16="http://schemas.microsoft.com/office/drawing/2014/chart" uri="{C3380CC4-5D6E-409C-BE32-E72D297353CC}">
              <c16:uniqueId val="{00000003-1D8D-465D-9511-96DD1A4E3A87}"/>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0.14000000000000001</c:v>
                </c:pt>
                <c:pt idx="4">
                  <c:v>#N/A</c:v>
                </c:pt>
                <c:pt idx="5">
                  <c:v>0.05</c:v>
                </c:pt>
                <c:pt idx="6">
                  <c:v>#N/A</c:v>
                </c:pt>
                <c:pt idx="7">
                  <c:v>0.28000000000000003</c:v>
                </c:pt>
                <c:pt idx="8">
                  <c:v>#N/A</c:v>
                </c:pt>
                <c:pt idx="9">
                  <c:v>0.42</c:v>
                </c:pt>
              </c:numCache>
            </c:numRef>
          </c:val>
          <c:extLst>
            <c:ext xmlns:c16="http://schemas.microsoft.com/office/drawing/2014/chart" uri="{C3380CC4-5D6E-409C-BE32-E72D297353CC}">
              <c16:uniqueId val="{00000004-1D8D-465D-9511-96DD1A4E3A87}"/>
            </c:ext>
          </c:extLst>
        </c:ser>
        <c:ser>
          <c:idx val="5"/>
          <c:order val="5"/>
          <c:tx>
            <c:strRef>
              <c:f>データシート!$A$32</c:f>
              <c:strCache>
                <c:ptCount val="1"/>
                <c:pt idx="0">
                  <c:v>国民健康保険特別会計直営診療施設勘定の部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c:v>
                </c:pt>
                <c:pt idx="2">
                  <c:v>#N/A</c:v>
                </c:pt>
                <c:pt idx="3">
                  <c:v>0.57999999999999996</c:v>
                </c:pt>
                <c:pt idx="4">
                  <c:v>#N/A</c:v>
                </c:pt>
                <c:pt idx="5">
                  <c:v>0.59</c:v>
                </c:pt>
                <c:pt idx="6">
                  <c:v>#N/A</c:v>
                </c:pt>
                <c:pt idx="7">
                  <c:v>0.44</c:v>
                </c:pt>
                <c:pt idx="8">
                  <c:v>#N/A</c:v>
                </c:pt>
                <c:pt idx="9">
                  <c:v>0.5</c:v>
                </c:pt>
              </c:numCache>
            </c:numRef>
          </c:val>
          <c:extLst>
            <c:ext xmlns:c16="http://schemas.microsoft.com/office/drawing/2014/chart" uri="{C3380CC4-5D6E-409C-BE32-E72D297353CC}">
              <c16:uniqueId val="{00000005-1D8D-465D-9511-96DD1A4E3A87}"/>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0.3</c:v>
                </c:pt>
                <c:pt idx="4">
                  <c:v>#N/A</c:v>
                </c:pt>
                <c:pt idx="5">
                  <c:v>0.18</c:v>
                </c:pt>
                <c:pt idx="6">
                  <c:v>#N/A</c:v>
                </c:pt>
                <c:pt idx="7">
                  <c:v>1.02</c:v>
                </c:pt>
                <c:pt idx="8">
                  <c:v>#N/A</c:v>
                </c:pt>
                <c:pt idx="9">
                  <c:v>1.72</c:v>
                </c:pt>
              </c:numCache>
            </c:numRef>
          </c:val>
          <c:extLst>
            <c:ext xmlns:c16="http://schemas.microsoft.com/office/drawing/2014/chart" uri="{C3380CC4-5D6E-409C-BE32-E72D297353CC}">
              <c16:uniqueId val="{00000006-1D8D-465D-9511-96DD1A4E3A87}"/>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2.34</c:v>
                </c:pt>
                <c:pt idx="2">
                  <c:v>#N/A</c:v>
                </c:pt>
                <c:pt idx="3">
                  <c:v>3.19</c:v>
                </c:pt>
                <c:pt idx="4">
                  <c:v>#N/A</c:v>
                </c:pt>
                <c:pt idx="5">
                  <c:v>1.9</c:v>
                </c:pt>
                <c:pt idx="6">
                  <c:v>#N/A</c:v>
                </c:pt>
                <c:pt idx="7">
                  <c:v>2.4900000000000002</c:v>
                </c:pt>
                <c:pt idx="8">
                  <c:v>#N/A</c:v>
                </c:pt>
                <c:pt idx="9">
                  <c:v>1.9</c:v>
                </c:pt>
              </c:numCache>
            </c:numRef>
          </c:val>
          <c:extLst>
            <c:ext xmlns:c16="http://schemas.microsoft.com/office/drawing/2014/chart" uri="{C3380CC4-5D6E-409C-BE32-E72D297353CC}">
              <c16:uniqueId val="{00000007-1D8D-465D-9511-96DD1A4E3A87}"/>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3.19</c:v>
                </c:pt>
                <c:pt idx="2">
                  <c:v>#N/A</c:v>
                </c:pt>
                <c:pt idx="3">
                  <c:v>2.96</c:v>
                </c:pt>
                <c:pt idx="4">
                  <c:v>#N/A</c:v>
                </c:pt>
                <c:pt idx="5">
                  <c:v>2.11</c:v>
                </c:pt>
                <c:pt idx="6">
                  <c:v>#N/A</c:v>
                </c:pt>
                <c:pt idx="7">
                  <c:v>2.41</c:v>
                </c:pt>
                <c:pt idx="8">
                  <c:v>#N/A</c:v>
                </c:pt>
                <c:pt idx="9">
                  <c:v>1.98</c:v>
                </c:pt>
              </c:numCache>
            </c:numRef>
          </c:val>
          <c:extLst>
            <c:ext xmlns:c16="http://schemas.microsoft.com/office/drawing/2014/chart" uri="{C3380CC4-5D6E-409C-BE32-E72D297353CC}">
              <c16:uniqueId val="{00000008-1D8D-465D-9511-96DD1A4E3A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20.45</c:v>
                </c:pt>
                <c:pt idx="2">
                  <c:v>#N/A</c:v>
                </c:pt>
                <c:pt idx="3">
                  <c:v>6.45</c:v>
                </c:pt>
                <c:pt idx="4">
                  <c:v>#N/A</c:v>
                </c:pt>
                <c:pt idx="5">
                  <c:v>4.5199999999999996</c:v>
                </c:pt>
                <c:pt idx="6">
                  <c:v>#N/A</c:v>
                </c:pt>
                <c:pt idx="7">
                  <c:v>26.84</c:v>
                </c:pt>
                <c:pt idx="8">
                  <c:v>#N/A</c:v>
                </c:pt>
                <c:pt idx="9">
                  <c:v>32.729999999999997</c:v>
                </c:pt>
              </c:numCache>
            </c:numRef>
          </c:val>
          <c:extLst>
            <c:ext xmlns:c16="http://schemas.microsoft.com/office/drawing/2014/chart" uri="{C3380CC4-5D6E-409C-BE32-E72D297353CC}">
              <c16:uniqueId val="{00000009-1D8D-465D-9511-96DD1A4E3A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356</c:v>
                </c:pt>
                <c:pt idx="5">
                  <c:v>388</c:v>
                </c:pt>
                <c:pt idx="8">
                  <c:v>405</c:v>
                </c:pt>
                <c:pt idx="11">
                  <c:v>378</c:v>
                </c:pt>
                <c:pt idx="14">
                  <c:v>374</c:v>
                </c:pt>
              </c:numCache>
            </c:numRef>
          </c:val>
          <c:extLst>
            <c:ext xmlns:c16="http://schemas.microsoft.com/office/drawing/2014/chart" uri="{C3380CC4-5D6E-409C-BE32-E72D297353CC}">
              <c16:uniqueId val="{00000000-1660-4153-BF27-C3F57BF03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0-4153-BF27-C3F57BF03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1660-4153-BF27-C3F57BF03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0-4153-BF27-C3F57BF03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55</c:v>
                </c:pt>
                <c:pt idx="6">
                  <c:v>46</c:v>
                </c:pt>
                <c:pt idx="9">
                  <c:v>51</c:v>
                </c:pt>
                <c:pt idx="12">
                  <c:v>51</c:v>
                </c:pt>
              </c:numCache>
            </c:numRef>
          </c:val>
          <c:extLst>
            <c:ext xmlns:c16="http://schemas.microsoft.com/office/drawing/2014/chart" uri="{C3380CC4-5D6E-409C-BE32-E72D297353CC}">
              <c16:uniqueId val="{00000004-1660-4153-BF27-C3F57BF03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0-4153-BF27-C3F57BF03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0-4153-BF27-C3F57BF03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c:v>
                </c:pt>
                <c:pt idx="3">
                  <c:v>372</c:v>
                </c:pt>
                <c:pt idx="6">
                  <c:v>383</c:v>
                </c:pt>
                <c:pt idx="9">
                  <c:v>381</c:v>
                </c:pt>
                <c:pt idx="12">
                  <c:v>397</c:v>
                </c:pt>
              </c:numCache>
            </c:numRef>
          </c:val>
          <c:extLst>
            <c:ext xmlns:c16="http://schemas.microsoft.com/office/drawing/2014/chart" uri="{C3380CC4-5D6E-409C-BE32-E72D297353CC}">
              <c16:uniqueId val="{00000007-1660-4153-BF27-C3F57BF03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c:v>
                </c:pt>
                <c:pt idx="2">
                  <c:v>#N/A</c:v>
                </c:pt>
                <c:pt idx="3">
                  <c:v>#N/A</c:v>
                </c:pt>
                <c:pt idx="4">
                  <c:v>40</c:v>
                </c:pt>
                <c:pt idx="5">
                  <c:v>#N/A</c:v>
                </c:pt>
                <c:pt idx="6">
                  <c:v>#N/A</c:v>
                </c:pt>
                <c:pt idx="7">
                  <c:v>24</c:v>
                </c:pt>
                <c:pt idx="8">
                  <c:v>#N/A</c:v>
                </c:pt>
                <c:pt idx="9">
                  <c:v>#N/A</c:v>
                </c:pt>
                <c:pt idx="10">
                  <c:v>54</c:v>
                </c:pt>
                <c:pt idx="11">
                  <c:v>#N/A</c:v>
                </c:pt>
                <c:pt idx="12">
                  <c:v>#N/A</c:v>
                </c:pt>
                <c:pt idx="13">
                  <c:v>74</c:v>
                </c:pt>
                <c:pt idx="14">
                  <c:v>#N/A</c:v>
                </c:pt>
              </c:numCache>
            </c:numRef>
          </c:val>
          <c:smooth val="0"/>
          <c:extLst>
            <c:ext xmlns:c16="http://schemas.microsoft.com/office/drawing/2014/chart" uri="{C3380CC4-5D6E-409C-BE32-E72D297353CC}">
              <c16:uniqueId val="{00000008-1660-4153-BF27-C3F57BF03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3574</c:v>
                </c:pt>
                <c:pt idx="5">
                  <c:v>3372</c:v>
                </c:pt>
                <c:pt idx="8">
                  <c:v>3451</c:v>
                </c:pt>
                <c:pt idx="11">
                  <c:v>3384</c:v>
                </c:pt>
                <c:pt idx="14">
                  <c:v>3227</c:v>
                </c:pt>
              </c:numCache>
            </c:numRef>
          </c:val>
          <c:extLst>
            <c:ext xmlns:c16="http://schemas.microsoft.com/office/drawing/2014/chart" uri="{C3380CC4-5D6E-409C-BE32-E72D297353CC}">
              <c16:uniqueId val="{00000000-0ACE-4011-A2C2-2030F96A40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CE-4011-A2C2-2030F96A40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3918</c:v>
                </c:pt>
                <c:pt idx="5">
                  <c:v>4169</c:v>
                </c:pt>
                <c:pt idx="8">
                  <c:v>4783</c:v>
                </c:pt>
                <c:pt idx="11">
                  <c:v>5084</c:v>
                </c:pt>
                <c:pt idx="14">
                  <c:v>5875</c:v>
                </c:pt>
              </c:numCache>
            </c:numRef>
          </c:val>
          <c:extLst>
            <c:ext xmlns:c16="http://schemas.microsoft.com/office/drawing/2014/chart" uri="{C3380CC4-5D6E-409C-BE32-E72D297353CC}">
              <c16:uniqueId val="{00000002-0ACE-4011-A2C2-2030F96A40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CE-4011-A2C2-2030F96A40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CE-4011-A2C2-2030F96A40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CE-4011-A2C2-2030F96A40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334</c:v>
                </c:pt>
                <c:pt idx="3">
                  <c:v>331</c:v>
                </c:pt>
                <c:pt idx="6">
                  <c:v>347</c:v>
                </c:pt>
                <c:pt idx="9">
                  <c:v>352</c:v>
                </c:pt>
                <c:pt idx="12">
                  <c:v>410</c:v>
                </c:pt>
              </c:numCache>
            </c:numRef>
          </c:val>
          <c:extLst>
            <c:ext xmlns:c16="http://schemas.microsoft.com/office/drawing/2014/chart" uri="{C3380CC4-5D6E-409C-BE32-E72D297353CC}">
              <c16:uniqueId val="{00000006-0ACE-4011-A2C2-2030F96A40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ACE-4011-A2C2-2030F96A40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519</c:v>
                </c:pt>
                <c:pt idx="3">
                  <c:v>505</c:v>
                </c:pt>
                <c:pt idx="6">
                  <c:v>463</c:v>
                </c:pt>
                <c:pt idx="9">
                  <c:v>421</c:v>
                </c:pt>
                <c:pt idx="12">
                  <c:v>371</c:v>
                </c:pt>
              </c:numCache>
            </c:numRef>
          </c:val>
          <c:extLst>
            <c:ext xmlns:c16="http://schemas.microsoft.com/office/drawing/2014/chart" uri="{C3380CC4-5D6E-409C-BE32-E72D297353CC}">
              <c16:uniqueId val="{00000008-0ACE-4011-A2C2-2030F96A40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0ACE-4011-A2C2-2030F96A40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3812</c:v>
                </c:pt>
                <c:pt idx="3">
                  <c:v>3646</c:v>
                </c:pt>
                <c:pt idx="6">
                  <c:v>3825</c:v>
                </c:pt>
                <c:pt idx="9">
                  <c:v>3884</c:v>
                </c:pt>
                <c:pt idx="12">
                  <c:v>3668</c:v>
                </c:pt>
              </c:numCache>
            </c:numRef>
          </c:val>
          <c:extLst>
            <c:ext xmlns:c16="http://schemas.microsoft.com/office/drawing/2014/chart" uri="{C3380CC4-5D6E-409C-BE32-E72D297353CC}">
              <c16:uniqueId val="{0000000A-0ACE-4011-A2C2-2030F96A40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CE-4011-A2C2-2030F96A40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1436</c:v>
                </c:pt>
                <c:pt idx="1">
                  <c:v>1436</c:v>
                </c:pt>
                <c:pt idx="2">
                  <c:v>1436</c:v>
                </c:pt>
              </c:numCache>
            </c:numRef>
          </c:val>
          <c:extLst>
            <c:ext xmlns:c16="http://schemas.microsoft.com/office/drawing/2014/chart" uri="{C3380CC4-5D6E-409C-BE32-E72D297353CC}">
              <c16:uniqueId val="{00000000-CB3E-407F-AF91-09EE370B6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710</c:v>
                </c:pt>
                <c:pt idx="1">
                  <c:v>754</c:v>
                </c:pt>
                <c:pt idx="2">
                  <c:v>754</c:v>
                </c:pt>
              </c:numCache>
            </c:numRef>
          </c:val>
          <c:extLst>
            <c:ext xmlns:c16="http://schemas.microsoft.com/office/drawing/2014/chart" uri="{C3380CC4-5D6E-409C-BE32-E72D297353CC}">
              <c16:uniqueId val="{00000001-CB3E-407F-AF91-09EE370B6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2543</c:v>
                </c:pt>
                <c:pt idx="1">
                  <c:v>2795</c:v>
                </c:pt>
                <c:pt idx="2">
                  <c:v>3598</c:v>
                </c:pt>
              </c:numCache>
            </c:numRef>
          </c:val>
          <c:extLst>
            <c:ext xmlns:c16="http://schemas.microsoft.com/office/drawing/2014/chart" uri="{C3380CC4-5D6E-409C-BE32-E72D297353CC}">
              <c16:uniqueId val="{00000002-CB3E-407F-AF91-09EE370B67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1,462
356.64
5,034,349
4,384,824
632,588
1,932,611
3,667,597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であるが、類似団体と比較して高い値となっている。村税は全体収入の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％を占めており内</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が大規模償却資産税であり税収減の要因となっている。コロナ禍が終息し観光関連施設の収益が回復した中で、ふるさと納税に係る寄付金が増加している。こうした有効な財源を活用し安定した財政運営を進めるととも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次総合戦略に掲げた「人口は維持以上を目指し、持続可能な村を創る」の目標に向けた福祉充実をはじめ安心安全な地域づくりを進めるとともに地域ブランドを高め産業振興の発展に繋げていく。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133246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となり、類似団体に比べても低い水準となっている。歳入面では、地方交付税が前年度比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％増加した。地方債は完済による臨財債借入額等が減少した。使用料及び手数料では駐車場使用料と残土処置施設使用料により</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寄付金収入ではふるさと納税により</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％増加した。歳出面では、災害復旧事業費が令和３年１月の雪崩による橋の復旧完了による</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％の減少の一方、積立金が新庁舎建設を目的としたものを主に</a:t>
          </a:r>
          <a:r>
            <a:rPr kumimoji="1" lang="en-US" altLang="ja-JP" sz="1300">
              <a:latin typeface="ＭＳ Ｐゴシック" panose="020B0600070205080204" pitchFamily="50" charset="-128"/>
              <a:ea typeface="ＭＳ Ｐゴシック" panose="020B0600070205080204" pitchFamily="50" charset="-128"/>
            </a:rPr>
            <a:t>170.3</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133731</xdr:rowOff>
    </xdr:from>
    <xdr:to>
      <xdr:col>19</xdr:col>
      <xdr:colOff>133350</xdr:colOff>
      <xdr:row>63</xdr:row>
      <xdr:rowOff>5715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363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133731</xdr:rowOff>
    </xdr:from>
    <xdr:to>
      <xdr:col>15</xdr:col>
      <xdr:colOff>82550</xdr:colOff>
      <xdr:row>63</xdr:row>
      <xdr:rowOff>44323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363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44323</xdr:rowOff>
    </xdr:from>
    <xdr:to>
      <xdr:col>11</xdr:col>
      <xdr:colOff>31750</xdr:colOff>
      <xdr:row>63</xdr:row>
      <xdr:rowOff>109474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4567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82931</xdr:rowOff>
    </xdr:from>
    <xdr:to>
      <xdr:col>15</xdr:col>
      <xdr:colOff>133350</xdr:colOff>
      <xdr:row>63</xdr:row>
      <xdr:rowOff>13081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23258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164973</xdr:rowOff>
    </xdr:from>
    <xdr:to>
      <xdr:col>11</xdr:col>
      <xdr:colOff>82550</xdr:colOff>
      <xdr:row>63</xdr:row>
      <xdr:rowOff>95123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105300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人当たりの人件費、物件費は類似団体と比較して</a:t>
          </a:r>
          <a:r>
            <a:rPr kumimoji="1" lang="en-US" altLang="ja-JP" sz="1300">
              <a:latin typeface="ＭＳ Ｐゴシック" panose="020B0600070205080204" pitchFamily="50" charset="-128"/>
              <a:ea typeface="ＭＳ Ｐゴシック" panose="020B0600070205080204" pitchFamily="50" charset="-128"/>
            </a:rPr>
            <a:t>615,467</a:t>
          </a:r>
          <a:r>
            <a:rPr kumimoji="1" lang="ja-JP" altLang="en-US" sz="1300">
              <a:latin typeface="ＭＳ Ｐゴシック" panose="020B0600070205080204" pitchFamily="50" charset="-128"/>
              <a:ea typeface="ＭＳ Ｐゴシック" panose="020B0600070205080204" pitchFamily="50" charset="-128"/>
            </a:rPr>
            <a:t>円上回る値となっている。本村は全国的にみて人口が少なく基本的行政サービスを担う上で必要範囲での定員適正化計画に基づく職員数の確保に努めている。人件費は前年度と比較して横ばいとなっている。物件費ではふるさと納税がさらに増加したことに伴う関連事業費や教育関係の備品購入などにより</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人口は自然減により緩やかに減少しており、人口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人当たりの行政コストは高くなるものと予想している。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8871</xdr:rowOff>
    </xdr:from>
    <xdr:to>
      <xdr:col>23</xdr:col>
      <xdr:colOff>133350</xdr:colOff>
      <xdr:row>83</xdr:row>
      <xdr:rowOff>55947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9221"/>
          <a:ext cx="8382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160547</xdr:rowOff>
    </xdr:from>
    <xdr:to>
      <xdr:col>19</xdr:col>
      <xdr:colOff>133350</xdr:colOff>
      <xdr:row>83</xdr:row>
      <xdr:rowOff>8871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94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147061</xdr:rowOff>
    </xdr:from>
    <xdr:to>
      <xdr:col>15</xdr:col>
      <xdr:colOff>82550</xdr:colOff>
      <xdr:row>82</xdr:row>
      <xdr:rowOff>160547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5961"/>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59201</xdr:rowOff>
    </xdr:from>
    <xdr:to>
      <xdr:col>11</xdr:col>
      <xdr:colOff>31750</xdr:colOff>
      <xdr:row>82</xdr:row>
      <xdr:rowOff>147061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8101"/>
          <a:ext cx="889000" cy="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5147</xdr:rowOff>
    </xdr:from>
    <xdr:to>
      <xdr:col>23</xdr:col>
      <xdr:colOff>184150</xdr:colOff>
      <xdr:row>83</xdr:row>
      <xdr:rowOff>106747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148674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129521</xdr:rowOff>
    </xdr:from>
    <xdr:to>
      <xdr:col>19</xdr:col>
      <xdr:colOff>184150</xdr:colOff>
      <xdr:row>83</xdr:row>
      <xdr:rowOff>59671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44448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109747</xdr:rowOff>
    </xdr:from>
    <xdr:to>
      <xdr:col>15</xdr:col>
      <xdr:colOff>133350</xdr:colOff>
      <xdr:row>83</xdr:row>
      <xdr:rowOff>39897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96261</xdr:rowOff>
    </xdr:from>
    <xdr:to>
      <xdr:col>11</xdr:col>
      <xdr:colOff>82550</xdr:colOff>
      <xdr:row>83</xdr:row>
      <xdr:rowOff>26411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8401</xdr:rowOff>
    </xdr:from>
    <xdr:to>
      <xdr:col>7</xdr:col>
      <xdr:colOff>31750</xdr:colOff>
      <xdr:row>82</xdr:row>
      <xdr:rowOff>110001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94778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ラスパイレス指数は、類似団体と比較してほぼ同数値となっている。</a:t>
          </a:r>
        </a:p>
        <a:p>
          <a:r>
            <a:rPr kumimoji="1" lang="ja-JP" altLang="en-US" sz="1300">
              <a:latin typeface="ＭＳ Ｐゴシック" panose="020B0600070205080204" pitchFamily="50" charset="-128"/>
              <a:ea typeface="ＭＳ Ｐゴシック" panose="020B0600070205080204" pitchFamily="50" charset="-128"/>
            </a:rPr>
            <a:t>　人事院勧告に基づく給与改定を進めており、人事評価制度による昇給制度を進めるなど今後も適正な給与水準を維持していく。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9652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88</xdr:row>
      <xdr:rowOff>9652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538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137668</xdr:rowOff>
    </xdr:from>
    <xdr:to>
      <xdr:col>72</xdr:col>
      <xdr:colOff>203200</xdr:colOff>
      <xdr:row>88</xdr:row>
      <xdr:rowOff>72389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53818"/>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97252"/>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86868</xdr:rowOff>
    </xdr:from>
    <xdr:to>
      <xdr:col>73</xdr:col>
      <xdr:colOff>44450</xdr:colOff>
      <xdr:row>88</xdr:row>
      <xdr:rowOff>17018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27195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130302</xdr:rowOff>
    </xdr:from>
    <xdr:to>
      <xdr:col>64</xdr:col>
      <xdr:colOff>152400</xdr:colOff>
      <xdr:row>88</xdr:row>
      <xdr:rowOff>60452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45229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人口千人当たりの職員数は、類似団体と比較して</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人多い。本村は分母に当たる人口が少なく、分子に当たる職員数は定員適正化計画に基づき計画的な職員採用を進めている。職員の平均年齢が高く若年層の確保や専門職の確保が課題となっている。</a:t>
          </a:r>
        </a:p>
        <a:p>
          <a:r>
            <a:rPr kumimoji="1" lang="ja-JP" altLang="en-US" sz="1300">
              <a:latin typeface="ＭＳ Ｐゴシック" panose="020B0600070205080204" pitchFamily="50" charset="-128"/>
              <a:ea typeface="ＭＳ Ｐゴシック" panose="020B0600070205080204" pitchFamily="50" charset="-128"/>
            </a:rPr>
            <a:t>　今後も人口増加に向け産業振興や雇用対策を進め人口の増加を図るとともに自治体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を進めるなど業務の効率化を図るなど、村民への行政サービスの向上に努める。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48726</xdr:rowOff>
    </xdr:from>
    <xdr:to>
      <xdr:col>81</xdr:col>
      <xdr:colOff>44450</xdr:colOff>
      <xdr:row>60</xdr:row>
      <xdr:rowOff>54701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5726"/>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19080</xdr:rowOff>
    </xdr:from>
    <xdr:to>
      <xdr:col>77</xdr:col>
      <xdr:colOff>44450</xdr:colOff>
      <xdr:row>60</xdr:row>
      <xdr:rowOff>48726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06080"/>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11726</xdr:rowOff>
    </xdr:from>
    <xdr:to>
      <xdr:col>72</xdr:col>
      <xdr:colOff>203200</xdr:colOff>
      <xdr:row>60</xdr:row>
      <xdr:rowOff>19080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98726"/>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3453</xdr:rowOff>
    </xdr:from>
    <xdr:to>
      <xdr:col>68</xdr:col>
      <xdr:colOff>152400</xdr:colOff>
      <xdr:row>60</xdr:row>
      <xdr:rowOff>11726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045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147428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169376</xdr:rowOff>
    </xdr:from>
    <xdr:to>
      <xdr:col>77</xdr:col>
      <xdr:colOff>95250</xdr:colOff>
      <xdr:row>60</xdr:row>
      <xdr:rowOff>99526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84303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139730</xdr:rowOff>
    </xdr:from>
    <xdr:to>
      <xdr:col>73</xdr:col>
      <xdr:colOff>44450</xdr:colOff>
      <xdr:row>60</xdr:row>
      <xdr:rowOff>69880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54657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4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132376</xdr:rowOff>
    </xdr:from>
    <xdr:to>
      <xdr:col>68</xdr:col>
      <xdr:colOff>203200</xdr:colOff>
      <xdr:row>60</xdr:row>
      <xdr:rowOff>62526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47303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124103</xdr:rowOff>
    </xdr:from>
    <xdr:to>
      <xdr:col>64</xdr:col>
      <xdr:colOff>152400</xdr:colOff>
      <xdr:row>60</xdr:row>
      <xdr:rowOff>54253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く安定した値を推移している。本村は豪雪地帯に位置し村道除雪により舗装面の破損修復や雪崩及び落石防止等による村道維持経費に係る地方債の借入が継続的に必要となる。公共施設等総合管理計画に基づき公共施設の長寿命化を中心に進めるにあたり地方債の借入に頼ることなるが、計画的な借入を進め財政安定化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105410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5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65194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は過疎対策事業債をはじめ基準財政需要見込額に算入される地方債を中心に借入ており、地方債残高等の将来負担額よりも充当可能財源等が上回っている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地方債の借入に対しては有利な地方債を優先するなど計画的な借入を行い、後世に負担を残さないよう財政健全化に努める。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1,462
356.64
5,034,349
4,384,824
632,588
1,932,611
3,667,597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採用を行っているが、中途退職者があり職員数の確保ができていない。再雇用の実施や専門職を中心とした会計年度任用職員の採用により人件費が低く抑えられている。　社会人経験者採用を含め職員数の確保を進めるとともに、自治体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を推進し行政サービスの確保に努める。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115570</xdr:rowOff>
    </xdr:from>
    <xdr:to>
      <xdr:col>24</xdr:col>
      <xdr:colOff>25400</xdr:colOff>
      <xdr:row>34</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4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62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64770</xdr:rowOff>
    </xdr:from>
    <xdr:to>
      <xdr:col>24</xdr:col>
      <xdr:colOff>76200</xdr:colOff>
      <xdr:row>34</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102870</xdr:rowOff>
    </xdr:from>
    <xdr:to>
      <xdr:col>20</xdr:col>
      <xdr:colOff>38100</xdr:colOff>
      <xdr:row>35</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53340</xdr:rowOff>
    </xdr:from>
    <xdr:to>
      <xdr:col>6</xdr:col>
      <xdr:colOff>171450</xdr:colOff>
      <xdr:row>35</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近隣自治体へのゴミの処分費用や常備消防費用等に係る委託費のほか、高齢者外出支援事業や給食センター管理業務等の委託費が大規模な委託としてあり、今後自治体情報システムの標準化に係る経費が懸念材料となっている。また、燃料の高騰化を原因とする経費の上昇が見込まれ、今後も行政改革をはじめ節減対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17</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519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83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139971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ポイント下回っており、例年低い値を推移している。</a:t>
          </a:r>
        </a:p>
        <a:p>
          <a:r>
            <a:rPr kumimoji="1" lang="ja-JP" altLang="en-US" sz="1300">
              <a:latin typeface="ＭＳ Ｐゴシック" panose="020B0600070205080204" pitchFamily="50" charset="-128"/>
              <a:ea typeface="ＭＳ Ｐゴシック" panose="020B0600070205080204" pitchFamily="50" charset="-128"/>
            </a:rPr>
            <a:t>　主に生活保護世帯が少なく費用負担が低く抑えられていることが要因である。前年度に比べ下降した要因としては全体的な減少によるもので、今後さらに積極的な少子化対策をはじめ高齢者福祉対策等を進めていくため、計画的な事業展開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75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その他経費に係る経常収支比率は予算規模が小さく、積雪量に応じた除雪経費や他会計繰出金等の財政負担、臨経見直しが影響することから変動幅が大きなものとなっている。</a:t>
          </a:r>
        </a:p>
        <a:p>
          <a:r>
            <a:rPr kumimoji="1" lang="ja-JP" altLang="en-US" sz="1300">
              <a:latin typeface="ＭＳ Ｐゴシック" panose="020B0600070205080204" pitchFamily="50" charset="-128"/>
              <a:ea typeface="ＭＳ Ｐゴシック" panose="020B0600070205080204" pitchFamily="50" charset="-128"/>
            </a:rPr>
            <a:t>　特別会計の独立採算を基本とし使用料等の見直しを進めるなど一般会計の財政負担の軽減に努める。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291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5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58</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57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58</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053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ポイント下回り低い値を推移している。予算規模が小さいためコロナ禍により特別定額給付金等や企業誘致支援事業により一時的に増加した経緯がある。</a:t>
          </a:r>
        </a:p>
        <a:p>
          <a:r>
            <a:rPr kumimoji="1" lang="ja-JP" altLang="en-US" sz="1300">
              <a:latin typeface="ＭＳ Ｐゴシック" panose="020B0600070205080204" pitchFamily="50" charset="-128"/>
              <a:ea typeface="ＭＳ Ｐゴシック" panose="020B0600070205080204" pitchFamily="50" charset="-128"/>
            </a:rPr>
            <a:t>　経年的な補助事業の必要性や費用対効果等を検証するなどの見直しを進めるなど経費節減に努める。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56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35</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465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35</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4657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ポイント下回り、ほぼ同数値を推移している。地方債の発行は公共施設等総合管理計画等に基づき計画的に借入を進めている。</a:t>
          </a:r>
        </a:p>
        <a:p>
          <a:r>
            <a:rPr kumimoji="1" lang="ja-JP" altLang="en-US" sz="1300">
              <a:latin typeface="ＭＳ Ｐゴシック" panose="020B0600070205080204" pitchFamily="50" charset="-128"/>
              <a:ea typeface="ＭＳ Ｐゴシック" panose="020B0600070205080204" pitchFamily="50" charset="-128"/>
            </a:rPr>
            <a:t>　地方債の借入は、村道補修工事や村道改良工事を継続的に進めていくとともに、観光振興事業や企業誘致事業を計画しており財政負担が大きくなることから、補助事業等の確保や基金の活用等により借入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25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06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公債費の項目を除き各費用に係る経常収支比率は、類似団体と比べ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ポイント下回り低い値を推移している。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今後も行政改革に取り組み、義務的経費の費用対効果を高めるよう努める。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6085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107406</xdr:rowOff>
    </xdr:from>
    <xdr:to>
      <xdr:col>78</xdr:col>
      <xdr:colOff>69850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947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107406</xdr:rowOff>
    </xdr:from>
    <xdr:to>
      <xdr:col>73</xdr:col>
      <xdr:colOff>180975</xdr:colOff>
      <xdr:row>74</xdr:row>
      <xdr:rowOff>153126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4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153126</xdr:rowOff>
    </xdr:from>
    <xdr:to>
      <xdr:col>69</xdr:col>
      <xdr:colOff>92075</xdr:colOff>
      <xdr:row>75</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4042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41910</xdr:rowOff>
    </xdr:from>
    <xdr:to>
      <xdr:col>82</xdr:col>
      <xdr:colOff>158750</xdr:colOff>
      <xdr:row>73</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121937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56606</xdr:rowOff>
    </xdr:from>
    <xdr:to>
      <xdr:col>74</xdr:col>
      <xdr:colOff>31750</xdr:colOff>
      <xdr:row>74</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168383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102326</xdr:rowOff>
    </xdr:from>
    <xdr:to>
      <xdr:col>69</xdr:col>
      <xdr:colOff>142875</xdr:colOff>
      <xdr:row>75</xdr:row>
      <xdr:rowOff>32476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42653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53759</xdr:rowOff>
    </xdr:from>
    <xdr:to>
      <xdr:col>29</xdr:col>
      <xdr:colOff>127000</xdr:colOff>
      <xdr:row>18</xdr:row>
      <xdr:rowOff>56987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87484"/>
          <a:ext cx="647700" cy="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38535</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72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56987</xdr:rowOff>
    </xdr:from>
    <xdr:to>
      <xdr:col>26</xdr:col>
      <xdr:colOff>50800</xdr:colOff>
      <xdr:row>18</xdr:row>
      <xdr:rowOff>70716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90712"/>
          <a:ext cx="698500" cy="1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70716</xdr:rowOff>
    </xdr:from>
    <xdr:to>
      <xdr:col>22</xdr:col>
      <xdr:colOff>114300</xdr:colOff>
      <xdr:row>18</xdr:row>
      <xdr:rowOff>98535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04441"/>
          <a:ext cx="698500" cy="2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98535</xdr:rowOff>
    </xdr:from>
    <xdr:to>
      <xdr:col>18</xdr:col>
      <xdr:colOff>177800</xdr:colOff>
      <xdr:row>18</xdr:row>
      <xdr:rowOff>103209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32260"/>
          <a:ext cx="698500" cy="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2959</xdr:rowOff>
    </xdr:from>
    <xdr:to>
      <xdr:col>29</xdr:col>
      <xdr:colOff>177800</xdr:colOff>
      <xdr:row>18</xdr:row>
      <xdr:rowOff>104559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3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19486</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8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6187</xdr:rowOff>
    </xdr:from>
    <xdr:to>
      <xdr:col>26</xdr:col>
      <xdr:colOff>101600</xdr:colOff>
      <xdr:row>18</xdr:row>
      <xdr:rowOff>107787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39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117964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90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19916</xdr:rowOff>
    </xdr:from>
    <xdr:to>
      <xdr:col>22</xdr:col>
      <xdr:colOff>165100</xdr:colOff>
      <xdr:row>18</xdr:row>
      <xdr:rowOff>121516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5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131693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2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47735</xdr:rowOff>
    </xdr:from>
    <xdr:to>
      <xdr:col>19</xdr:col>
      <xdr:colOff>38100</xdr:colOff>
      <xdr:row>18</xdr:row>
      <xdr:rowOff>149335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8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159512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5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52409</xdr:rowOff>
    </xdr:from>
    <xdr:to>
      <xdr:col>15</xdr:col>
      <xdr:colOff>101600</xdr:colOff>
      <xdr:row>18</xdr:row>
      <xdr:rowOff>154009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18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164186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95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31468</xdr:rowOff>
    </xdr:from>
    <xdr:to>
      <xdr:col>29</xdr:col>
      <xdr:colOff>127000</xdr:colOff>
      <xdr:row>36</xdr:row>
      <xdr:rowOff>87402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84718"/>
          <a:ext cx="647700" cy="5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87402</xdr:rowOff>
    </xdr:from>
    <xdr:to>
      <xdr:col>26</xdr:col>
      <xdr:colOff>50800</xdr:colOff>
      <xdr:row>36</xdr:row>
      <xdr:rowOff>161682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0652"/>
          <a:ext cx="698500" cy="7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126177</xdr:rowOff>
    </xdr:from>
    <xdr:to>
      <xdr:col>22</xdr:col>
      <xdr:colOff>114300</xdr:colOff>
      <xdr:row>36</xdr:row>
      <xdr:rowOff>161682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79427"/>
          <a:ext cx="698500" cy="3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126177</xdr:rowOff>
    </xdr:from>
    <xdr:to>
      <xdr:col>18</xdr:col>
      <xdr:colOff>177800</xdr:colOff>
      <xdr:row>36</xdr:row>
      <xdr:rowOff>159903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9427"/>
          <a:ext cx="698500" cy="3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323568</xdr:rowOff>
    </xdr:from>
    <xdr:to>
      <xdr:col>29</xdr:col>
      <xdr:colOff>177800</xdr:colOff>
      <xdr:row>36</xdr:row>
      <xdr:rowOff>82268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3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295645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0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36602</xdr:rowOff>
    </xdr:from>
    <xdr:to>
      <xdr:col>26</xdr:col>
      <xdr:colOff>101600</xdr:colOff>
      <xdr:row>36</xdr:row>
      <xdr:rowOff>138202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122979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110882</xdr:rowOff>
    </xdr:from>
    <xdr:to>
      <xdr:col>22</xdr:col>
      <xdr:colOff>165100</xdr:colOff>
      <xdr:row>37</xdr:row>
      <xdr:rowOff>41032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75377</xdr:rowOff>
    </xdr:from>
    <xdr:to>
      <xdr:col>19</xdr:col>
      <xdr:colOff>38100</xdr:colOff>
      <xdr:row>37</xdr:row>
      <xdr:rowOff>5527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161754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109103</xdr:rowOff>
    </xdr:from>
    <xdr:to>
      <xdr:col>15</xdr:col>
      <xdr:colOff>101600</xdr:colOff>
      <xdr:row>37</xdr:row>
      <xdr:rowOff>39253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24030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1,462
356.64
5,034,349
4,384,824
632,588
1,932,611
3,667,597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96544</xdr:rowOff>
    </xdr:from>
    <xdr:to>
      <xdr:col>24</xdr:col>
      <xdr:colOff>63500</xdr:colOff>
      <xdr:row>36</xdr:row>
      <xdr:rowOff>103953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68744"/>
          <a:ext cx="8382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103953</xdr:rowOff>
    </xdr:from>
    <xdr:to>
      <xdr:col>19</xdr:col>
      <xdr:colOff>177800</xdr:colOff>
      <xdr:row>36</xdr:row>
      <xdr:rowOff>127045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7615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127045</xdr:rowOff>
    </xdr:from>
    <xdr:to>
      <xdr:col>15</xdr:col>
      <xdr:colOff>50800</xdr:colOff>
      <xdr:row>36</xdr:row>
      <xdr:rowOff>147765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99245"/>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147765</xdr:rowOff>
    </xdr:from>
    <xdr:to>
      <xdr:col>10</xdr:col>
      <xdr:colOff>114300</xdr:colOff>
      <xdr:row>36</xdr:row>
      <xdr:rowOff>159727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19965"/>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45744</xdr:rowOff>
    </xdr:from>
    <xdr:to>
      <xdr:col>24</xdr:col>
      <xdr:colOff>114300</xdr:colOff>
      <xdr:row>36</xdr:row>
      <xdr:rowOff>147344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68621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6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53153</xdr:rowOff>
    </xdr:from>
    <xdr:to>
      <xdr:col>20</xdr:col>
      <xdr:colOff>38100</xdr:colOff>
      <xdr:row>36</xdr:row>
      <xdr:rowOff>154753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171280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0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76245</xdr:rowOff>
    </xdr:from>
    <xdr:to>
      <xdr:col>15</xdr:col>
      <xdr:colOff>101600</xdr:colOff>
      <xdr:row>37</xdr:row>
      <xdr:rowOff>6395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22922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2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96965</xdr:rowOff>
    </xdr:from>
    <xdr:to>
      <xdr:col>10</xdr:col>
      <xdr:colOff>165100</xdr:colOff>
      <xdr:row>37</xdr:row>
      <xdr:rowOff>27115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43642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108927</xdr:rowOff>
    </xdr:from>
    <xdr:to>
      <xdr:col>6</xdr:col>
      <xdr:colOff>38100</xdr:colOff>
      <xdr:row>37</xdr:row>
      <xdr:rowOff>39077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55604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79820</xdr:rowOff>
    </xdr:from>
    <xdr:to>
      <xdr:col>24</xdr:col>
      <xdr:colOff>63500</xdr:colOff>
      <xdr:row>55</xdr:row>
      <xdr:rowOff>155355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09570"/>
          <a:ext cx="8382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155355</xdr:rowOff>
    </xdr:from>
    <xdr:to>
      <xdr:col>19</xdr:col>
      <xdr:colOff>177800</xdr:colOff>
      <xdr:row>56</xdr:row>
      <xdr:rowOff>55097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85105"/>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36915</xdr:rowOff>
    </xdr:from>
    <xdr:to>
      <xdr:col>15</xdr:col>
      <xdr:colOff>50800</xdr:colOff>
      <xdr:row>56</xdr:row>
      <xdr:rowOff>55097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38115"/>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36915</xdr:rowOff>
    </xdr:from>
    <xdr:to>
      <xdr:col>10</xdr:col>
      <xdr:colOff>114300</xdr:colOff>
      <xdr:row>56</xdr:row>
      <xdr:rowOff>103545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38115"/>
          <a:ext cx="889000" cy="6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29020</xdr:rowOff>
    </xdr:from>
    <xdr:to>
      <xdr:col>24</xdr:col>
      <xdr:colOff>114300</xdr:colOff>
      <xdr:row>55</xdr:row>
      <xdr:rowOff>130620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51897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1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104555</xdr:rowOff>
    </xdr:from>
    <xdr:to>
      <xdr:col>20</xdr:col>
      <xdr:colOff>38100</xdr:colOff>
      <xdr:row>56</xdr:row>
      <xdr:rowOff>34705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51232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4297</xdr:rowOff>
    </xdr:from>
    <xdr:to>
      <xdr:col>15</xdr:col>
      <xdr:colOff>101600</xdr:colOff>
      <xdr:row>56</xdr:row>
      <xdr:rowOff>105897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122424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157565</xdr:rowOff>
    </xdr:from>
    <xdr:to>
      <xdr:col>10</xdr:col>
      <xdr:colOff>165100</xdr:colOff>
      <xdr:row>56</xdr:row>
      <xdr:rowOff>87715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104242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6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52745</xdr:rowOff>
    </xdr:from>
    <xdr:to>
      <xdr:col>6</xdr:col>
      <xdr:colOff>38100</xdr:colOff>
      <xdr:row>56</xdr:row>
      <xdr:rowOff>154345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170872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2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108528</xdr:rowOff>
    </xdr:from>
    <xdr:to>
      <xdr:col>24</xdr:col>
      <xdr:colOff>63500</xdr:colOff>
      <xdr:row>76</xdr:row>
      <xdr:rowOff>11387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67278"/>
          <a:ext cx="838200" cy="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54505</xdr:rowOff>
    </xdr:from>
    <xdr:to>
      <xdr:col>19</xdr:col>
      <xdr:colOff>177800</xdr:colOff>
      <xdr:row>75</xdr:row>
      <xdr:rowOff>108528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570355"/>
          <a:ext cx="889000" cy="3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54505</xdr:rowOff>
    </xdr:from>
    <xdr:to>
      <xdr:col>15</xdr:col>
      <xdr:colOff>50800</xdr:colOff>
      <xdr:row>74</xdr:row>
      <xdr:rowOff>105296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570355"/>
          <a:ext cx="889000" cy="2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105296</xdr:rowOff>
    </xdr:from>
    <xdr:to>
      <xdr:col>10</xdr:col>
      <xdr:colOff>114300</xdr:colOff>
      <xdr:row>77</xdr:row>
      <xdr:rowOff>48639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792596"/>
          <a:ext cx="889000" cy="4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132037</xdr:rowOff>
    </xdr:from>
    <xdr:to>
      <xdr:col>24</xdr:col>
      <xdr:colOff>114300</xdr:colOff>
      <xdr:row>76</xdr:row>
      <xdr:rowOff>62187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154914</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57728</xdr:rowOff>
    </xdr:from>
    <xdr:to>
      <xdr:col>20</xdr:col>
      <xdr:colOff>38100</xdr:colOff>
      <xdr:row>75</xdr:row>
      <xdr:rowOff>159328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4405</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6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3705</xdr:rowOff>
    </xdr:from>
    <xdr:to>
      <xdr:col>15</xdr:col>
      <xdr:colOff>101600</xdr:colOff>
      <xdr:row>73</xdr:row>
      <xdr:rowOff>105305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5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121832</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2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54496</xdr:rowOff>
    </xdr:from>
    <xdr:to>
      <xdr:col>10</xdr:col>
      <xdr:colOff>165100</xdr:colOff>
      <xdr:row>74</xdr:row>
      <xdr:rowOff>156096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7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1173</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5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169289</xdr:rowOff>
    </xdr:from>
    <xdr:to>
      <xdr:col>6</xdr:col>
      <xdr:colOff>38100</xdr:colOff>
      <xdr:row>77</xdr:row>
      <xdr:rowOff>99439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115966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160426</xdr:rowOff>
    </xdr:from>
    <xdr:to>
      <xdr:col>24</xdr:col>
      <xdr:colOff>63500</xdr:colOff>
      <xdr:row>97</xdr:row>
      <xdr:rowOff>9444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19626"/>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88196</xdr:rowOff>
    </xdr:from>
    <xdr:to>
      <xdr:col>19</xdr:col>
      <xdr:colOff>177800</xdr:colOff>
      <xdr:row>96</xdr:row>
      <xdr:rowOff>160426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47396"/>
          <a:ext cx="889000" cy="7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88196</xdr:rowOff>
    </xdr:from>
    <xdr:to>
      <xdr:col>15</xdr:col>
      <xdr:colOff>50800</xdr:colOff>
      <xdr:row>97</xdr:row>
      <xdr:rowOff>72141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47396"/>
          <a:ext cx="889000" cy="1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72141</xdr:rowOff>
    </xdr:from>
    <xdr:to>
      <xdr:col>10</xdr:col>
      <xdr:colOff>114300</xdr:colOff>
      <xdr:row>97</xdr:row>
      <xdr:rowOff>104062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02791"/>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130094</xdr:rowOff>
    </xdr:from>
    <xdr:to>
      <xdr:col>24</xdr:col>
      <xdr:colOff>114300</xdr:colOff>
      <xdr:row>97</xdr:row>
      <xdr:rowOff>60244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108521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109626</xdr:rowOff>
    </xdr:from>
    <xdr:to>
      <xdr:col>20</xdr:col>
      <xdr:colOff>38100</xdr:colOff>
      <xdr:row>97</xdr:row>
      <xdr:rowOff>39776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30903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37396</xdr:rowOff>
    </xdr:from>
    <xdr:to>
      <xdr:col>15</xdr:col>
      <xdr:colOff>101600</xdr:colOff>
      <xdr:row>96</xdr:row>
      <xdr:rowOff>138996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130123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21341</xdr:rowOff>
    </xdr:from>
    <xdr:to>
      <xdr:col>10</xdr:col>
      <xdr:colOff>165100</xdr:colOff>
      <xdr:row>97</xdr:row>
      <xdr:rowOff>122941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114068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53262</xdr:rowOff>
    </xdr:from>
    <xdr:to>
      <xdr:col>6</xdr:col>
      <xdr:colOff>38100</xdr:colOff>
      <xdr:row>97</xdr:row>
      <xdr:rowOff>154862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82609</xdr:rowOff>
    </xdr:from>
    <xdr:to>
      <xdr:col>55</xdr:col>
      <xdr:colOff>0</xdr:colOff>
      <xdr:row>37</xdr:row>
      <xdr:rowOff>84367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26259"/>
          <a:ext cx="8382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82609</xdr:rowOff>
    </xdr:from>
    <xdr:to>
      <xdr:col>50</xdr:col>
      <xdr:colOff>114300</xdr:colOff>
      <xdr:row>37</xdr:row>
      <xdr:rowOff>90124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26259"/>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108498</xdr:rowOff>
    </xdr:from>
    <xdr:to>
      <xdr:col>45</xdr:col>
      <xdr:colOff>177800</xdr:colOff>
      <xdr:row>37</xdr:row>
      <xdr:rowOff>90124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80698"/>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82071</xdr:rowOff>
    </xdr:from>
    <xdr:to>
      <xdr:col>41</xdr:col>
      <xdr:colOff>50800</xdr:colOff>
      <xdr:row>36</xdr:row>
      <xdr:rowOff>108498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972300" y="6254271"/>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33567</xdr:rowOff>
    </xdr:from>
    <xdr:to>
      <xdr:col>55</xdr:col>
      <xdr:colOff>50800</xdr:colOff>
      <xdr:row>37</xdr:row>
      <xdr:rowOff>135167</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56444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2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31809</xdr:rowOff>
    </xdr:from>
    <xdr:to>
      <xdr:col>50</xdr:col>
      <xdr:colOff>165100</xdr:colOff>
      <xdr:row>37</xdr:row>
      <xdr:rowOff>133409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149936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5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39324</xdr:rowOff>
    </xdr:from>
    <xdr:to>
      <xdr:col>46</xdr:col>
      <xdr:colOff>38100</xdr:colOff>
      <xdr:row>37</xdr:row>
      <xdr:rowOff>140924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157451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5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57698</xdr:rowOff>
    </xdr:from>
    <xdr:to>
      <xdr:col>41</xdr:col>
      <xdr:colOff>101600</xdr:colOff>
      <xdr:row>36</xdr:row>
      <xdr:rowOff>159298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4375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31271</xdr:rowOff>
    </xdr:from>
    <xdr:to>
      <xdr:col>36</xdr:col>
      <xdr:colOff>165100</xdr:colOff>
      <xdr:row>36</xdr:row>
      <xdr:rowOff>132871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149398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7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55664</xdr:rowOff>
    </xdr:from>
    <xdr:to>
      <xdr:col>55</xdr:col>
      <xdr:colOff>0</xdr:colOff>
      <xdr:row>58</xdr:row>
      <xdr:rowOff>67678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99764"/>
          <a:ext cx="8382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31218</xdr:rowOff>
    </xdr:from>
    <xdr:to>
      <xdr:col>50</xdr:col>
      <xdr:colOff>114300</xdr:colOff>
      <xdr:row>58</xdr:row>
      <xdr:rowOff>55664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5318"/>
          <a:ext cx="889000" cy="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31218</xdr:rowOff>
    </xdr:from>
    <xdr:to>
      <xdr:col>45</xdr:col>
      <xdr:colOff>177800</xdr:colOff>
      <xdr:row>58</xdr:row>
      <xdr:rowOff>64715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75318"/>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25980</xdr:rowOff>
    </xdr:from>
    <xdr:to>
      <xdr:col>41</xdr:col>
      <xdr:colOff>50800</xdr:colOff>
      <xdr:row>58</xdr:row>
      <xdr:rowOff>64715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70080"/>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16878</xdr:rowOff>
    </xdr:from>
    <xdr:to>
      <xdr:col>55</xdr:col>
      <xdr:colOff>50800</xdr:colOff>
      <xdr:row>58</xdr:row>
      <xdr:rowOff>118478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147705</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4864</xdr:rowOff>
    </xdr:from>
    <xdr:to>
      <xdr:col>50</xdr:col>
      <xdr:colOff>165100</xdr:colOff>
      <xdr:row>58</xdr:row>
      <xdr:rowOff>106464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122991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151868</xdr:rowOff>
    </xdr:from>
    <xdr:to>
      <xdr:col>46</xdr:col>
      <xdr:colOff>38100</xdr:colOff>
      <xdr:row>58</xdr:row>
      <xdr:rowOff>82018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98545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13915</xdr:rowOff>
    </xdr:from>
    <xdr:to>
      <xdr:col>41</xdr:col>
      <xdr:colOff>101600</xdr:colOff>
      <xdr:row>58</xdr:row>
      <xdr:rowOff>115515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106642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5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146630</xdr:rowOff>
    </xdr:from>
    <xdr:to>
      <xdr:col>36</xdr:col>
      <xdr:colOff>165100</xdr:colOff>
      <xdr:row>58</xdr:row>
      <xdr:rowOff>76780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93307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36095</xdr:rowOff>
    </xdr:from>
    <xdr:to>
      <xdr:col>55</xdr:col>
      <xdr:colOff>0</xdr:colOff>
      <xdr:row>78</xdr:row>
      <xdr:rowOff>127547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09195"/>
          <a:ext cx="8382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127547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94860"/>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121760</xdr:rowOff>
    </xdr:from>
    <xdr:to>
      <xdr:col>45</xdr:col>
      <xdr:colOff>177800</xdr:colOff>
      <xdr:row>78</xdr:row>
      <xdr:rowOff>128541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9486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100020</xdr:rowOff>
    </xdr:from>
    <xdr:to>
      <xdr:col>41</xdr:col>
      <xdr:colOff>50800</xdr:colOff>
      <xdr:row>78</xdr:row>
      <xdr:rowOff>128541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73120"/>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156745</xdr:rowOff>
    </xdr:from>
    <xdr:to>
      <xdr:col>55</xdr:col>
      <xdr:colOff>50800</xdr:colOff>
      <xdr:row>78</xdr:row>
      <xdr:rowOff>86895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76747</xdr:rowOff>
    </xdr:from>
    <xdr:to>
      <xdr:col>50</xdr:col>
      <xdr:colOff>165100</xdr:colOff>
      <xdr:row>79</xdr:row>
      <xdr:rowOff>6897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169474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70960</xdr:rowOff>
    </xdr:from>
    <xdr:to>
      <xdr:col>46</xdr:col>
      <xdr:colOff>38100</xdr:colOff>
      <xdr:row>79</xdr:row>
      <xdr:rowOff>1110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77741</xdr:rowOff>
    </xdr:from>
    <xdr:to>
      <xdr:col>41</xdr:col>
      <xdr:colOff>101600</xdr:colOff>
      <xdr:row>79</xdr:row>
      <xdr:rowOff>7891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49220</xdr:rowOff>
    </xdr:from>
    <xdr:to>
      <xdr:col>36</xdr:col>
      <xdr:colOff>165100</xdr:colOff>
      <xdr:row>78</xdr:row>
      <xdr:rowOff>150820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141947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75678</xdr:rowOff>
    </xdr:from>
    <xdr:to>
      <xdr:col>55</xdr:col>
      <xdr:colOff>0</xdr:colOff>
      <xdr:row>98</xdr:row>
      <xdr:rowOff>108204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7778"/>
          <a:ext cx="8382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54499</xdr:rowOff>
    </xdr:from>
    <xdr:to>
      <xdr:col>50</xdr:col>
      <xdr:colOff>114300</xdr:colOff>
      <xdr:row>98</xdr:row>
      <xdr:rowOff>75678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56599"/>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54499</xdr:rowOff>
    </xdr:from>
    <xdr:to>
      <xdr:col>45</xdr:col>
      <xdr:colOff>177800</xdr:colOff>
      <xdr:row>98</xdr:row>
      <xdr:rowOff>86424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56599"/>
          <a:ext cx="889000" cy="3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51040</xdr:rowOff>
    </xdr:from>
    <xdr:to>
      <xdr:col>41</xdr:col>
      <xdr:colOff>50800</xdr:colOff>
      <xdr:row>98</xdr:row>
      <xdr:rowOff>86424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53140"/>
          <a:ext cx="889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57404</xdr:rowOff>
    </xdr:from>
    <xdr:to>
      <xdr:col>55</xdr:col>
      <xdr:colOff>50800</xdr:colOff>
      <xdr:row>98</xdr:row>
      <xdr:rowOff>159004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24878</xdr:rowOff>
    </xdr:from>
    <xdr:to>
      <xdr:col>50</xdr:col>
      <xdr:colOff>165100</xdr:colOff>
      <xdr:row>98</xdr:row>
      <xdr:rowOff>126478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143005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3699</xdr:rowOff>
    </xdr:from>
    <xdr:to>
      <xdr:col>46</xdr:col>
      <xdr:colOff>38100</xdr:colOff>
      <xdr:row>98</xdr:row>
      <xdr:rowOff>105299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121826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35624</xdr:rowOff>
    </xdr:from>
    <xdr:to>
      <xdr:col>41</xdr:col>
      <xdr:colOff>101600</xdr:colOff>
      <xdr:row>98</xdr:row>
      <xdr:rowOff>137224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153751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240</xdr:rowOff>
    </xdr:from>
    <xdr:to>
      <xdr:col>36</xdr:col>
      <xdr:colOff>165100</xdr:colOff>
      <xdr:row>98</xdr:row>
      <xdr:rowOff>101840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118367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76122</xdr:rowOff>
    </xdr:from>
    <xdr:to>
      <xdr:col>85</xdr:col>
      <xdr:colOff>127000</xdr:colOff>
      <xdr:row>39</xdr:row>
      <xdr:rowOff>44385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419772"/>
          <a:ext cx="838200" cy="3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76122</xdr:rowOff>
    </xdr:from>
    <xdr:to>
      <xdr:col>81</xdr:col>
      <xdr:colOff>50800</xdr:colOff>
      <xdr:row>38</xdr:row>
      <xdr:rowOff>170907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419772"/>
          <a:ext cx="889000" cy="2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170907</xdr:rowOff>
    </xdr:from>
    <xdr:to>
      <xdr:col>76</xdr:col>
      <xdr:colOff>114300</xdr:colOff>
      <xdr:row>39</xdr:row>
      <xdr:rowOff>44393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86007"/>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40305</xdr:rowOff>
    </xdr:from>
    <xdr:to>
      <xdr:col>71</xdr:col>
      <xdr:colOff>177800</xdr:colOff>
      <xdr:row>39</xdr:row>
      <xdr:rowOff>44393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26855"/>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165035</xdr:rowOff>
    </xdr:from>
    <xdr:to>
      <xdr:col>85</xdr:col>
      <xdr:colOff>177800</xdr:colOff>
      <xdr:row>39</xdr:row>
      <xdr:rowOff>95185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79962</xdr:rowOff>
    </xdr:from>
    <xdr:ext cx="313932"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25322</xdr:rowOff>
    </xdr:from>
    <xdr:to>
      <xdr:col>81</xdr:col>
      <xdr:colOff>101600</xdr:colOff>
      <xdr:row>37</xdr:row>
      <xdr:rowOff>126922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143449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1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120107</xdr:rowOff>
    </xdr:from>
    <xdr:to>
      <xdr:col>76</xdr:col>
      <xdr:colOff>165100</xdr:colOff>
      <xdr:row>39</xdr:row>
      <xdr:rowOff>50257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41384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2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165043</xdr:rowOff>
    </xdr:from>
    <xdr:to>
      <xdr:col>72</xdr:col>
      <xdr:colOff>38100</xdr:colOff>
      <xdr:row>39</xdr:row>
      <xdr:rowOff>95193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86320</xdr:rowOff>
    </xdr:from>
    <xdr:ext cx="313932"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46333" y="677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160955</xdr:rowOff>
    </xdr:from>
    <xdr:to>
      <xdr:col>67</xdr:col>
      <xdr:colOff>101600</xdr:colOff>
      <xdr:row>39</xdr:row>
      <xdr:rowOff>91105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82232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51727</xdr:rowOff>
    </xdr:from>
    <xdr:to>
      <xdr:col>85</xdr:col>
      <xdr:colOff>127000</xdr:colOff>
      <xdr:row>76</xdr:row>
      <xdr:rowOff>78617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81927"/>
          <a:ext cx="838200" cy="2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78617</xdr:rowOff>
    </xdr:from>
    <xdr:to>
      <xdr:col>81</xdr:col>
      <xdr:colOff>50800</xdr:colOff>
      <xdr:row>76</xdr:row>
      <xdr:rowOff>85638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0881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85638</xdr:rowOff>
    </xdr:from>
    <xdr:to>
      <xdr:col>76</xdr:col>
      <xdr:colOff>114300</xdr:colOff>
      <xdr:row>76</xdr:row>
      <xdr:rowOff>107446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15838"/>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107446</xdr:rowOff>
    </xdr:from>
    <xdr:to>
      <xdr:col>71</xdr:col>
      <xdr:colOff>177800</xdr:colOff>
      <xdr:row>76</xdr:row>
      <xdr:rowOff>149966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37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927</xdr:rowOff>
    </xdr:from>
    <xdr:to>
      <xdr:col>85</xdr:col>
      <xdr:colOff>177800</xdr:colOff>
      <xdr:row>76</xdr:row>
      <xdr:rowOff>102527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23804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8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27817</xdr:rowOff>
    </xdr:from>
    <xdr:to>
      <xdr:col>81</xdr:col>
      <xdr:colOff>101600</xdr:colOff>
      <xdr:row>76</xdr:row>
      <xdr:rowOff>129417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145943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3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34838</xdr:rowOff>
    </xdr:from>
    <xdr:to>
      <xdr:col>76</xdr:col>
      <xdr:colOff>165100</xdr:colOff>
      <xdr:row>76</xdr:row>
      <xdr:rowOff>136438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152965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4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56646</xdr:rowOff>
    </xdr:from>
    <xdr:to>
      <xdr:col>72</xdr:col>
      <xdr:colOff>38100</xdr:colOff>
      <xdr:row>76</xdr:row>
      <xdr:rowOff>158246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3323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99166</xdr:rowOff>
    </xdr:from>
    <xdr:to>
      <xdr:col>67</xdr:col>
      <xdr:colOff>101600</xdr:colOff>
      <xdr:row>77</xdr:row>
      <xdr:rowOff>29316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45843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36113</xdr:rowOff>
    </xdr:from>
    <xdr:to>
      <xdr:col>85</xdr:col>
      <xdr:colOff>127000</xdr:colOff>
      <xdr:row>97</xdr:row>
      <xdr:rowOff>134297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323863"/>
          <a:ext cx="838200" cy="4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88050</xdr:rowOff>
    </xdr:from>
    <xdr:to>
      <xdr:col>81</xdr:col>
      <xdr:colOff>50800</xdr:colOff>
      <xdr:row>97</xdr:row>
      <xdr:rowOff>134297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547250"/>
          <a:ext cx="889000" cy="2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167336</xdr:rowOff>
    </xdr:from>
    <xdr:to>
      <xdr:col>76</xdr:col>
      <xdr:colOff>114300</xdr:colOff>
      <xdr:row>96</xdr:row>
      <xdr:rowOff>88050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5769286"/>
          <a:ext cx="889000" cy="77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167336</xdr:rowOff>
    </xdr:from>
    <xdr:to>
      <xdr:col>71</xdr:col>
      <xdr:colOff>177800</xdr:colOff>
      <xdr:row>98</xdr:row>
      <xdr:rowOff>14872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5769286"/>
          <a:ext cx="889000" cy="10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156763</xdr:rowOff>
    </xdr:from>
    <xdr:to>
      <xdr:col>85</xdr:col>
      <xdr:colOff>177800</xdr:colOff>
      <xdr:row>95</xdr:row>
      <xdr:rowOff>86913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8190</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1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83497</xdr:rowOff>
    </xdr:from>
    <xdr:to>
      <xdr:col>81</xdr:col>
      <xdr:colOff>101600</xdr:colOff>
      <xdr:row>98</xdr:row>
      <xdr:rowOff>13647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30174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4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37250</xdr:rowOff>
    </xdr:from>
    <xdr:to>
      <xdr:col>76</xdr:col>
      <xdr:colOff>165100</xdr:colOff>
      <xdr:row>96</xdr:row>
      <xdr:rowOff>138850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4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155377</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7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116536</xdr:rowOff>
    </xdr:from>
    <xdr:to>
      <xdr:col>72</xdr:col>
      <xdr:colOff>38100</xdr:colOff>
      <xdr:row>92</xdr:row>
      <xdr:rowOff>46686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5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63213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54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135522</xdr:rowOff>
    </xdr:from>
    <xdr:to>
      <xdr:col>67</xdr:col>
      <xdr:colOff>101600</xdr:colOff>
      <xdr:row>98</xdr:row>
      <xdr:rowOff>65672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82199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40771</xdr:rowOff>
    </xdr:from>
    <xdr:to>
      <xdr:col>116</xdr:col>
      <xdr:colOff>63500</xdr:colOff>
      <xdr:row>55</xdr:row>
      <xdr:rowOff>49686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947052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49686</xdr:rowOff>
    </xdr:from>
    <xdr:to>
      <xdr:col>111</xdr:col>
      <xdr:colOff>177800</xdr:colOff>
      <xdr:row>55</xdr:row>
      <xdr:rowOff>60668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9479436"/>
          <a:ext cx="889000" cy="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60668</xdr:rowOff>
    </xdr:from>
    <xdr:to>
      <xdr:col>107</xdr:col>
      <xdr:colOff>50800</xdr:colOff>
      <xdr:row>55</xdr:row>
      <xdr:rowOff>72373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49041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72373</xdr:rowOff>
    </xdr:from>
    <xdr:to>
      <xdr:col>102</xdr:col>
      <xdr:colOff>114300</xdr:colOff>
      <xdr:row>58</xdr:row>
      <xdr:rowOff>54401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9502123"/>
          <a:ext cx="8890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161421</xdr:rowOff>
    </xdr:from>
    <xdr:to>
      <xdr:col>116</xdr:col>
      <xdr:colOff>114300</xdr:colOff>
      <xdr:row>55</xdr:row>
      <xdr:rowOff>91571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4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12848</xdr:rowOff>
    </xdr:from>
    <xdr:ext cx="599010"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27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170336</xdr:rowOff>
    </xdr:from>
    <xdr:to>
      <xdr:col>112</xdr:col>
      <xdr:colOff>38100</xdr:colOff>
      <xdr:row>55</xdr:row>
      <xdr:rowOff>100486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4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53</xdr:row>
      <xdr:rowOff>117013</xdr:rowOff>
    </xdr:from>
    <xdr:ext cx="59901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23795" y="92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9868</xdr:rowOff>
    </xdr:from>
    <xdr:to>
      <xdr:col>107</xdr:col>
      <xdr:colOff>101600</xdr:colOff>
      <xdr:row>55</xdr:row>
      <xdr:rowOff>111468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4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53</xdr:row>
      <xdr:rowOff>127995</xdr:rowOff>
    </xdr:from>
    <xdr:ext cx="59901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34795" y="921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21573</xdr:rowOff>
    </xdr:from>
    <xdr:to>
      <xdr:col>102</xdr:col>
      <xdr:colOff>165100</xdr:colOff>
      <xdr:row>55</xdr:row>
      <xdr:rowOff>123173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4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53</xdr:row>
      <xdr:rowOff>139700</xdr:rowOff>
    </xdr:from>
    <xdr:ext cx="59901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45795" y="922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3601</xdr:rowOff>
    </xdr:from>
    <xdr:to>
      <xdr:col>98</xdr:col>
      <xdr:colOff>38100</xdr:colOff>
      <xdr:row>58</xdr:row>
      <xdr:rowOff>105201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121728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100436</xdr:rowOff>
    </xdr:from>
    <xdr:to>
      <xdr:col>116</xdr:col>
      <xdr:colOff>63500</xdr:colOff>
      <xdr:row>76</xdr:row>
      <xdr:rowOff>119332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30636"/>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119332</xdr:rowOff>
    </xdr:from>
    <xdr:to>
      <xdr:col>111</xdr:col>
      <xdr:colOff>177800</xdr:colOff>
      <xdr:row>76</xdr:row>
      <xdr:rowOff>142348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49532"/>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85156</xdr:rowOff>
    </xdr:from>
    <xdr:to>
      <xdr:col>107</xdr:col>
      <xdr:colOff>50800</xdr:colOff>
      <xdr:row>76</xdr:row>
      <xdr:rowOff>142348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15356"/>
          <a:ext cx="889000" cy="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85156</xdr:rowOff>
    </xdr:from>
    <xdr:to>
      <xdr:col>102</xdr:col>
      <xdr:colOff>114300</xdr:colOff>
      <xdr:row>77</xdr:row>
      <xdr:rowOff>67793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15356"/>
          <a:ext cx="889000" cy="1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49636</xdr:rowOff>
    </xdr:from>
    <xdr:to>
      <xdr:col>116</xdr:col>
      <xdr:colOff>114300</xdr:colOff>
      <xdr:row>76</xdr:row>
      <xdr:rowOff>151236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72514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68532</xdr:rowOff>
    </xdr:from>
    <xdr:to>
      <xdr:col>112</xdr:col>
      <xdr:colOff>38100</xdr:colOff>
      <xdr:row>76</xdr:row>
      <xdr:rowOff>170132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15208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7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91548</xdr:rowOff>
    </xdr:from>
    <xdr:to>
      <xdr:col>107</xdr:col>
      <xdr:colOff>101600</xdr:colOff>
      <xdr:row>77</xdr:row>
      <xdr:rowOff>21698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38226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9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34356</xdr:rowOff>
    </xdr:from>
    <xdr:to>
      <xdr:col>102</xdr:col>
      <xdr:colOff>165100</xdr:colOff>
      <xdr:row>76</xdr:row>
      <xdr:rowOff>135956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152483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16993</xdr:rowOff>
    </xdr:from>
    <xdr:to>
      <xdr:col>98</xdr:col>
      <xdr:colOff>38100</xdr:colOff>
      <xdr:row>77</xdr:row>
      <xdr:rowOff>118593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109720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中山間地域並びに豪雪地に位置し広域な面積を有し一方、人口が少ないため人口一人当たり行政コストは大きくなる傾向を有している。また、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年で人口の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倍近くの観光客の出入りがあり、人の出入りの少ない類似団体より多く負担がかかる経費もある。</a:t>
          </a:r>
        </a:p>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132,170</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円増加しており、類似団体と比較して高い値が続いている。コロナ感染症対策経費やふるさと納税関連経費が引き続き全体を押し上げている。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a:t>
          </a:r>
          <a:r>
            <a:rPr kumimoji="1" lang="en-US" altLang="ja-JP" sz="1300">
              <a:latin typeface="ＭＳ Ｐゴシック" panose="020B0600070205080204" pitchFamily="50" charset="-128"/>
              <a:ea typeface="ＭＳ Ｐゴシック" panose="020B0600070205080204" pitchFamily="50" charset="-128"/>
            </a:rPr>
            <a:t>16,253</a:t>
          </a:r>
          <a:r>
            <a:rPr kumimoji="1" lang="ja-JP" altLang="en-US" sz="1300">
              <a:latin typeface="ＭＳ Ｐゴシック" panose="020B0600070205080204" pitchFamily="50" charset="-128"/>
              <a:ea typeface="ＭＳ Ｐゴシック" panose="020B0600070205080204" pitchFamily="50" charset="-128"/>
            </a:rPr>
            <a:t>円減少しているが類似団体と比較して高い値となっている。降雪量が少なく除雪関係事業費が減少した。</a:t>
          </a:r>
        </a:p>
        <a:p>
          <a:r>
            <a:rPr kumimoji="1" lang="ja-JP" altLang="en-US" sz="1300">
              <a:latin typeface="ＭＳ Ｐゴシック" panose="020B0600070205080204" pitchFamily="50" charset="-128"/>
              <a:ea typeface="ＭＳ Ｐゴシック" panose="020B0600070205080204" pitchFamily="50" charset="-128"/>
            </a:rPr>
            <a:t>　災害復旧事業費は昨年実施した雪崩により流失した橋りょうの復旧に係る経費が皆減したうえ大きな災害が無かったため、ほぼゼロとなった。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a:t>
          </a:r>
          <a:r>
            <a:rPr kumimoji="1" lang="en-US" altLang="ja-JP" sz="1300">
              <a:latin typeface="ＭＳ Ｐゴシック" panose="020B0600070205080204" pitchFamily="50" charset="-128"/>
              <a:ea typeface="ＭＳ Ｐゴシック" panose="020B0600070205080204" pitchFamily="50" charset="-128"/>
            </a:rPr>
            <a:t>347,311</a:t>
          </a:r>
          <a:r>
            <a:rPr kumimoji="1" lang="ja-JP" altLang="en-US" sz="1300">
              <a:latin typeface="ＭＳ Ｐゴシック" panose="020B0600070205080204" pitchFamily="50" charset="-128"/>
              <a:ea typeface="ＭＳ Ｐゴシック" panose="020B0600070205080204" pitchFamily="50" charset="-128"/>
            </a:rPr>
            <a:t>円増加しているが、建て替えが具体的になった庁舎建設にかかる積立等の増加等となる。</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参照。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貸付金については、類似団体と比較して</a:t>
          </a:r>
          <a:r>
            <a:rPr kumimoji="1" lang="en-US" altLang="ja-JP" sz="1300">
              <a:latin typeface="ＭＳ Ｐゴシック" panose="020B0600070205080204" pitchFamily="50" charset="-128"/>
              <a:ea typeface="ＭＳ Ｐゴシック" panose="020B0600070205080204" pitchFamily="50" charset="-128"/>
            </a:rPr>
            <a:t>128,458</a:t>
          </a:r>
          <a:r>
            <a:rPr kumimoji="1" lang="ja-JP" altLang="en-US" sz="1300">
              <a:latin typeface="ＭＳ Ｐゴシック" panose="020B0600070205080204" pitchFamily="50" charset="-128"/>
              <a:ea typeface="ＭＳ Ｐゴシック" panose="020B0600070205080204" pitchFamily="50" charset="-128"/>
            </a:rPr>
            <a:t>円高く、コロナ禍後においても物価高騰が主産業である観光産業に大きな影響を与えていることから、借り入れに対する支援として預託金を継続した。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1,462
356.64
5,034,349
4,384,824
632,588
1,932,611
3,667,597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108166</xdr:rowOff>
    </xdr:from>
    <xdr:to>
      <xdr:col>24</xdr:col>
      <xdr:colOff>63500</xdr:colOff>
      <xdr:row>37</xdr:row>
      <xdr:rowOff>116954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1816"/>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116954</xdr:rowOff>
    </xdr:from>
    <xdr:to>
      <xdr:col>19</xdr:col>
      <xdr:colOff>177800</xdr:colOff>
      <xdr:row>37</xdr:row>
      <xdr:rowOff>127826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0604"/>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127826</xdr:rowOff>
    </xdr:from>
    <xdr:to>
      <xdr:col>15</xdr:col>
      <xdr:colOff>50800</xdr:colOff>
      <xdr:row>37</xdr:row>
      <xdr:rowOff>137871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1476"/>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125197</xdr:rowOff>
    </xdr:from>
    <xdr:to>
      <xdr:col>10</xdr:col>
      <xdr:colOff>114300</xdr:colOff>
      <xdr:row>37</xdr:row>
      <xdr:rowOff>137871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8847"/>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57366</xdr:rowOff>
    </xdr:from>
    <xdr:to>
      <xdr:col>24</xdr:col>
      <xdr:colOff>114300</xdr:colOff>
      <xdr:row>37</xdr:row>
      <xdr:rowOff>158965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66154</xdr:rowOff>
    </xdr:from>
    <xdr:to>
      <xdr:col>20</xdr:col>
      <xdr:colOff>38100</xdr:colOff>
      <xdr:row>37</xdr:row>
      <xdr:rowOff>167754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77026</xdr:rowOff>
    </xdr:from>
    <xdr:to>
      <xdr:col>15</xdr:col>
      <xdr:colOff>101600</xdr:colOff>
      <xdr:row>38</xdr:row>
      <xdr:rowOff>7176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23703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87071</xdr:rowOff>
    </xdr:from>
    <xdr:to>
      <xdr:col>10</xdr:col>
      <xdr:colOff>165100</xdr:colOff>
      <xdr:row>38</xdr:row>
      <xdr:rowOff>17221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33748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74397</xdr:rowOff>
    </xdr:from>
    <xdr:to>
      <xdr:col>6</xdr:col>
      <xdr:colOff>38100</xdr:colOff>
      <xdr:row>38</xdr:row>
      <xdr:rowOff>4547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21074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117098</xdr:rowOff>
    </xdr:from>
    <xdr:to>
      <xdr:col>24</xdr:col>
      <xdr:colOff>63500</xdr:colOff>
      <xdr:row>58</xdr:row>
      <xdr:rowOff>53202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9748"/>
          <a:ext cx="838200" cy="10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157493</xdr:rowOff>
    </xdr:from>
    <xdr:to>
      <xdr:col>19</xdr:col>
      <xdr:colOff>177800</xdr:colOff>
      <xdr:row>58</xdr:row>
      <xdr:rowOff>53202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30143"/>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65553</xdr:rowOff>
    </xdr:from>
    <xdr:to>
      <xdr:col>15</xdr:col>
      <xdr:colOff>50800</xdr:colOff>
      <xdr:row>57</xdr:row>
      <xdr:rowOff>157493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38203"/>
          <a:ext cx="8890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65553</xdr:rowOff>
    </xdr:from>
    <xdr:to>
      <xdr:col>10</xdr:col>
      <xdr:colOff>114300</xdr:colOff>
      <xdr:row>58</xdr:row>
      <xdr:rowOff>58069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38203"/>
          <a:ext cx="889000" cy="16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66298</xdr:rowOff>
    </xdr:from>
    <xdr:to>
      <xdr:col>24</xdr:col>
      <xdr:colOff>114300</xdr:colOff>
      <xdr:row>57</xdr:row>
      <xdr:rowOff>167898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89175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2402</xdr:rowOff>
    </xdr:from>
    <xdr:to>
      <xdr:col>20</xdr:col>
      <xdr:colOff>38100</xdr:colOff>
      <xdr:row>58</xdr:row>
      <xdr:rowOff>104002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95129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106693</xdr:rowOff>
    </xdr:from>
    <xdr:to>
      <xdr:col>15</xdr:col>
      <xdr:colOff>101600</xdr:colOff>
      <xdr:row>58</xdr:row>
      <xdr:rowOff>36843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53370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14753</xdr:rowOff>
    </xdr:from>
    <xdr:to>
      <xdr:col>10</xdr:col>
      <xdr:colOff>165100</xdr:colOff>
      <xdr:row>57</xdr:row>
      <xdr:rowOff>116353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132880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62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7269</xdr:rowOff>
    </xdr:from>
    <xdr:to>
      <xdr:col>6</xdr:col>
      <xdr:colOff>38100</xdr:colOff>
      <xdr:row>58</xdr:row>
      <xdr:rowOff>108869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125396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31589</xdr:rowOff>
    </xdr:from>
    <xdr:to>
      <xdr:col>24</xdr:col>
      <xdr:colOff>63500</xdr:colOff>
      <xdr:row>77</xdr:row>
      <xdr:rowOff>141163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33239"/>
          <a:ext cx="838200" cy="10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19692</xdr:rowOff>
    </xdr:from>
    <xdr:to>
      <xdr:col>19</xdr:col>
      <xdr:colOff>177800</xdr:colOff>
      <xdr:row>77</xdr:row>
      <xdr:rowOff>31589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21342"/>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119280</xdr:rowOff>
    </xdr:from>
    <xdr:to>
      <xdr:col>15</xdr:col>
      <xdr:colOff>50800</xdr:colOff>
      <xdr:row>77</xdr:row>
      <xdr:rowOff>19692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78030"/>
          <a:ext cx="8890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92840</xdr:rowOff>
    </xdr:from>
    <xdr:to>
      <xdr:col>10</xdr:col>
      <xdr:colOff>114300</xdr:colOff>
      <xdr:row>75</xdr:row>
      <xdr:rowOff>119280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51590"/>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90363</xdr:rowOff>
    </xdr:from>
    <xdr:to>
      <xdr:col>24</xdr:col>
      <xdr:colOff>114300</xdr:colOff>
      <xdr:row>78</xdr:row>
      <xdr:rowOff>20513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5290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0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152239</xdr:rowOff>
    </xdr:from>
    <xdr:to>
      <xdr:col>20</xdr:col>
      <xdr:colOff>38100</xdr:colOff>
      <xdr:row>77</xdr:row>
      <xdr:rowOff>82389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73516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140342</xdr:rowOff>
    </xdr:from>
    <xdr:to>
      <xdr:col>15</xdr:col>
      <xdr:colOff>101600</xdr:colOff>
      <xdr:row>77</xdr:row>
      <xdr:rowOff>70492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61619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68480</xdr:rowOff>
    </xdr:from>
    <xdr:to>
      <xdr:col>10</xdr:col>
      <xdr:colOff>165100</xdr:colOff>
      <xdr:row>75</xdr:row>
      <xdr:rowOff>170080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42040</xdr:rowOff>
    </xdr:from>
    <xdr:to>
      <xdr:col>6</xdr:col>
      <xdr:colOff>38100</xdr:colOff>
      <xdr:row>75</xdr:row>
      <xdr:rowOff>143640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160167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64114</xdr:rowOff>
    </xdr:from>
    <xdr:to>
      <xdr:col>24</xdr:col>
      <xdr:colOff>63500</xdr:colOff>
      <xdr:row>97</xdr:row>
      <xdr:rowOff>65243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694764"/>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60444</xdr:rowOff>
    </xdr:from>
    <xdr:to>
      <xdr:col>19</xdr:col>
      <xdr:colOff>177800</xdr:colOff>
      <xdr:row>97</xdr:row>
      <xdr:rowOff>65243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91094"/>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12029</xdr:rowOff>
    </xdr:from>
    <xdr:to>
      <xdr:col>15</xdr:col>
      <xdr:colOff>50800</xdr:colOff>
      <xdr:row>97</xdr:row>
      <xdr:rowOff>60444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42679"/>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12029</xdr:rowOff>
    </xdr:from>
    <xdr:to>
      <xdr:col>10</xdr:col>
      <xdr:colOff>114300</xdr:colOff>
      <xdr:row>97</xdr:row>
      <xdr:rowOff>105532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42679"/>
          <a:ext cx="889000" cy="9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13314</xdr:rowOff>
    </xdr:from>
    <xdr:to>
      <xdr:col>24</xdr:col>
      <xdr:colOff>114300</xdr:colOff>
      <xdr:row>97</xdr:row>
      <xdr:rowOff>114914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163191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2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14443</xdr:rowOff>
    </xdr:from>
    <xdr:to>
      <xdr:col>20</xdr:col>
      <xdr:colOff>38100</xdr:colOff>
      <xdr:row>97</xdr:row>
      <xdr:rowOff>116043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107170</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7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9644</xdr:rowOff>
    </xdr:from>
    <xdr:to>
      <xdr:col>15</xdr:col>
      <xdr:colOff>101600</xdr:colOff>
      <xdr:row>97</xdr:row>
      <xdr:rowOff>111244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102371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3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132679</xdr:rowOff>
    </xdr:from>
    <xdr:to>
      <xdr:col>10</xdr:col>
      <xdr:colOff>165100</xdr:colOff>
      <xdr:row>97</xdr:row>
      <xdr:rowOff>62829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53956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68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54732</xdr:rowOff>
    </xdr:from>
    <xdr:to>
      <xdr:col>6</xdr:col>
      <xdr:colOff>38100</xdr:colOff>
      <xdr:row>97</xdr:row>
      <xdr:rowOff>156332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147459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107848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38748"/>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68643</xdr:rowOff>
    </xdr:from>
    <xdr:to>
      <xdr:col>50</xdr:col>
      <xdr:colOff>114300</xdr:colOff>
      <xdr:row>36</xdr:row>
      <xdr:rowOff>107848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40843"/>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68643</xdr:rowOff>
    </xdr:from>
    <xdr:to>
      <xdr:col>45</xdr:col>
      <xdr:colOff>177800</xdr:colOff>
      <xdr:row>36</xdr:row>
      <xdr:rowOff>122003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240843"/>
          <a:ext cx="889000" cy="5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96190</xdr:rowOff>
    </xdr:from>
    <xdr:to>
      <xdr:col>41</xdr:col>
      <xdr:colOff>50800</xdr:colOff>
      <xdr:row>36</xdr:row>
      <xdr:rowOff>122003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68390"/>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xdr:rowOff>
    </xdr:from>
    <xdr:to>
      <xdr:col>55</xdr:col>
      <xdr:colOff>50800</xdr:colOff>
      <xdr:row>36</xdr:row>
      <xdr:rowOff>117348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38625</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57048</xdr:rowOff>
    </xdr:from>
    <xdr:to>
      <xdr:col>50</xdr:col>
      <xdr:colOff>165100</xdr:colOff>
      <xdr:row>36</xdr:row>
      <xdr:rowOff>158648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3725</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17843</xdr:rowOff>
    </xdr:from>
    <xdr:to>
      <xdr:col>46</xdr:col>
      <xdr:colOff>38100</xdr:colOff>
      <xdr:row>36</xdr:row>
      <xdr:rowOff>119443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135970</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9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71203</xdr:rowOff>
    </xdr:from>
    <xdr:to>
      <xdr:col>41</xdr:col>
      <xdr:colOff>101600</xdr:colOff>
      <xdr:row>37</xdr:row>
      <xdr:rowOff>1353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17880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6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45390</xdr:rowOff>
    </xdr:from>
    <xdr:to>
      <xdr:col>36</xdr:col>
      <xdr:colOff>165100</xdr:colOff>
      <xdr:row>36</xdr:row>
      <xdr:rowOff>146990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163517</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59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63662</xdr:rowOff>
    </xdr:from>
    <xdr:to>
      <xdr:col>55</xdr:col>
      <xdr:colOff>0</xdr:colOff>
      <xdr:row>58</xdr:row>
      <xdr:rowOff>86177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7762"/>
          <a:ext cx="838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63662</xdr:rowOff>
    </xdr:from>
    <xdr:to>
      <xdr:col>50</xdr:col>
      <xdr:colOff>114300</xdr:colOff>
      <xdr:row>58</xdr:row>
      <xdr:rowOff>107265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7762"/>
          <a:ext cx="889000" cy="4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70379</xdr:rowOff>
    </xdr:from>
    <xdr:to>
      <xdr:col>45</xdr:col>
      <xdr:colOff>177800</xdr:colOff>
      <xdr:row>58</xdr:row>
      <xdr:rowOff>107265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4479"/>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167734</xdr:rowOff>
    </xdr:from>
    <xdr:to>
      <xdr:col>41</xdr:col>
      <xdr:colOff>50800</xdr:colOff>
      <xdr:row>58</xdr:row>
      <xdr:rowOff>70379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68934"/>
          <a:ext cx="889000" cy="2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35377</xdr:rowOff>
    </xdr:from>
    <xdr:to>
      <xdr:col>55</xdr:col>
      <xdr:colOff>50800</xdr:colOff>
      <xdr:row>58</xdr:row>
      <xdr:rowOff>136977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58254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12862</xdr:rowOff>
    </xdr:from>
    <xdr:to>
      <xdr:col>50</xdr:col>
      <xdr:colOff>165100</xdr:colOff>
      <xdr:row>58</xdr:row>
      <xdr:rowOff>114462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130989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3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56465</xdr:rowOff>
    </xdr:from>
    <xdr:to>
      <xdr:col>46</xdr:col>
      <xdr:colOff>38100</xdr:colOff>
      <xdr:row>58</xdr:row>
      <xdr:rowOff>158065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3142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7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19579</xdr:rowOff>
    </xdr:from>
    <xdr:to>
      <xdr:col>41</xdr:col>
      <xdr:colOff>101600</xdr:colOff>
      <xdr:row>58</xdr:row>
      <xdr:rowOff>121179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137706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116934</xdr:rowOff>
    </xdr:from>
    <xdr:to>
      <xdr:col>36</xdr:col>
      <xdr:colOff>165100</xdr:colOff>
      <xdr:row>57</xdr:row>
      <xdr:rowOff>47084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63611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75616</xdr:rowOff>
    </xdr:from>
    <xdr:to>
      <xdr:col>55</xdr:col>
      <xdr:colOff>0</xdr:colOff>
      <xdr:row>76</xdr:row>
      <xdr:rowOff>102622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34366"/>
          <a:ext cx="838200" cy="19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102622</xdr:rowOff>
    </xdr:from>
    <xdr:to>
      <xdr:col>50</xdr:col>
      <xdr:colOff>114300</xdr:colOff>
      <xdr:row>76</xdr:row>
      <xdr:rowOff>103746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328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171095</xdr:rowOff>
    </xdr:from>
    <xdr:to>
      <xdr:col>45</xdr:col>
      <xdr:colOff>177800</xdr:colOff>
      <xdr:row>76</xdr:row>
      <xdr:rowOff>103746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29845"/>
          <a:ext cx="889000" cy="1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171095</xdr:rowOff>
    </xdr:from>
    <xdr:to>
      <xdr:col>41</xdr:col>
      <xdr:colOff>50800</xdr:colOff>
      <xdr:row>77</xdr:row>
      <xdr:rowOff>65008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29845"/>
          <a:ext cx="889000" cy="2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24816</xdr:rowOff>
    </xdr:from>
    <xdr:to>
      <xdr:col>55</xdr:col>
      <xdr:colOff>50800</xdr:colOff>
      <xdr:row>75</xdr:row>
      <xdr:rowOff>126416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47693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51822</xdr:rowOff>
    </xdr:from>
    <xdr:to>
      <xdr:col>50</xdr:col>
      <xdr:colOff>165100</xdr:colOff>
      <xdr:row>76</xdr:row>
      <xdr:rowOff>153422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169949</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5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52946</xdr:rowOff>
    </xdr:from>
    <xdr:to>
      <xdr:col>46</xdr:col>
      <xdr:colOff>38100</xdr:colOff>
      <xdr:row>76</xdr:row>
      <xdr:rowOff>154546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171072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85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120295</xdr:rowOff>
    </xdr:from>
    <xdr:to>
      <xdr:col>41</xdr:col>
      <xdr:colOff>101600</xdr:colOff>
      <xdr:row>76</xdr:row>
      <xdr:rowOff>50445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66972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7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14208</xdr:rowOff>
    </xdr:from>
    <xdr:to>
      <xdr:col>36</xdr:col>
      <xdr:colOff>165100</xdr:colOff>
      <xdr:row>77</xdr:row>
      <xdr:rowOff>115808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132335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123498</xdr:rowOff>
    </xdr:from>
    <xdr:to>
      <xdr:col>55</xdr:col>
      <xdr:colOff>0</xdr:colOff>
      <xdr:row>97</xdr:row>
      <xdr:rowOff>159427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4148"/>
          <a:ext cx="8382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26262</xdr:rowOff>
    </xdr:from>
    <xdr:to>
      <xdr:col>50</xdr:col>
      <xdr:colOff>114300</xdr:colOff>
      <xdr:row>97</xdr:row>
      <xdr:rowOff>123498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6912"/>
          <a:ext cx="889000" cy="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26262</xdr:rowOff>
    </xdr:from>
    <xdr:to>
      <xdr:col>45</xdr:col>
      <xdr:colOff>177800</xdr:colOff>
      <xdr:row>97</xdr:row>
      <xdr:rowOff>114466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56912"/>
          <a:ext cx="889000" cy="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114466</xdr:rowOff>
    </xdr:from>
    <xdr:to>
      <xdr:col>41</xdr:col>
      <xdr:colOff>50800</xdr:colOff>
      <xdr:row>98</xdr:row>
      <xdr:rowOff>9816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5116"/>
          <a:ext cx="889000" cy="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108627</xdr:rowOff>
    </xdr:from>
    <xdr:to>
      <xdr:col>55</xdr:col>
      <xdr:colOff>50800</xdr:colOff>
      <xdr:row>98</xdr:row>
      <xdr:rowOff>38777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131504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72698</xdr:rowOff>
    </xdr:from>
    <xdr:to>
      <xdr:col>50</xdr:col>
      <xdr:colOff>165100</xdr:colOff>
      <xdr:row>98</xdr:row>
      <xdr:rowOff>2848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19375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146912</xdr:rowOff>
    </xdr:from>
    <xdr:to>
      <xdr:col>46</xdr:col>
      <xdr:colOff>38100</xdr:colOff>
      <xdr:row>97</xdr:row>
      <xdr:rowOff>77062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93589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8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63666</xdr:rowOff>
    </xdr:from>
    <xdr:to>
      <xdr:col>41</xdr:col>
      <xdr:colOff>101600</xdr:colOff>
      <xdr:row>97</xdr:row>
      <xdr:rowOff>165266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10343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6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130466</xdr:rowOff>
    </xdr:from>
    <xdr:to>
      <xdr:col>36</xdr:col>
      <xdr:colOff>165100</xdr:colOff>
      <xdr:row>98</xdr:row>
      <xdr:rowOff>60616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77143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26955</xdr:rowOff>
    </xdr:from>
    <xdr:to>
      <xdr:col>85</xdr:col>
      <xdr:colOff>127000</xdr:colOff>
      <xdr:row>35</xdr:row>
      <xdr:rowOff>83542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856255"/>
          <a:ext cx="838200" cy="22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1182</xdr:rowOff>
    </xdr:from>
    <xdr:to>
      <xdr:col>81</xdr:col>
      <xdr:colOff>50800</xdr:colOff>
      <xdr:row>34</xdr:row>
      <xdr:rowOff>26955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830482"/>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1182</xdr:rowOff>
    </xdr:from>
    <xdr:to>
      <xdr:col>76</xdr:col>
      <xdr:colOff>114300</xdr:colOff>
      <xdr:row>34</xdr:row>
      <xdr:rowOff>169084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30482"/>
          <a:ext cx="889000" cy="16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169084</xdr:rowOff>
    </xdr:from>
    <xdr:to>
      <xdr:col>71</xdr:col>
      <xdr:colOff>177800</xdr:colOff>
      <xdr:row>35</xdr:row>
      <xdr:rowOff>102393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98384"/>
          <a:ext cx="889000" cy="1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32742</xdr:rowOff>
    </xdr:from>
    <xdr:to>
      <xdr:col>85</xdr:col>
      <xdr:colOff>177800</xdr:colOff>
      <xdr:row>35</xdr:row>
      <xdr:rowOff>134342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55619</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8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147605</xdr:rowOff>
    </xdr:from>
    <xdr:to>
      <xdr:col>81</xdr:col>
      <xdr:colOff>101600</xdr:colOff>
      <xdr:row>34</xdr:row>
      <xdr:rowOff>77755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94282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5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121832</xdr:rowOff>
    </xdr:from>
    <xdr:to>
      <xdr:col>76</xdr:col>
      <xdr:colOff>165100</xdr:colOff>
      <xdr:row>34</xdr:row>
      <xdr:rowOff>51982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68509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5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118284</xdr:rowOff>
    </xdr:from>
    <xdr:to>
      <xdr:col>72</xdr:col>
      <xdr:colOff>38100</xdr:colOff>
      <xdr:row>35</xdr:row>
      <xdr:rowOff>48434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64961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7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51593</xdr:rowOff>
    </xdr:from>
    <xdr:to>
      <xdr:col>67</xdr:col>
      <xdr:colOff>101600</xdr:colOff>
      <xdr:row>35</xdr:row>
      <xdr:rowOff>153193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169720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2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102759</xdr:rowOff>
    </xdr:from>
    <xdr:to>
      <xdr:col>85</xdr:col>
      <xdr:colOff>127000</xdr:colOff>
      <xdr:row>58</xdr:row>
      <xdr:rowOff>23718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75409"/>
          <a:ext cx="838200" cy="9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102759</xdr:rowOff>
    </xdr:from>
    <xdr:to>
      <xdr:col>81</xdr:col>
      <xdr:colOff>50800</xdr:colOff>
      <xdr:row>58</xdr:row>
      <xdr:rowOff>64220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75409"/>
          <a:ext cx="889000" cy="1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152616</xdr:rowOff>
    </xdr:from>
    <xdr:to>
      <xdr:col>76</xdr:col>
      <xdr:colOff>114300</xdr:colOff>
      <xdr:row>58</xdr:row>
      <xdr:rowOff>64220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5266"/>
          <a:ext cx="889000" cy="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152616</xdr:rowOff>
    </xdr:from>
    <xdr:to>
      <xdr:col>71</xdr:col>
      <xdr:colOff>177800</xdr:colOff>
      <xdr:row>58</xdr:row>
      <xdr:rowOff>71735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5266"/>
          <a:ext cx="8890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144368</xdr:rowOff>
    </xdr:from>
    <xdr:to>
      <xdr:col>85</xdr:col>
      <xdr:colOff>177800</xdr:colOff>
      <xdr:row>58</xdr:row>
      <xdr:rowOff>74518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167245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51959</xdr:rowOff>
    </xdr:from>
    <xdr:to>
      <xdr:col>81</xdr:col>
      <xdr:colOff>101600</xdr:colOff>
      <xdr:row>57</xdr:row>
      <xdr:rowOff>153559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170086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9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13420</xdr:rowOff>
    </xdr:from>
    <xdr:to>
      <xdr:col>76</xdr:col>
      <xdr:colOff>165100</xdr:colOff>
      <xdr:row>58</xdr:row>
      <xdr:rowOff>115020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131547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101816</xdr:rowOff>
    </xdr:from>
    <xdr:to>
      <xdr:col>72</xdr:col>
      <xdr:colOff>38100</xdr:colOff>
      <xdr:row>58</xdr:row>
      <xdr:rowOff>31966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48493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20935</xdr:rowOff>
    </xdr:from>
    <xdr:to>
      <xdr:col>67</xdr:col>
      <xdr:colOff>101600</xdr:colOff>
      <xdr:row>58</xdr:row>
      <xdr:rowOff>122535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139062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4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76122</xdr:rowOff>
    </xdr:from>
    <xdr:to>
      <xdr:col>85</xdr:col>
      <xdr:colOff>127000</xdr:colOff>
      <xdr:row>79</xdr:row>
      <xdr:rowOff>44385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77772"/>
          <a:ext cx="838200" cy="3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76122</xdr:rowOff>
    </xdr:from>
    <xdr:to>
      <xdr:col>81</xdr:col>
      <xdr:colOff>50800</xdr:colOff>
      <xdr:row>78</xdr:row>
      <xdr:rowOff>170907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77772"/>
          <a:ext cx="889000" cy="2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170907</xdr:rowOff>
    </xdr:from>
    <xdr:to>
      <xdr:col>76</xdr:col>
      <xdr:colOff>114300</xdr:colOff>
      <xdr:row>79</xdr:row>
      <xdr:rowOff>44393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44007"/>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40305</xdr:rowOff>
    </xdr:from>
    <xdr:to>
      <xdr:col>71</xdr:col>
      <xdr:colOff>177800</xdr:colOff>
      <xdr:row>79</xdr:row>
      <xdr:rowOff>44393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4855"/>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165035</xdr:rowOff>
    </xdr:from>
    <xdr:to>
      <xdr:col>85</xdr:col>
      <xdr:colOff>177800</xdr:colOff>
      <xdr:row>79</xdr:row>
      <xdr:rowOff>95185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79962</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25322</xdr:rowOff>
    </xdr:from>
    <xdr:to>
      <xdr:col>81</xdr:col>
      <xdr:colOff>101600</xdr:colOff>
      <xdr:row>77</xdr:row>
      <xdr:rowOff>126922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143449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120107</xdr:rowOff>
    </xdr:from>
    <xdr:to>
      <xdr:col>76</xdr:col>
      <xdr:colOff>165100</xdr:colOff>
      <xdr:row>79</xdr:row>
      <xdr:rowOff>50257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41384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165043</xdr:rowOff>
    </xdr:from>
    <xdr:to>
      <xdr:col>72</xdr:col>
      <xdr:colOff>38100</xdr:colOff>
      <xdr:row>79</xdr:row>
      <xdr:rowOff>95193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86320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3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160955</xdr:rowOff>
    </xdr:from>
    <xdr:to>
      <xdr:col>67</xdr:col>
      <xdr:colOff>101600</xdr:colOff>
      <xdr:row>79</xdr:row>
      <xdr:rowOff>91105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82232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51727</xdr:rowOff>
    </xdr:from>
    <xdr:to>
      <xdr:col>85</xdr:col>
      <xdr:colOff>127000</xdr:colOff>
      <xdr:row>96</xdr:row>
      <xdr:rowOff>78617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10927"/>
          <a:ext cx="838200" cy="2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78617</xdr:rowOff>
    </xdr:from>
    <xdr:to>
      <xdr:col>81</xdr:col>
      <xdr:colOff>50800</xdr:colOff>
      <xdr:row>96</xdr:row>
      <xdr:rowOff>85638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781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85638</xdr:rowOff>
    </xdr:from>
    <xdr:to>
      <xdr:col>76</xdr:col>
      <xdr:colOff>114300</xdr:colOff>
      <xdr:row>96</xdr:row>
      <xdr:rowOff>107446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4838"/>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107446</xdr:rowOff>
    </xdr:from>
    <xdr:to>
      <xdr:col>71</xdr:col>
      <xdr:colOff>177800</xdr:colOff>
      <xdr:row>96</xdr:row>
      <xdr:rowOff>149966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6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927</xdr:rowOff>
    </xdr:from>
    <xdr:to>
      <xdr:col>85</xdr:col>
      <xdr:colOff>177800</xdr:colOff>
      <xdr:row>96</xdr:row>
      <xdr:rowOff>102527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23804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27817</xdr:rowOff>
    </xdr:from>
    <xdr:to>
      <xdr:col>81</xdr:col>
      <xdr:colOff>101600</xdr:colOff>
      <xdr:row>96</xdr:row>
      <xdr:rowOff>129417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145944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34838</xdr:rowOff>
    </xdr:from>
    <xdr:to>
      <xdr:col>76</xdr:col>
      <xdr:colOff>165100</xdr:colOff>
      <xdr:row>96</xdr:row>
      <xdr:rowOff>136438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152965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56646</xdr:rowOff>
    </xdr:from>
    <xdr:to>
      <xdr:col>72</xdr:col>
      <xdr:colOff>38100</xdr:colOff>
      <xdr:row>96</xdr:row>
      <xdr:rowOff>158246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3323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9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99166</xdr:rowOff>
    </xdr:from>
    <xdr:to>
      <xdr:col>67</xdr:col>
      <xdr:colOff>101600</xdr:colOff>
      <xdr:row>97</xdr:row>
      <xdr:rowOff>29316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45843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412,555</a:t>
          </a:r>
          <a:r>
            <a:rPr kumimoji="1" lang="ja-JP" altLang="en-US" sz="1300">
              <a:latin typeface="ＭＳ Ｐゴシック" panose="020B0600070205080204" pitchFamily="50" charset="-128"/>
              <a:ea typeface="ＭＳ Ｐゴシック" panose="020B0600070205080204" pitchFamily="50" charset="-128"/>
            </a:rPr>
            <a:t>円髙くなっている。前年度と比較して住民一人当たりコストが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470,491</a:t>
          </a:r>
          <a:r>
            <a:rPr kumimoji="1" lang="ja-JP" altLang="en-US" sz="1300">
              <a:latin typeface="ＭＳ Ｐゴシック" panose="020B0600070205080204" pitchFamily="50" charset="-128"/>
              <a:ea typeface="ＭＳ Ｐゴシック" panose="020B0600070205080204" pitchFamily="50" charset="-128"/>
            </a:rPr>
            <a:t>円髙くなった要因としては、ふるさと納税関係経費、新庁舎建設に係る費用が増加したことが要因である。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商工費については、類似団体と比較して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543,129</a:t>
          </a:r>
          <a:r>
            <a:rPr kumimoji="1" lang="ja-JP" altLang="en-US" sz="1300">
              <a:latin typeface="ＭＳ Ｐゴシック" panose="020B0600070205080204" pitchFamily="50" charset="-128"/>
              <a:ea typeface="ＭＳ Ｐゴシック" panose="020B0600070205080204" pitchFamily="50" charset="-128"/>
            </a:rPr>
            <a:t>円高くなっている。前年度と比較して住民一人当たりコストが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217,034</a:t>
          </a:r>
          <a:r>
            <a:rPr kumimoji="1" lang="ja-JP" altLang="en-US" sz="1300">
              <a:latin typeface="ＭＳ Ｐゴシック" panose="020B0600070205080204" pitchFamily="50" charset="-128"/>
              <a:ea typeface="ＭＳ Ｐゴシック" panose="020B0600070205080204" pitchFamily="50" charset="-128"/>
            </a:rPr>
            <a:t>円高くなった要因としては、企業誘致関係の建物除却を含む経費、観光関係の脱コロナ・インバウンド対応等に向けた各種事業の増加が原因である。</a:t>
          </a:r>
        </a:p>
        <a:p>
          <a:r>
            <a:rPr kumimoji="1" lang="ja-JP" altLang="en-US" sz="1300">
              <a:latin typeface="ＭＳ Ｐゴシック" panose="020B0600070205080204" pitchFamily="50" charset="-128"/>
              <a:ea typeface="ＭＳ Ｐゴシック" panose="020B0600070205080204" pitchFamily="50" charset="-128"/>
            </a:rPr>
            <a:t>　土木費については、類似団体と比較し</a:t>
          </a:r>
          <a:r>
            <a:rPr kumimoji="1" lang="en-US" altLang="ja-JP" sz="1300">
              <a:latin typeface="ＭＳ Ｐゴシック" panose="020B0600070205080204" pitchFamily="50" charset="-128"/>
              <a:ea typeface="ＭＳ Ｐゴシック" panose="020B0600070205080204" pitchFamily="50" charset="-128"/>
            </a:rPr>
            <a:t>134,166</a:t>
          </a:r>
          <a:r>
            <a:rPr kumimoji="1" lang="ja-JP" altLang="en-US" sz="1300">
              <a:latin typeface="ＭＳ Ｐゴシック" panose="020B0600070205080204" pitchFamily="50" charset="-128"/>
              <a:ea typeface="ＭＳ Ｐゴシック" panose="020B0600070205080204" pitchFamily="50" charset="-128"/>
            </a:rPr>
            <a:t>円高くなっている。前年度と比較して住民一人当たりコストが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47,153</a:t>
          </a:r>
          <a:r>
            <a:rPr kumimoji="1" lang="ja-JP" altLang="en-US" sz="1300">
              <a:latin typeface="ＭＳ Ｐゴシック" panose="020B0600070205080204" pitchFamily="50" charset="-128"/>
              <a:ea typeface="ＭＳ Ｐゴシック" panose="020B0600070205080204" pitchFamily="50" charset="-128"/>
            </a:rPr>
            <a:t>円低くなった要因としては、いくつかの工事や委託業務にかかる微減の合算による。</a:t>
          </a:r>
        </a:p>
        <a:p>
          <a:r>
            <a:rPr kumimoji="1" lang="ja-JP" altLang="en-US" sz="1300">
              <a:latin typeface="ＭＳ Ｐゴシック" panose="020B0600070205080204" pitchFamily="50" charset="-128"/>
              <a:ea typeface="ＭＳ Ｐゴシック" panose="020B0600070205080204" pitchFamily="50" charset="-128"/>
            </a:rPr>
            <a:t>　消防費については、類似団体と比較し</a:t>
          </a:r>
          <a:r>
            <a:rPr kumimoji="1" lang="en-US" altLang="ja-JP" sz="1300">
              <a:latin typeface="ＭＳ Ｐゴシック" panose="020B0600070205080204" pitchFamily="50" charset="-128"/>
              <a:ea typeface="ＭＳ Ｐゴシック" panose="020B0600070205080204" pitchFamily="50" charset="-128"/>
            </a:rPr>
            <a:t>58,802</a:t>
          </a:r>
          <a:r>
            <a:rPr kumimoji="1" lang="ja-JP" altLang="en-US" sz="1300">
              <a:latin typeface="ＭＳ Ｐゴシック" panose="020B0600070205080204" pitchFamily="50" charset="-128"/>
              <a:ea typeface="ＭＳ Ｐゴシック" panose="020B0600070205080204" pitchFamily="50" charset="-128"/>
            </a:rPr>
            <a:t>円高くなっている。前年度と比較して住民一人当たりコストが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49,877</a:t>
          </a:r>
          <a:r>
            <a:rPr kumimoji="1" lang="ja-JP" altLang="en-US" sz="1300">
              <a:latin typeface="ＭＳ Ｐゴシック" panose="020B0600070205080204" pitchFamily="50" charset="-128"/>
              <a:ea typeface="ＭＳ Ｐゴシック" panose="020B0600070205080204" pitchFamily="50" charset="-128"/>
            </a:rPr>
            <a:t>円低くなった要因としては、令和３年１月の雪崩により施設の損壊を受けた防災行政無線の改修が完了したこと等による。</a:t>
          </a:r>
        </a:p>
        <a:p>
          <a:r>
            <a:rPr kumimoji="1" lang="ja-JP" altLang="en-US" sz="1300">
              <a:latin typeface="ＭＳ Ｐゴシック" panose="020B0600070205080204" pitchFamily="50" charset="-128"/>
              <a:ea typeface="ＭＳ Ｐゴシック" panose="020B0600070205080204" pitchFamily="50" charset="-128"/>
            </a:rPr>
            <a:t>　教育費については、類似団体と比較し</a:t>
          </a:r>
          <a:r>
            <a:rPr kumimoji="1" lang="en-US" altLang="ja-JP" sz="1300">
              <a:latin typeface="ＭＳ Ｐゴシック" panose="020B0600070205080204" pitchFamily="50" charset="-128"/>
              <a:ea typeface="ＭＳ Ｐゴシック" panose="020B0600070205080204" pitchFamily="50" charset="-128"/>
            </a:rPr>
            <a:t>87,987</a:t>
          </a:r>
          <a:r>
            <a:rPr kumimoji="1" lang="ja-JP" altLang="en-US" sz="1300">
              <a:latin typeface="ＭＳ Ｐゴシック" panose="020B0600070205080204" pitchFamily="50" charset="-128"/>
              <a:ea typeface="ＭＳ Ｐゴシック" panose="020B0600070205080204" pitchFamily="50" charset="-128"/>
            </a:rPr>
            <a:t>円高くなっている。前年度と比較して住民一人当たりコストが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121,272</a:t>
          </a:r>
          <a:r>
            <a:rPr kumimoji="1" lang="ja-JP" altLang="en-US" sz="1300">
              <a:latin typeface="ＭＳ Ｐゴシック" panose="020B0600070205080204" pitchFamily="50" charset="-128"/>
              <a:ea typeface="ＭＳ Ｐゴシック" panose="020B0600070205080204" pitchFamily="50" charset="-128"/>
            </a:rPr>
            <a:t>円低くなった要因としては、学校施設整備を目的とした積み立てが減少したことなどによる。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19,668</a:t>
          </a:r>
          <a:r>
            <a:rPr kumimoji="1" lang="ja-JP" altLang="en-US" sz="1300">
              <a:latin typeface="ＭＳ Ｐゴシック" panose="020B0600070205080204" pitchFamily="50" charset="-128"/>
              <a:ea typeface="ＭＳ Ｐゴシック" panose="020B0600070205080204" pitchFamily="50" charset="-128"/>
            </a:rPr>
            <a:t>円低くなっている。前年度と比較して住民一人当たりコストが</a:t>
          </a:r>
          <a:r>
            <a:rPr kumimoji="1" lang="en-US" altLang="ja-JP" sz="1300">
              <a:latin typeface="ＭＳ Ｐゴシック" panose="020B0600070205080204" pitchFamily="50" charset="-128"/>
              <a:ea typeface="ＭＳ Ｐゴシック" panose="020B0600070205080204" pitchFamily="50" charset="-128"/>
            </a:rPr>
            <a:t>81,670</a:t>
          </a:r>
          <a:r>
            <a:rPr kumimoji="1" lang="ja-JP" altLang="en-US" sz="1300">
              <a:latin typeface="ＭＳ Ｐゴシック" panose="020B0600070205080204" pitchFamily="50" charset="-128"/>
              <a:ea typeface="ＭＳ Ｐゴシック" panose="020B0600070205080204" pitchFamily="50" charset="-128"/>
            </a:rPr>
            <a:t>円低くなった要因としては、雪崩災害による橋梁修復が完了し、これに係る事業費が減少したことが要因である。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財政調整基金残高については、前年度繰越額が増えたことに伴い同基金への積み増しにより増額となった。</a:t>
          </a:r>
        </a:p>
        <a:p>
          <a:r>
            <a:rPr kumimoji="1" lang="ja-JP" altLang="en-US" sz="1400">
              <a:latin typeface="ＭＳ ゴシック" pitchFamily="49" charset="-128"/>
              <a:ea typeface="ＭＳ ゴシック" pitchFamily="49" charset="-128"/>
            </a:rPr>
            <a:t>　実質収支については、大規模な繰越事業が完了したことに伴い増額した。</a:t>
          </a:r>
        </a:p>
        <a:p>
          <a:r>
            <a:rPr kumimoji="1" lang="ja-JP" altLang="en-US" sz="1400">
              <a:latin typeface="ＭＳ ゴシック" pitchFamily="49" charset="-128"/>
              <a:ea typeface="ＭＳ ゴシック" pitchFamily="49" charset="-128"/>
            </a:rPr>
            <a:t>　実質単年度収支については、令和２年度において財政調整基金を大きく取崩したことが影響したが、令和５年度においても取崩がないため増加した。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地方交付税が収入額の２８．６％を占めており、交付税に依存した財政運営となっている。各種事業においては国庫支出金のほか特定財源の確保に努めており、特にふるさと納税等に係る寄付金が１６．９％に達したほか諸収入が増加するなどにより実質収支は黒字となっている。</a:t>
          </a:r>
        </a:p>
        <a:p>
          <a:r>
            <a:rPr kumimoji="1" lang="ja-JP" altLang="en-US" sz="1400">
              <a:latin typeface="ＭＳ ゴシック" pitchFamily="49" charset="-128"/>
              <a:ea typeface="ＭＳ ゴシック" pitchFamily="49" charset="-128"/>
            </a:rPr>
            <a:t>　全ての特別会計で赤字を出していないものの、各特別会計の財政規模が小規模であり一般会計からの繰入金に頼らざるを得ない状況にある中で、収入金額の根幹である利用料の見直しを図り、独立採算の原則に沿った経営に努める必要がある。一方、特別会計が保有する上・下水施設や観光関連施設の長寿命化が課題となっており、計画的な施設修繕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財政健全化に向け地方債残高を抑制するための繰上償還を実施した経緯もあり、借入額の抑制に努め計画的な借入を進めている。また、交付税算入率の高い地方債の借入を進めていることが分子の抑制に繋がっている。</a:t>
          </a:r>
        </a:p>
        <a:p>
          <a:r>
            <a:rPr kumimoji="1" lang="ja-JP" altLang="en-US" sz="1400">
              <a:latin typeface="ＭＳ ゴシック" pitchFamily="49" charset="-128"/>
              <a:ea typeface="ＭＳ ゴシック" pitchFamily="49" charset="-128"/>
            </a:rPr>
            <a:t>　公営企業債の元利償還に対する繰入金については、公共下水道事業において平成２５年度から平成２９年度までの間に施設の長定命化計画に基づく設備改修等を実施したことにより償還が始まっており、令和６年度をピークに増加が見込まれるものの、過去の施設整備に要した償還が終了するため大きな影響はないもの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将来に係る実質的な財政負担は皆無となっており、一般会計に係る地方債残高と公営企業債繰入見込額に占める基準財政需要額算入見込額の割合が高いことが要因となっている。</a:t>
          </a:r>
        </a:p>
        <a:p>
          <a:r>
            <a:rPr kumimoji="1" lang="ja-JP" altLang="en-US" sz="1400">
              <a:latin typeface="ＭＳ ゴシック" pitchFamily="49" charset="-128"/>
              <a:ea typeface="ＭＳ ゴシック" pitchFamily="49" charset="-128"/>
            </a:rPr>
            <a:t>　また、充当可能財源等は前年度と比較して</a:t>
          </a:r>
          <a:r>
            <a:rPr kumimoji="1" lang="en-US" altLang="ja-JP" sz="1400">
              <a:latin typeface="ＭＳ ゴシック" pitchFamily="49" charset="-128"/>
              <a:ea typeface="ＭＳ ゴシック" pitchFamily="49" charset="-128"/>
            </a:rPr>
            <a:t>634</a:t>
          </a:r>
          <a:r>
            <a:rPr kumimoji="1" lang="ja-JP" altLang="en-US" sz="1400">
              <a:latin typeface="ＭＳ ゴシック" pitchFamily="49" charset="-128"/>
              <a:ea typeface="ＭＳ ゴシック" pitchFamily="49" charset="-128"/>
            </a:rPr>
            <a:t>百万円増加するなど、これまでも安定して増えており、財政調整基金など充当可能基金の保有額が大きいことが一つの要因となっている。</a:t>
          </a:r>
        </a:p>
        <a:p>
          <a:r>
            <a:rPr kumimoji="1" lang="ja-JP" altLang="en-US" sz="1400">
              <a:latin typeface="ＭＳ ゴシック" pitchFamily="49" charset="-128"/>
              <a:ea typeface="ＭＳ ゴシック" pitchFamily="49" charset="-128"/>
            </a:rPr>
            <a:t>　しかし、財政規模が小さい状況にあるため、大規模な公共事業を実施するに要する地方債の借入が大きく影響を及ぼす危険性があり、借入にあたり交付税の参入率の高い地方債を選択するなど将来負担に影響を及ぼさないよう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基金保有額は全体で５，７８８百万円の前年比８０３百万円増となっている。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（増額となった基金）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　白川村新庁舎建設基金費５５１百万円増：新庁舎建設に備え増額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　新産業応援基金１１３百万円増：企業誘致に伴う事業者支援等のために備えふるさと納税を活用し増額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　せせらぎ公園小呂駐車場整備基金４９百万円増：観光客の入込回復による収入増と今後の舗装更新のため増額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（減額となった基金）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　小坂育英基金０．５百万円減：事業実施に伴う基金の取崩しによる減額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庁舎建設基金及び学校施設整備基金にあっては、物価高騰の影響により当初計画を上回る費用負担が予想されるため増額する必要が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ある。各種基金における、積立目標金額の設定並びに活用計画を明確にし効果的かつ効率的な運用を図るため具体的な基金管理計画を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定め進めていく。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・災害基金：災害の応急対策及び被災者の支援並びに見舞金や弔慰金の支給のため基金を積み立てる。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・ふるさと農村活性化基金：土地改良施設等の利活用に係る集落共同生活支援をはじめ、村の活性化を図るための基金を積立てる。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・庁舎建設基金：新庁舎整備に必要な経費に充てるための基金を積み立てる。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・世界遺産合掌造り集落保存基金：世界遺産白川郷合掌造り集落の保存と活用を図るため必要な経費を積み立てる。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・せせらぎ公園小呂駐車場整備基金：せせらぎ公園小呂駐車場の維持管理経費及び駐車場の円滑な運営を図るため基金を積み立てる。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・森崎育英交付基金：教育活動等に充てる基金を積み立てる。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・学校施設整備基金：村が所管する学校施設の整備並びに維持管理に必要な基金を積み立てる。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・未来を担う人材育成基金：企業版ふるさと納税により育英目的のために寄付された資金を効果的に運用するために基金を積み立てる。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・小水力自家発電所基金・戸ヶ野用水清流発電所基金：小水力発電施設の維持管理費に充てるため売電収入の一部を基金に積み立てる。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・新産業応援基金：帰村や移住を望む者の就職する場所の多様化、拡大のための企業誘致に必要な基金を積み立てる。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上記「基金全体」記載事項除く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・未来を担う人材育成基金２３百万円増：企業版ふるさと納税による寄付額が増加したことによる増額。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・小水力自家発電所基金１２百万円増：大型修繕の発生に備えた増額。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・戸ヶ野小水力発電基金８百万円増：大型修繕の発生に備えた増額。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・森林環境整備基金４百万円増：森林環境譲与税の積立。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・世界遺産合掌造り集落保存協力基金４３百万円増：せせらぎ公園駐車場の舗装更新に必要な費用の一部を補填するため等の増額。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・学校施設整備基金１百万円増額：学校施設長寿命化計画に基づく学校施設の改修に備えた増額。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庁舎建設基金及び学校施設整備基金にあっては、物価高騰の影響により当初計画を上回る費用負担が予想されるため増額する必要が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ある。各種基金における、積立目標金額の設定並びに活用計画を明確にし効果的かつ効率的な運用を図るため具体的な基金管理計画を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定め進めていく。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以降、計画的に各種目的基金保有額の見直しを進めている。財政調整基金を取崩し各目的金への組替等を進めたことにより１，０２１百万円を減額し１，４３６百万円とした。本年度の増減は行っていない。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基金管理計画の策定を進め、同計画に基づき運用を図る。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今後、庁舎建設や学校施設の改修工事等に加え企業誘致等にかかる基金への組替えを進める。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減債基金は令和３年度において、地方債借入額が増加傾向にあるため償還財源の確保並びに健全財政の運営に資するため４９０百万円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の増額を行った。本年度においては増減は行っていない。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基金管理計画の策定を進め、同計画に基づき運用を図る。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地方債の償還計画を踏まえ、現在の保有金額を維持する予定である。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5034349</v>
      </c>
      <c r="BO4" s="358"/>
      <c r="BP4" s="358"/>
      <c r="BQ4" s="358"/>
      <c r="BR4" s="358"/>
      <c r="BS4" s="358"/>
      <c r="BT4" s="358"/>
      <c r="BU4" s="359"/>
      <c r="BV4" s="357">
        <v>4454869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32.700000000000003</v>
      </c>
      <c r="CU4" s="364"/>
      <c r="CV4" s="364"/>
      <c r="CW4" s="364"/>
      <c r="CX4" s="364"/>
      <c r="CY4" s="364"/>
      <c r="CZ4" s="364"/>
      <c r="DA4" s="365"/>
      <c r="DB4" s="363">
        <v>26.8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4384824</v>
      </c>
      <c r="BO5" s="395"/>
      <c r="BP5" s="395"/>
      <c r="BQ5" s="395"/>
      <c r="BR5" s="395"/>
      <c r="BS5" s="395"/>
      <c r="BT5" s="395"/>
      <c r="BU5" s="396"/>
      <c r="BV5" s="394">
        <v>3918784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64.2</v>
      </c>
      <c r="CU5" s="392"/>
      <c r="CV5" s="392"/>
      <c r="CW5" s="392"/>
      <c r="CX5" s="392"/>
      <c r="CY5" s="392"/>
      <c r="CZ5" s="392"/>
      <c r="DA5" s="393"/>
      <c r="DB5" s="391">
        <v>70.5</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649525</v>
      </c>
      <c r="BO6" s="395"/>
      <c r="BP6" s="395"/>
      <c r="BQ6" s="395"/>
      <c r="BR6" s="395"/>
      <c r="BS6" s="395"/>
      <c r="BT6" s="395"/>
      <c r="BU6" s="396"/>
      <c r="BV6" s="394">
        <v>536085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64.2</v>
      </c>
      <c r="CU6" s="432"/>
      <c r="CV6" s="432"/>
      <c r="CW6" s="432"/>
      <c r="CX6" s="432"/>
      <c r="CY6" s="432"/>
      <c r="CZ6" s="432"/>
      <c r="DA6" s="433"/>
      <c r="DB6" s="431">
        <v>70.5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16937</v>
      </c>
      <c r="BO7" s="395"/>
      <c r="BP7" s="395"/>
      <c r="BQ7" s="395"/>
      <c r="BR7" s="395"/>
      <c r="BS7" s="395"/>
      <c r="BT7" s="395"/>
      <c r="BU7" s="396"/>
      <c r="BV7" s="394">
        <v>15034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1932611</v>
      </c>
      <c r="CU7" s="395"/>
      <c r="CV7" s="395"/>
      <c r="CW7" s="395"/>
      <c r="CX7" s="395"/>
      <c r="CY7" s="395"/>
      <c r="CZ7" s="395"/>
      <c r="DA7" s="396"/>
      <c r="DB7" s="394">
        <v>1940974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632588</v>
      </c>
      <c r="BO8" s="395"/>
      <c r="BP8" s="395"/>
      <c r="BQ8" s="395"/>
      <c r="BR8" s="395"/>
      <c r="BS8" s="395"/>
      <c r="BT8" s="395"/>
      <c r="BU8" s="396"/>
      <c r="BV8" s="394">
        <v>521051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0.32</v>
      </c>
      <c r="CU8" s="435"/>
      <c r="CV8" s="435"/>
      <c r="CW8" s="435"/>
      <c r="CX8" s="435"/>
      <c r="CY8" s="435"/>
      <c r="CZ8" s="435"/>
      <c r="DA8" s="436"/>
      <c r="DB8" s="434">
        <v>0.33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1511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114611</v>
      </c>
      <c r="BO9" s="395"/>
      <c r="BP9" s="395"/>
      <c r="BQ9" s="395"/>
      <c r="BR9" s="395"/>
      <c r="BS9" s="395"/>
      <c r="BT9" s="395"/>
      <c r="BU9" s="396"/>
      <c r="BV9" s="394">
        <v>431781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12.3</v>
      </c>
      <c r="CU9" s="392"/>
      <c r="CV9" s="392"/>
      <c r="CW9" s="392"/>
      <c r="CX9" s="392"/>
      <c r="CY9" s="392"/>
      <c r="CZ9" s="392"/>
      <c r="DA9" s="393"/>
      <c r="DB9" s="391">
        <v>14.2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1609</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110</v>
      </c>
      <c r="AV10" s="427"/>
      <c r="AW10" s="427"/>
      <c r="AX10" s="427"/>
      <c r="AY10" s="428" t="s">
        <v>115</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1491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1462</v>
      </c>
      <c r="S13" s="479"/>
      <c r="T13" s="479"/>
      <c r="U13" s="479"/>
      <c r="V13" s="480"/>
      <c r="W13" s="410" t="s">
        <v>131</v>
      </c>
      <c r="X13" s="411"/>
      <c r="Y13" s="411"/>
      <c r="Z13" s="411"/>
      <c r="AA13" s="411"/>
      <c r="AB13" s="401"/>
      <c r="AC13" s="445">
        <v>25</v>
      </c>
      <c r="AD13" s="446"/>
      <c r="AE13" s="446"/>
      <c r="AF13" s="446"/>
      <c r="AG13" s="488"/>
      <c r="AH13" s="445">
        <v>22</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114611</v>
      </c>
      <c r="BO13" s="395"/>
      <c r="BP13" s="395"/>
      <c r="BQ13" s="395"/>
      <c r="BR13" s="395"/>
      <c r="BS13" s="395"/>
      <c r="BT13" s="395"/>
      <c r="BU13" s="396"/>
      <c r="BV13" s="394">
        <v>431781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3.2</v>
      </c>
      <c r="CU13" s="392"/>
      <c r="CV13" s="392"/>
      <c r="CW13" s="392"/>
      <c r="CX13" s="392"/>
      <c r="CY13" s="392"/>
      <c r="CZ13" s="392"/>
      <c r="DA13" s="393"/>
      <c r="DB13" s="391">
        <v>2.6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1513</v>
      </c>
      <c r="S14" s="479"/>
      <c r="T14" s="479"/>
      <c r="U14" s="479"/>
      <c r="V14" s="480"/>
      <c r="W14" s="384"/>
      <c r="X14" s="385"/>
      <c r="Y14" s="385"/>
      <c r="Z14" s="385"/>
      <c r="AA14" s="385"/>
      <c r="AB14" s="374"/>
      <c r="AC14" s="481">
        <v>2.7</v>
      </c>
      <c r="AD14" s="482"/>
      <c r="AE14" s="482"/>
      <c r="AF14" s="482"/>
      <c r="AG14" s="483"/>
      <c r="AH14" s="481">
        <v>2.2999999999999998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1484</v>
      </c>
      <c r="S15" s="479"/>
      <c r="T15" s="479"/>
      <c r="U15" s="479"/>
      <c r="V15" s="480"/>
      <c r="W15" s="410" t="s">
        <v>137</v>
      </c>
      <c r="X15" s="411"/>
      <c r="Y15" s="411"/>
      <c r="Z15" s="411"/>
      <c r="AA15" s="411"/>
      <c r="AB15" s="401"/>
      <c r="AC15" s="445">
        <v>216</v>
      </c>
      <c r="AD15" s="446"/>
      <c r="AE15" s="446"/>
      <c r="AF15" s="446"/>
      <c r="AG15" s="488"/>
      <c r="AH15" s="445">
        <v>207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555889</v>
      </c>
      <c r="BO15" s="358"/>
      <c r="BP15" s="358"/>
      <c r="BQ15" s="358"/>
      <c r="BR15" s="358"/>
      <c r="BS15" s="358"/>
      <c r="BT15" s="358"/>
      <c r="BU15" s="359"/>
      <c r="BV15" s="357">
        <v>570442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21.3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1757174</v>
      </c>
      <c r="BO16" s="395"/>
      <c r="BP16" s="395"/>
      <c r="BQ16" s="395"/>
      <c r="BR16" s="395"/>
      <c r="BS16" s="395"/>
      <c r="BT16" s="395"/>
      <c r="BU16" s="396"/>
      <c r="BV16" s="394">
        <v>1750417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699</v>
      </c>
      <c r="AD17" s="446"/>
      <c r="AE17" s="446"/>
      <c r="AF17" s="446"/>
      <c r="AG17" s="488"/>
      <c r="AH17" s="445">
        <v>743</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720947</v>
      </c>
      <c r="BO17" s="395"/>
      <c r="BP17" s="395"/>
      <c r="BQ17" s="395"/>
      <c r="BR17" s="395"/>
      <c r="BS17" s="395"/>
      <c r="BT17" s="395"/>
      <c r="BU17" s="396"/>
      <c r="BV17" s="394">
        <v>737276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356.64</v>
      </c>
      <c r="M18" s="518"/>
      <c r="N18" s="518"/>
      <c r="O18" s="518"/>
      <c r="P18" s="518"/>
      <c r="Q18" s="518"/>
      <c r="R18" s="519"/>
      <c r="S18" s="519"/>
      <c r="T18" s="519"/>
      <c r="U18" s="519"/>
      <c r="V18" s="520"/>
      <c r="W18" s="412"/>
      <c r="X18" s="413"/>
      <c r="Y18" s="413"/>
      <c r="Z18" s="413"/>
      <c r="AA18" s="413"/>
      <c r="AB18" s="404"/>
      <c r="AC18" s="521">
        <v>74.400000000000006</v>
      </c>
      <c r="AD18" s="522"/>
      <c r="AE18" s="522"/>
      <c r="AF18" s="522"/>
      <c r="AG18" s="523"/>
      <c r="AH18" s="521">
        <v>76.400000000000006</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1309294</v>
      </c>
      <c r="BO18" s="395"/>
      <c r="BP18" s="395"/>
      <c r="BQ18" s="395"/>
      <c r="BR18" s="395"/>
      <c r="BS18" s="395"/>
      <c r="BT18" s="395"/>
      <c r="BU18" s="396"/>
      <c r="BV18" s="394">
        <v>1427441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3228673</v>
      </c>
      <c r="BO19" s="395"/>
      <c r="BP19" s="395"/>
      <c r="BQ19" s="395"/>
      <c r="BR19" s="395"/>
      <c r="BS19" s="395"/>
      <c r="BT19" s="395"/>
      <c r="BU19" s="396"/>
      <c r="BV19" s="394">
        <v>2678879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580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3667597</v>
      </c>
      <c r="BO22" s="358"/>
      <c r="BP22" s="358"/>
      <c r="BQ22" s="358"/>
      <c r="BR22" s="358"/>
      <c r="BS22" s="358"/>
      <c r="BT22" s="358"/>
      <c r="BU22" s="359"/>
      <c r="BV22" s="357">
        <v>3884000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3602954</v>
      </c>
      <c r="BO23" s="395"/>
      <c r="BP23" s="395"/>
      <c r="BQ23" s="395"/>
      <c r="BR23" s="395"/>
      <c r="BS23" s="395"/>
      <c r="BT23" s="395"/>
      <c r="BU23" s="396"/>
      <c r="BV23" s="394">
        <v>3811244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7000</v>
      </c>
      <c r="R24" s="446"/>
      <c r="S24" s="446"/>
      <c r="T24" s="446"/>
      <c r="U24" s="446"/>
      <c r="V24" s="488"/>
      <c r="W24" s="540"/>
      <c r="X24" s="541"/>
      <c r="Y24" s="542"/>
      <c r="Z24" s="444" t="s">
        <v>161</v>
      </c>
      <c r="AA24" s="424"/>
      <c r="AB24" s="424"/>
      <c r="AC24" s="424"/>
      <c r="AD24" s="424"/>
      <c r="AE24" s="424"/>
      <c r="AF24" s="424"/>
      <c r="AG24" s="425"/>
      <c r="AH24" s="445">
        <v>53</v>
      </c>
      <c r="AI24" s="446"/>
      <c r="AJ24" s="446"/>
      <c r="AK24" s="446"/>
      <c r="AL24" s="488"/>
      <c r="AM24" s="445">
        <v>150626</v>
      </c>
      <c r="AN24" s="446"/>
      <c r="AO24" s="446"/>
      <c r="AP24" s="446"/>
      <c r="AQ24" s="446"/>
      <c r="AR24" s="488"/>
      <c r="AS24" s="445">
        <v>2842</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2703770</v>
      </c>
      <c r="BO24" s="395"/>
      <c r="BP24" s="395"/>
      <c r="BQ24" s="395"/>
      <c r="BR24" s="395"/>
      <c r="BS24" s="395"/>
      <c r="BT24" s="395"/>
      <c r="BU24" s="396"/>
      <c r="BV24" s="394">
        <v>2820611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5600</v>
      </c>
      <c r="R25" s="446"/>
      <c r="S25" s="446"/>
      <c r="T25" s="446"/>
      <c r="U25" s="446"/>
      <c r="V25" s="488"/>
      <c r="W25" s="540"/>
      <c r="X25" s="541"/>
      <c r="Y25" s="542"/>
      <c r="Z25" s="444" t="s">
        <v>164</v>
      </c>
      <c r="AA25" s="424"/>
      <c r="AB25" s="424"/>
      <c r="AC25" s="424"/>
      <c r="AD25" s="424"/>
      <c r="AE25" s="424"/>
      <c r="AF25" s="424"/>
      <c r="AG25" s="425"/>
      <c r="AH25" s="445">
        <v>9</v>
      </c>
      <c r="AI25" s="446"/>
      <c r="AJ25" s="446"/>
      <c r="AK25" s="446"/>
      <c r="AL25" s="488"/>
      <c r="AM25" s="445">
        <v>19377</v>
      </c>
      <c r="AN25" s="446"/>
      <c r="AO25" s="446"/>
      <c r="AP25" s="446"/>
      <c r="AQ25" s="446"/>
      <c r="AR25" s="488"/>
      <c r="AS25" s="445">
        <v>2153</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5000</v>
      </c>
      <c r="R26" s="446"/>
      <c r="S26" s="446"/>
      <c r="T26" s="446"/>
      <c r="U26" s="446"/>
      <c r="V26" s="488"/>
      <c r="W26" s="540"/>
      <c r="X26" s="541"/>
      <c r="Y26" s="542"/>
      <c r="Z26" s="444" t="s">
        <v>167</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2600</v>
      </c>
      <c r="R27" s="446"/>
      <c r="S27" s="446"/>
      <c r="T27" s="446"/>
      <c r="U27" s="446"/>
      <c r="V27" s="488"/>
      <c r="W27" s="540"/>
      <c r="X27" s="541"/>
      <c r="Y27" s="542"/>
      <c r="Z27" s="444" t="s">
        <v>170</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v>33000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2000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1436000</v>
      </c>
      <c r="BO28" s="358"/>
      <c r="BP28" s="358"/>
      <c r="BQ28" s="358"/>
      <c r="BR28" s="358"/>
      <c r="BS28" s="358"/>
      <c r="BT28" s="358"/>
      <c r="BU28" s="359"/>
      <c r="BV28" s="357">
        <v>1436000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5</v>
      </c>
      <c r="M29" s="446"/>
      <c r="N29" s="446"/>
      <c r="O29" s="446"/>
      <c r="P29" s="488"/>
      <c r="Q29" s="445">
        <v>1800</v>
      </c>
      <c r="R29" s="446"/>
      <c r="S29" s="446"/>
      <c r="T29" s="446"/>
      <c r="U29" s="446"/>
      <c r="V29" s="488"/>
      <c r="W29" s="543"/>
      <c r="X29" s="544"/>
      <c r="Y29" s="545"/>
      <c r="Z29" s="444" t="s">
        <v>176</v>
      </c>
      <c r="AA29" s="424"/>
      <c r="AB29" s="424"/>
      <c r="AC29" s="424"/>
      <c r="AD29" s="424"/>
      <c r="AE29" s="424"/>
      <c r="AF29" s="424"/>
      <c r="AG29" s="425"/>
      <c r="AH29" s="445">
        <v>53</v>
      </c>
      <c r="AI29" s="446"/>
      <c r="AJ29" s="446"/>
      <c r="AK29" s="446"/>
      <c r="AL29" s="488"/>
      <c r="AM29" s="445">
        <v>150626</v>
      </c>
      <c r="AN29" s="446"/>
      <c r="AO29" s="446"/>
      <c r="AP29" s="446"/>
      <c r="AQ29" s="446"/>
      <c r="AR29" s="488"/>
      <c r="AS29" s="445">
        <v>2842</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754000</v>
      </c>
      <c r="BO29" s="395"/>
      <c r="BP29" s="395"/>
      <c r="BQ29" s="395"/>
      <c r="BR29" s="395"/>
      <c r="BS29" s="395"/>
      <c r="BT29" s="395"/>
      <c r="BU29" s="396"/>
      <c r="BV29" s="394">
        <v>754000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3598339</v>
      </c>
      <c r="BO30" s="514"/>
      <c r="BP30" s="514"/>
      <c r="BQ30" s="514"/>
      <c r="BR30" s="514"/>
      <c r="BS30" s="514"/>
      <c r="BT30" s="514"/>
      <c r="BU30" s="515"/>
      <c r="BV30" s="513">
        <v>2794688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国民健康保険特別会計事業勘定の部</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白川村緑地資源開発公社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国民健康保険特別会計直営診療施設勘定の部</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公共下水道特別会計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岐阜県市町村職員退職手当組合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飯島観光開発</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介護保険特別会計保険事業勘定の部</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温泉開発特別会計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後期高齢者医療連合会（一般会計分）</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世界遺産白川郷合掌造り保存財団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介護保険特別会計介護サービス事業勘定の部</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後期高齢者医療連合会（特別会計分）</v>
      </c>
      <c r="BZ37" s="585"/>
      <c r="CA37" s="585"/>
      <c r="CB37" s="585"/>
      <c r="CC37" s="585"/>
      <c r="CD37" s="585"/>
      <c r="CE37" s="585"/>
      <c r="CF37" s="585"/>
      <c r="CG37" s="585"/>
      <c r="CH37" s="585"/>
      <c r="CI37" s="585"/>
      <c r="CJ37" s="585"/>
      <c r="CK37" s="585"/>
      <c r="CL37" s="585"/>
      <c r="CM37" s="585"/>
      <c r="CN37" s="175"/>
      <c r="CO37" s="584">
        <f t="shared" si="3"/>
        <v>17</v>
      </c>
      <c r="CP37" s="584"/>
      <c r="CQ37" s="585" t="str">
        <f>IF('各会計、関係団体の財政状況及び健全化判断比率'!BS10="","",'各会計、関係団体の財政状況及び健全化判断比率'!BS10)</f>
        <v>大白川温泉観光</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ABv4HXv9QmJKgZg8d9KdD/JD7nOnaYcrf6Q8CmHDSP4eyZOJcIn6aJa7uaiozZHGDaww2+ZsCT83wJYBNgWm/w==" saltValue="XwxkKII+EYJSN7w8EHKh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9" workbookViewId="0">
      <selection activeCell="CR33" sqref="CR33:CY33"/>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756588</v>
      </c>
      <c r="S5" s="600"/>
      <c r="T5" s="600"/>
      <c r="U5" s="600"/>
      <c r="V5" s="600"/>
      <c r="W5" s="600"/>
      <c r="X5" s="600"/>
      <c r="Y5" s="601"/>
      <c r="Z5" s="602">
        <v>15</v>
      </c>
      <c r="AA5" s="602"/>
      <c r="AB5" s="602"/>
      <c r="AC5" s="602"/>
      <c r="AD5" s="603">
        <v>756588</v>
      </c>
      <c r="AE5" s="603"/>
      <c r="AF5" s="603"/>
      <c r="AG5" s="603"/>
      <c r="AH5" s="603"/>
      <c r="AI5" s="603"/>
      <c r="AJ5" s="603"/>
      <c r="AK5" s="603"/>
      <c r="AL5" s="604">
        <v>37.1</v>
      </c>
      <c r="AM5" s="605"/>
      <c r="AN5" s="605"/>
      <c r="AO5" s="606"/>
      <c r="AP5" s="596" t="s">
        <v>215</v>
      </c>
      <c r="AQ5" s="597"/>
      <c r="AR5" s="597"/>
      <c r="AS5" s="597"/>
      <c r="AT5" s="597"/>
      <c r="AU5" s="597"/>
      <c r="AV5" s="597"/>
      <c r="AW5" s="597"/>
      <c r="AX5" s="597"/>
      <c r="AY5" s="597"/>
      <c r="AZ5" s="597"/>
      <c r="BA5" s="597"/>
      <c r="BB5" s="597"/>
      <c r="BC5" s="597"/>
      <c r="BD5" s="597"/>
      <c r="BE5" s="597"/>
      <c r="BF5" s="598"/>
      <c r="BG5" s="610">
        <v>745885</v>
      </c>
      <c r="BH5" s="611"/>
      <c r="BI5" s="611"/>
      <c r="BJ5" s="611"/>
      <c r="BK5" s="611"/>
      <c r="BL5" s="611"/>
      <c r="BM5" s="611"/>
      <c r="BN5" s="612"/>
      <c r="BO5" s="613">
        <v>98.6</v>
      </c>
      <c r="BP5" s="613"/>
      <c r="BQ5" s="613"/>
      <c r="BR5" s="613"/>
      <c r="BS5" s="614">
        <v>104570</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25715</v>
      </c>
      <c r="S6" s="611"/>
      <c r="T6" s="611"/>
      <c r="U6" s="611"/>
      <c r="V6" s="611"/>
      <c r="W6" s="611"/>
      <c r="X6" s="611"/>
      <c r="Y6" s="612"/>
      <c r="Z6" s="613">
        <v>0.5</v>
      </c>
      <c r="AA6" s="613"/>
      <c r="AB6" s="613"/>
      <c r="AC6" s="613"/>
      <c r="AD6" s="614">
        <v>25715</v>
      </c>
      <c r="AE6" s="614"/>
      <c r="AF6" s="614"/>
      <c r="AG6" s="614"/>
      <c r="AH6" s="614"/>
      <c r="AI6" s="614"/>
      <c r="AJ6" s="614"/>
      <c r="AK6" s="614"/>
      <c r="AL6" s="615">
        <v>1.3</v>
      </c>
      <c r="AM6" s="616"/>
      <c r="AN6" s="616"/>
      <c r="AO6" s="617"/>
      <c r="AP6" s="607" t="s">
        <v>220</v>
      </c>
      <c r="AQ6" s="608"/>
      <c r="AR6" s="608"/>
      <c r="AS6" s="608"/>
      <c r="AT6" s="608"/>
      <c r="AU6" s="608"/>
      <c r="AV6" s="608"/>
      <c r="AW6" s="608"/>
      <c r="AX6" s="608"/>
      <c r="AY6" s="608"/>
      <c r="AZ6" s="608"/>
      <c r="BA6" s="608"/>
      <c r="BB6" s="608"/>
      <c r="BC6" s="608"/>
      <c r="BD6" s="608"/>
      <c r="BE6" s="608"/>
      <c r="BF6" s="609"/>
      <c r="BG6" s="610">
        <v>745885</v>
      </c>
      <c r="BH6" s="611"/>
      <c r="BI6" s="611"/>
      <c r="BJ6" s="611"/>
      <c r="BK6" s="611"/>
      <c r="BL6" s="611"/>
      <c r="BM6" s="611"/>
      <c r="BN6" s="612"/>
      <c r="BO6" s="613">
        <v>98.6</v>
      </c>
      <c r="BP6" s="613"/>
      <c r="BQ6" s="613"/>
      <c r="BR6" s="613"/>
      <c r="BS6" s="614">
        <v>104570</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32776</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32776</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81</v>
      </c>
      <c r="S7" s="611"/>
      <c r="T7" s="611"/>
      <c r="U7" s="611"/>
      <c r="V7" s="611"/>
      <c r="W7" s="611"/>
      <c r="X7" s="611"/>
      <c r="Y7" s="612"/>
      <c r="Z7" s="613">
        <v>0</v>
      </c>
      <c r="AA7" s="613"/>
      <c r="AB7" s="613"/>
      <c r="AC7" s="613"/>
      <c r="AD7" s="614">
        <v>81</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107019</v>
      </c>
      <c r="BH7" s="611"/>
      <c r="BI7" s="611"/>
      <c r="BJ7" s="611"/>
      <c r="BK7" s="611"/>
      <c r="BL7" s="611"/>
      <c r="BM7" s="611"/>
      <c r="BN7" s="612"/>
      <c r="BO7" s="613">
        <v>14.1</v>
      </c>
      <c r="BP7" s="613"/>
      <c r="BQ7" s="613"/>
      <c r="BR7" s="613"/>
      <c r="BS7" s="614" t="s">
        <v>122</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1265668</v>
      </c>
      <c r="CS7" s="611"/>
      <c r="CT7" s="611"/>
      <c r="CU7" s="611"/>
      <c r="CV7" s="611"/>
      <c r="CW7" s="611"/>
      <c r="CX7" s="611"/>
      <c r="CY7" s="612"/>
      <c r="CZ7" s="613">
        <v>28.9</v>
      </c>
      <c r="DA7" s="613"/>
      <c r="DB7" s="613"/>
      <c r="DC7" s="613"/>
      <c r="DD7" s="619">
        <v>15526</v>
      </c>
      <c r="DE7" s="611"/>
      <c r="DF7" s="611"/>
      <c r="DG7" s="611"/>
      <c r="DH7" s="611"/>
      <c r="DI7" s="611"/>
      <c r="DJ7" s="611"/>
      <c r="DK7" s="611"/>
      <c r="DL7" s="611"/>
      <c r="DM7" s="611"/>
      <c r="DN7" s="611"/>
      <c r="DO7" s="611"/>
      <c r="DP7" s="612"/>
      <c r="DQ7" s="619">
        <v>1198231</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1583</v>
      </c>
      <c r="S8" s="611"/>
      <c r="T8" s="611"/>
      <c r="U8" s="611"/>
      <c r="V8" s="611"/>
      <c r="W8" s="611"/>
      <c r="X8" s="611"/>
      <c r="Y8" s="612"/>
      <c r="Z8" s="613">
        <v>0</v>
      </c>
      <c r="AA8" s="613"/>
      <c r="AB8" s="613"/>
      <c r="AC8" s="613"/>
      <c r="AD8" s="614">
        <v>1583</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3066</v>
      </c>
      <c r="BH8" s="611"/>
      <c r="BI8" s="611"/>
      <c r="BJ8" s="611"/>
      <c r="BK8" s="611"/>
      <c r="BL8" s="611"/>
      <c r="BM8" s="611"/>
      <c r="BN8" s="612"/>
      <c r="BO8" s="613">
        <v>0.4</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286349</v>
      </c>
      <c r="CS8" s="611"/>
      <c r="CT8" s="611"/>
      <c r="CU8" s="611"/>
      <c r="CV8" s="611"/>
      <c r="CW8" s="611"/>
      <c r="CX8" s="611"/>
      <c r="CY8" s="612"/>
      <c r="CZ8" s="613">
        <v>6.5</v>
      </c>
      <c r="DA8" s="613"/>
      <c r="DB8" s="613"/>
      <c r="DC8" s="613"/>
      <c r="DD8" s="619">
        <v>275</v>
      </c>
      <c r="DE8" s="611"/>
      <c r="DF8" s="611"/>
      <c r="DG8" s="611"/>
      <c r="DH8" s="611"/>
      <c r="DI8" s="611"/>
      <c r="DJ8" s="611"/>
      <c r="DK8" s="611"/>
      <c r="DL8" s="611"/>
      <c r="DM8" s="611"/>
      <c r="DN8" s="611"/>
      <c r="DO8" s="611"/>
      <c r="DP8" s="612"/>
      <c r="DQ8" s="619">
        <v>144031</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1769</v>
      </c>
      <c r="S9" s="611"/>
      <c r="T9" s="611"/>
      <c r="U9" s="611"/>
      <c r="V9" s="611"/>
      <c r="W9" s="611"/>
      <c r="X9" s="611"/>
      <c r="Y9" s="612"/>
      <c r="Z9" s="613">
        <v>0</v>
      </c>
      <c r="AA9" s="613"/>
      <c r="AB9" s="613"/>
      <c r="AC9" s="613"/>
      <c r="AD9" s="614">
        <v>1769</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88090</v>
      </c>
      <c r="BH9" s="611"/>
      <c r="BI9" s="611"/>
      <c r="BJ9" s="611"/>
      <c r="BK9" s="611"/>
      <c r="BL9" s="611"/>
      <c r="BM9" s="611"/>
      <c r="BN9" s="612"/>
      <c r="BO9" s="613">
        <v>11.6</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161125</v>
      </c>
      <c r="CS9" s="611"/>
      <c r="CT9" s="611"/>
      <c r="CU9" s="611"/>
      <c r="CV9" s="611"/>
      <c r="CW9" s="611"/>
      <c r="CX9" s="611"/>
      <c r="CY9" s="612"/>
      <c r="CZ9" s="613">
        <v>3.7</v>
      </c>
      <c r="DA9" s="613"/>
      <c r="DB9" s="613"/>
      <c r="DC9" s="613"/>
      <c r="DD9" s="619" t="s">
        <v>122</v>
      </c>
      <c r="DE9" s="611"/>
      <c r="DF9" s="611"/>
      <c r="DG9" s="611"/>
      <c r="DH9" s="611"/>
      <c r="DI9" s="611"/>
      <c r="DJ9" s="611"/>
      <c r="DK9" s="611"/>
      <c r="DL9" s="611"/>
      <c r="DM9" s="611"/>
      <c r="DN9" s="611"/>
      <c r="DO9" s="611"/>
      <c r="DP9" s="612"/>
      <c r="DQ9" s="619">
        <v>99009</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10071</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38528</v>
      </c>
      <c r="CS10" s="611"/>
      <c r="CT10" s="611"/>
      <c r="CU10" s="611"/>
      <c r="CV10" s="611"/>
      <c r="CW10" s="611"/>
      <c r="CX10" s="611"/>
      <c r="CY10" s="612"/>
      <c r="CZ10" s="613">
        <v>0.9</v>
      </c>
      <c r="DA10" s="613"/>
      <c r="DB10" s="613"/>
      <c r="DC10" s="613"/>
      <c r="DD10" s="619" t="s">
        <v>122</v>
      </c>
      <c r="DE10" s="611"/>
      <c r="DF10" s="611"/>
      <c r="DG10" s="611"/>
      <c r="DH10" s="611"/>
      <c r="DI10" s="611"/>
      <c r="DJ10" s="611"/>
      <c r="DK10" s="611"/>
      <c r="DL10" s="611"/>
      <c r="DM10" s="611"/>
      <c r="DN10" s="611"/>
      <c r="DO10" s="611"/>
      <c r="DP10" s="612"/>
      <c r="DQ10" s="619">
        <v>9379</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42690</v>
      </c>
      <c r="S11" s="611"/>
      <c r="T11" s="611"/>
      <c r="U11" s="611"/>
      <c r="V11" s="611"/>
      <c r="W11" s="611"/>
      <c r="X11" s="611"/>
      <c r="Y11" s="612"/>
      <c r="Z11" s="615">
        <v>0.8</v>
      </c>
      <c r="AA11" s="616"/>
      <c r="AB11" s="616"/>
      <c r="AC11" s="622"/>
      <c r="AD11" s="619">
        <v>42690</v>
      </c>
      <c r="AE11" s="611"/>
      <c r="AF11" s="611"/>
      <c r="AG11" s="611"/>
      <c r="AH11" s="611"/>
      <c r="AI11" s="611"/>
      <c r="AJ11" s="611"/>
      <c r="AK11" s="612"/>
      <c r="AL11" s="615">
        <v>2.1</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5792</v>
      </c>
      <c r="BH11" s="611"/>
      <c r="BI11" s="611"/>
      <c r="BJ11" s="611"/>
      <c r="BK11" s="611"/>
      <c r="BL11" s="611"/>
      <c r="BM11" s="611"/>
      <c r="BN11" s="612"/>
      <c r="BO11" s="613">
        <v>0.8</v>
      </c>
      <c r="BP11" s="613"/>
      <c r="BQ11" s="613"/>
      <c r="BR11" s="613"/>
      <c r="BS11" s="614" t="s">
        <v>122</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252230</v>
      </c>
      <c r="CS11" s="611"/>
      <c r="CT11" s="611"/>
      <c r="CU11" s="611"/>
      <c r="CV11" s="611"/>
      <c r="CW11" s="611"/>
      <c r="CX11" s="611"/>
      <c r="CY11" s="612"/>
      <c r="CZ11" s="613">
        <v>5.8</v>
      </c>
      <c r="DA11" s="613"/>
      <c r="DB11" s="613"/>
      <c r="DC11" s="613"/>
      <c r="DD11" s="619">
        <v>63145</v>
      </c>
      <c r="DE11" s="611"/>
      <c r="DF11" s="611"/>
      <c r="DG11" s="611"/>
      <c r="DH11" s="611"/>
      <c r="DI11" s="611"/>
      <c r="DJ11" s="611"/>
      <c r="DK11" s="611"/>
      <c r="DL11" s="611"/>
      <c r="DM11" s="611"/>
      <c r="DN11" s="611"/>
      <c r="DO11" s="611"/>
      <c r="DP11" s="612"/>
      <c r="DQ11" s="619">
        <v>83008</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623063</v>
      </c>
      <c r="BH12" s="611"/>
      <c r="BI12" s="611"/>
      <c r="BJ12" s="611"/>
      <c r="BK12" s="611"/>
      <c r="BL12" s="611"/>
      <c r="BM12" s="611"/>
      <c r="BN12" s="612"/>
      <c r="BO12" s="613">
        <v>82.4</v>
      </c>
      <c r="BP12" s="613"/>
      <c r="BQ12" s="613"/>
      <c r="BR12" s="613"/>
      <c r="BS12" s="614">
        <v>104570</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943181</v>
      </c>
      <c r="CS12" s="611"/>
      <c r="CT12" s="611"/>
      <c r="CU12" s="611"/>
      <c r="CV12" s="611"/>
      <c r="CW12" s="611"/>
      <c r="CX12" s="611"/>
      <c r="CY12" s="612"/>
      <c r="CZ12" s="613">
        <v>21.5</v>
      </c>
      <c r="DA12" s="613"/>
      <c r="DB12" s="613"/>
      <c r="DC12" s="613"/>
      <c r="DD12" s="619">
        <v>185151</v>
      </c>
      <c r="DE12" s="611"/>
      <c r="DF12" s="611"/>
      <c r="DG12" s="611"/>
      <c r="DH12" s="611"/>
      <c r="DI12" s="611"/>
      <c r="DJ12" s="611"/>
      <c r="DK12" s="611"/>
      <c r="DL12" s="611"/>
      <c r="DM12" s="611"/>
      <c r="DN12" s="611"/>
      <c r="DO12" s="611"/>
      <c r="DP12" s="612"/>
      <c r="DQ12" s="619">
        <v>171090</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581070</v>
      </c>
      <c r="BH13" s="611"/>
      <c r="BI13" s="611"/>
      <c r="BJ13" s="611"/>
      <c r="BK13" s="611"/>
      <c r="BL13" s="611"/>
      <c r="BM13" s="611"/>
      <c r="BN13" s="612"/>
      <c r="BO13" s="613">
        <v>76.8</v>
      </c>
      <c r="BP13" s="613"/>
      <c r="BQ13" s="613"/>
      <c r="BR13" s="613"/>
      <c r="BS13" s="614">
        <v>104570</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445973</v>
      </c>
      <c r="CS13" s="611"/>
      <c r="CT13" s="611"/>
      <c r="CU13" s="611"/>
      <c r="CV13" s="611"/>
      <c r="CW13" s="611"/>
      <c r="CX13" s="611"/>
      <c r="CY13" s="612"/>
      <c r="CZ13" s="613">
        <v>10.199999999999999</v>
      </c>
      <c r="DA13" s="613"/>
      <c r="DB13" s="613"/>
      <c r="DC13" s="613"/>
      <c r="DD13" s="619">
        <v>176633</v>
      </c>
      <c r="DE13" s="611"/>
      <c r="DF13" s="611"/>
      <c r="DG13" s="611"/>
      <c r="DH13" s="611"/>
      <c r="DI13" s="611"/>
      <c r="DJ13" s="611"/>
      <c r="DK13" s="611"/>
      <c r="DL13" s="611"/>
      <c r="DM13" s="611"/>
      <c r="DN13" s="611"/>
      <c r="DO13" s="611"/>
      <c r="DP13" s="612"/>
      <c r="DQ13" s="619">
        <v>224199</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25</v>
      </c>
      <c r="S14" s="611"/>
      <c r="T14" s="611"/>
      <c r="U14" s="611"/>
      <c r="V14" s="611"/>
      <c r="W14" s="611"/>
      <c r="X14" s="611"/>
      <c r="Y14" s="612"/>
      <c r="Z14" s="613">
        <v>0</v>
      </c>
      <c r="AA14" s="613"/>
      <c r="AB14" s="613"/>
      <c r="AC14" s="613"/>
      <c r="AD14" s="614">
        <v>25</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6974</v>
      </c>
      <c r="BH14" s="611"/>
      <c r="BI14" s="611"/>
      <c r="BJ14" s="611"/>
      <c r="BK14" s="611"/>
      <c r="BL14" s="611"/>
      <c r="BM14" s="611"/>
      <c r="BN14" s="612"/>
      <c r="BO14" s="613">
        <v>0.9</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186052</v>
      </c>
      <c r="CS14" s="611"/>
      <c r="CT14" s="611"/>
      <c r="CU14" s="611"/>
      <c r="CV14" s="611"/>
      <c r="CW14" s="611"/>
      <c r="CX14" s="611"/>
      <c r="CY14" s="612"/>
      <c r="CZ14" s="613">
        <v>4.2</v>
      </c>
      <c r="DA14" s="613"/>
      <c r="DB14" s="613"/>
      <c r="DC14" s="613"/>
      <c r="DD14" s="619">
        <v>3981</v>
      </c>
      <c r="DE14" s="611"/>
      <c r="DF14" s="611"/>
      <c r="DG14" s="611"/>
      <c r="DH14" s="611"/>
      <c r="DI14" s="611"/>
      <c r="DJ14" s="611"/>
      <c r="DK14" s="611"/>
      <c r="DL14" s="611"/>
      <c r="DM14" s="611"/>
      <c r="DN14" s="611"/>
      <c r="DO14" s="611"/>
      <c r="DP14" s="612"/>
      <c r="DQ14" s="619">
        <v>129744</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8829</v>
      </c>
      <c r="BH15" s="611"/>
      <c r="BI15" s="611"/>
      <c r="BJ15" s="611"/>
      <c r="BK15" s="611"/>
      <c r="BL15" s="611"/>
      <c r="BM15" s="611"/>
      <c r="BN15" s="612"/>
      <c r="BO15" s="613">
        <v>1.2</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376041</v>
      </c>
      <c r="CS15" s="611"/>
      <c r="CT15" s="611"/>
      <c r="CU15" s="611"/>
      <c r="CV15" s="611"/>
      <c r="CW15" s="611"/>
      <c r="CX15" s="611"/>
      <c r="CY15" s="612"/>
      <c r="CZ15" s="613">
        <v>8.6</v>
      </c>
      <c r="DA15" s="613"/>
      <c r="DB15" s="613"/>
      <c r="DC15" s="613"/>
      <c r="DD15" s="619">
        <v>25041</v>
      </c>
      <c r="DE15" s="611"/>
      <c r="DF15" s="611"/>
      <c r="DG15" s="611"/>
      <c r="DH15" s="611"/>
      <c r="DI15" s="611"/>
      <c r="DJ15" s="611"/>
      <c r="DK15" s="611"/>
      <c r="DL15" s="611"/>
      <c r="DM15" s="611"/>
      <c r="DN15" s="611"/>
      <c r="DO15" s="611"/>
      <c r="DP15" s="612"/>
      <c r="DQ15" s="619">
        <v>90780</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2938</v>
      </c>
      <c r="S16" s="611"/>
      <c r="T16" s="611"/>
      <c r="U16" s="611"/>
      <c r="V16" s="611"/>
      <c r="W16" s="611"/>
      <c r="X16" s="611"/>
      <c r="Y16" s="612"/>
      <c r="Z16" s="613">
        <v>0.1</v>
      </c>
      <c r="AA16" s="613"/>
      <c r="AB16" s="613"/>
      <c r="AC16" s="613"/>
      <c r="AD16" s="614">
        <v>2938</v>
      </c>
      <c r="AE16" s="614"/>
      <c r="AF16" s="614"/>
      <c r="AG16" s="614"/>
      <c r="AH16" s="614"/>
      <c r="AI16" s="614"/>
      <c r="AJ16" s="614"/>
      <c r="AK16" s="614"/>
      <c r="AL16" s="615">
        <v>0.1</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26</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26</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4896</v>
      </c>
      <c r="S17" s="611"/>
      <c r="T17" s="611"/>
      <c r="U17" s="611"/>
      <c r="V17" s="611"/>
      <c r="W17" s="611"/>
      <c r="X17" s="611"/>
      <c r="Y17" s="612"/>
      <c r="Z17" s="613">
        <v>0.1</v>
      </c>
      <c r="AA17" s="613"/>
      <c r="AB17" s="613"/>
      <c r="AC17" s="613"/>
      <c r="AD17" s="614">
        <v>4896</v>
      </c>
      <c r="AE17" s="614"/>
      <c r="AF17" s="614"/>
      <c r="AG17" s="614"/>
      <c r="AH17" s="614"/>
      <c r="AI17" s="614"/>
      <c r="AJ17" s="614"/>
      <c r="AK17" s="614"/>
      <c r="AL17" s="615">
        <v>0.2</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396875</v>
      </c>
      <c r="CS17" s="611"/>
      <c r="CT17" s="611"/>
      <c r="CU17" s="611"/>
      <c r="CV17" s="611"/>
      <c r="CW17" s="611"/>
      <c r="CX17" s="611"/>
      <c r="CY17" s="612"/>
      <c r="CZ17" s="613">
        <v>9.1</v>
      </c>
      <c r="DA17" s="613"/>
      <c r="DB17" s="613"/>
      <c r="DC17" s="613"/>
      <c r="DD17" s="619" t="s">
        <v>122</v>
      </c>
      <c r="DE17" s="611"/>
      <c r="DF17" s="611"/>
      <c r="DG17" s="611"/>
      <c r="DH17" s="611"/>
      <c r="DI17" s="611"/>
      <c r="DJ17" s="611"/>
      <c r="DK17" s="611"/>
      <c r="DL17" s="611"/>
      <c r="DM17" s="611"/>
      <c r="DN17" s="611"/>
      <c r="DO17" s="611"/>
      <c r="DP17" s="612"/>
      <c r="DQ17" s="619">
        <v>396875</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v>585</v>
      </c>
      <c r="S18" s="611"/>
      <c r="T18" s="611"/>
      <c r="U18" s="611"/>
      <c r="V18" s="611"/>
      <c r="W18" s="611"/>
      <c r="X18" s="611"/>
      <c r="Y18" s="612"/>
      <c r="Z18" s="613">
        <v>0</v>
      </c>
      <c r="AA18" s="613"/>
      <c r="AB18" s="613"/>
      <c r="AC18" s="613"/>
      <c r="AD18" s="614">
        <v>585</v>
      </c>
      <c r="AE18" s="614"/>
      <c r="AF18" s="614"/>
      <c r="AG18" s="614"/>
      <c r="AH18" s="614"/>
      <c r="AI18" s="614"/>
      <c r="AJ18" s="614"/>
      <c r="AK18" s="614"/>
      <c r="AL18" s="615">
        <v>0</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v>585</v>
      </c>
      <c r="S19" s="611"/>
      <c r="T19" s="611"/>
      <c r="U19" s="611"/>
      <c r="V19" s="611"/>
      <c r="W19" s="611"/>
      <c r="X19" s="611"/>
      <c r="Y19" s="612"/>
      <c r="Z19" s="613">
        <v>0</v>
      </c>
      <c r="AA19" s="613"/>
      <c r="AB19" s="613"/>
      <c r="AC19" s="613"/>
      <c r="AD19" s="614">
        <v>585</v>
      </c>
      <c r="AE19" s="614"/>
      <c r="AF19" s="614"/>
      <c r="AG19" s="614"/>
      <c r="AH19" s="614"/>
      <c r="AI19" s="614"/>
      <c r="AJ19" s="614"/>
      <c r="AK19" s="614"/>
      <c r="AL19" s="615">
        <v>0</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10703</v>
      </c>
      <c r="BH19" s="611"/>
      <c r="BI19" s="611"/>
      <c r="BJ19" s="611"/>
      <c r="BK19" s="611"/>
      <c r="BL19" s="611"/>
      <c r="BM19" s="611"/>
      <c r="BN19" s="612"/>
      <c r="BO19" s="613">
        <v>1.4</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10703</v>
      </c>
      <c r="BH20" s="611"/>
      <c r="BI20" s="611"/>
      <c r="BJ20" s="611"/>
      <c r="BK20" s="611"/>
      <c r="BL20" s="611"/>
      <c r="BM20" s="611"/>
      <c r="BN20" s="612"/>
      <c r="BO20" s="613">
        <v>1.4</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4384824</v>
      </c>
      <c r="CS20" s="611"/>
      <c r="CT20" s="611"/>
      <c r="CU20" s="611"/>
      <c r="CV20" s="611"/>
      <c r="CW20" s="611"/>
      <c r="CX20" s="611"/>
      <c r="CY20" s="612"/>
      <c r="CZ20" s="613">
        <v>100</v>
      </c>
      <c r="DA20" s="613"/>
      <c r="DB20" s="613"/>
      <c r="DC20" s="613"/>
      <c r="DD20" s="619">
        <v>469752</v>
      </c>
      <c r="DE20" s="611"/>
      <c r="DF20" s="611"/>
      <c r="DG20" s="611"/>
      <c r="DH20" s="611"/>
      <c r="DI20" s="611"/>
      <c r="DJ20" s="611"/>
      <c r="DK20" s="611"/>
      <c r="DL20" s="611"/>
      <c r="DM20" s="611"/>
      <c r="DN20" s="611"/>
      <c r="DO20" s="611"/>
      <c r="DP20" s="612"/>
      <c r="DQ20" s="619">
        <v>2579148</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1437750</v>
      </c>
      <c r="S21" s="611"/>
      <c r="T21" s="611"/>
      <c r="U21" s="611"/>
      <c r="V21" s="611"/>
      <c r="W21" s="611"/>
      <c r="X21" s="611"/>
      <c r="Y21" s="612"/>
      <c r="Z21" s="613">
        <v>28.6</v>
      </c>
      <c r="AA21" s="613"/>
      <c r="AB21" s="613"/>
      <c r="AC21" s="613"/>
      <c r="AD21" s="614">
        <v>1201285</v>
      </c>
      <c r="AE21" s="614"/>
      <c r="AF21" s="614"/>
      <c r="AG21" s="614"/>
      <c r="AH21" s="614"/>
      <c r="AI21" s="614"/>
      <c r="AJ21" s="614"/>
      <c r="AK21" s="614"/>
      <c r="AL21" s="615">
        <v>58.9</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10703</v>
      </c>
      <c r="BH21" s="611"/>
      <c r="BI21" s="611"/>
      <c r="BJ21" s="611"/>
      <c r="BK21" s="611"/>
      <c r="BL21" s="611"/>
      <c r="BM21" s="611"/>
      <c r="BN21" s="612"/>
      <c r="BO21" s="613">
        <v>1.4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1201285</v>
      </c>
      <c r="S22" s="611"/>
      <c r="T22" s="611"/>
      <c r="U22" s="611"/>
      <c r="V22" s="611"/>
      <c r="W22" s="611"/>
      <c r="X22" s="611"/>
      <c r="Y22" s="612"/>
      <c r="Z22" s="613">
        <v>23.9</v>
      </c>
      <c r="AA22" s="613"/>
      <c r="AB22" s="613"/>
      <c r="AC22" s="613"/>
      <c r="AD22" s="614">
        <v>1201285</v>
      </c>
      <c r="AE22" s="614"/>
      <c r="AF22" s="614"/>
      <c r="AG22" s="614"/>
      <c r="AH22" s="614"/>
      <c r="AI22" s="614"/>
      <c r="AJ22" s="614"/>
      <c r="AK22" s="614"/>
      <c r="AL22" s="615">
        <v>58.9</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236465</v>
      </c>
      <c r="S23" s="611"/>
      <c r="T23" s="611"/>
      <c r="U23" s="611"/>
      <c r="V23" s="611"/>
      <c r="W23" s="611"/>
      <c r="X23" s="611"/>
      <c r="Y23" s="612"/>
      <c r="Z23" s="613">
        <v>4.7</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942617</v>
      </c>
      <c r="CS24" s="600"/>
      <c r="CT24" s="600"/>
      <c r="CU24" s="600"/>
      <c r="CV24" s="600"/>
      <c r="CW24" s="600"/>
      <c r="CX24" s="600"/>
      <c r="CY24" s="601"/>
      <c r="CZ24" s="604">
        <v>21.5</v>
      </c>
      <c r="DA24" s="605"/>
      <c r="DB24" s="605"/>
      <c r="DC24" s="621"/>
      <c r="DD24" s="640">
        <v>795804</v>
      </c>
      <c r="DE24" s="600"/>
      <c r="DF24" s="600"/>
      <c r="DG24" s="600"/>
      <c r="DH24" s="600"/>
      <c r="DI24" s="600"/>
      <c r="DJ24" s="600"/>
      <c r="DK24" s="601"/>
      <c r="DL24" s="640">
        <v>768061</v>
      </c>
      <c r="DM24" s="600"/>
      <c r="DN24" s="600"/>
      <c r="DO24" s="600"/>
      <c r="DP24" s="600"/>
      <c r="DQ24" s="600"/>
      <c r="DR24" s="600"/>
      <c r="DS24" s="600"/>
      <c r="DT24" s="600"/>
      <c r="DU24" s="600"/>
      <c r="DV24" s="601"/>
      <c r="DW24" s="604">
        <v>37.700000000000003</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2274620</v>
      </c>
      <c r="S25" s="611"/>
      <c r="T25" s="611"/>
      <c r="U25" s="611"/>
      <c r="V25" s="611"/>
      <c r="W25" s="611"/>
      <c r="X25" s="611"/>
      <c r="Y25" s="612"/>
      <c r="Z25" s="613">
        <v>45.2</v>
      </c>
      <c r="AA25" s="613"/>
      <c r="AB25" s="613"/>
      <c r="AC25" s="613"/>
      <c r="AD25" s="614">
        <v>2038155</v>
      </c>
      <c r="AE25" s="614"/>
      <c r="AF25" s="614"/>
      <c r="AG25" s="614"/>
      <c r="AH25" s="614"/>
      <c r="AI25" s="614"/>
      <c r="AJ25" s="614"/>
      <c r="AK25" s="614"/>
      <c r="AL25" s="615">
        <v>100</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471797</v>
      </c>
      <c r="CS25" s="643"/>
      <c r="CT25" s="643"/>
      <c r="CU25" s="643"/>
      <c r="CV25" s="643"/>
      <c r="CW25" s="643"/>
      <c r="CX25" s="643"/>
      <c r="CY25" s="644"/>
      <c r="CZ25" s="615">
        <v>10.8</v>
      </c>
      <c r="DA25" s="641"/>
      <c r="DB25" s="641"/>
      <c r="DC25" s="645"/>
      <c r="DD25" s="619">
        <v>379377</v>
      </c>
      <c r="DE25" s="643"/>
      <c r="DF25" s="643"/>
      <c r="DG25" s="643"/>
      <c r="DH25" s="643"/>
      <c r="DI25" s="643"/>
      <c r="DJ25" s="643"/>
      <c r="DK25" s="644"/>
      <c r="DL25" s="619">
        <v>360329</v>
      </c>
      <c r="DM25" s="643"/>
      <c r="DN25" s="643"/>
      <c r="DO25" s="643"/>
      <c r="DP25" s="643"/>
      <c r="DQ25" s="643"/>
      <c r="DR25" s="643"/>
      <c r="DS25" s="643"/>
      <c r="DT25" s="643"/>
      <c r="DU25" s="643"/>
      <c r="DV25" s="644"/>
      <c r="DW25" s="615">
        <v>17.7</v>
      </c>
      <c r="DX25" s="641"/>
      <c r="DY25" s="641"/>
      <c r="DZ25" s="641"/>
      <c r="EA25" s="641"/>
      <c r="EB25" s="641"/>
      <c r="EC25" s="642"/>
    </row>
    <row r="26" spans="2:133" ht="11.25" customHeight="1" x14ac:dyDescent="0.2">
      <c r="B26" s="607" t="s">
        <v>282</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281998</v>
      </c>
      <c r="CS26" s="611"/>
      <c r="CT26" s="611"/>
      <c r="CU26" s="611"/>
      <c r="CV26" s="611"/>
      <c r="CW26" s="611"/>
      <c r="CX26" s="611"/>
      <c r="CY26" s="612"/>
      <c r="CZ26" s="615">
        <v>6.4</v>
      </c>
      <c r="DA26" s="641"/>
      <c r="DB26" s="641"/>
      <c r="DC26" s="645"/>
      <c r="DD26" s="619">
        <v>220158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285</v>
      </c>
      <c r="C27" s="608"/>
      <c r="D27" s="608"/>
      <c r="E27" s="608"/>
      <c r="F27" s="608"/>
      <c r="G27" s="608"/>
      <c r="H27" s="608"/>
      <c r="I27" s="608"/>
      <c r="J27" s="608"/>
      <c r="K27" s="608"/>
      <c r="L27" s="608"/>
      <c r="M27" s="608"/>
      <c r="N27" s="608"/>
      <c r="O27" s="608"/>
      <c r="P27" s="608"/>
      <c r="Q27" s="609"/>
      <c r="R27" s="610">
        <v>49922</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756588</v>
      </c>
      <c r="BH27" s="611"/>
      <c r="BI27" s="611"/>
      <c r="BJ27" s="611"/>
      <c r="BK27" s="611"/>
      <c r="BL27" s="611"/>
      <c r="BM27" s="611"/>
      <c r="BN27" s="612"/>
      <c r="BO27" s="613">
        <v>100</v>
      </c>
      <c r="BP27" s="613"/>
      <c r="BQ27" s="613"/>
      <c r="BR27" s="613"/>
      <c r="BS27" s="614">
        <v>104570</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73945</v>
      </c>
      <c r="CS27" s="643"/>
      <c r="CT27" s="643"/>
      <c r="CU27" s="643"/>
      <c r="CV27" s="643"/>
      <c r="CW27" s="643"/>
      <c r="CX27" s="643"/>
      <c r="CY27" s="644"/>
      <c r="CZ27" s="615">
        <v>1.7</v>
      </c>
      <c r="DA27" s="641"/>
      <c r="DB27" s="641"/>
      <c r="DC27" s="645"/>
      <c r="DD27" s="619">
        <v>19552</v>
      </c>
      <c r="DE27" s="643"/>
      <c r="DF27" s="643"/>
      <c r="DG27" s="643"/>
      <c r="DH27" s="643"/>
      <c r="DI27" s="643"/>
      <c r="DJ27" s="643"/>
      <c r="DK27" s="644"/>
      <c r="DL27" s="619">
        <v>10857</v>
      </c>
      <c r="DM27" s="643"/>
      <c r="DN27" s="643"/>
      <c r="DO27" s="643"/>
      <c r="DP27" s="643"/>
      <c r="DQ27" s="643"/>
      <c r="DR27" s="643"/>
      <c r="DS27" s="643"/>
      <c r="DT27" s="643"/>
      <c r="DU27" s="643"/>
      <c r="DV27" s="644"/>
      <c r="DW27" s="615">
        <v>0.5</v>
      </c>
      <c r="DX27" s="641"/>
      <c r="DY27" s="641"/>
      <c r="DZ27" s="641"/>
      <c r="EA27" s="641"/>
      <c r="EB27" s="641"/>
      <c r="EC27" s="642"/>
    </row>
    <row r="28" spans="2:133" ht="11.25" customHeight="1" x14ac:dyDescent="0.2">
      <c r="B28" s="607" t="s">
        <v>288</v>
      </c>
      <c r="C28" s="608"/>
      <c r="D28" s="608"/>
      <c r="E28" s="608"/>
      <c r="F28" s="608"/>
      <c r="G28" s="608"/>
      <c r="H28" s="608"/>
      <c r="I28" s="608"/>
      <c r="J28" s="608"/>
      <c r="K28" s="608"/>
      <c r="L28" s="608"/>
      <c r="M28" s="608"/>
      <c r="N28" s="608"/>
      <c r="O28" s="608"/>
      <c r="P28" s="608"/>
      <c r="Q28" s="609"/>
      <c r="R28" s="610">
        <v>266617</v>
      </c>
      <c r="S28" s="611"/>
      <c r="T28" s="611"/>
      <c r="U28" s="611"/>
      <c r="V28" s="611"/>
      <c r="W28" s="611"/>
      <c r="X28" s="611"/>
      <c r="Y28" s="612"/>
      <c r="Z28" s="613">
        <v>5.3</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396875</v>
      </c>
      <c r="CS28" s="611"/>
      <c r="CT28" s="611"/>
      <c r="CU28" s="611"/>
      <c r="CV28" s="611"/>
      <c r="CW28" s="611"/>
      <c r="CX28" s="611"/>
      <c r="CY28" s="612"/>
      <c r="CZ28" s="615">
        <v>9.1</v>
      </c>
      <c r="DA28" s="641"/>
      <c r="DB28" s="641"/>
      <c r="DC28" s="645"/>
      <c r="DD28" s="619">
        <v>396875</v>
      </c>
      <c r="DE28" s="611"/>
      <c r="DF28" s="611"/>
      <c r="DG28" s="611"/>
      <c r="DH28" s="611"/>
      <c r="DI28" s="611"/>
      <c r="DJ28" s="611"/>
      <c r="DK28" s="612"/>
      <c r="DL28" s="619">
        <v>396875</v>
      </c>
      <c r="DM28" s="611"/>
      <c r="DN28" s="611"/>
      <c r="DO28" s="611"/>
      <c r="DP28" s="611"/>
      <c r="DQ28" s="611"/>
      <c r="DR28" s="611"/>
      <c r="DS28" s="611"/>
      <c r="DT28" s="611"/>
      <c r="DU28" s="611"/>
      <c r="DV28" s="612"/>
      <c r="DW28" s="615">
        <v>19.5</v>
      </c>
      <c r="DX28" s="641"/>
      <c r="DY28" s="641"/>
      <c r="DZ28" s="641"/>
      <c r="EA28" s="641"/>
      <c r="EB28" s="641"/>
      <c r="EC28" s="642"/>
    </row>
    <row r="29" spans="2:133" ht="11.25" customHeight="1" x14ac:dyDescent="0.2">
      <c r="B29" s="607" t="s">
        <v>290</v>
      </c>
      <c r="C29" s="608"/>
      <c r="D29" s="608"/>
      <c r="E29" s="608"/>
      <c r="F29" s="608"/>
      <c r="G29" s="608"/>
      <c r="H29" s="608"/>
      <c r="I29" s="608"/>
      <c r="J29" s="608"/>
      <c r="K29" s="608"/>
      <c r="L29" s="608"/>
      <c r="M29" s="608"/>
      <c r="N29" s="608"/>
      <c r="O29" s="608"/>
      <c r="P29" s="608"/>
      <c r="Q29" s="609"/>
      <c r="R29" s="610">
        <v>8490</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396875</v>
      </c>
      <c r="CS29" s="643"/>
      <c r="CT29" s="643"/>
      <c r="CU29" s="643"/>
      <c r="CV29" s="643"/>
      <c r="CW29" s="643"/>
      <c r="CX29" s="643"/>
      <c r="CY29" s="644"/>
      <c r="CZ29" s="615">
        <v>9.1</v>
      </c>
      <c r="DA29" s="641"/>
      <c r="DB29" s="641"/>
      <c r="DC29" s="645"/>
      <c r="DD29" s="619">
        <v>396875</v>
      </c>
      <c r="DE29" s="643"/>
      <c r="DF29" s="643"/>
      <c r="DG29" s="643"/>
      <c r="DH29" s="643"/>
      <c r="DI29" s="643"/>
      <c r="DJ29" s="643"/>
      <c r="DK29" s="644"/>
      <c r="DL29" s="619">
        <v>396875</v>
      </c>
      <c r="DM29" s="643"/>
      <c r="DN29" s="643"/>
      <c r="DO29" s="643"/>
      <c r="DP29" s="643"/>
      <c r="DQ29" s="643"/>
      <c r="DR29" s="643"/>
      <c r="DS29" s="643"/>
      <c r="DT29" s="643"/>
      <c r="DU29" s="643"/>
      <c r="DV29" s="644"/>
      <c r="DW29" s="615">
        <v>19.5</v>
      </c>
      <c r="DX29" s="641"/>
      <c r="DY29" s="641"/>
      <c r="DZ29" s="641"/>
      <c r="EA29" s="641"/>
      <c r="EB29" s="641"/>
      <c r="EC29" s="642"/>
    </row>
    <row r="30" spans="2:133" ht="11.25" customHeight="1" x14ac:dyDescent="0.2">
      <c r="B30" s="607" t="s">
        <v>292</v>
      </c>
      <c r="C30" s="608"/>
      <c r="D30" s="608"/>
      <c r="E30" s="608"/>
      <c r="F30" s="608"/>
      <c r="G30" s="608"/>
      <c r="H30" s="608"/>
      <c r="I30" s="608"/>
      <c r="J30" s="608"/>
      <c r="K30" s="608"/>
      <c r="L30" s="608"/>
      <c r="M30" s="608"/>
      <c r="N30" s="608"/>
      <c r="O30" s="608"/>
      <c r="P30" s="608"/>
      <c r="Q30" s="609"/>
      <c r="R30" s="610">
        <v>265968</v>
      </c>
      <c r="S30" s="611"/>
      <c r="T30" s="611"/>
      <c r="U30" s="611"/>
      <c r="V30" s="611"/>
      <c r="W30" s="611"/>
      <c r="X30" s="611"/>
      <c r="Y30" s="612"/>
      <c r="Z30" s="613">
        <v>5.3</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389903</v>
      </c>
      <c r="CS30" s="611"/>
      <c r="CT30" s="611"/>
      <c r="CU30" s="611"/>
      <c r="CV30" s="611"/>
      <c r="CW30" s="611"/>
      <c r="CX30" s="611"/>
      <c r="CY30" s="612"/>
      <c r="CZ30" s="615">
        <v>8.9</v>
      </c>
      <c r="DA30" s="641"/>
      <c r="DB30" s="641"/>
      <c r="DC30" s="645"/>
      <c r="DD30" s="619">
        <v>389903</v>
      </c>
      <c r="DE30" s="611"/>
      <c r="DF30" s="611"/>
      <c r="DG30" s="611"/>
      <c r="DH30" s="611"/>
      <c r="DI30" s="611"/>
      <c r="DJ30" s="611"/>
      <c r="DK30" s="612"/>
      <c r="DL30" s="619">
        <v>389903</v>
      </c>
      <c r="DM30" s="611"/>
      <c r="DN30" s="611"/>
      <c r="DO30" s="611"/>
      <c r="DP30" s="611"/>
      <c r="DQ30" s="611"/>
      <c r="DR30" s="611"/>
      <c r="DS30" s="611"/>
      <c r="DT30" s="611"/>
      <c r="DU30" s="611"/>
      <c r="DV30" s="612"/>
      <c r="DW30" s="615">
        <v>19.100000000000001</v>
      </c>
      <c r="DX30" s="641"/>
      <c r="DY30" s="641"/>
      <c r="DZ30" s="641"/>
      <c r="EA30" s="641"/>
      <c r="EB30" s="641"/>
      <c r="EC30" s="642"/>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99.9</v>
      </c>
      <c r="BH31" s="654"/>
      <c r="BI31" s="654"/>
      <c r="BJ31" s="654"/>
      <c r="BK31" s="654"/>
      <c r="BL31" s="654"/>
      <c r="BM31" s="605">
        <v>98.4</v>
      </c>
      <c r="BN31" s="654"/>
      <c r="BO31" s="654"/>
      <c r="BP31" s="654"/>
      <c r="BQ31" s="655"/>
      <c r="BR31" s="666">
        <v>99.8</v>
      </c>
      <c r="BS31" s="654"/>
      <c r="BT31" s="654"/>
      <c r="BU31" s="654"/>
      <c r="BV31" s="654"/>
      <c r="BW31" s="654"/>
      <c r="BX31" s="605">
        <v>98.2</v>
      </c>
      <c r="BY31" s="654"/>
      <c r="BZ31" s="654"/>
      <c r="CA31" s="654"/>
      <c r="CB31" s="655"/>
      <c r="CD31" s="648"/>
      <c r="CE31" s="649"/>
      <c r="CF31" s="607" t="s">
        <v>299</v>
      </c>
      <c r="CG31" s="608"/>
      <c r="CH31" s="608"/>
      <c r="CI31" s="608"/>
      <c r="CJ31" s="608"/>
      <c r="CK31" s="608"/>
      <c r="CL31" s="608"/>
      <c r="CM31" s="608"/>
      <c r="CN31" s="608"/>
      <c r="CO31" s="608"/>
      <c r="CP31" s="608"/>
      <c r="CQ31" s="609"/>
      <c r="CR31" s="610">
        <v>6972</v>
      </c>
      <c r="CS31" s="643"/>
      <c r="CT31" s="643"/>
      <c r="CU31" s="643"/>
      <c r="CV31" s="643"/>
      <c r="CW31" s="643"/>
      <c r="CX31" s="643"/>
      <c r="CY31" s="644"/>
      <c r="CZ31" s="615">
        <v>0.2</v>
      </c>
      <c r="DA31" s="641"/>
      <c r="DB31" s="641"/>
      <c r="DC31" s="645"/>
      <c r="DD31" s="619">
        <v>6972</v>
      </c>
      <c r="DE31" s="643"/>
      <c r="DF31" s="643"/>
      <c r="DG31" s="643"/>
      <c r="DH31" s="643"/>
      <c r="DI31" s="643"/>
      <c r="DJ31" s="643"/>
      <c r="DK31" s="644"/>
      <c r="DL31" s="619">
        <v>6972</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2">
      <c r="B32" s="607" t="s">
        <v>300</v>
      </c>
      <c r="C32" s="608"/>
      <c r="D32" s="608"/>
      <c r="E32" s="608"/>
      <c r="F32" s="608"/>
      <c r="G32" s="608"/>
      <c r="H32" s="608"/>
      <c r="I32" s="608"/>
      <c r="J32" s="608"/>
      <c r="K32" s="608"/>
      <c r="L32" s="608"/>
      <c r="M32" s="608"/>
      <c r="N32" s="608"/>
      <c r="O32" s="608"/>
      <c r="P32" s="608"/>
      <c r="Q32" s="609"/>
      <c r="R32" s="610">
        <v>125936</v>
      </c>
      <c r="S32" s="611"/>
      <c r="T32" s="611"/>
      <c r="U32" s="611"/>
      <c r="V32" s="611"/>
      <c r="W32" s="611"/>
      <c r="X32" s="611"/>
      <c r="Y32" s="612"/>
      <c r="Z32" s="613">
        <v>2.5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301</v>
      </c>
      <c r="AX32" s="607" t="s">
        <v>302</v>
      </c>
      <c r="AY32" s="608"/>
      <c r="AZ32" s="608"/>
      <c r="BA32" s="608"/>
      <c r="BB32" s="608"/>
      <c r="BC32" s="608"/>
      <c r="BD32" s="608"/>
      <c r="BE32" s="608"/>
      <c r="BF32" s="609"/>
      <c r="BG32" s="667">
        <v>100</v>
      </c>
      <c r="BH32" s="643"/>
      <c r="BI32" s="643"/>
      <c r="BJ32" s="643"/>
      <c r="BK32" s="643"/>
      <c r="BL32" s="643"/>
      <c r="BM32" s="616">
        <v>99.6</v>
      </c>
      <c r="BN32" s="643"/>
      <c r="BO32" s="643"/>
      <c r="BP32" s="643"/>
      <c r="BQ32" s="665"/>
      <c r="BR32" s="667">
        <v>99.8</v>
      </c>
      <c r="BS32" s="643"/>
      <c r="BT32" s="643"/>
      <c r="BU32" s="643"/>
      <c r="BV32" s="643"/>
      <c r="BW32" s="643"/>
      <c r="BX32" s="616">
        <v>98.6</v>
      </c>
      <c r="BY32" s="643"/>
      <c r="BZ32" s="643"/>
      <c r="CA32" s="643"/>
      <c r="CB32" s="665"/>
      <c r="CD32" s="650"/>
      <c r="CE32" s="651"/>
      <c r="CF32" s="607" t="s">
        <v>303</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304</v>
      </c>
      <c r="C33" s="608"/>
      <c r="D33" s="608"/>
      <c r="E33" s="608"/>
      <c r="F33" s="608"/>
      <c r="G33" s="608"/>
      <c r="H33" s="608"/>
      <c r="I33" s="608"/>
      <c r="J33" s="608"/>
      <c r="K33" s="608"/>
      <c r="L33" s="608"/>
      <c r="M33" s="608"/>
      <c r="N33" s="608"/>
      <c r="O33" s="608"/>
      <c r="P33" s="608"/>
      <c r="Q33" s="609"/>
      <c r="R33" s="610">
        <v>111975</v>
      </c>
      <c r="S33" s="611"/>
      <c r="T33" s="611"/>
      <c r="U33" s="611"/>
      <c r="V33" s="611"/>
      <c r="W33" s="611"/>
      <c r="X33" s="611"/>
      <c r="Y33" s="612"/>
      <c r="Z33" s="613">
        <v>2.2000000000000002</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99.9</v>
      </c>
      <c r="BH33" s="669"/>
      <c r="BI33" s="669"/>
      <c r="BJ33" s="669"/>
      <c r="BK33" s="669"/>
      <c r="BL33" s="669"/>
      <c r="BM33" s="670">
        <v>98</v>
      </c>
      <c r="BN33" s="669"/>
      <c r="BO33" s="669"/>
      <c r="BP33" s="669"/>
      <c r="BQ33" s="671"/>
      <c r="BR33" s="668">
        <v>99.8</v>
      </c>
      <c r="BS33" s="669"/>
      <c r="BT33" s="669"/>
      <c r="BU33" s="669"/>
      <c r="BV33" s="669"/>
      <c r="BW33" s="669"/>
      <c r="BX33" s="670">
        <v>98</v>
      </c>
      <c r="BY33" s="669"/>
      <c r="BZ33" s="669"/>
      <c r="CA33" s="669"/>
      <c r="CB33" s="671"/>
      <c r="CD33" s="607" t="s">
        <v>306</v>
      </c>
      <c r="CE33" s="608"/>
      <c r="CF33" s="608"/>
      <c r="CG33" s="608"/>
      <c r="CH33" s="608"/>
      <c r="CI33" s="608"/>
      <c r="CJ33" s="608"/>
      <c r="CK33" s="608"/>
      <c r="CL33" s="608"/>
      <c r="CM33" s="608"/>
      <c r="CN33" s="608"/>
      <c r="CO33" s="608"/>
      <c r="CP33" s="608"/>
      <c r="CQ33" s="609"/>
      <c r="CR33" s="610">
        <v>2972429</v>
      </c>
      <c r="CS33" s="643"/>
      <c r="CT33" s="643"/>
      <c r="CU33" s="643"/>
      <c r="CV33" s="643"/>
      <c r="CW33" s="643"/>
      <c r="CX33" s="643"/>
      <c r="CY33" s="644"/>
      <c r="CZ33" s="615">
        <v>67.8</v>
      </c>
      <c r="DA33" s="641"/>
      <c r="DB33" s="641"/>
      <c r="DC33" s="645"/>
      <c r="DD33" s="619">
        <v>1749511</v>
      </c>
      <c r="DE33" s="643"/>
      <c r="DF33" s="643"/>
      <c r="DG33" s="643"/>
      <c r="DH33" s="643"/>
      <c r="DI33" s="643"/>
      <c r="DJ33" s="643"/>
      <c r="DK33" s="644"/>
      <c r="DL33" s="619">
        <v>541233</v>
      </c>
      <c r="DM33" s="643"/>
      <c r="DN33" s="643"/>
      <c r="DO33" s="643"/>
      <c r="DP33" s="643"/>
      <c r="DQ33" s="643"/>
      <c r="DR33" s="643"/>
      <c r="DS33" s="643"/>
      <c r="DT33" s="643"/>
      <c r="DU33" s="643"/>
      <c r="DV33" s="644"/>
      <c r="DW33" s="615">
        <v>26.6</v>
      </c>
      <c r="DX33" s="641"/>
      <c r="DY33" s="641"/>
      <c r="DZ33" s="641"/>
      <c r="EA33" s="641"/>
      <c r="EB33" s="641"/>
      <c r="EC33" s="642"/>
    </row>
    <row r="34" spans="2:133" ht="11.25" customHeight="1" x14ac:dyDescent="0.2">
      <c r="B34" s="607" t="s">
        <v>307</v>
      </c>
      <c r="C34" s="608"/>
      <c r="D34" s="608"/>
      <c r="E34" s="608"/>
      <c r="F34" s="608"/>
      <c r="G34" s="608"/>
      <c r="H34" s="608"/>
      <c r="I34" s="608"/>
      <c r="J34" s="608"/>
      <c r="K34" s="608"/>
      <c r="L34" s="608"/>
      <c r="M34" s="608"/>
      <c r="N34" s="608"/>
      <c r="O34" s="608"/>
      <c r="P34" s="608"/>
      <c r="Q34" s="609"/>
      <c r="R34" s="610">
        <v>849989</v>
      </c>
      <c r="S34" s="611"/>
      <c r="T34" s="611"/>
      <c r="U34" s="611"/>
      <c r="V34" s="611"/>
      <c r="W34" s="611"/>
      <c r="X34" s="611"/>
      <c r="Y34" s="612"/>
      <c r="Z34" s="613">
        <v>16.899999999999999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1199922</v>
      </c>
      <c r="CS34" s="611"/>
      <c r="CT34" s="611"/>
      <c r="CU34" s="611"/>
      <c r="CV34" s="611"/>
      <c r="CW34" s="611"/>
      <c r="CX34" s="611"/>
      <c r="CY34" s="612"/>
      <c r="CZ34" s="615">
        <v>27.4</v>
      </c>
      <c r="DA34" s="641"/>
      <c r="DB34" s="641"/>
      <c r="DC34" s="645"/>
      <c r="DD34" s="619">
        <v>661891</v>
      </c>
      <c r="DE34" s="611"/>
      <c r="DF34" s="611"/>
      <c r="DG34" s="611"/>
      <c r="DH34" s="611"/>
      <c r="DI34" s="611"/>
      <c r="DJ34" s="611"/>
      <c r="DK34" s="612"/>
      <c r="DL34" s="619">
        <v>245919</v>
      </c>
      <c r="DM34" s="611"/>
      <c r="DN34" s="611"/>
      <c r="DO34" s="611"/>
      <c r="DP34" s="611"/>
      <c r="DQ34" s="611"/>
      <c r="DR34" s="611"/>
      <c r="DS34" s="611"/>
      <c r="DT34" s="611"/>
      <c r="DU34" s="611"/>
      <c r="DV34" s="612"/>
      <c r="DW34" s="615">
        <v>12.1</v>
      </c>
      <c r="DX34" s="641"/>
      <c r="DY34" s="641"/>
      <c r="DZ34" s="641"/>
      <c r="EA34" s="641"/>
      <c r="EB34" s="641"/>
      <c r="EC34" s="642"/>
    </row>
    <row r="35" spans="2:133" ht="11.25" customHeight="1" x14ac:dyDescent="0.2">
      <c r="B35" s="607" t="s">
        <v>309</v>
      </c>
      <c r="C35" s="608"/>
      <c r="D35" s="608"/>
      <c r="E35" s="608"/>
      <c r="F35" s="608"/>
      <c r="G35" s="608"/>
      <c r="H35" s="608"/>
      <c r="I35" s="608"/>
      <c r="J35" s="608"/>
      <c r="K35" s="608"/>
      <c r="L35" s="608"/>
      <c r="M35" s="608"/>
      <c r="N35" s="608"/>
      <c r="O35" s="608"/>
      <c r="P35" s="608"/>
      <c r="Q35" s="609"/>
      <c r="R35" s="610">
        <v>42666</v>
      </c>
      <c r="S35" s="611"/>
      <c r="T35" s="611"/>
      <c r="U35" s="611"/>
      <c r="V35" s="611"/>
      <c r="W35" s="611"/>
      <c r="X35" s="611"/>
      <c r="Y35" s="612"/>
      <c r="Z35" s="613">
        <v>0.8</v>
      </c>
      <c r="AA35" s="613"/>
      <c r="AB35" s="613"/>
      <c r="AC35" s="613"/>
      <c r="AD35" s="614" t="s">
        <v>122</v>
      </c>
      <c r="AE35" s="614"/>
      <c r="AF35" s="614"/>
      <c r="AG35" s="614"/>
      <c r="AH35" s="614"/>
      <c r="AI35" s="614"/>
      <c r="AJ35" s="614"/>
      <c r="AK35" s="614"/>
      <c r="AL35" s="615" t="s">
        <v>122</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153670</v>
      </c>
      <c r="CS35" s="643"/>
      <c r="CT35" s="643"/>
      <c r="CU35" s="643"/>
      <c r="CV35" s="643"/>
      <c r="CW35" s="643"/>
      <c r="CX35" s="643"/>
      <c r="CY35" s="644"/>
      <c r="CZ35" s="615">
        <v>3.5</v>
      </c>
      <c r="DA35" s="641"/>
      <c r="DB35" s="641"/>
      <c r="DC35" s="645"/>
      <c r="DD35" s="619">
        <v>98020</v>
      </c>
      <c r="DE35" s="643"/>
      <c r="DF35" s="643"/>
      <c r="DG35" s="643"/>
      <c r="DH35" s="643"/>
      <c r="DI35" s="643"/>
      <c r="DJ35" s="643"/>
      <c r="DK35" s="644"/>
      <c r="DL35" s="619">
        <v>21715</v>
      </c>
      <c r="DM35" s="643"/>
      <c r="DN35" s="643"/>
      <c r="DO35" s="643"/>
      <c r="DP35" s="643"/>
      <c r="DQ35" s="643"/>
      <c r="DR35" s="643"/>
      <c r="DS35" s="643"/>
      <c r="DT35" s="643"/>
      <c r="DU35" s="643"/>
      <c r="DV35" s="644"/>
      <c r="DW35" s="615">
        <v>1.1000000000000001</v>
      </c>
      <c r="DX35" s="641"/>
      <c r="DY35" s="641"/>
      <c r="DZ35" s="641"/>
      <c r="EA35" s="641"/>
      <c r="EB35" s="641"/>
      <c r="EC35" s="642"/>
    </row>
    <row r="36" spans="2:133" ht="11.25" customHeight="1" x14ac:dyDescent="0.2">
      <c r="B36" s="607" t="s">
        <v>313</v>
      </c>
      <c r="C36" s="608"/>
      <c r="D36" s="608"/>
      <c r="E36" s="608"/>
      <c r="F36" s="608"/>
      <c r="G36" s="608"/>
      <c r="H36" s="608"/>
      <c r="I36" s="608"/>
      <c r="J36" s="608"/>
      <c r="K36" s="608"/>
      <c r="L36" s="608"/>
      <c r="M36" s="608"/>
      <c r="N36" s="608"/>
      <c r="O36" s="608"/>
      <c r="P36" s="608"/>
      <c r="Q36" s="609"/>
      <c r="R36" s="610">
        <v>533011</v>
      </c>
      <c r="S36" s="611"/>
      <c r="T36" s="611"/>
      <c r="U36" s="611"/>
      <c r="V36" s="611"/>
      <c r="W36" s="611"/>
      <c r="X36" s="611"/>
      <c r="Y36" s="612"/>
      <c r="Z36" s="613">
        <v>10.6</v>
      </c>
      <c r="AA36" s="613"/>
      <c r="AB36" s="613"/>
      <c r="AC36" s="613"/>
      <c r="AD36" s="614" t="s">
        <v>122</v>
      </c>
      <c r="AE36" s="614"/>
      <c r="AF36" s="614"/>
      <c r="AG36" s="614"/>
      <c r="AH36" s="614"/>
      <c r="AI36" s="614"/>
      <c r="AJ36" s="614"/>
      <c r="AK36" s="614"/>
      <c r="AL36" s="615" t="s">
        <v>122</v>
      </c>
      <c r="AM36" s="616"/>
      <c r="AN36" s="616"/>
      <c r="AO36" s="617"/>
      <c r="AP36" s="218"/>
      <c r="AQ36" s="676" t="s">
        <v>314</v>
      </c>
      <c r="AR36" s="677"/>
      <c r="AS36" s="677"/>
      <c r="AT36" s="677"/>
      <c r="AU36" s="677"/>
      <c r="AV36" s="677"/>
      <c r="AW36" s="677"/>
      <c r="AX36" s="677"/>
      <c r="AY36" s="678"/>
      <c r="AZ36" s="599">
        <v>234121</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36909</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369788</v>
      </c>
      <c r="CS36" s="611"/>
      <c r="CT36" s="611"/>
      <c r="CU36" s="611"/>
      <c r="CV36" s="611"/>
      <c r="CW36" s="611"/>
      <c r="CX36" s="611"/>
      <c r="CY36" s="612"/>
      <c r="CZ36" s="615">
        <v>8.4</v>
      </c>
      <c r="DA36" s="641"/>
      <c r="DB36" s="641"/>
      <c r="DC36" s="645"/>
      <c r="DD36" s="619">
        <v>197883</v>
      </c>
      <c r="DE36" s="611"/>
      <c r="DF36" s="611"/>
      <c r="DG36" s="611"/>
      <c r="DH36" s="611"/>
      <c r="DI36" s="611"/>
      <c r="DJ36" s="611"/>
      <c r="DK36" s="612"/>
      <c r="DL36" s="619">
        <v>146180</v>
      </c>
      <c r="DM36" s="611"/>
      <c r="DN36" s="611"/>
      <c r="DO36" s="611"/>
      <c r="DP36" s="611"/>
      <c r="DQ36" s="611"/>
      <c r="DR36" s="611"/>
      <c r="DS36" s="611"/>
      <c r="DT36" s="611"/>
      <c r="DU36" s="611"/>
      <c r="DV36" s="612"/>
      <c r="DW36" s="615">
        <v>7.2</v>
      </c>
      <c r="DX36" s="641"/>
      <c r="DY36" s="641"/>
      <c r="DZ36" s="641"/>
      <c r="EA36" s="641"/>
      <c r="EB36" s="641"/>
      <c r="EC36" s="642"/>
    </row>
    <row r="37" spans="2:133" ht="11.25" customHeight="1" x14ac:dyDescent="0.2">
      <c r="B37" s="607" t="s">
        <v>317</v>
      </c>
      <c r="C37" s="608"/>
      <c r="D37" s="608"/>
      <c r="E37" s="608"/>
      <c r="F37" s="608"/>
      <c r="G37" s="608"/>
      <c r="H37" s="608"/>
      <c r="I37" s="608"/>
      <c r="J37" s="608"/>
      <c r="K37" s="608"/>
      <c r="L37" s="608"/>
      <c r="M37" s="608"/>
      <c r="N37" s="608"/>
      <c r="O37" s="608"/>
      <c r="P37" s="608"/>
      <c r="Q37" s="609"/>
      <c r="R37" s="610">
        <v>331655</v>
      </c>
      <c r="S37" s="611"/>
      <c r="T37" s="611"/>
      <c r="U37" s="611"/>
      <c r="V37" s="611"/>
      <c r="W37" s="611"/>
      <c r="X37" s="611"/>
      <c r="Y37" s="612"/>
      <c r="Z37" s="613">
        <v>6.6</v>
      </c>
      <c r="AA37" s="613"/>
      <c r="AB37" s="613"/>
      <c r="AC37" s="613"/>
      <c r="AD37" s="614">
        <v>5</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70085</v>
      </c>
      <c r="BA37" s="611"/>
      <c r="BB37" s="611"/>
      <c r="BC37" s="611"/>
      <c r="BD37" s="643"/>
      <c r="BE37" s="643"/>
      <c r="BF37" s="665"/>
      <c r="BG37" s="607" t="s">
        <v>319</v>
      </c>
      <c r="BH37" s="608"/>
      <c r="BI37" s="608"/>
      <c r="BJ37" s="608"/>
      <c r="BK37" s="608"/>
      <c r="BL37" s="608"/>
      <c r="BM37" s="608"/>
      <c r="BN37" s="608"/>
      <c r="BO37" s="608"/>
      <c r="BP37" s="608"/>
      <c r="BQ37" s="608"/>
      <c r="BR37" s="608"/>
      <c r="BS37" s="608"/>
      <c r="BT37" s="608"/>
      <c r="BU37" s="609"/>
      <c r="BV37" s="610">
        <v>50722</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356</v>
      </c>
      <c r="CS37" s="643"/>
      <c r="CT37" s="643"/>
      <c r="CU37" s="643"/>
      <c r="CV37" s="643"/>
      <c r="CW37" s="643"/>
      <c r="CX37" s="643"/>
      <c r="CY37" s="644"/>
      <c r="CZ37" s="615">
        <v>0</v>
      </c>
      <c r="DA37" s="641"/>
      <c r="DB37" s="641"/>
      <c r="DC37" s="645"/>
      <c r="DD37" s="619">
        <v>356</v>
      </c>
      <c r="DE37" s="643"/>
      <c r="DF37" s="643"/>
      <c r="DG37" s="643"/>
      <c r="DH37" s="643"/>
      <c r="DI37" s="643"/>
      <c r="DJ37" s="643"/>
      <c r="DK37" s="644"/>
      <c r="DL37" s="619">
        <v>356</v>
      </c>
      <c r="DM37" s="643"/>
      <c r="DN37" s="643"/>
      <c r="DO37" s="643"/>
      <c r="DP37" s="643"/>
      <c r="DQ37" s="643"/>
      <c r="DR37" s="643"/>
      <c r="DS37" s="643"/>
      <c r="DT37" s="643"/>
      <c r="DU37" s="643"/>
      <c r="DV37" s="644"/>
      <c r="DW37" s="615">
        <v>0</v>
      </c>
      <c r="DX37" s="641"/>
      <c r="DY37" s="641"/>
      <c r="DZ37" s="641"/>
      <c r="EA37" s="641"/>
      <c r="EB37" s="641"/>
      <c r="EC37" s="642"/>
    </row>
    <row r="38" spans="2:133" ht="11.25" customHeight="1" x14ac:dyDescent="0.2">
      <c r="B38" s="607" t="s">
        <v>321</v>
      </c>
      <c r="C38" s="608"/>
      <c r="D38" s="608"/>
      <c r="E38" s="608"/>
      <c r="F38" s="608"/>
      <c r="G38" s="608"/>
      <c r="H38" s="608"/>
      <c r="I38" s="608"/>
      <c r="J38" s="608"/>
      <c r="K38" s="608"/>
      <c r="L38" s="608"/>
      <c r="M38" s="608"/>
      <c r="N38" s="608"/>
      <c r="O38" s="608"/>
      <c r="P38" s="608"/>
      <c r="Q38" s="609"/>
      <c r="R38" s="610">
        <v>173500</v>
      </c>
      <c r="S38" s="611"/>
      <c r="T38" s="611"/>
      <c r="U38" s="611"/>
      <c r="V38" s="611"/>
      <c r="W38" s="611"/>
      <c r="X38" s="611"/>
      <c r="Y38" s="612"/>
      <c r="Z38" s="613">
        <v>3.4</v>
      </c>
      <c r="AA38" s="613"/>
      <c r="AB38" s="613"/>
      <c r="AC38" s="613"/>
      <c r="AD38" s="614" t="s">
        <v>122</v>
      </c>
      <c r="AE38" s="614"/>
      <c r="AF38" s="614"/>
      <c r="AG38" s="614"/>
      <c r="AH38" s="614"/>
      <c r="AI38" s="614"/>
      <c r="AJ38" s="614"/>
      <c r="AK38" s="614"/>
      <c r="AL38" s="615" t="s">
        <v>122</v>
      </c>
      <c r="AM38" s="616"/>
      <c r="AN38" s="616"/>
      <c r="AO38" s="617"/>
      <c r="AQ38" s="673" t="s">
        <v>322</v>
      </c>
      <c r="AR38" s="674"/>
      <c r="AS38" s="674"/>
      <c r="AT38" s="674"/>
      <c r="AU38" s="674"/>
      <c r="AV38" s="674"/>
      <c r="AW38" s="674"/>
      <c r="AX38" s="674"/>
      <c r="AY38" s="675"/>
      <c r="AZ38" s="610">
        <v>33679</v>
      </c>
      <c r="BA38" s="611"/>
      <c r="BB38" s="611"/>
      <c r="BC38" s="611"/>
      <c r="BD38" s="643"/>
      <c r="BE38" s="643"/>
      <c r="BF38" s="665"/>
      <c r="BG38" s="607" t="s">
        <v>323</v>
      </c>
      <c r="BH38" s="608"/>
      <c r="BI38" s="608"/>
      <c r="BJ38" s="608"/>
      <c r="BK38" s="608"/>
      <c r="BL38" s="608"/>
      <c r="BM38" s="608"/>
      <c r="BN38" s="608"/>
      <c r="BO38" s="608"/>
      <c r="BP38" s="608"/>
      <c r="BQ38" s="608"/>
      <c r="BR38" s="608"/>
      <c r="BS38" s="608"/>
      <c r="BT38" s="608"/>
      <c r="BU38" s="609"/>
      <c r="BV38" s="610">
        <v>167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234121</v>
      </c>
      <c r="CS38" s="611"/>
      <c r="CT38" s="611"/>
      <c r="CU38" s="611"/>
      <c r="CV38" s="611"/>
      <c r="CW38" s="611"/>
      <c r="CX38" s="611"/>
      <c r="CY38" s="612"/>
      <c r="CZ38" s="615">
        <v>5.3</v>
      </c>
      <c r="DA38" s="641"/>
      <c r="DB38" s="641"/>
      <c r="DC38" s="645"/>
      <c r="DD38" s="619">
        <v>206826</v>
      </c>
      <c r="DE38" s="611"/>
      <c r="DF38" s="611"/>
      <c r="DG38" s="611"/>
      <c r="DH38" s="611"/>
      <c r="DI38" s="611"/>
      <c r="DJ38" s="611"/>
      <c r="DK38" s="612"/>
      <c r="DL38" s="619">
        <v>127419</v>
      </c>
      <c r="DM38" s="611"/>
      <c r="DN38" s="611"/>
      <c r="DO38" s="611"/>
      <c r="DP38" s="611"/>
      <c r="DQ38" s="611"/>
      <c r="DR38" s="611"/>
      <c r="DS38" s="611"/>
      <c r="DT38" s="611"/>
      <c r="DU38" s="611"/>
      <c r="DV38" s="612"/>
      <c r="DW38" s="615">
        <v>6.3</v>
      </c>
      <c r="DX38" s="641"/>
      <c r="DY38" s="641"/>
      <c r="DZ38" s="641"/>
      <c r="EA38" s="641"/>
      <c r="EB38" s="641"/>
      <c r="EC38" s="642"/>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326</v>
      </c>
      <c r="AR39" s="674"/>
      <c r="AS39" s="674"/>
      <c r="AT39" s="674"/>
      <c r="AU39" s="674"/>
      <c r="AV39" s="674"/>
      <c r="AW39" s="674"/>
      <c r="AX39" s="674"/>
      <c r="AY39" s="675"/>
      <c r="AZ39" s="610">
        <v>26001</v>
      </c>
      <c r="BA39" s="611"/>
      <c r="BB39" s="611"/>
      <c r="BC39" s="611"/>
      <c r="BD39" s="643"/>
      <c r="BE39" s="643"/>
      <c r="BF39" s="665"/>
      <c r="BG39" s="607" t="s">
        <v>327</v>
      </c>
      <c r="BH39" s="608"/>
      <c r="BI39" s="608"/>
      <c r="BJ39" s="608"/>
      <c r="BK39" s="608"/>
      <c r="BL39" s="608"/>
      <c r="BM39" s="608"/>
      <c r="BN39" s="608"/>
      <c r="BO39" s="608"/>
      <c r="BP39" s="608"/>
      <c r="BQ39" s="608"/>
      <c r="BR39" s="608"/>
      <c r="BS39" s="608"/>
      <c r="BT39" s="608"/>
      <c r="BU39" s="609"/>
      <c r="BV39" s="610">
        <v>284</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814928</v>
      </c>
      <c r="CS39" s="643"/>
      <c r="CT39" s="643"/>
      <c r="CU39" s="643"/>
      <c r="CV39" s="643"/>
      <c r="CW39" s="643"/>
      <c r="CX39" s="643"/>
      <c r="CY39" s="644"/>
      <c r="CZ39" s="615">
        <v>18.600000000000001</v>
      </c>
      <c r="DA39" s="641"/>
      <c r="DB39" s="641"/>
      <c r="DC39" s="645"/>
      <c r="DD39" s="619">
        <v>584891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329</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330</v>
      </c>
      <c r="AR40" s="674"/>
      <c r="AS40" s="674"/>
      <c r="AT40" s="674"/>
      <c r="AU40" s="674"/>
      <c r="AV40" s="674"/>
      <c r="AW40" s="674"/>
      <c r="AX40" s="674"/>
      <c r="AY40" s="675"/>
      <c r="AZ40" s="610" t="s">
        <v>122</v>
      </c>
      <c r="BA40" s="611"/>
      <c r="BB40" s="611"/>
      <c r="BC40" s="611"/>
      <c r="BD40" s="643"/>
      <c r="BE40" s="643"/>
      <c r="BF40" s="665"/>
      <c r="BG40" s="658" t="s">
        <v>331</v>
      </c>
      <c r="BH40" s="659"/>
      <c r="BI40" s="659"/>
      <c r="BJ40" s="659"/>
      <c r="BK40" s="659"/>
      <c r="BL40" s="214"/>
      <c r="BM40" s="608" t="s">
        <v>332</v>
      </c>
      <c r="BN40" s="608"/>
      <c r="BO40" s="608"/>
      <c r="BP40" s="608"/>
      <c r="BQ40" s="608"/>
      <c r="BR40" s="608"/>
      <c r="BS40" s="608"/>
      <c r="BT40" s="608"/>
      <c r="BU40" s="609"/>
      <c r="BV40" s="610">
        <v>136</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200000</v>
      </c>
      <c r="CS40" s="611"/>
      <c r="CT40" s="611"/>
      <c r="CU40" s="611"/>
      <c r="CV40" s="611"/>
      <c r="CW40" s="611"/>
      <c r="CX40" s="611"/>
      <c r="CY40" s="612"/>
      <c r="CZ40" s="615">
        <v>4.5999999999999996</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334</v>
      </c>
      <c r="C41" s="632"/>
      <c r="D41" s="632"/>
      <c r="E41" s="632"/>
      <c r="F41" s="632"/>
      <c r="G41" s="632"/>
      <c r="H41" s="632"/>
      <c r="I41" s="632"/>
      <c r="J41" s="632"/>
      <c r="K41" s="632"/>
      <c r="L41" s="632"/>
      <c r="M41" s="632"/>
      <c r="N41" s="632"/>
      <c r="O41" s="632"/>
      <c r="P41" s="632"/>
      <c r="Q41" s="633"/>
      <c r="R41" s="682">
        <v>5034349</v>
      </c>
      <c r="S41" s="683"/>
      <c r="T41" s="683"/>
      <c r="U41" s="683"/>
      <c r="V41" s="683"/>
      <c r="W41" s="683"/>
      <c r="X41" s="683"/>
      <c r="Y41" s="687"/>
      <c r="Z41" s="688">
        <v>100</v>
      </c>
      <c r="AA41" s="688"/>
      <c r="AB41" s="688"/>
      <c r="AC41" s="688"/>
      <c r="AD41" s="689">
        <v>2038160</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47939</v>
      </c>
      <c r="BA41" s="611"/>
      <c r="BB41" s="611"/>
      <c r="BC41" s="611"/>
      <c r="BD41" s="643"/>
      <c r="BE41" s="643"/>
      <c r="BF41" s="665"/>
      <c r="BG41" s="658"/>
      <c r="BH41" s="659"/>
      <c r="BI41" s="659"/>
      <c r="BJ41" s="659"/>
      <c r="BK41" s="659"/>
      <c r="BL41" s="214"/>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338</v>
      </c>
      <c r="AR42" s="680"/>
      <c r="AS42" s="680"/>
      <c r="AT42" s="680"/>
      <c r="AU42" s="680"/>
      <c r="AV42" s="680"/>
      <c r="AW42" s="680"/>
      <c r="AX42" s="680"/>
      <c r="AY42" s="681"/>
      <c r="AZ42" s="682">
        <v>56417</v>
      </c>
      <c r="BA42" s="683"/>
      <c r="BB42" s="683"/>
      <c r="BC42" s="683"/>
      <c r="BD42" s="669"/>
      <c r="BE42" s="669"/>
      <c r="BF42" s="671"/>
      <c r="BG42" s="660"/>
      <c r="BH42" s="661"/>
      <c r="BI42" s="661"/>
      <c r="BJ42" s="661"/>
      <c r="BK42" s="661"/>
      <c r="BL42" s="215"/>
      <c r="BM42" s="632" t="s">
        <v>339</v>
      </c>
      <c r="BN42" s="632"/>
      <c r="BO42" s="632"/>
      <c r="BP42" s="632"/>
      <c r="BQ42" s="632"/>
      <c r="BR42" s="632"/>
      <c r="BS42" s="632"/>
      <c r="BT42" s="632"/>
      <c r="BU42" s="633"/>
      <c r="BV42" s="682">
        <v>299</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469778</v>
      </c>
      <c r="CS42" s="643"/>
      <c r="CT42" s="643"/>
      <c r="CU42" s="643"/>
      <c r="CV42" s="643"/>
      <c r="CW42" s="643"/>
      <c r="CX42" s="643"/>
      <c r="CY42" s="644"/>
      <c r="CZ42" s="615">
        <v>10.7</v>
      </c>
      <c r="DA42" s="641"/>
      <c r="DB42" s="641"/>
      <c r="DC42" s="645"/>
      <c r="DD42" s="619">
        <v>33833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11407</v>
      </c>
      <c r="CS43" s="643"/>
      <c r="CT43" s="643"/>
      <c r="CU43" s="643"/>
      <c r="CV43" s="643"/>
      <c r="CW43" s="643"/>
      <c r="CX43" s="643"/>
      <c r="CY43" s="644"/>
      <c r="CZ43" s="615">
        <v>0.3</v>
      </c>
      <c r="DA43" s="641"/>
      <c r="DB43" s="641"/>
      <c r="DC43" s="645"/>
      <c r="DD43" s="619">
        <v>1142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469752</v>
      </c>
      <c r="CS44" s="611"/>
      <c r="CT44" s="611"/>
      <c r="CU44" s="611"/>
      <c r="CV44" s="611"/>
      <c r="CW44" s="611"/>
      <c r="CX44" s="611"/>
      <c r="CY44" s="612"/>
      <c r="CZ44" s="615">
        <v>10.7</v>
      </c>
      <c r="DA44" s="616"/>
      <c r="DB44" s="616"/>
      <c r="DC44" s="622"/>
      <c r="DD44" s="619">
        <v>33807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112103</v>
      </c>
      <c r="CS45" s="643"/>
      <c r="CT45" s="643"/>
      <c r="CU45" s="643"/>
      <c r="CV45" s="643"/>
      <c r="CW45" s="643"/>
      <c r="CX45" s="643"/>
      <c r="CY45" s="644"/>
      <c r="CZ45" s="615">
        <v>2.6</v>
      </c>
      <c r="DA45" s="641"/>
      <c r="DB45" s="641"/>
      <c r="DC45" s="645"/>
      <c r="DD45" s="619" t="s">
        <v>122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347</v>
      </c>
      <c r="CG46" s="608"/>
      <c r="CH46" s="608"/>
      <c r="CI46" s="608"/>
      <c r="CJ46" s="608"/>
      <c r="CK46" s="608"/>
      <c r="CL46" s="608"/>
      <c r="CM46" s="608"/>
      <c r="CN46" s="608"/>
      <c r="CO46" s="608"/>
      <c r="CP46" s="608"/>
      <c r="CQ46" s="609"/>
      <c r="CR46" s="610">
        <v>344395</v>
      </c>
      <c r="CS46" s="611"/>
      <c r="CT46" s="611"/>
      <c r="CU46" s="611"/>
      <c r="CV46" s="611"/>
      <c r="CW46" s="611"/>
      <c r="CX46" s="611"/>
      <c r="CY46" s="612"/>
      <c r="CZ46" s="615">
        <v>7.9</v>
      </c>
      <c r="DA46" s="616"/>
      <c r="DB46" s="616"/>
      <c r="DC46" s="622"/>
      <c r="DD46" s="619">
        <v>32502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348</v>
      </c>
      <c r="CG47" s="608"/>
      <c r="CH47" s="608"/>
      <c r="CI47" s="608"/>
      <c r="CJ47" s="608"/>
      <c r="CK47" s="608"/>
      <c r="CL47" s="608"/>
      <c r="CM47" s="608"/>
      <c r="CN47" s="608"/>
      <c r="CO47" s="608"/>
      <c r="CP47" s="608"/>
      <c r="CQ47" s="609"/>
      <c r="CR47" s="610">
        <v>26</v>
      </c>
      <c r="CS47" s="643"/>
      <c r="CT47" s="643"/>
      <c r="CU47" s="643"/>
      <c r="CV47" s="643"/>
      <c r="CW47" s="643"/>
      <c r="CX47" s="643"/>
      <c r="CY47" s="644"/>
      <c r="CZ47" s="615">
        <v>0</v>
      </c>
      <c r="DA47" s="641"/>
      <c r="DB47" s="641"/>
      <c r="DC47" s="645"/>
      <c r="DD47" s="619">
        <v>26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4384824</v>
      </c>
      <c r="CS49" s="669"/>
      <c r="CT49" s="669"/>
      <c r="CU49" s="669"/>
      <c r="CV49" s="669"/>
      <c r="CW49" s="669"/>
      <c r="CX49" s="669"/>
      <c r="CY49" s="698"/>
      <c r="CZ49" s="690">
        <v>100</v>
      </c>
      <c r="DA49" s="699"/>
      <c r="DB49" s="699"/>
      <c r="DC49" s="700"/>
      <c r="DD49" s="701">
        <v>2579148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xcE/hT/9Ncj6WvtfyUzqvzMJaHnv8bjI5nh/k/fd1Umz5PVZ+mucpUMjYLh1zLxQDMufNT6yYOssYMOPlqavw==" saltValue="KWSfBz95Kqx0HJVGEXS/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Q103" sqref="BQ103:DZ10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373</v>
      </c>
      <c r="C7" s="737"/>
      <c r="D7" s="737"/>
      <c r="E7" s="737"/>
      <c r="F7" s="737"/>
      <c r="G7" s="737"/>
      <c r="H7" s="737"/>
      <c r="I7" s="737"/>
      <c r="J7" s="737"/>
      <c r="K7" s="737"/>
      <c r="L7" s="737"/>
      <c r="M7" s="737"/>
      <c r="N7" s="737"/>
      <c r="O7" s="737"/>
      <c r="P7" s="738"/>
      <c r="Q7" s="739">
        <v>5034</v>
      </c>
      <c r="R7" s="740"/>
      <c r="S7" s="740"/>
      <c r="T7" s="740"/>
      <c r="U7" s="740"/>
      <c r="V7" s="740">
        <v>4385</v>
      </c>
      <c r="W7" s="740"/>
      <c r="X7" s="740"/>
      <c r="Y7" s="740"/>
      <c r="Z7" s="740"/>
      <c r="AA7" s="740">
        <v>650</v>
      </c>
      <c r="AB7" s="740"/>
      <c r="AC7" s="740"/>
      <c r="AD7" s="740"/>
      <c r="AE7" s="741"/>
      <c r="AF7" s="742">
        <v>633</v>
      </c>
      <c r="AG7" s="743"/>
      <c r="AH7" s="743"/>
      <c r="AI7" s="743"/>
      <c r="AJ7" s="744"/>
      <c r="AK7" s="745">
        <v>43</v>
      </c>
      <c r="AL7" s="746"/>
      <c r="AM7" s="746"/>
      <c r="AN7" s="746"/>
      <c r="AO7" s="746"/>
      <c r="AP7" s="746">
        <v>3668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547</v>
      </c>
      <c r="BT7" s="734"/>
      <c r="BU7" s="734"/>
      <c r="BV7" s="734"/>
      <c r="BW7" s="734"/>
      <c r="BX7" s="734"/>
      <c r="BY7" s="734"/>
      <c r="BZ7" s="734"/>
      <c r="CA7" s="734"/>
      <c r="CB7" s="734"/>
      <c r="CC7" s="734"/>
      <c r="CD7" s="734"/>
      <c r="CE7" s="734"/>
      <c r="CF7" s="734"/>
      <c r="CG7" s="749"/>
      <c r="CH7" s="730">
        <v>-12</v>
      </c>
      <c r="CI7" s="731"/>
      <c r="CJ7" s="731"/>
      <c r="CK7" s="731"/>
      <c r="CL7" s="732"/>
      <c r="CM7" s="730">
        <v>319</v>
      </c>
      <c r="CN7" s="731"/>
      <c r="CO7" s="731"/>
      <c r="CP7" s="731"/>
      <c r="CQ7" s="732"/>
      <c r="CR7" s="730">
        <v>5</v>
      </c>
      <c r="CS7" s="731"/>
      <c r="CT7" s="731"/>
      <c r="CU7" s="731"/>
      <c r="CV7" s="732"/>
      <c r="CW7" s="730">
        <v>10</v>
      </c>
      <c r="CX7" s="731"/>
      <c r="CY7" s="731"/>
      <c r="CZ7" s="731"/>
      <c r="DA7" s="732"/>
      <c r="DB7" s="730" t="s">
        <v>551</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548</v>
      </c>
      <c r="BT8" s="761"/>
      <c r="BU8" s="761"/>
      <c r="BV8" s="761"/>
      <c r="BW8" s="761"/>
      <c r="BX8" s="761"/>
      <c r="BY8" s="761"/>
      <c r="BZ8" s="761"/>
      <c r="CA8" s="761"/>
      <c r="CB8" s="761"/>
      <c r="CC8" s="761"/>
      <c r="CD8" s="761"/>
      <c r="CE8" s="761"/>
      <c r="CF8" s="761"/>
      <c r="CG8" s="762"/>
      <c r="CH8" s="763">
        <v>22</v>
      </c>
      <c r="CI8" s="764"/>
      <c r="CJ8" s="764"/>
      <c r="CK8" s="764"/>
      <c r="CL8" s="765"/>
      <c r="CM8" s="763">
        <v>179</v>
      </c>
      <c r="CN8" s="764"/>
      <c r="CO8" s="764"/>
      <c r="CP8" s="764"/>
      <c r="CQ8" s="765"/>
      <c r="CR8" s="763">
        <v>10</v>
      </c>
      <c r="CS8" s="764"/>
      <c r="CT8" s="764"/>
      <c r="CU8" s="764"/>
      <c r="CV8" s="765"/>
      <c r="CW8" s="763" t="s">
        <v>551</v>
      </c>
      <c r="CX8" s="764"/>
      <c r="CY8" s="764"/>
      <c r="CZ8" s="764"/>
      <c r="DA8" s="765"/>
      <c r="DB8" s="763" t="s">
        <v>487</v>
      </c>
      <c r="DC8" s="764"/>
      <c r="DD8" s="764"/>
      <c r="DE8" s="764"/>
      <c r="DF8" s="765"/>
      <c r="DG8" s="763" t="s">
        <v>487</v>
      </c>
      <c r="DH8" s="764"/>
      <c r="DI8" s="764"/>
      <c r="DJ8" s="764"/>
      <c r="DK8" s="765"/>
      <c r="DL8" s="763" t="s">
        <v>487</v>
      </c>
      <c r="DM8" s="764"/>
      <c r="DN8" s="764"/>
      <c r="DO8" s="764"/>
      <c r="DP8" s="765"/>
      <c r="DQ8" s="763" t="s">
        <v>487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549</v>
      </c>
      <c r="BT9" s="761"/>
      <c r="BU9" s="761"/>
      <c r="BV9" s="761"/>
      <c r="BW9" s="761"/>
      <c r="BX9" s="761"/>
      <c r="BY9" s="761"/>
      <c r="BZ9" s="761"/>
      <c r="CA9" s="761"/>
      <c r="CB9" s="761"/>
      <c r="CC9" s="761"/>
      <c r="CD9" s="761"/>
      <c r="CE9" s="761"/>
      <c r="CF9" s="761"/>
      <c r="CG9" s="762"/>
      <c r="CH9" s="763">
        <v>0.4</v>
      </c>
      <c r="CI9" s="764"/>
      <c r="CJ9" s="764"/>
      <c r="CK9" s="764"/>
      <c r="CL9" s="765"/>
      <c r="CM9" s="763">
        <v>754</v>
      </c>
      <c r="CN9" s="764"/>
      <c r="CO9" s="764"/>
      <c r="CP9" s="764"/>
      <c r="CQ9" s="765"/>
      <c r="CR9" s="763">
        <v>152</v>
      </c>
      <c r="CS9" s="764"/>
      <c r="CT9" s="764"/>
      <c r="CU9" s="764"/>
      <c r="CV9" s="765"/>
      <c r="CW9" s="763">
        <v>13.7</v>
      </c>
      <c r="CX9" s="764"/>
      <c r="CY9" s="764"/>
      <c r="CZ9" s="764"/>
      <c r="DA9" s="765"/>
      <c r="DB9" s="763" t="s">
        <v>487</v>
      </c>
      <c r="DC9" s="764"/>
      <c r="DD9" s="764"/>
      <c r="DE9" s="764"/>
      <c r="DF9" s="765"/>
      <c r="DG9" s="763" t="s">
        <v>487</v>
      </c>
      <c r="DH9" s="764"/>
      <c r="DI9" s="764"/>
      <c r="DJ9" s="764"/>
      <c r="DK9" s="765"/>
      <c r="DL9" s="763" t="s">
        <v>487</v>
      </c>
      <c r="DM9" s="764"/>
      <c r="DN9" s="764"/>
      <c r="DO9" s="764"/>
      <c r="DP9" s="765"/>
      <c r="DQ9" s="763" t="s">
        <v>487</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550</v>
      </c>
      <c r="BT10" s="761"/>
      <c r="BU10" s="761"/>
      <c r="BV10" s="761"/>
      <c r="BW10" s="761"/>
      <c r="BX10" s="761"/>
      <c r="BY10" s="761"/>
      <c r="BZ10" s="761"/>
      <c r="CA10" s="761"/>
      <c r="CB10" s="761"/>
      <c r="CC10" s="761"/>
      <c r="CD10" s="761"/>
      <c r="CE10" s="761"/>
      <c r="CF10" s="761"/>
      <c r="CG10" s="762"/>
      <c r="CH10" s="763">
        <v>-11</v>
      </c>
      <c r="CI10" s="764"/>
      <c r="CJ10" s="764"/>
      <c r="CK10" s="764"/>
      <c r="CL10" s="765"/>
      <c r="CM10" s="763">
        <v>25</v>
      </c>
      <c r="CN10" s="764"/>
      <c r="CO10" s="764"/>
      <c r="CP10" s="764"/>
      <c r="CQ10" s="765"/>
      <c r="CR10" s="763">
        <v>10</v>
      </c>
      <c r="CS10" s="764"/>
      <c r="CT10" s="764"/>
      <c r="CU10" s="764"/>
      <c r="CV10" s="765"/>
      <c r="CW10" s="763" t="s">
        <v>551</v>
      </c>
      <c r="CX10" s="764"/>
      <c r="CY10" s="764"/>
      <c r="CZ10" s="764"/>
      <c r="DA10" s="765"/>
      <c r="DB10" s="763" t="s">
        <v>487</v>
      </c>
      <c r="DC10" s="764"/>
      <c r="DD10" s="764"/>
      <c r="DE10" s="764"/>
      <c r="DF10" s="765"/>
      <c r="DG10" s="763" t="s">
        <v>487</v>
      </c>
      <c r="DH10" s="764"/>
      <c r="DI10" s="764"/>
      <c r="DJ10" s="764"/>
      <c r="DK10" s="765"/>
      <c r="DL10" s="763" t="s">
        <v>487</v>
      </c>
      <c r="DM10" s="764"/>
      <c r="DN10" s="764"/>
      <c r="DO10" s="764"/>
      <c r="DP10" s="765"/>
      <c r="DQ10" s="763" t="s">
        <v>487</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375</v>
      </c>
      <c r="B23" s="776" t="s">
        <v>376</v>
      </c>
      <c r="C23" s="777"/>
      <c r="D23" s="777"/>
      <c r="E23" s="777"/>
      <c r="F23" s="777"/>
      <c r="G23" s="777"/>
      <c r="H23" s="777"/>
      <c r="I23" s="777"/>
      <c r="J23" s="777"/>
      <c r="K23" s="777"/>
      <c r="L23" s="777"/>
      <c r="M23" s="777"/>
      <c r="N23" s="777"/>
      <c r="O23" s="777"/>
      <c r="P23" s="778"/>
      <c r="Q23" s="779">
        <v>5034</v>
      </c>
      <c r="R23" s="780"/>
      <c r="S23" s="780"/>
      <c r="T23" s="780"/>
      <c r="U23" s="780"/>
      <c r="V23" s="780">
        <v>4385</v>
      </c>
      <c r="W23" s="780"/>
      <c r="X23" s="780"/>
      <c r="Y23" s="780"/>
      <c r="Z23" s="780"/>
      <c r="AA23" s="780">
        <v>650</v>
      </c>
      <c r="AB23" s="780"/>
      <c r="AC23" s="780"/>
      <c r="AD23" s="780"/>
      <c r="AE23" s="781"/>
      <c r="AF23" s="782">
        <v>633</v>
      </c>
      <c r="AG23" s="780"/>
      <c r="AH23" s="780"/>
      <c r="AI23" s="780"/>
      <c r="AJ23" s="783"/>
      <c r="AK23" s="784"/>
      <c r="AL23" s="785"/>
      <c r="AM23" s="785"/>
      <c r="AN23" s="785"/>
      <c r="AO23" s="785"/>
      <c r="AP23" s="780">
        <v>3668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387</v>
      </c>
      <c r="C28" s="737"/>
      <c r="D28" s="737"/>
      <c r="E28" s="737"/>
      <c r="F28" s="737"/>
      <c r="G28" s="737"/>
      <c r="H28" s="737"/>
      <c r="I28" s="737"/>
      <c r="J28" s="737"/>
      <c r="K28" s="737"/>
      <c r="L28" s="737"/>
      <c r="M28" s="737"/>
      <c r="N28" s="737"/>
      <c r="O28" s="737"/>
      <c r="P28" s="738"/>
      <c r="Q28" s="809">
        <v>208.6</v>
      </c>
      <c r="R28" s="810"/>
      <c r="S28" s="810"/>
      <c r="T28" s="810"/>
      <c r="U28" s="810"/>
      <c r="V28" s="810">
        <v>171.7</v>
      </c>
      <c r="W28" s="810"/>
      <c r="X28" s="810"/>
      <c r="Y28" s="810"/>
      <c r="Z28" s="810"/>
      <c r="AA28" s="810">
        <v>36.9</v>
      </c>
      <c r="AB28" s="810"/>
      <c r="AC28" s="810"/>
      <c r="AD28" s="810"/>
      <c r="AE28" s="811"/>
      <c r="AF28" s="812">
        <v>36.9</v>
      </c>
      <c r="AG28" s="810"/>
      <c r="AH28" s="810"/>
      <c r="AI28" s="810"/>
      <c r="AJ28" s="813"/>
      <c r="AK28" s="814">
        <v>17.899999999999999</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388</v>
      </c>
      <c r="C29" s="768"/>
      <c r="D29" s="768"/>
      <c r="E29" s="768"/>
      <c r="F29" s="768"/>
      <c r="G29" s="768"/>
      <c r="H29" s="768"/>
      <c r="I29" s="768"/>
      <c r="J29" s="768"/>
      <c r="K29" s="768"/>
      <c r="L29" s="768"/>
      <c r="M29" s="768"/>
      <c r="N29" s="768"/>
      <c r="O29" s="768"/>
      <c r="P29" s="769"/>
      <c r="Q29" s="770">
        <v>126.8</v>
      </c>
      <c r="R29" s="771"/>
      <c r="S29" s="771"/>
      <c r="T29" s="771"/>
      <c r="U29" s="771"/>
      <c r="V29" s="771">
        <v>117.1</v>
      </c>
      <c r="W29" s="771"/>
      <c r="X29" s="771"/>
      <c r="Y29" s="771"/>
      <c r="Z29" s="771"/>
      <c r="AA29" s="771">
        <v>9.6</v>
      </c>
      <c r="AB29" s="771"/>
      <c r="AC29" s="771"/>
      <c r="AD29" s="771"/>
      <c r="AE29" s="772"/>
      <c r="AF29" s="773">
        <v>9.6</v>
      </c>
      <c r="AG29" s="774"/>
      <c r="AH29" s="774"/>
      <c r="AI29" s="774"/>
      <c r="AJ29" s="775"/>
      <c r="AK29" s="821">
        <v>30</v>
      </c>
      <c r="AL29" s="817"/>
      <c r="AM29" s="817"/>
      <c r="AN29" s="817"/>
      <c r="AO29" s="817"/>
      <c r="AP29" s="817">
        <v>72.599999999999994</v>
      </c>
      <c r="AQ29" s="817"/>
      <c r="AR29" s="817"/>
      <c r="AS29" s="817"/>
      <c r="AT29" s="817"/>
      <c r="AU29" s="817">
        <v>18.100000000000001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389</v>
      </c>
      <c r="C30" s="768"/>
      <c r="D30" s="768"/>
      <c r="E30" s="768"/>
      <c r="F30" s="768"/>
      <c r="G30" s="768"/>
      <c r="H30" s="768"/>
      <c r="I30" s="768"/>
      <c r="J30" s="768"/>
      <c r="K30" s="768"/>
      <c r="L30" s="768"/>
      <c r="M30" s="768"/>
      <c r="N30" s="768"/>
      <c r="O30" s="768"/>
      <c r="P30" s="769"/>
      <c r="Q30" s="770">
        <v>218.4</v>
      </c>
      <c r="R30" s="771"/>
      <c r="S30" s="771"/>
      <c r="T30" s="771"/>
      <c r="U30" s="771"/>
      <c r="V30" s="771">
        <v>180</v>
      </c>
      <c r="W30" s="771"/>
      <c r="X30" s="771"/>
      <c r="Y30" s="771"/>
      <c r="Z30" s="771"/>
      <c r="AA30" s="771">
        <v>38.4</v>
      </c>
      <c r="AB30" s="771"/>
      <c r="AC30" s="771"/>
      <c r="AD30" s="771"/>
      <c r="AE30" s="772"/>
      <c r="AF30" s="773">
        <v>38.4</v>
      </c>
      <c r="AG30" s="774"/>
      <c r="AH30" s="774"/>
      <c r="AI30" s="774"/>
      <c r="AJ30" s="775"/>
      <c r="AK30" s="821">
        <v>23.4</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390</v>
      </c>
      <c r="C31" s="768"/>
      <c r="D31" s="768"/>
      <c r="E31" s="768"/>
      <c r="F31" s="768"/>
      <c r="G31" s="768"/>
      <c r="H31" s="768"/>
      <c r="I31" s="768"/>
      <c r="J31" s="768"/>
      <c r="K31" s="768"/>
      <c r="L31" s="768"/>
      <c r="M31" s="768"/>
      <c r="N31" s="768"/>
      <c r="O31" s="768"/>
      <c r="P31" s="769"/>
      <c r="Q31" s="770">
        <v>3.5</v>
      </c>
      <c r="R31" s="771"/>
      <c r="S31" s="771"/>
      <c r="T31" s="771"/>
      <c r="U31" s="771"/>
      <c r="V31" s="771">
        <v>0</v>
      </c>
      <c r="W31" s="771"/>
      <c r="X31" s="771"/>
      <c r="Y31" s="771"/>
      <c r="Z31" s="771"/>
      <c r="AA31" s="771">
        <v>3.2</v>
      </c>
      <c r="AB31" s="771"/>
      <c r="AC31" s="771"/>
      <c r="AD31" s="771"/>
      <c r="AE31" s="772"/>
      <c r="AF31" s="773">
        <v>3.2</v>
      </c>
      <c r="AG31" s="774"/>
      <c r="AH31" s="774"/>
      <c r="AI31" s="774"/>
      <c r="AJ31" s="775"/>
      <c r="AK31" s="821">
        <v>0</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391</v>
      </c>
      <c r="C32" s="768"/>
      <c r="D32" s="768"/>
      <c r="E32" s="768"/>
      <c r="F32" s="768"/>
      <c r="G32" s="768"/>
      <c r="H32" s="768"/>
      <c r="I32" s="768"/>
      <c r="J32" s="768"/>
      <c r="K32" s="768"/>
      <c r="L32" s="768"/>
      <c r="M32" s="768"/>
      <c r="N32" s="768"/>
      <c r="O32" s="768"/>
      <c r="P32" s="769"/>
      <c r="Q32" s="770">
        <v>41.2</v>
      </c>
      <c r="R32" s="771"/>
      <c r="S32" s="771"/>
      <c r="T32" s="771"/>
      <c r="U32" s="771"/>
      <c r="V32" s="771">
        <v>35.9</v>
      </c>
      <c r="W32" s="771"/>
      <c r="X32" s="771"/>
      <c r="Y32" s="771"/>
      <c r="Z32" s="771"/>
      <c r="AA32" s="771">
        <v>5.3</v>
      </c>
      <c r="AB32" s="771"/>
      <c r="AC32" s="771"/>
      <c r="AD32" s="771"/>
      <c r="AE32" s="772"/>
      <c r="AF32" s="773">
        <v>5.3</v>
      </c>
      <c r="AG32" s="774"/>
      <c r="AH32" s="774"/>
      <c r="AI32" s="774"/>
      <c r="AJ32" s="775"/>
      <c r="AK32" s="821">
        <v>16.5</v>
      </c>
      <c r="AL32" s="817"/>
      <c r="AM32" s="817"/>
      <c r="AN32" s="817"/>
      <c r="AO32" s="817"/>
      <c r="AP32" s="817" t="s">
        <v>551</v>
      </c>
      <c r="AQ32" s="817"/>
      <c r="AR32" s="817"/>
      <c r="AS32" s="817"/>
      <c r="AT32" s="817"/>
      <c r="AU32" s="817" t="s">
        <v>551</v>
      </c>
      <c r="AV32" s="817"/>
      <c r="AW32" s="817"/>
      <c r="AX32" s="817"/>
      <c r="AY32" s="817"/>
      <c r="AZ32" s="818" t="s">
        <v>551</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392</v>
      </c>
      <c r="C33" s="768"/>
      <c r="D33" s="768"/>
      <c r="E33" s="768"/>
      <c r="F33" s="768"/>
      <c r="G33" s="768"/>
      <c r="H33" s="768"/>
      <c r="I33" s="768"/>
      <c r="J33" s="768"/>
      <c r="K33" s="768"/>
      <c r="L33" s="768"/>
      <c r="M33" s="768"/>
      <c r="N33" s="768"/>
      <c r="O33" s="768"/>
      <c r="P33" s="769"/>
      <c r="Q33" s="770">
        <v>53</v>
      </c>
      <c r="R33" s="771"/>
      <c r="S33" s="771"/>
      <c r="T33" s="771"/>
      <c r="U33" s="771"/>
      <c r="V33" s="771">
        <v>44.8</v>
      </c>
      <c r="W33" s="771"/>
      <c r="X33" s="771"/>
      <c r="Y33" s="771"/>
      <c r="Z33" s="771"/>
      <c r="AA33" s="771">
        <v>8.1</v>
      </c>
      <c r="AB33" s="771"/>
      <c r="AC33" s="771"/>
      <c r="AD33" s="771"/>
      <c r="AE33" s="772"/>
      <c r="AF33" s="773">
        <v>8.1</v>
      </c>
      <c r="AG33" s="774"/>
      <c r="AH33" s="774"/>
      <c r="AI33" s="774"/>
      <c r="AJ33" s="775"/>
      <c r="AK33" s="821">
        <v>11.5</v>
      </c>
      <c r="AL33" s="817"/>
      <c r="AM33" s="817"/>
      <c r="AN33" s="817"/>
      <c r="AO33" s="817"/>
      <c r="AP33" s="817">
        <v>111.7</v>
      </c>
      <c r="AQ33" s="817"/>
      <c r="AR33" s="817"/>
      <c r="AS33" s="817"/>
      <c r="AT33" s="817"/>
      <c r="AU33" s="817">
        <v>83.3</v>
      </c>
      <c r="AV33" s="817"/>
      <c r="AW33" s="817"/>
      <c r="AX33" s="817"/>
      <c r="AY33" s="817"/>
      <c r="AZ33" s="818" t="s">
        <v>551</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394</v>
      </c>
      <c r="C34" s="768"/>
      <c r="D34" s="768"/>
      <c r="E34" s="768"/>
      <c r="F34" s="768"/>
      <c r="G34" s="768"/>
      <c r="H34" s="768"/>
      <c r="I34" s="768"/>
      <c r="J34" s="768"/>
      <c r="K34" s="768"/>
      <c r="L34" s="768"/>
      <c r="M34" s="768"/>
      <c r="N34" s="768"/>
      <c r="O34" s="768"/>
      <c r="P34" s="769"/>
      <c r="Q34" s="770">
        <v>136.6</v>
      </c>
      <c r="R34" s="771"/>
      <c r="S34" s="771"/>
      <c r="T34" s="771"/>
      <c r="U34" s="771"/>
      <c r="V34" s="771">
        <v>103.3</v>
      </c>
      <c r="W34" s="771"/>
      <c r="X34" s="771"/>
      <c r="Y34" s="771"/>
      <c r="Z34" s="771"/>
      <c r="AA34" s="771">
        <v>33.200000000000003</v>
      </c>
      <c r="AB34" s="771"/>
      <c r="AC34" s="771"/>
      <c r="AD34" s="771"/>
      <c r="AE34" s="772"/>
      <c r="AF34" s="773">
        <v>33.200000000000003</v>
      </c>
      <c r="AG34" s="774"/>
      <c r="AH34" s="774"/>
      <c r="AI34" s="774"/>
      <c r="AJ34" s="775"/>
      <c r="AK34" s="821">
        <v>48</v>
      </c>
      <c r="AL34" s="817"/>
      <c r="AM34" s="817"/>
      <c r="AN34" s="817"/>
      <c r="AO34" s="817"/>
      <c r="AP34" s="817">
        <v>274.39999999999998</v>
      </c>
      <c r="AQ34" s="817"/>
      <c r="AR34" s="817"/>
      <c r="AS34" s="817"/>
      <c r="AT34" s="817"/>
      <c r="AU34" s="817">
        <v>269.2</v>
      </c>
      <c r="AV34" s="817"/>
      <c r="AW34" s="817"/>
      <c r="AX34" s="817"/>
      <c r="AY34" s="817"/>
      <c r="AZ34" s="818" t="s">
        <v>551</v>
      </c>
      <c r="BA34" s="818"/>
      <c r="BB34" s="818"/>
      <c r="BC34" s="818"/>
      <c r="BD34" s="818"/>
      <c r="BE34" s="819" t="s">
        <v>393</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395</v>
      </c>
      <c r="C35" s="768"/>
      <c r="D35" s="768"/>
      <c r="E35" s="768"/>
      <c r="F35" s="768"/>
      <c r="G35" s="768"/>
      <c r="H35" s="768"/>
      <c r="I35" s="768"/>
      <c r="J35" s="768"/>
      <c r="K35" s="768"/>
      <c r="L35" s="768"/>
      <c r="M35" s="768"/>
      <c r="N35" s="768"/>
      <c r="O35" s="768"/>
      <c r="P35" s="769"/>
      <c r="Q35" s="770">
        <v>39.700000000000003</v>
      </c>
      <c r="R35" s="771"/>
      <c r="S35" s="771"/>
      <c r="T35" s="771"/>
      <c r="U35" s="771"/>
      <c r="V35" s="771">
        <v>39.6</v>
      </c>
      <c r="W35" s="771"/>
      <c r="X35" s="771"/>
      <c r="Y35" s="771"/>
      <c r="Z35" s="771"/>
      <c r="AA35" s="771">
        <v>0.1</v>
      </c>
      <c r="AB35" s="771"/>
      <c r="AC35" s="771"/>
      <c r="AD35" s="771"/>
      <c r="AE35" s="772"/>
      <c r="AF35" s="773">
        <v>0.1</v>
      </c>
      <c r="AG35" s="774"/>
      <c r="AH35" s="774"/>
      <c r="AI35" s="774"/>
      <c r="AJ35" s="775"/>
      <c r="AK35" s="821">
        <v>26</v>
      </c>
      <c r="AL35" s="817"/>
      <c r="AM35" s="817"/>
      <c r="AN35" s="817"/>
      <c r="AO35" s="817"/>
      <c r="AP35" s="817" t="s">
        <v>551</v>
      </c>
      <c r="AQ35" s="817"/>
      <c r="AR35" s="817"/>
      <c r="AS35" s="817"/>
      <c r="AT35" s="817"/>
      <c r="AU35" s="817" t="s">
        <v>551</v>
      </c>
      <c r="AV35" s="817"/>
      <c r="AW35" s="817"/>
      <c r="AX35" s="817"/>
      <c r="AY35" s="817"/>
      <c r="AZ35" s="818" t="s">
        <v>551</v>
      </c>
      <c r="BA35" s="818"/>
      <c r="BB35" s="818"/>
      <c r="BC35" s="818"/>
      <c r="BD35" s="818"/>
      <c r="BE35" s="819" t="s">
        <v>393</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375</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135</v>
      </c>
      <c r="AG63" s="831"/>
      <c r="AH63" s="831"/>
      <c r="AI63" s="831"/>
      <c r="AJ63" s="832"/>
      <c r="AK63" s="833"/>
      <c r="AL63" s="828"/>
      <c r="AM63" s="828"/>
      <c r="AN63" s="828"/>
      <c r="AO63" s="828"/>
      <c r="AP63" s="831">
        <v>459</v>
      </c>
      <c r="AQ63" s="831"/>
      <c r="AR63" s="831"/>
      <c r="AS63" s="831"/>
      <c r="AT63" s="831"/>
      <c r="AU63" s="831">
        <v>371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400</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557</v>
      </c>
      <c r="C68" s="857"/>
      <c r="D68" s="857"/>
      <c r="E68" s="857"/>
      <c r="F68" s="857"/>
      <c r="G68" s="857"/>
      <c r="H68" s="857"/>
      <c r="I68" s="857"/>
      <c r="J68" s="857"/>
      <c r="K68" s="857"/>
      <c r="L68" s="857"/>
      <c r="M68" s="857"/>
      <c r="N68" s="857"/>
      <c r="O68" s="857"/>
      <c r="P68" s="858"/>
      <c r="Q68" s="859">
        <v>63</v>
      </c>
      <c r="R68" s="853"/>
      <c r="S68" s="853"/>
      <c r="T68" s="853"/>
      <c r="U68" s="853"/>
      <c r="V68" s="853">
        <v>57</v>
      </c>
      <c r="W68" s="853"/>
      <c r="X68" s="853"/>
      <c r="Y68" s="853"/>
      <c r="Z68" s="853"/>
      <c r="AA68" s="853">
        <v>6</v>
      </c>
      <c r="AB68" s="853"/>
      <c r="AC68" s="853"/>
      <c r="AD68" s="853"/>
      <c r="AE68" s="853"/>
      <c r="AF68" s="853">
        <v>6</v>
      </c>
      <c r="AG68" s="853"/>
      <c r="AH68" s="853"/>
      <c r="AI68" s="853"/>
      <c r="AJ68" s="853"/>
      <c r="AK68" s="853" t="s">
        <v>551</v>
      </c>
      <c r="AL68" s="853"/>
      <c r="AM68" s="853"/>
      <c r="AN68" s="853"/>
      <c r="AO68" s="853"/>
      <c r="AP68" s="853" t="s">
        <v>487</v>
      </c>
      <c r="AQ68" s="853"/>
      <c r="AR68" s="853"/>
      <c r="AS68" s="853"/>
      <c r="AT68" s="853"/>
      <c r="AU68" s="853" t="s">
        <v>487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558</v>
      </c>
      <c r="C69" s="861"/>
      <c r="D69" s="861"/>
      <c r="E69" s="861"/>
      <c r="F69" s="861"/>
      <c r="G69" s="861"/>
      <c r="H69" s="861"/>
      <c r="I69" s="861"/>
      <c r="J69" s="861"/>
      <c r="K69" s="861"/>
      <c r="L69" s="861"/>
      <c r="M69" s="861"/>
      <c r="N69" s="861"/>
      <c r="O69" s="861"/>
      <c r="P69" s="862"/>
      <c r="Q69" s="863">
        <v>5949</v>
      </c>
      <c r="R69" s="817"/>
      <c r="S69" s="817"/>
      <c r="T69" s="817"/>
      <c r="U69" s="817"/>
      <c r="V69" s="817">
        <v>4240</v>
      </c>
      <c r="W69" s="817"/>
      <c r="X69" s="817"/>
      <c r="Y69" s="817"/>
      <c r="Z69" s="817"/>
      <c r="AA69" s="817">
        <v>1709</v>
      </c>
      <c r="AB69" s="817"/>
      <c r="AC69" s="817"/>
      <c r="AD69" s="817"/>
      <c r="AE69" s="817"/>
      <c r="AF69" s="817">
        <v>1709</v>
      </c>
      <c r="AG69" s="817"/>
      <c r="AH69" s="817"/>
      <c r="AI69" s="817"/>
      <c r="AJ69" s="817"/>
      <c r="AK69" s="817" t="s">
        <v>487</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559</v>
      </c>
      <c r="C70" s="861"/>
      <c r="D70" s="861"/>
      <c r="E70" s="861"/>
      <c r="F70" s="861"/>
      <c r="G70" s="861"/>
      <c r="H70" s="861"/>
      <c r="I70" s="861"/>
      <c r="J70" s="861"/>
      <c r="K70" s="861"/>
      <c r="L70" s="861"/>
      <c r="M70" s="861"/>
      <c r="N70" s="861"/>
      <c r="O70" s="861"/>
      <c r="P70" s="862"/>
      <c r="Q70" s="863">
        <v>264</v>
      </c>
      <c r="R70" s="817"/>
      <c r="S70" s="817"/>
      <c r="T70" s="817"/>
      <c r="U70" s="817"/>
      <c r="V70" s="817">
        <v>227</v>
      </c>
      <c r="W70" s="817"/>
      <c r="X70" s="817"/>
      <c r="Y70" s="817"/>
      <c r="Z70" s="817"/>
      <c r="AA70" s="817">
        <v>37</v>
      </c>
      <c r="AB70" s="817"/>
      <c r="AC70" s="817"/>
      <c r="AD70" s="817"/>
      <c r="AE70" s="817"/>
      <c r="AF70" s="817">
        <v>37</v>
      </c>
      <c r="AG70" s="817"/>
      <c r="AH70" s="817"/>
      <c r="AI70" s="817"/>
      <c r="AJ70" s="817"/>
      <c r="AK70" s="817" t="s">
        <v>487</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560</v>
      </c>
      <c r="C71" s="861"/>
      <c r="D71" s="861"/>
      <c r="E71" s="861"/>
      <c r="F71" s="861"/>
      <c r="G71" s="861"/>
      <c r="H71" s="861"/>
      <c r="I71" s="861"/>
      <c r="J71" s="861"/>
      <c r="K71" s="861"/>
      <c r="L71" s="861"/>
      <c r="M71" s="861"/>
      <c r="N71" s="861"/>
      <c r="O71" s="861"/>
      <c r="P71" s="862"/>
      <c r="Q71" s="863">
        <v>295194</v>
      </c>
      <c r="R71" s="817"/>
      <c r="S71" s="817"/>
      <c r="T71" s="817"/>
      <c r="U71" s="817"/>
      <c r="V71" s="817">
        <v>282398</v>
      </c>
      <c r="W71" s="817"/>
      <c r="X71" s="817"/>
      <c r="Y71" s="817"/>
      <c r="Z71" s="817"/>
      <c r="AA71" s="817">
        <v>12796</v>
      </c>
      <c r="AB71" s="817"/>
      <c r="AC71" s="817"/>
      <c r="AD71" s="817"/>
      <c r="AE71" s="817"/>
      <c r="AF71" s="817">
        <v>12796</v>
      </c>
      <c r="AG71" s="817"/>
      <c r="AH71" s="817"/>
      <c r="AI71" s="817"/>
      <c r="AJ71" s="817"/>
      <c r="AK71" s="817" t="s">
        <v>487</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375</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14548</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177</v>
      </c>
      <c r="CS102" s="839"/>
      <c r="CT102" s="839"/>
      <c r="CU102" s="839"/>
      <c r="CV102" s="878"/>
      <c r="CW102" s="877">
        <v>24</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293</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293</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293</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382752</v>
      </c>
      <c r="AB110" s="887"/>
      <c r="AC110" s="887"/>
      <c r="AD110" s="887"/>
      <c r="AE110" s="888"/>
      <c r="AF110" s="889">
        <v>381375</v>
      </c>
      <c r="AG110" s="887"/>
      <c r="AH110" s="887"/>
      <c r="AI110" s="887"/>
      <c r="AJ110" s="888"/>
      <c r="AK110" s="889">
        <v>396875</v>
      </c>
      <c r="AL110" s="887"/>
      <c r="AM110" s="887"/>
      <c r="AN110" s="887"/>
      <c r="AO110" s="888"/>
      <c r="AP110" s="890">
        <v>25.5</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3825497</v>
      </c>
      <c r="BR110" s="918"/>
      <c r="BS110" s="918"/>
      <c r="BT110" s="918"/>
      <c r="BU110" s="918"/>
      <c r="BV110" s="918">
        <v>3884000</v>
      </c>
      <c r="BW110" s="918"/>
      <c r="BX110" s="918"/>
      <c r="BY110" s="918"/>
      <c r="BZ110" s="918"/>
      <c r="CA110" s="918">
        <v>3667597</v>
      </c>
      <c r="CB110" s="918"/>
      <c r="CC110" s="918"/>
      <c r="CD110" s="918"/>
      <c r="CE110" s="918"/>
      <c r="CF110" s="931">
        <v>235.3</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463217</v>
      </c>
      <c r="BR112" s="913"/>
      <c r="BS112" s="913"/>
      <c r="BT112" s="913"/>
      <c r="BU112" s="913"/>
      <c r="BV112" s="913">
        <v>421065</v>
      </c>
      <c r="BW112" s="913"/>
      <c r="BX112" s="913"/>
      <c r="BY112" s="913"/>
      <c r="BZ112" s="913"/>
      <c r="CA112" s="913">
        <v>370743</v>
      </c>
      <c r="CB112" s="913"/>
      <c r="CC112" s="913"/>
      <c r="CD112" s="913"/>
      <c r="CE112" s="913"/>
      <c r="CF112" s="907">
        <v>23.8</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45833</v>
      </c>
      <c r="AB113" s="925"/>
      <c r="AC113" s="925"/>
      <c r="AD113" s="925"/>
      <c r="AE113" s="926"/>
      <c r="AF113" s="927">
        <v>50521</v>
      </c>
      <c r="AG113" s="925"/>
      <c r="AH113" s="925"/>
      <c r="AI113" s="925"/>
      <c r="AJ113" s="926"/>
      <c r="AK113" s="927">
        <v>51481</v>
      </c>
      <c r="AL113" s="925"/>
      <c r="AM113" s="925"/>
      <c r="AN113" s="925"/>
      <c r="AO113" s="926"/>
      <c r="AP113" s="928">
        <v>3.3</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346877</v>
      </c>
      <c r="BR114" s="913"/>
      <c r="BS114" s="913"/>
      <c r="BT114" s="913"/>
      <c r="BU114" s="913"/>
      <c r="BV114" s="913">
        <v>351527</v>
      </c>
      <c r="BW114" s="913"/>
      <c r="BX114" s="913"/>
      <c r="BY114" s="913"/>
      <c r="BZ114" s="913"/>
      <c r="CA114" s="913">
        <v>410126</v>
      </c>
      <c r="CB114" s="913"/>
      <c r="CC114" s="913"/>
      <c r="CD114" s="913"/>
      <c r="CE114" s="913"/>
      <c r="CF114" s="907">
        <v>26.3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428585</v>
      </c>
      <c r="AB117" s="966"/>
      <c r="AC117" s="966"/>
      <c r="AD117" s="966"/>
      <c r="AE117" s="967"/>
      <c r="AF117" s="968">
        <v>431896</v>
      </c>
      <c r="AG117" s="966"/>
      <c r="AH117" s="966"/>
      <c r="AI117" s="966"/>
      <c r="AJ117" s="967"/>
      <c r="AK117" s="968">
        <v>448356</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293</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176</v>
      </c>
      <c r="BA119" s="247"/>
      <c r="BB119" s="247"/>
      <c r="BC119" s="247"/>
      <c r="BD119" s="247"/>
      <c r="BE119" s="247"/>
      <c r="BF119" s="247"/>
      <c r="BG119" s="247"/>
      <c r="BH119" s="247"/>
      <c r="BI119" s="247"/>
      <c r="BJ119" s="247"/>
      <c r="BK119" s="247"/>
      <c r="BL119" s="247"/>
      <c r="BM119" s="247"/>
      <c r="BN119" s="247"/>
      <c r="BO119" s="964" t="s">
        <v>442</v>
      </c>
      <c r="BP119" s="992"/>
      <c r="BQ119" s="986">
        <v>4635591</v>
      </c>
      <c r="BR119" s="987"/>
      <c r="BS119" s="987"/>
      <c r="BT119" s="987"/>
      <c r="BU119" s="987"/>
      <c r="BV119" s="987">
        <v>4656592</v>
      </c>
      <c r="BW119" s="987"/>
      <c r="BX119" s="987"/>
      <c r="BY119" s="987"/>
      <c r="BZ119" s="987"/>
      <c r="CA119" s="987">
        <v>4448466</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4783197</v>
      </c>
      <c r="BR120" s="918"/>
      <c r="BS120" s="918"/>
      <c r="BT120" s="918"/>
      <c r="BU120" s="918"/>
      <c r="BV120" s="918">
        <v>5083610</v>
      </c>
      <c r="BW120" s="918"/>
      <c r="BX120" s="918"/>
      <c r="BY120" s="918"/>
      <c r="BZ120" s="918"/>
      <c r="CA120" s="918">
        <v>5874761</v>
      </c>
      <c r="CB120" s="918"/>
      <c r="CC120" s="918"/>
      <c r="CD120" s="918"/>
      <c r="CE120" s="918"/>
      <c r="CF120" s="931">
        <v>376.8</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328686</v>
      </c>
      <c r="DH120" s="918"/>
      <c r="DI120" s="918"/>
      <c r="DJ120" s="918"/>
      <c r="DK120" s="918"/>
      <c r="DL120" s="918">
        <v>298396</v>
      </c>
      <c r="DM120" s="918"/>
      <c r="DN120" s="918"/>
      <c r="DO120" s="918"/>
      <c r="DP120" s="918"/>
      <c r="DQ120" s="918">
        <v>269242</v>
      </c>
      <c r="DR120" s="918"/>
      <c r="DS120" s="918"/>
      <c r="DT120" s="918"/>
      <c r="DU120" s="918"/>
      <c r="DV120" s="919">
        <v>17.3</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107397</v>
      </c>
      <c r="DH121" s="913"/>
      <c r="DI121" s="913"/>
      <c r="DJ121" s="913"/>
      <c r="DK121" s="913"/>
      <c r="DL121" s="913">
        <v>98338</v>
      </c>
      <c r="DM121" s="913"/>
      <c r="DN121" s="913"/>
      <c r="DO121" s="913"/>
      <c r="DP121" s="913"/>
      <c r="DQ121" s="913">
        <v>83341</v>
      </c>
      <c r="DR121" s="913"/>
      <c r="DS121" s="913"/>
      <c r="DT121" s="913"/>
      <c r="DU121" s="913"/>
      <c r="DV121" s="914">
        <v>5.3</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3450674</v>
      </c>
      <c r="BR122" s="987"/>
      <c r="BS122" s="987"/>
      <c r="BT122" s="987"/>
      <c r="BU122" s="987"/>
      <c r="BV122" s="987">
        <v>3383620</v>
      </c>
      <c r="BW122" s="987"/>
      <c r="BX122" s="987"/>
      <c r="BY122" s="987"/>
      <c r="BZ122" s="987"/>
      <c r="CA122" s="987">
        <v>3226514</v>
      </c>
      <c r="CB122" s="987"/>
      <c r="CC122" s="987"/>
      <c r="CD122" s="987"/>
      <c r="CE122" s="987"/>
      <c r="CF122" s="1004">
        <v>207</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v>27134</v>
      </c>
      <c r="DH122" s="913"/>
      <c r="DI122" s="913"/>
      <c r="DJ122" s="913"/>
      <c r="DK122" s="913"/>
      <c r="DL122" s="913">
        <v>24331</v>
      </c>
      <c r="DM122" s="913"/>
      <c r="DN122" s="913"/>
      <c r="DO122" s="913"/>
      <c r="DP122" s="913"/>
      <c r="DQ122" s="913">
        <v>18160</v>
      </c>
      <c r="DR122" s="913"/>
      <c r="DS122" s="913"/>
      <c r="DT122" s="913"/>
      <c r="DU122" s="913"/>
      <c r="DV122" s="914">
        <v>1.2</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176</v>
      </c>
      <c r="BA123" s="247"/>
      <c r="BB123" s="247"/>
      <c r="BC123" s="247"/>
      <c r="BD123" s="247"/>
      <c r="BE123" s="247"/>
      <c r="BF123" s="247"/>
      <c r="BG123" s="247"/>
      <c r="BH123" s="247"/>
      <c r="BI123" s="247"/>
      <c r="BJ123" s="247"/>
      <c r="BK123" s="247"/>
      <c r="BL123" s="247"/>
      <c r="BM123" s="247"/>
      <c r="BN123" s="247"/>
      <c r="BO123" s="964" t="s">
        <v>450</v>
      </c>
      <c r="BP123" s="992"/>
      <c r="BQ123" s="1050">
        <v>8233871</v>
      </c>
      <c r="BR123" s="1051"/>
      <c r="BS123" s="1051"/>
      <c r="BT123" s="1051"/>
      <c r="BU123" s="1051"/>
      <c r="BV123" s="1051">
        <v>8467230</v>
      </c>
      <c r="BW123" s="1051"/>
      <c r="BX123" s="1051"/>
      <c r="BY123" s="1051"/>
      <c r="BZ123" s="1051"/>
      <c r="CA123" s="1051">
        <v>9101275</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1971350</v>
      </c>
      <c r="AB129" s="946"/>
      <c r="AC129" s="946"/>
      <c r="AD129" s="946"/>
      <c r="AE129" s="947"/>
      <c r="AF129" s="948">
        <v>1940974</v>
      </c>
      <c r="AG129" s="946"/>
      <c r="AH129" s="946"/>
      <c r="AI129" s="946"/>
      <c r="AJ129" s="947"/>
      <c r="AK129" s="948">
        <v>1932611</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404087</v>
      </c>
      <c r="AB130" s="946"/>
      <c r="AC130" s="946"/>
      <c r="AD130" s="946"/>
      <c r="AE130" s="947"/>
      <c r="AF130" s="948">
        <v>378346</v>
      </c>
      <c r="AG130" s="946"/>
      <c r="AH130" s="946"/>
      <c r="AI130" s="946"/>
      <c r="AJ130" s="947"/>
      <c r="AK130" s="948">
        <v>373695</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3.2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1567263</v>
      </c>
      <c r="AB131" s="973"/>
      <c r="AC131" s="973"/>
      <c r="AD131" s="973"/>
      <c r="AE131" s="974"/>
      <c r="AF131" s="972">
        <v>1562628</v>
      </c>
      <c r="AG131" s="973"/>
      <c r="AH131" s="973"/>
      <c r="AI131" s="973"/>
      <c r="AJ131" s="974"/>
      <c r="AK131" s="972">
        <v>1558916</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1.5631071489999999</v>
      </c>
      <c r="AB132" s="1084"/>
      <c r="AC132" s="1084"/>
      <c r="AD132" s="1084"/>
      <c r="AE132" s="1085"/>
      <c r="AF132" s="1086">
        <v>3.4269192670000002</v>
      </c>
      <c r="AG132" s="1084"/>
      <c r="AH132" s="1084"/>
      <c r="AI132" s="1084"/>
      <c r="AJ132" s="1085"/>
      <c r="AK132" s="1086">
        <v>4.789289481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2.1</v>
      </c>
      <c r="AB133" s="1067"/>
      <c r="AC133" s="1067"/>
      <c r="AD133" s="1067"/>
      <c r="AE133" s="1068"/>
      <c r="AF133" s="1066">
        <v>2.6</v>
      </c>
      <c r="AG133" s="1067"/>
      <c r="AH133" s="1067"/>
      <c r="AI133" s="1067"/>
      <c r="AJ133" s="1068"/>
      <c r="AK133" s="1066">
        <v>3.2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Ssw8Fxw8hVDYhbGEF32bGYRiD5HEQ0qHHi3ZisZ5PH5CjbT3aqOKtz9gHJazI2lsABcVGz2pxKG8ork5NETtQ==" saltValue="yj/loGlrLtUpYPwEsWVa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Normal="85" zoomScaleSheetLayoutView="100" workbookViewId="0">
      <selection activeCell="BI91" sqref="BI9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hg4og2DXt8jac6k+eYb7vg3knPoW1lMQiOEcSHDqM1YEUR0kgNY8rAcGjlT13WuqUUVMDPSY90EjPSmApLbQA==" saltValue="Z7EKRYc7NLx1SFKBPTv/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9"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spZwoskACsodzKcbRPvJ8595SErIDOrE8HFwWvR8vgLZjt+g/IX817YkyelodNgaS2EYJGPSwinEjoSc31yvQ==" saltValue="PIhBg2jTgqnos78D/rcU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471797</v>
      </c>
      <c r="AP9" s="274">
        <v>316430</v>
      </c>
      <c r="AQ9" s="275">
        <v>273733</v>
      </c>
      <c r="AR9" s="276">
        <v>15.6</v>
      </c>
    </row>
    <row r="10" spans="1:46" ht="13.5" customHeight="1" x14ac:dyDescent="0.2">
      <c r="A10" s="259"/>
      <c r="AK10" s="1103" t="s">
        <v>485</v>
      </c>
      <c r="AL10" s="1104"/>
      <c r="AM10" s="1104"/>
      <c r="AN10" s="1105"/>
      <c r="AO10" s="277">
        <v>28</v>
      </c>
      <c r="AP10" s="277">
        <v>19</v>
      </c>
      <c r="AQ10" s="278">
        <v>30345</v>
      </c>
      <c r="AR10" s="279">
        <v>-99.9</v>
      </c>
    </row>
    <row r="11" spans="1:46" ht="13.5" customHeight="1" x14ac:dyDescent="0.2">
      <c r="A11" s="259"/>
      <c r="AK11" s="1103" t="s">
        <v>486</v>
      </c>
      <c r="AL11" s="1104"/>
      <c r="AM11" s="1104"/>
      <c r="AN11" s="1105"/>
      <c r="AO11" s="277" t="s">
        <v>487</v>
      </c>
      <c r="AP11" s="277" t="s">
        <v>487</v>
      </c>
      <c r="AQ11" s="278">
        <v>4149</v>
      </c>
      <c r="AR11" s="279" t="s">
        <v>487</v>
      </c>
    </row>
    <row r="12" spans="1:46" ht="13.5" customHeight="1" x14ac:dyDescent="0.2">
      <c r="A12" s="259"/>
      <c r="AK12" s="1103" t="s">
        <v>488</v>
      </c>
      <c r="AL12" s="1104"/>
      <c r="AM12" s="1104"/>
      <c r="AN12" s="1105"/>
      <c r="AO12" s="277" t="s">
        <v>487</v>
      </c>
      <c r="AP12" s="277" t="s">
        <v>487</v>
      </c>
      <c r="AQ12" s="278" t="s">
        <v>487</v>
      </c>
      <c r="AR12" s="279" t="s">
        <v>487</v>
      </c>
    </row>
    <row r="13" spans="1:46" ht="13.5" customHeight="1" x14ac:dyDescent="0.2">
      <c r="A13" s="259"/>
      <c r="AK13" s="1103" t="s">
        <v>489</v>
      </c>
      <c r="AL13" s="1104"/>
      <c r="AM13" s="1104"/>
      <c r="AN13" s="1105"/>
      <c r="AO13" s="277">
        <v>37101</v>
      </c>
      <c r="AP13" s="277">
        <v>24883</v>
      </c>
      <c r="AQ13" s="278">
        <v>9494</v>
      </c>
      <c r="AR13" s="279">
        <v>162.1</v>
      </c>
    </row>
    <row r="14" spans="1:46" ht="13.5" customHeight="1" x14ac:dyDescent="0.2">
      <c r="A14" s="259"/>
      <c r="AK14" s="1103" t="s">
        <v>490</v>
      </c>
      <c r="AL14" s="1104"/>
      <c r="AM14" s="1104"/>
      <c r="AN14" s="1105"/>
      <c r="AO14" s="277">
        <v>11407</v>
      </c>
      <c r="AP14" s="277">
        <v>7651</v>
      </c>
      <c r="AQ14" s="278">
        <v>5033</v>
      </c>
      <c r="AR14" s="279">
        <v>52</v>
      </c>
    </row>
    <row r="15" spans="1:46" ht="13.5" customHeight="1" x14ac:dyDescent="0.2">
      <c r="A15" s="259"/>
      <c r="AK15" s="1106" t="s">
        <v>491</v>
      </c>
      <c r="AL15" s="1107"/>
      <c r="AM15" s="1107"/>
      <c r="AN15" s="1108"/>
      <c r="AO15" s="277">
        <v>-36361</v>
      </c>
      <c r="AP15" s="277">
        <v>-24387</v>
      </c>
      <c r="AQ15" s="278">
        <v>-17000</v>
      </c>
      <c r="AR15" s="279">
        <v>43.5</v>
      </c>
    </row>
    <row r="16" spans="1:46" ht="13.2" x14ac:dyDescent="0.2">
      <c r="A16" s="259"/>
      <c r="AK16" s="1106" t="s">
        <v>176</v>
      </c>
      <c r="AL16" s="1107"/>
      <c r="AM16" s="1107"/>
      <c r="AN16" s="1108"/>
      <c r="AO16" s="277">
        <v>483972</v>
      </c>
      <c r="AP16" s="277">
        <v>324596</v>
      </c>
      <c r="AQ16" s="278">
        <v>305754</v>
      </c>
      <c r="AR16" s="279">
        <v>6.2</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35.549999999999997</v>
      </c>
      <c r="AP21" s="290">
        <v>26.54</v>
      </c>
      <c r="AQ21" s="291">
        <v>9.01</v>
      </c>
      <c r="AS21" s="292"/>
      <c r="AT21" s="288"/>
    </row>
    <row r="22" spans="1:46" s="260" customFormat="1" ht="13.2" x14ac:dyDescent="0.2">
      <c r="A22" s="288"/>
      <c r="AK22" s="1109" t="s">
        <v>497</v>
      </c>
      <c r="AL22" s="1110"/>
      <c r="AM22" s="1110"/>
      <c r="AN22" s="1111"/>
      <c r="AO22" s="293">
        <v>95</v>
      </c>
      <c r="AP22" s="294">
        <v>93.9</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396875</v>
      </c>
      <c r="AP32" s="303">
        <v>266180</v>
      </c>
      <c r="AQ32" s="304">
        <v>170830</v>
      </c>
      <c r="AR32" s="305">
        <v>55.8</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v>51481</v>
      </c>
      <c r="AP35" s="303">
        <v>34528</v>
      </c>
      <c r="AQ35" s="304">
        <v>32606</v>
      </c>
      <c r="AR35" s="305">
        <v>5.9</v>
      </c>
    </row>
    <row r="36" spans="1:46" ht="27" customHeight="1" x14ac:dyDescent="0.2">
      <c r="A36" s="259"/>
      <c r="AK36" s="1117" t="s">
        <v>505</v>
      </c>
      <c r="AL36" s="1118"/>
      <c r="AM36" s="1118"/>
      <c r="AN36" s="1119"/>
      <c r="AO36" s="303" t="s">
        <v>487</v>
      </c>
      <c r="AP36" s="303" t="s">
        <v>487</v>
      </c>
      <c r="AQ36" s="304">
        <v>4875</v>
      </c>
      <c r="AR36" s="305" t="s">
        <v>487</v>
      </c>
    </row>
    <row r="37" spans="1:46" ht="13.5" customHeight="1" x14ac:dyDescent="0.2">
      <c r="A37" s="259"/>
      <c r="AK37" s="1117" t="s">
        <v>506</v>
      </c>
      <c r="AL37" s="1118"/>
      <c r="AM37" s="1118"/>
      <c r="AN37" s="1119"/>
      <c r="AO37" s="303" t="s">
        <v>487</v>
      </c>
      <c r="AP37" s="303" t="s">
        <v>487</v>
      </c>
      <c r="AQ37" s="304">
        <v>993</v>
      </c>
      <c r="AR37" s="305" t="s">
        <v>487</v>
      </c>
    </row>
    <row r="38" spans="1:46" ht="27" customHeight="1" x14ac:dyDescent="0.2">
      <c r="A38" s="259"/>
      <c r="AK38" s="1120" t="s">
        <v>507</v>
      </c>
      <c r="AL38" s="1121"/>
      <c r="AM38" s="1121"/>
      <c r="AN38" s="1122"/>
      <c r="AO38" s="306" t="s">
        <v>487</v>
      </c>
      <c r="AP38" s="306" t="s">
        <v>487</v>
      </c>
      <c r="AQ38" s="307">
        <v>50</v>
      </c>
      <c r="AR38" s="295" t="s">
        <v>487</v>
      </c>
      <c r="AS38" s="302"/>
    </row>
    <row r="39" spans="1:46" ht="13.2" x14ac:dyDescent="0.2">
      <c r="A39" s="259"/>
      <c r="AK39" s="1120" t="s">
        <v>508</v>
      </c>
      <c r="AL39" s="1121"/>
      <c r="AM39" s="1121"/>
      <c r="AN39" s="1122"/>
      <c r="AO39" s="303" t="s">
        <v>487</v>
      </c>
      <c r="AP39" s="303" t="s">
        <v>487</v>
      </c>
      <c r="AQ39" s="304">
        <v>-6626</v>
      </c>
      <c r="AR39" s="305" t="s">
        <v>487</v>
      </c>
      <c r="AS39" s="302"/>
    </row>
    <row r="40" spans="1:46" ht="27" customHeight="1" x14ac:dyDescent="0.2">
      <c r="A40" s="259"/>
      <c r="AK40" s="1117" t="s">
        <v>509</v>
      </c>
      <c r="AL40" s="1118"/>
      <c r="AM40" s="1118"/>
      <c r="AN40" s="1119"/>
      <c r="AO40" s="303">
        <v>-373695</v>
      </c>
      <c r="AP40" s="303">
        <v>-250634</v>
      </c>
      <c r="AQ40" s="304">
        <v>-145454</v>
      </c>
      <c r="AR40" s="305">
        <v>72.3</v>
      </c>
      <c r="AS40" s="302"/>
    </row>
    <row r="41" spans="1:46" ht="13.2" x14ac:dyDescent="0.2">
      <c r="A41" s="259"/>
      <c r="AK41" s="1123" t="s">
        <v>286</v>
      </c>
      <c r="AL41" s="1124"/>
      <c r="AM41" s="1124"/>
      <c r="AN41" s="1125"/>
      <c r="AO41" s="303">
        <v>74661</v>
      </c>
      <c r="AP41" s="303">
        <v>50074</v>
      </c>
      <c r="AQ41" s="304">
        <v>57274</v>
      </c>
      <c r="AR41" s="305">
        <v>-12.6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799922</v>
      </c>
      <c r="AN51" s="325">
        <v>497464</v>
      </c>
      <c r="AO51" s="326">
        <v>-44.5</v>
      </c>
      <c r="AP51" s="327">
        <v>316937</v>
      </c>
      <c r="AQ51" s="328">
        <v>9.4</v>
      </c>
      <c r="AR51" s="329">
        <v>-53.9</v>
      </c>
    </row>
    <row r="52" spans="1:44" ht="13.2" x14ac:dyDescent="0.2">
      <c r="A52" s="259"/>
      <c r="AK52" s="330"/>
      <c r="AL52" s="331" t="s">
        <v>519</v>
      </c>
      <c r="AM52" s="332">
        <v>481576</v>
      </c>
      <c r="AN52" s="333">
        <v>299488</v>
      </c>
      <c r="AO52" s="334">
        <v>-14.9</v>
      </c>
      <c r="AP52" s="335">
        <v>199150</v>
      </c>
      <c r="AQ52" s="336">
        <v>27.5</v>
      </c>
      <c r="AR52" s="337">
        <v>-42.4</v>
      </c>
    </row>
    <row r="53" spans="1:44" ht="13.2" x14ac:dyDescent="0.2">
      <c r="A53" s="259"/>
      <c r="AK53" s="315" t="s">
        <v>520</v>
      </c>
      <c r="AL53" s="316"/>
      <c r="AM53" s="324">
        <v>515644</v>
      </c>
      <c r="AN53" s="325">
        <v>328018</v>
      </c>
      <c r="AO53" s="326">
        <v>-34.1</v>
      </c>
      <c r="AP53" s="327">
        <v>332350</v>
      </c>
      <c r="AQ53" s="328">
        <v>4.9000000000000004</v>
      </c>
      <c r="AR53" s="329">
        <v>-39</v>
      </c>
    </row>
    <row r="54" spans="1:44" ht="13.2" x14ac:dyDescent="0.2">
      <c r="A54" s="259"/>
      <c r="AK54" s="330"/>
      <c r="AL54" s="331" t="s">
        <v>519</v>
      </c>
      <c r="AM54" s="332">
        <v>248852</v>
      </c>
      <c r="AN54" s="333">
        <v>158303</v>
      </c>
      <c r="AO54" s="334">
        <v>-47.1</v>
      </c>
      <c r="AP54" s="335">
        <v>200453</v>
      </c>
      <c r="AQ54" s="336">
        <v>0.7</v>
      </c>
      <c r="AR54" s="337">
        <v>-47.8</v>
      </c>
    </row>
    <row r="55" spans="1:44" ht="13.2" x14ac:dyDescent="0.2">
      <c r="A55" s="259"/>
      <c r="AK55" s="315" t="s">
        <v>521</v>
      </c>
      <c r="AL55" s="316"/>
      <c r="AM55" s="324">
        <v>731277</v>
      </c>
      <c r="AN55" s="325">
        <v>474547</v>
      </c>
      <c r="AO55" s="326">
        <v>44.7</v>
      </c>
      <c r="AP55" s="327">
        <v>362690</v>
      </c>
      <c r="AQ55" s="328">
        <v>9.1</v>
      </c>
      <c r="AR55" s="329">
        <v>35.6</v>
      </c>
    </row>
    <row r="56" spans="1:44" ht="13.2" x14ac:dyDescent="0.2">
      <c r="A56" s="259"/>
      <c r="AK56" s="330"/>
      <c r="AL56" s="331" t="s">
        <v>519</v>
      </c>
      <c r="AM56" s="332">
        <v>450637</v>
      </c>
      <c r="AN56" s="333">
        <v>292432</v>
      </c>
      <c r="AO56" s="334">
        <v>84.7</v>
      </c>
      <c r="AP56" s="335">
        <v>172580</v>
      </c>
      <c r="AQ56" s="336">
        <v>-13.9</v>
      </c>
      <c r="AR56" s="337">
        <v>98.6</v>
      </c>
    </row>
    <row r="57" spans="1:44" ht="13.2" x14ac:dyDescent="0.2">
      <c r="A57" s="259"/>
      <c r="AK57" s="315" t="s">
        <v>522</v>
      </c>
      <c r="AL57" s="316"/>
      <c r="AM57" s="324">
        <v>556197</v>
      </c>
      <c r="AN57" s="325">
        <v>367612</v>
      </c>
      <c r="AO57" s="326">
        <v>-22.5</v>
      </c>
      <c r="AP57" s="327">
        <v>296093</v>
      </c>
      <c r="AQ57" s="328">
        <v>-18.399999999999999</v>
      </c>
      <c r="AR57" s="329">
        <v>-4.0999999999999996</v>
      </c>
    </row>
    <row r="58" spans="1:44" ht="13.2" x14ac:dyDescent="0.2">
      <c r="A58" s="259"/>
      <c r="AK58" s="330"/>
      <c r="AL58" s="331" t="s">
        <v>519</v>
      </c>
      <c r="AM58" s="332">
        <v>367720</v>
      </c>
      <c r="AN58" s="333">
        <v>243040</v>
      </c>
      <c r="AO58" s="334">
        <v>-16.899999999999999</v>
      </c>
      <c r="AP58" s="335">
        <v>140545</v>
      </c>
      <c r="AQ58" s="336">
        <v>-18.600000000000001</v>
      </c>
      <c r="AR58" s="337">
        <v>1.7</v>
      </c>
    </row>
    <row r="59" spans="1:44" ht="13.2" x14ac:dyDescent="0.2">
      <c r="A59" s="259"/>
      <c r="AK59" s="315" t="s">
        <v>523</v>
      </c>
      <c r="AL59" s="316"/>
      <c r="AM59" s="324">
        <v>469752</v>
      </c>
      <c r="AN59" s="325">
        <v>315058</v>
      </c>
      <c r="AO59" s="326">
        <v>-14.3</v>
      </c>
      <c r="AP59" s="327">
        <v>308655</v>
      </c>
      <c r="AQ59" s="328">
        <v>4.2</v>
      </c>
      <c r="AR59" s="329">
        <v>-18.5</v>
      </c>
    </row>
    <row r="60" spans="1:44" ht="13.2" x14ac:dyDescent="0.2">
      <c r="A60" s="259"/>
      <c r="AK60" s="330"/>
      <c r="AL60" s="331" t="s">
        <v>519</v>
      </c>
      <c r="AM60" s="332">
        <v>344395</v>
      </c>
      <c r="AN60" s="333">
        <v>230983</v>
      </c>
      <c r="AO60" s="334">
        <v>-5</v>
      </c>
      <c r="AP60" s="335">
        <v>169887</v>
      </c>
      <c r="AQ60" s="336">
        <v>20.9</v>
      </c>
      <c r="AR60" s="337">
        <v>-25.9</v>
      </c>
    </row>
    <row r="61" spans="1:44" ht="13.2" x14ac:dyDescent="0.2">
      <c r="A61" s="259"/>
      <c r="AK61" s="315" t="s">
        <v>524</v>
      </c>
      <c r="AL61" s="338"/>
      <c r="AM61" s="324">
        <v>614558</v>
      </c>
      <c r="AN61" s="325">
        <v>396540</v>
      </c>
      <c r="AO61" s="326">
        <v>-14.1</v>
      </c>
      <c r="AP61" s="327">
        <v>323345</v>
      </c>
      <c r="AQ61" s="339">
        <v>1.8</v>
      </c>
      <c r="AR61" s="329">
        <v>-15.9</v>
      </c>
    </row>
    <row r="62" spans="1:44" ht="13.2" x14ac:dyDescent="0.2">
      <c r="A62" s="259"/>
      <c r="AK62" s="330"/>
      <c r="AL62" s="331" t="s">
        <v>519</v>
      </c>
      <c r="AM62" s="332">
        <v>378636</v>
      </c>
      <c r="AN62" s="333">
        <v>244849</v>
      </c>
      <c r="AO62" s="334">
        <v>0.2</v>
      </c>
      <c r="AP62" s="335">
        <v>176523</v>
      </c>
      <c r="AQ62" s="336">
        <v>3.3</v>
      </c>
      <c r="AR62" s="337">
        <v>-3.1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trAQHy2ZwCsBc1PRzahZC8Vlm39rx7DDhB4cPP3ibDPsqF2hUAugoN+/PQhb/xr56w+pd6rSUJJqZUSxuaBaA==" saltValue="5Jnh4MMsdyOvk/erhQFj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election activeCell="CQ98" sqref="CQ98:CQ99"/>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x5mXVfME4Wxj/8+dK3z8NISJeVNov3lqJdzrz8KtnZsa7KRBvJaXXefAXDR1uZicC7fht5G/t++zEToqqf1kDg==" saltValue="WezEnJZHMuqXeGss+D5/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S113" sqref="DS113:DT11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6dSWsNYCZ6nKnkHk1q2c1wctYMhIDXjaFQTPH7kpWeYSNHBTlaLhDpb1farZd+VRrnPcMGV24oALLJqfTOlAow==" saltValue="F0Gra/ioUZIL04u4Nklw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148.22</v>
      </c>
      <c r="G47" s="12">
        <v>79.739999999999995</v>
      </c>
      <c r="H47" s="12">
        <v>72.84</v>
      </c>
      <c r="I47" s="12">
        <v>73.98</v>
      </c>
      <c r="J47" s="13">
        <v>74.3</v>
      </c>
    </row>
    <row r="48" spans="2:10" ht="57.75" customHeight="1" x14ac:dyDescent="0.2">
      <c r="B48" s="14"/>
      <c r="C48" s="1128" t="s">
        <v>4</v>
      </c>
      <c r="D48" s="1128"/>
      <c r="E48" s="1129"/>
      <c r="F48" s="15">
        <v>20.45</v>
      </c>
      <c r="G48" s="16">
        <v>6.46</v>
      </c>
      <c r="H48" s="16">
        <v>4.53</v>
      </c>
      <c r="I48" s="16">
        <v>26.84</v>
      </c>
      <c r="J48" s="17">
        <v>32.729999999999997</v>
      </c>
    </row>
    <row r="49" spans="2:10" ht="57.75" customHeight="1" thickBot="1" x14ac:dyDescent="0.25">
      <c r="B49" s="18"/>
      <c r="C49" s="1130" t="s">
        <v>5</v>
      </c>
      <c r="D49" s="1130"/>
      <c r="E49" s="1131"/>
      <c r="F49" s="19">
        <v>7.76</v>
      </c>
      <c r="G49" s="20" t="s">
        <v>531</v>
      </c>
      <c r="H49" s="20">
        <v>1.65</v>
      </c>
      <c r="I49" s="20">
        <v>22.25</v>
      </c>
      <c r="J49" s="21">
        <v>5.93</v>
      </c>
    </row>
    <row r="50" spans="2:10" ht="13.2" x14ac:dyDescent="0.2"/>
  </sheetData>
  <sheetProtection algorithmName="SHA-512" hashValue="T+/6TstaucASlh6EyNNgIEwhUq7bf4abFtYwH6Dz727usaXhaNHnwfliA2/e6QkFJ8nJ4u/CDNMhzCcq98bdoQ==" saltValue="HryoF3oN9XJJc3ElSGCr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20.45</v>
      </c>
      <c r="G34" s="33">
        <v>6.45</v>
      </c>
      <c r="H34" s="33">
        <v>4.5199999999999996</v>
      </c>
      <c r="I34" s="33">
        <v>26.84</v>
      </c>
      <c r="J34" s="34">
        <v>32.729999999999997</v>
      </c>
      <c r="K34" s="22"/>
      <c r="L34" s="22"/>
      <c r="M34" s="22"/>
      <c r="N34" s="22"/>
      <c r="O34" s="22"/>
      <c r="P34" s="22"/>
    </row>
    <row r="35" spans="1:16" ht="39" customHeight="1" x14ac:dyDescent="0.2">
      <c r="A35" s="22"/>
      <c r="B35" s="35"/>
      <c r="C35" s="1132" t="s">
        <v>533</v>
      </c>
      <c r="D35" s="1132"/>
      <c r="E35" s="1133"/>
      <c r="F35" s="36">
        <v>3.19</v>
      </c>
      <c r="G35" s="37">
        <v>2.96</v>
      </c>
      <c r="H35" s="37">
        <v>2.11</v>
      </c>
      <c r="I35" s="37">
        <v>2.41</v>
      </c>
      <c r="J35" s="38">
        <v>1.98</v>
      </c>
      <c r="K35" s="22"/>
      <c r="L35" s="22"/>
      <c r="M35" s="22"/>
      <c r="N35" s="22"/>
      <c r="O35" s="22"/>
      <c r="P35" s="22"/>
    </row>
    <row r="36" spans="1:16" ht="39" customHeight="1" x14ac:dyDescent="0.2">
      <c r="A36" s="22"/>
      <c r="B36" s="35"/>
      <c r="C36" s="1132" t="s">
        <v>534</v>
      </c>
      <c r="D36" s="1132"/>
      <c r="E36" s="1133"/>
      <c r="F36" s="36">
        <v>2.34</v>
      </c>
      <c r="G36" s="37">
        <v>3.19</v>
      </c>
      <c r="H36" s="37">
        <v>1.9</v>
      </c>
      <c r="I36" s="37">
        <v>2.4900000000000002</v>
      </c>
      <c r="J36" s="38">
        <v>1.9</v>
      </c>
      <c r="K36" s="22"/>
      <c r="L36" s="22"/>
      <c r="M36" s="22"/>
      <c r="N36" s="22"/>
      <c r="O36" s="22"/>
      <c r="P36" s="22"/>
    </row>
    <row r="37" spans="1:16" ht="39" customHeight="1" x14ac:dyDescent="0.2">
      <c r="A37" s="22"/>
      <c r="B37" s="35"/>
      <c r="C37" s="1132" t="s">
        <v>535</v>
      </c>
      <c r="D37" s="1132"/>
      <c r="E37" s="1133"/>
      <c r="F37" s="36">
        <v>0.18</v>
      </c>
      <c r="G37" s="37">
        <v>0.3</v>
      </c>
      <c r="H37" s="37">
        <v>0.18</v>
      </c>
      <c r="I37" s="37">
        <v>1.02</v>
      </c>
      <c r="J37" s="38">
        <v>1.72</v>
      </c>
      <c r="K37" s="22"/>
      <c r="L37" s="22"/>
      <c r="M37" s="22"/>
      <c r="N37" s="22"/>
      <c r="O37" s="22"/>
      <c r="P37" s="22"/>
    </row>
    <row r="38" spans="1:16" ht="39" customHeight="1" x14ac:dyDescent="0.2">
      <c r="A38" s="22"/>
      <c r="B38" s="35"/>
      <c r="C38" s="1132" t="s">
        <v>536</v>
      </c>
      <c r="D38" s="1132"/>
      <c r="E38" s="1133"/>
      <c r="F38" s="36">
        <v>0.5</v>
      </c>
      <c r="G38" s="37">
        <v>0.57999999999999996</v>
      </c>
      <c r="H38" s="37">
        <v>0.59</v>
      </c>
      <c r="I38" s="37">
        <v>0.44</v>
      </c>
      <c r="J38" s="38">
        <v>0.5</v>
      </c>
      <c r="K38" s="22"/>
      <c r="L38" s="22"/>
      <c r="M38" s="22"/>
      <c r="N38" s="22"/>
      <c r="O38" s="22"/>
      <c r="P38" s="22"/>
    </row>
    <row r="39" spans="1:16" ht="39" customHeight="1" x14ac:dyDescent="0.2">
      <c r="A39" s="22"/>
      <c r="B39" s="35"/>
      <c r="C39" s="1132" t="s">
        <v>537</v>
      </c>
      <c r="D39" s="1132"/>
      <c r="E39" s="1133"/>
      <c r="F39" s="36">
        <v>0.04</v>
      </c>
      <c r="G39" s="37">
        <v>0.14000000000000001</v>
      </c>
      <c r="H39" s="37">
        <v>0.05</v>
      </c>
      <c r="I39" s="37">
        <v>0.28000000000000003</v>
      </c>
      <c r="J39" s="38">
        <v>0.42</v>
      </c>
      <c r="K39" s="22"/>
      <c r="L39" s="22"/>
      <c r="M39" s="22"/>
      <c r="N39" s="22"/>
      <c r="O39" s="22"/>
      <c r="P39" s="22"/>
    </row>
    <row r="40" spans="1:16" ht="39" customHeight="1" x14ac:dyDescent="0.2">
      <c r="A40" s="22"/>
      <c r="B40" s="35"/>
      <c r="C40" s="1132" t="s">
        <v>538</v>
      </c>
      <c r="D40" s="1132"/>
      <c r="E40" s="1133"/>
      <c r="F40" s="36">
        <v>0.12</v>
      </c>
      <c r="G40" s="37">
        <v>0.19</v>
      </c>
      <c r="H40" s="37">
        <v>0.18</v>
      </c>
      <c r="I40" s="37">
        <v>0.31</v>
      </c>
      <c r="J40" s="38">
        <v>0.27</v>
      </c>
      <c r="K40" s="22"/>
      <c r="L40" s="22"/>
      <c r="M40" s="22"/>
      <c r="N40" s="22"/>
      <c r="O40" s="22"/>
      <c r="P40" s="22"/>
    </row>
    <row r="41" spans="1:16" ht="39" customHeight="1" x14ac:dyDescent="0.2">
      <c r="A41" s="22"/>
      <c r="B41" s="35"/>
      <c r="C41" s="1132" t="s">
        <v>539</v>
      </c>
      <c r="D41" s="1132"/>
      <c r="E41" s="1133"/>
      <c r="F41" s="36" t="s">
        <v>487</v>
      </c>
      <c r="G41" s="37" t="s">
        <v>487</v>
      </c>
      <c r="H41" s="37" t="s">
        <v>487</v>
      </c>
      <c r="I41" s="37" t="s">
        <v>487</v>
      </c>
      <c r="J41" s="38">
        <v>0.16</v>
      </c>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0.34</v>
      </c>
      <c r="G43" s="42">
        <v>0.13</v>
      </c>
      <c r="H43" s="42">
        <v>0.21</v>
      </c>
      <c r="I43" s="42">
        <v>0.1</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JcMbwwv1HbgZnmBkNBXyRX5PCuIuLPDdgJqelKKV1HI7AW7cRCK/7oaaULFNDylKyMT+7ll1K8mnsrOIy3D6w==" saltValue="NHmbqSBpdn3+gxKrNGzW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2" zoomScaleSheetLayoutView="55" workbookViewId="0">
      <selection activeCell="M58" sqref="M5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345</v>
      </c>
      <c r="L45" s="58">
        <v>372</v>
      </c>
      <c r="M45" s="58">
        <v>383</v>
      </c>
      <c r="N45" s="58">
        <v>381</v>
      </c>
      <c r="O45" s="59">
        <v>397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37</v>
      </c>
      <c r="L48" s="62">
        <v>55</v>
      </c>
      <c r="M48" s="62">
        <v>46</v>
      </c>
      <c r="N48" s="62">
        <v>51</v>
      </c>
      <c r="O48" s="63">
        <v>51</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487</v>
      </c>
      <c r="L49" s="62" t="s">
        <v>487</v>
      </c>
      <c r="M49" s="62" t="s">
        <v>487</v>
      </c>
      <c r="N49" s="62" t="s">
        <v>487</v>
      </c>
      <c r="O49" s="63" t="s">
        <v>487</v>
      </c>
      <c r="P49" s="46"/>
      <c r="Q49" s="46"/>
      <c r="R49" s="46"/>
      <c r="S49" s="46"/>
      <c r="T49" s="46"/>
      <c r="U49" s="46"/>
    </row>
    <row r="50" spans="1:21" ht="30.75" customHeight="1" x14ac:dyDescent="0.2">
      <c r="A50" s="46"/>
      <c r="B50" s="1140"/>
      <c r="C50" s="1141"/>
      <c r="D50" s="60"/>
      <c r="E50" s="1146" t="s">
        <v>15</v>
      </c>
      <c r="F50" s="1146"/>
      <c r="G50" s="1146"/>
      <c r="H50" s="1146"/>
      <c r="I50" s="1146"/>
      <c r="J50" s="1147"/>
      <c r="K50" s="61">
        <v>1</v>
      </c>
      <c r="L50" s="62">
        <v>1</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356</v>
      </c>
      <c r="L52" s="62">
        <v>388</v>
      </c>
      <c r="M52" s="62">
        <v>405</v>
      </c>
      <c r="N52" s="62">
        <v>378</v>
      </c>
      <c r="O52" s="63">
        <v>374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27</v>
      </c>
      <c r="L53" s="67">
        <v>40</v>
      </c>
      <c r="M53" s="67">
        <v>24</v>
      </c>
      <c r="N53" s="67">
        <v>54</v>
      </c>
      <c r="O53" s="68">
        <v>74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551</v>
      </c>
      <c r="L58" s="82" t="s">
        <v>487</v>
      </c>
      <c r="M58" s="82" t="s">
        <v>487</v>
      </c>
      <c r="N58" s="82" t="s">
        <v>487</v>
      </c>
      <c r="O58" s="83" t="s">
        <v>487</v>
      </c>
    </row>
    <row r="59" spans="1:21" ht="31.5" customHeight="1" x14ac:dyDescent="0.2">
      <c r="B59" s="1156"/>
      <c r="C59" s="1157"/>
      <c r="D59" s="1163" t="s">
        <v>26</v>
      </c>
      <c r="E59" s="1164"/>
      <c r="F59" s="1164"/>
      <c r="G59" s="1164"/>
      <c r="H59" s="1164"/>
      <c r="I59" s="1164"/>
      <c r="J59" s="1165"/>
      <c r="K59" s="84" t="s">
        <v>487</v>
      </c>
      <c r="L59" s="85" t="s">
        <v>487</v>
      </c>
      <c r="M59" s="85" t="s">
        <v>487</v>
      </c>
      <c r="N59" s="85" t="s">
        <v>487</v>
      </c>
      <c r="O59" s="86" t="s">
        <v>487</v>
      </c>
    </row>
    <row r="60" spans="1:21" ht="31.5" customHeight="1" thickBot="1" x14ac:dyDescent="0.25">
      <c r="B60" s="1158"/>
      <c r="C60" s="1159"/>
      <c r="D60" s="1166" t="s">
        <v>27</v>
      </c>
      <c r="E60" s="1167"/>
      <c r="F60" s="1167"/>
      <c r="G60" s="1167"/>
      <c r="H60" s="1167"/>
      <c r="I60" s="1167"/>
      <c r="J60" s="1168"/>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xOt98R5///TRTJYfO/KFT8G0E+FIqITgsza6SxdVxuV9EPeY7y3CURfN7x5gmXEipXYJv7UBWPKVK3w+ibTSw==" saltValue="bsRwdn7Qzei18x0g/EHo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43" zoomScaleSheetLayoutView="100" workbookViewId="0">
      <selection activeCell="L51" sqref="L51"/>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3812</v>
      </c>
      <c r="J41" s="343">
        <v>3646</v>
      </c>
      <c r="K41" s="343">
        <v>3825</v>
      </c>
      <c r="L41" s="343">
        <v>3884</v>
      </c>
      <c r="M41" s="344">
        <v>3668</v>
      </c>
    </row>
    <row r="42" spans="2:13" ht="27.75" customHeight="1" x14ac:dyDescent="0.2">
      <c r="B42" s="1171"/>
      <c r="C42" s="1172"/>
      <c r="D42" s="104"/>
      <c r="E42" s="1177" t="s">
        <v>32</v>
      </c>
      <c r="F42" s="1177"/>
      <c r="G42" s="1177"/>
      <c r="H42" s="1178"/>
      <c r="I42" s="345">
        <v>1</v>
      </c>
      <c r="J42" s="346">
        <v>1</v>
      </c>
      <c r="K42" s="346" t="s">
        <v>487</v>
      </c>
      <c r="L42" s="346" t="s">
        <v>487</v>
      </c>
      <c r="M42" s="347" t="s">
        <v>487</v>
      </c>
    </row>
    <row r="43" spans="2:13" ht="27.75" customHeight="1" x14ac:dyDescent="0.2">
      <c r="B43" s="1171"/>
      <c r="C43" s="1172"/>
      <c r="D43" s="104"/>
      <c r="E43" s="1177" t="s">
        <v>33</v>
      </c>
      <c r="F43" s="1177"/>
      <c r="G43" s="1177"/>
      <c r="H43" s="1178"/>
      <c r="I43" s="345">
        <v>519</v>
      </c>
      <c r="J43" s="346">
        <v>505</v>
      </c>
      <c r="K43" s="346">
        <v>463</v>
      </c>
      <c r="L43" s="346">
        <v>421</v>
      </c>
      <c r="M43" s="347">
        <v>371</v>
      </c>
    </row>
    <row r="44" spans="2:13" ht="27.75" customHeight="1" x14ac:dyDescent="0.2">
      <c r="B44" s="1171"/>
      <c r="C44" s="1172"/>
      <c r="D44" s="104"/>
      <c r="E44" s="1177" t="s">
        <v>34</v>
      </c>
      <c r="F44" s="1177"/>
      <c r="G44" s="1177"/>
      <c r="H44" s="1178"/>
      <c r="I44" s="345" t="s">
        <v>487</v>
      </c>
      <c r="J44" s="346" t="s">
        <v>487</v>
      </c>
      <c r="K44" s="346" t="s">
        <v>487</v>
      </c>
      <c r="L44" s="346" t="s">
        <v>487</v>
      </c>
      <c r="M44" s="347" t="s">
        <v>487</v>
      </c>
    </row>
    <row r="45" spans="2:13" ht="27.75" customHeight="1" x14ac:dyDescent="0.2">
      <c r="B45" s="1171"/>
      <c r="C45" s="1172"/>
      <c r="D45" s="104"/>
      <c r="E45" s="1177" t="s">
        <v>35</v>
      </c>
      <c r="F45" s="1177"/>
      <c r="G45" s="1177"/>
      <c r="H45" s="1178"/>
      <c r="I45" s="345">
        <v>334</v>
      </c>
      <c r="J45" s="346">
        <v>331</v>
      </c>
      <c r="K45" s="346">
        <v>347</v>
      </c>
      <c r="L45" s="346">
        <v>352</v>
      </c>
      <c r="M45" s="347">
        <v>410</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3918</v>
      </c>
      <c r="J50" s="346">
        <v>4169</v>
      </c>
      <c r="K50" s="346">
        <v>4783</v>
      </c>
      <c r="L50" s="346">
        <v>5084</v>
      </c>
      <c r="M50" s="347">
        <v>5875</v>
      </c>
    </row>
    <row r="51" spans="2:13" ht="27.75" customHeight="1" x14ac:dyDescent="0.2">
      <c r="B51" s="1171"/>
      <c r="C51" s="1172"/>
      <c r="D51" s="104"/>
      <c r="E51" s="1177" t="s">
        <v>42</v>
      </c>
      <c r="F51" s="1177"/>
      <c r="G51" s="1177"/>
      <c r="H51" s="1178"/>
      <c r="I51" s="345" t="s">
        <v>487</v>
      </c>
      <c r="J51" s="346" t="s">
        <v>487</v>
      </c>
      <c r="K51" s="346" t="s">
        <v>487</v>
      </c>
      <c r="L51" s="346" t="s">
        <v>487</v>
      </c>
      <c r="M51" s="347" t="s">
        <v>487</v>
      </c>
    </row>
    <row r="52" spans="2:13" ht="27.75" customHeight="1" x14ac:dyDescent="0.2">
      <c r="B52" s="1173"/>
      <c r="C52" s="1174"/>
      <c r="D52" s="104"/>
      <c r="E52" s="1177" t="s">
        <v>43</v>
      </c>
      <c r="F52" s="1177"/>
      <c r="G52" s="1177"/>
      <c r="H52" s="1178"/>
      <c r="I52" s="345">
        <v>3574</v>
      </c>
      <c r="J52" s="346">
        <v>3372</v>
      </c>
      <c r="K52" s="346">
        <v>3451</v>
      </c>
      <c r="L52" s="346">
        <v>3384</v>
      </c>
      <c r="M52" s="347">
        <v>3227</v>
      </c>
    </row>
    <row r="53" spans="2:13" ht="27.75" customHeight="1" thickBot="1" x14ac:dyDescent="0.25">
      <c r="B53" s="1184" t="s">
        <v>19</v>
      </c>
      <c r="C53" s="1185"/>
      <c r="D53" s="108"/>
      <c r="E53" s="1186" t="s">
        <v>44</v>
      </c>
      <c r="F53" s="1186"/>
      <c r="G53" s="1186"/>
      <c r="H53" s="1187"/>
      <c r="I53" s="348">
        <v>-2826</v>
      </c>
      <c r="J53" s="349">
        <v>-3057</v>
      </c>
      <c r="K53" s="349">
        <v>-3598</v>
      </c>
      <c r="L53" s="349">
        <v>-3811</v>
      </c>
      <c r="M53" s="350">
        <v>-4653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f6sa411TZPSil64jeSCsl0WcTXTsYdFjEmp1oDgmUkDiDPHp+iFEEhmjYbPv0vO+2SnIoLSh5Q5w+rPSrPuUSQ==" saltValue="cCIpXmyva/IWu11Q1V+6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1436</v>
      </c>
      <c r="G55" s="120">
        <v>1436</v>
      </c>
      <c r="H55" s="121">
        <v>1436</v>
      </c>
    </row>
    <row r="56" spans="2:8" ht="52.5" customHeight="1" x14ac:dyDescent="0.2">
      <c r="B56" s="122"/>
      <c r="C56" s="1198" t="s">
        <v>47</v>
      </c>
      <c r="D56" s="1198"/>
      <c r="E56" s="1199"/>
      <c r="F56" s="123">
        <v>710</v>
      </c>
      <c r="G56" s="123">
        <v>754</v>
      </c>
      <c r="H56" s="124">
        <v>754</v>
      </c>
    </row>
    <row r="57" spans="2:8" ht="53.25" customHeight="1" x14ac:dyDescent="0.2">
      <c r="B57" s="122"/>
      <c r="C57" s="1200" t="s">
        <v>48</v>
      </c>
      <c r="D57" s="1200"/>
      <c r="E57" s="1201"/>
      <c r="F57" s="125">
        <v>2543</v>
      </c>
      <c r="G57" s="125">
        <v>2795</v>
      </c>
      <c r="H57" s="126">
        <v>3598</v>
      </c>
    </row>
    <row r="58" spans="2:8" ht="45.75" customHeight="1" x14ac:dyDescent="0.2">
      <c r="B58" s="127"/>
      <c r="C58" s="1188" t="s">
        <v>552</v>
      </c>
      <c r="D58" s="1189"/>
      <c r="E58" s="1190"/>
      <c r="F58" s="128">
        <v>1564</v>
      </c>
      <c r="G58" s="128">
        <v>1564</v>
      </c>
      <c r="H58" s="129">
        <v>2115</v>
      </c>
    </row>
    <row r="59" spans="2:8" ht="45.75" customHeight="1" x14ac:dyDescent="0.2">
      <c r="B59" s="127"/>
      <c r="C59" s="1188" t="s">
        <v>553</v>
      </c>
      <c r="D59" s="1189"/>
      <c r="E59" s="1190"/>
      <c r="F59" s="128">
        <v>200</v>
      </c>
      <c r="G59" s="128">
        <v>401</v>
      </c>
      <c r="H59" s="129">
        <v>403</v>
      </c>
    </row>
    <row r="60" spans="2:8" ht="45.75" customHeight="1" x14ac:dyDescent="0.2">
      <c r="B60" s="127"/>
      <c r="C60" s="1188" t="s">
        <v>554</v>
      </c>
      <c r="D60" s="1189"/>
      <c r="E60" s="1190"/>
      <c r="F60" s="128">
        <v>210</v>
      </c>
      <c r="G60" s="128">
        <v>210</v>
      </c>
      <c r="H60" s="129">
        <v>210</v>
      </c>
    </row>
    <row r="61" spans="2:8" ht="45.75" customHeight="1" x14ac:dyDescent="0.2">
      <c r="B61" s="127"/>
      <c r="C61" s="1188" t="s">
        <v>556</v>
      </c>
      <c r="D61" s="1189"/>
      <c r="E61" s="1190"/>
      <c r="F61" s="128">
        <v>206</v>
      </c>
      <c r="G61" s="128">
        <v>206</v>
      </c>
      <c r="H61" s="129">
        <v>206</v>
      </c>
    </row>
    <row r="62" spans="2:8" ht="45.75" customHeight="1" thickBot="1" x14ac:dyDescent="0.25">
      <c r="B62" s="130"/>
      <c r="C62" s="1191" t="s">
        <v>555</v>
      </c>
      <c r="D62" s="1192"/>
      <c r="E62" s="1193"/>
      <c r="F62" s="131">
        <v>122</v>
      </c>
      <c r="G62" s="131">
        <v>132</v>
      </c>
      <c r="H62" s="132">
        <v>175</v>
      </c>
    </row>
    <row r="63" spans="2:8" ht="52.5" customHeight="1" thickBot="1" x14ac:dyDescent="0.25">
      <c r="B63" s="133"/>
      <c r="C63" s="1194" t="s">
        <v>49</v>
      </c>
      <c r="D63" s="1194"/>
      <c r="E63" s="1195"/>
      <c r="F63" s="134">
        <v>4689</v>
      </c>
      <c r="G63" s="134">
        <v>4985</v>
      </c>
      <c r="H63" s="135">
        <v>5788</v>
      </c>
    </row>
    <row r="64" spans="2:8" ht="13.2" x14ac:dyDescent="0.2"/>
  </sheetData>
  <sheetProtection algorithmName="SHA-512" hashValue="FuJSqShnnkWaV99QxfKPE1k4GmX/7dr8rppdh/yK7G4m4otIogzsuNIuxzLjMxztdhIbDw9/LwvMzT5bK2tWqQ==" saltValue="FP0bFSWUb/fyzaRfAQYc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497464</v>
      </c>
      <c r="E3" s="154"/>
      <c r="F3" s="155">
        <v>316937</v>
      </c>
      <c r="G3" s="156"/>
      <c r="H3" s="157"/>
    </row>
    <row r="4" spans="1:8" x14ac:dyDescent="0.2">
      <c r="A4" s="158"/>
      <c r="B4" s="159"/>
      <c r="C4" s="160"/>
      <c r="D4" s="161">
        <v>299488</v>
      </c>
      <c r="E4" s="162"/>
      <c r="F4" s="163">
        <v>199150</v>
      </c>
      <c r="G4" s="164"/>
      <c r="H4" s="165"/>
    </row>
    <row r="5" spans="1:8" x14ac:dyDescent="0.2">
      <c r="A5" s="146" t="s">
        <v>520</v>
      </c>
      <c r="B5" s="151"/>
      <c r="C5" s="152"/>
      <c r="D5" s="153">
        <v>328018</v>
      </c>
      <c r="E5" s="154"/>
      <c r="F5" s="155">
        <v>332350</v>
      </c>
      <c r="G5" s="156"/>
      <c r="H5" s="157"/>
    </row>
    <row r="6" spans="1:8" x14ac:dyDescent="0.2">
      <c r="A6" s="158"/>
      <c r="B6" s="159"/>
      <c r="C6" s="160"/>
      <c r="D6" s="161">
        <v>158303</v>
      </c>
      <c r="E6" s="162"/>
      <c r="F6" s="163">
        <v>200453</v>
      </c>
      <c r="G6" s="164"/>
      <c r="H6" s="165"/>
    </row>
    <row r="7" spans="1:8" x14ac:dyDescent="0.2">
      <c r="A7" s="146" t="s">
        <v>521</v>
      </c>
      <c r="B7" s="151"/>
      <c r="C7" s="152"/>
      <c r="D7" s="153">
        <v>474547</v>
      </c>
      <c r="E7" s="154"/>
      <c r="F7" s="155">
        <v>362690</v>
      </c>
      <c r="G7" s="156"/>
      <c r="H7" s="157"/>
    </row>
    <row r="8" spans="1:8" x14ac:dyDescent="0.2">
      <c r="A8" s="158"/>
      <c r="B8" s="159"/>
      <c r="C8" s="160"/>
      <c r="D8" s="161">
        <v>292432</v>
      </c>
      <c r="E8" s="162"/>
      <c r="F8" s="163">
        <v>172580</v>
      </c>
      <c r="G8" s="164"/>
      <c r="H8" s="165"/>
    </row>
    <row r="9" spans="1:8" x14ac:dyDescent="0.2">
      <c r="A9" s="146" t="s">
        <v>522</v>
      </c>
      <c r="B9" s="151"/>
      <c r="C9" s="152"/>
      <c r="D9" s="153">
        <v>367612</v>
      </c>
      <c r="E9" s="154"/>
      <c r="F9" s="155">
        <v>296093</v>
      </c>
      <c r="G9" s="156"/>
      <c r="H9" s="157"/>
    </row>
    <row r="10" spans="1:8" x14ac:dyDescent="0.2">
      <c r="A10" s="158"/>
      <c r="B10" s="159"/>
      <c r="C10" s="160"/>
      <c r="D10" s="161">
        <v>243040</v>
      </c>
      <c r="E10" s="162"/>
      <c r="F10" s="163">
        <v>140545</v>
      </c>
      <c r="G10" s="164"/>
      <c r="H10" s="165"/>
    </row>
    <row r="11" spans="1:8" x14ac:dyDescent="0.2">
      <c r="A11" s="146" t="s">
        <v>523</v>
      </c>
      <c r="B11" s="151"/>
      <c r="C11" s="152"/>
      <c r="D11" s="153">
        <v>315058</v>
      </c>
      <c r="E11" s="154"/>
      <c r="F11" s="155">
        <v>308655</v>
      </c>
      <c r="G11" s="156"/>
      <c r="H11" s="157"/>
    </row>
    <row r="12" spans="1:8" x14ac:dyDescent="0.2">
      <c r="A12" s="158"/>
      <c r="B12" s="159"/>
      <c r="C12" s="166"/>
      <c r="D12" s="161">
        <v>230983</v>
      </c>
      <c r="E12" s="162"/>
      <c r="F12" s="163">
        <v>169887</v>
      </c>
      <c r="G12" s="164"/>
      <c r="H12" s="165"/>
    </row>
    <row r="13" spans="1:8" x14ac:dyDescent="0.2">
      <c r="A13" s="146"/>
      <c r="B13" s="151"/>
      <c r="C13" s="152"/>
      <c r="D13" s="153">
        <v>396540</v>
      </c>
      <c r="E13" s="154"/>
      <c r="F13" s="155">
        <v>323345</v>
      </c>
      <c r="G13" s="167"/>
      <c r="H13" s="157"/>
    </row>
    <row r="14" spans="1:8" x14ac:dyDescent="0.2">
      <c r="A14" s="158"/>
      <c r="B14" s="159"/>
      <c r="C14" s="160"/>
      <c r="D14" s="161">
        <v>244849</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20.45</v>
      </c>
      <c r="C19" s="168">
        <f>ROUND(VALUE(SUBSTITUTE(実質収支比率等に係る経年分析!G$48,"▲","-")),2)</f>
        <v>6.46</v>
      </c>
      <c r="D19" s="168">
        <f>ROUND(VALUE(SUBSTITUTE(実質収支比率等に係る経年分析!H$48,"▲","-")),2)</f>
        <v>4.53</v>
      </c>
      <c r="E19" s="168">
        <f>ROUND(VALUE(SUBSTITUTE(実質収支比率等に係る経年分析!I$48,"▲","-")),2)</f>
        <v>26.84</v>
      </c>
      <c r="F19" s="168">
        <f>ROUND(VALUE(SUBSTITUTE(実質収支比率等に係る経年分析!J$48,"▲","-")),2)</f>
        <v>32.729999999999997</v>
      </c>
    </row>
    <row r="20" spans="1:11" x14ac:dyDescent="0.2">
      <c r="A20" s="168" t="s">
        <v>53</v>
      </c>
      <c r="B20" s="168">
        <f>ROUND(VALUE(SUBSTITUTE(実質収支比率等に係る経年分析!F$47,"▲","-")),2)</f>
        <v>148.22</v>
      </c>
      <c r="C20" s="168">
        <f>ROUND(VALUE(SUBSTITUTE(実質収支比率等に係る経年分析!G$47,"▲","-")),2)</f>
        <v>79.739999999999995</v>
      </c>
      <c r="D20" s="168">
        <f>ROUND(VALUE(SUBSTITUTE(実質収支比率等に係る経年分析!H$47,"▲","-")),2)</f>
        <v>72.84</v>
      </c>
      <c r="E20" s="168">
        <f>ROUND(VALUE(SUBSTITUTE(実質収支比率等に係る経年分析!I$47,"▲","-")),2)</f>
        <v>73.98</v>
      </c>
      <c r="F20" s="168">
        <f>ROUND(VALUE(SUBSTITUTE(実質収支比率等に係る経年分析!J$47,"▲","-")),2)</f>
        <v>74.3</v>
      </c>
    </row>
    <row r="21" spans="1:11" x14ac:dyDescent="0.2">
      <c r="A21" s="168" t="s">
        <v>54</v>
      </c>
      <c r="B21" s="168">
        <f>IF(ISNUMBER(VALUE(SUBSTITUTE(実質収支比率等に係る経年分析!F$49,"▲","-"))),ROUND(VALUE(SUBSTITUTE(実質収支比率等に係る経年分析!F$49,"▲","-")),2),NA())</f>
        <v>7.76</v>
      </c>
      <c r="C21" s="168">
        <f>IF(ISNUMBER(VALUE(SUBSTITUTE(実質収支比率等に係る経年分析!G$49,"▲","-"))),ROUND(VALUE(SUBSTITUTE(実質収支比率等に係る経年分析!G$49,"▲","-")),2),NA())</f>
        <v>-76.17</v>
      </c>
      <c r="D21" s="168">
        <f>IF(ISNUMBER(VALUE(SUBSTITUTE(実質収支比率等に係る経年分析!H$49,"▲","-"))),ROUND(VALUE(SUBSTITUTE(実質収支比率等に係る経年分析!H$49,"▲","-")),2),NA())</f>
        <v>1.65</v>
      </c>
      <c r="E21" s="168">
        <f>IF(ISNUMBER(VALUE(SUBSTITUTE(実質収支比率等に係る経年分析!I$49,"▲","-"))),ROUND(VALUE(SUBSTITUTE(実質収支比率等に係る経年分析!I$49,"▲","-")),2),NA())</f>
        <v>22.25</v>
      </c>
      <c r="F21" s="168">
        <f>IF(ISNUMBER(VALUE(SUBSTITUTE(実質収支比率等に係る経年分析!J$49,"▲","-"))),ROUND(VALUE(SUBSTITUTE(実質収支比率等に係る経年分析!J$49,"▲","-")),2),NA())</f>
        <v>5.93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介護保険特別会計介護サービス事業勘定の部</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0.16</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0.27</v>
      </c>
    </row>
    <row r="31" spans="1:11" x14ac:dyDescent="0.2">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0.14000000000000001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0.28000000000000003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0.42</v>
      </c>
    </row>
    <row r="32" spans="1:11" x14ac:dyDescent="0.2">
      <c r="A32" s="169" t="str">
        <f>IF(連結実質赤字比率に係る赤字・黒字の構成分析!C$38="",NA(),連結実質赤字比率に係る赤字・黒字の構成分析!C$38)</f>
        <v>国民健康保険特別会計直営診療施設勘定の部</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v>
      </c>
    </row>
    <row r="33" spans="1:16" x14ac:dyDescent="0.2">
      <c r="A33" s="169" t="str">
        <f>IF(連結実質赤字比率に係る赤字・黒字の構成分析!C$37="",NA(),連結実質赤字比率に係る赤字・黒字の構成分析!C$37)</f>
        <v>公共下水道特別会計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1.72</v>
      </c>
    </row>
    <row r="34" spans="1:16" x14ac:dyDescent="0.2">
      <c r="A34" s="169" t="str">
        <f>IF(連結実質赤字比率に係る赤字・黒字の構成分析!C$36="",NA(),連結実質赤字比率に係る赤字・黒字の構成分析!C$36)</f>
        <v>国民健康保険特別会計事業勘定の部</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2.4900000000000002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v>
      </c>
    </row>
    <row r="35" spans="1:16" x14ac:dyDescent="0.2">
      <c r="A35" s="169" t="str">
        <f>IF(連結実質赤字比率に係る赤字・黒字の構成分析!C$35="",NA(),連結実質赤字比率に係る赤字・黒字の構成分析!C$35)</f>
        <v>介護保険特別会計保険事業勘定の部</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4.5199999999999996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26.84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32.729999999999997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356</v>
      </c>
      <c r="E42" s="170"/>
      <c r="F42" s="170"/>
      <c r="G42" s="170">
        <f>'実質公債費比率（分子）の構造'!L$52</f>
        <v>388</v>
      </c>
      <c r="H42" s="170"/>
      <c r="I42" s="170"/>
      <c r="J42" s="170">
        <f>'実質公債費比率（分子）の構造'!M$52</f>
        <v>405</v>
      </c>
      <c r="K42" s="170"/>
      <c r="L42" s="170"/>
      <c r="M42" s="170">
        <f>'実質公債費比率（分子）の構造'!N$52</f>
        <v>378</v>
      </c>
      <c r="N42" s="170"/>
      <c r="O42" s="170"/>
      <c r="P42" s="170">
        <f>'実質公債費比率（分子）の構造'!O$52</f>
        <v>374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37</v>
      </c>
      <c r="C46" s="170"/>
      <c r="D46" s="170"/>
      <c r="E46" s="170">
        <f>'実質公債費比率（分子）の構造'!L$48</f>
        <v>55</v>
      </c>
      <c r="F46" s="170"/>
      <c r="G46" s="170"/>
      <c r="H46" s="170">
        <f>'実質公債費比率（分子）の構造'!M$48</f>
        <v>46</v>
      </c>
      <c r="I46" s="170"/>
      <c r="J46" s="170"/>
      <c r="K46" s="170">
        <f>'実質公債費比率（分子）の構造'!N$48</f>
        <v>51</v>
      </c>
      <c r="L46" s="170"/>
      <c r="M46" s="170"/>
      <c r="N46" s="170">
        <f>'実質公債費比率（分子）の構造'!O$48</f>
        <v>51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345</v>
      </c>
      <c r="C49" s="170"/>
      <c r="D49" s="170"/>
      <c r="E49" s="170">
        <f>'実質公債費比率（分子）の構造'!L$45</f>
        <v>372</v>
      </c>
      <c r="F49" s="170"/>
      <c r="G49" s="170"/>
      <c r="H49" s="170">
        <f>'実質公債費比率（分子）の構造'!M$45</f>
        <v>383</v>
      </c>
      <c r="I49" s="170"/>
      <c r="J49" s="170"/>
      <c r="K49" s="170">
        <f>'実質公債費比率（分子）の構造'!N$45</f>
        <v>381</v>
      </c>
      <c r="L49" s="170"/>
      <c r="M49" s="170"/>
      <c r="N49" s="170">
        <f>'実質公債費比率（分子）の構造'!O$45</f>
        <v>397</v>
      </c>
      <c r="O49" s="170"/>
      <c r="P49" s="170"/>
    </row>
    <row r="50" spans="1:16" x14ac:dyDescent="0.2">
      <c r="A50" s="170" t="s">
        <v>67</v>
      </c>
      <c r="B50" s="170" t="e">
        <f>NA()</f>
        <v>#N/A</v>
      </c>
      <c r="C50" s="170">
        <f>IF(ISNUMBER('実質公債費比率（分子）の構造'!K$53),'実質公債費比率（分子）の構造'!K$53,NA())</f>
        <v>27</v>
      </c>
      <c r="D50" s="170" t="e">
        <f>NA()</f>
        <v>#N/A</v>
      </c>
      <c r="E50" s="170" t="e">
        <f>NA()</f>
        <v>#N/A</v>
      </c>
      <c r="F50" s="170">
        <f>IF(ISNUMBER('実質公債費比率（分子）の構造'!L$53),'実質公債費比率（分子）の構造'!L$53,NA())</f>
        <v>40</v>
      </c>
      <c r="G50" s="170" t="e">
        <f>NA()</f>
        <v>#N/A</v>
      </c>
      <c r="H50" s="170" t="e">
        <f>NA()</f>
        <v>#N/A</v>
      </c>
      <c r="I50" s="170">
        <f>IF(ISNUMBER('実質公債費比率（分子）の構造'!M$53),'実質公債費比率（分子）の構造'!M$53,NA())</f>
        <v>24</v>
      </c>
      <c r="J50" s="170" t="e">
        <f>NA()</f>
        <v>#N/A</v>
      </c>
      <c r="K50" s="170" t="e">
        <f>NA()</f>
        <v>#N/A</v>
      </c>
      <c r="L50" s="170">
        <f>IF(ISNUMBER('実質公債費比率（分子）の構造'!N$53),'実質公債費比率（分子）の構造'!N$53,NA())</f>
        <v>54</v>
      </c>
      <c r="M50" s="170" t="e">
        <f>NA()</f>
        <v>#N/A</v>
      </c>
      <c r="N50" s="170" t="e">
        <f>NA()</f>
        <v>#N/A</v>
      </c>
      <c r="O50" s="170">
        <f>IF(ISNUMBER('実質公債費比率（分子）の構造'!O$53),'実質公債費比率（分子）の構造'!O$53,NA())</f>
        <v>74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3574</v>
      </c>
      <c r="E56" s="169"/>
      <c r="F56" s="169"/>
      <c r="G56" s="169">
        <f>'将来負担比率（分子）の構造'!J$52</f>
        <v>3372</v>
      </c>
      <c r="H56" s="169"/>
      <c r="I56" s="169"/>
      <c r="J56" s="169">
        <f>'将来負担比率（分子）の構造'!K$52</f>
        <v>3451</v>
      </c>
      <c r="K56" s="169"/>
      <c r="L56" s="169"/>
      <c r="M56" s="169">
        <f>'将来負担比率（分子）の構造'!L$52</f>
        <v>3384</v>
      </c>
      <c r="N56" s="169"/>
      <c r="O56" s="169"/>
      <c r="P56" s="169">
        <f>'将来負担比率（分子）の構造'!M$52</f>
        <v>3227</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3918</v>
      </c>
      <c r="E58" s="169"/>
      <c r="F58" s="169"/>
      <c r="G58" s="169">
        <f>'将来負担比率（分子）の構造'!J$50</f>
        <v>4169</v>
      </c>
      <c r="H58" s="169"/>
      <c r="I58" s="169"/>
      <c r="J58" s="169">
        <f>'将来負担比率（分子）の構造'!K$50</f>
        <v>4783</v>
      </c>
      <c r="K58" s="169"/>
      <c r="L58" s="169"/>
      <c r="M58" s="169">
        <f>'将来負担比率（分子）の構造'!L$50</f>
        <v>5084</v>
      </c>
      <c r="N58" s="169"/>
      <c r="O58" s="169"/>
      <c r="P58" s="169">
        <f>'将来負担比率（分子）の構造'!M$50</f>
        <v>5875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334</v>
      </c>
      <c r="C62" s="169"/>
      <c r="D62" s="169"/>
      <c r="E62" s="169">
        <f>'将来負担比率（分子）の構造'!J$45</f>
        <v>331</v>
      </c>
      <c r="F62" s="169"/>
      <c r="G62" s="169"/>
      <c r="H62" s="169">
        <f>'将来負担比率（分子）の構造'!K$45</f>
        <v>347</v>
      </c>
      <c r="I62" s="169"/>
      <c r="J62" s="169"/>
      <c r="K62" s="169">
        <f>'将来負担比率（分子）の構造'!L$45</f>
        <v>352</v>
      </c>
      <c r="L62" s="169"/>
      <c r="M62" s="169"/>
      <c r="N62" s="169">
        <f>'将来負担比率（分子）の構造'!M$45</f>
        <v>410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519</v>
      </c>
      <c r="C64" s="169"/>
      <c r="D64" s="169"/>
      <c r="E64" s="169">
        <f>'将来負担比率（分子）の構造'!J$43</f>
        <v>505</v>
      </c>
      <c r="F64" s="169"/>
      <c r="G64" s="169"/>
      <c r="H64" s="169">
        <f>'将来負担比率（分子）の構造'!K$43</f>
        <v>463</v>
      </c>
      <c r="I64" s="169"/>
      <c r="J64" s="169"/>
      <c r="K64" s="169">
        <f>'将来負担比率（分子）の構造'!L$43</f>
        <v>421</v>
      </c>
      <c r="L64" s="169"/>
      <c r="M64" s="169"/>
      <c r="N64" s="169">
        <f>'将来負担比率（分子）の構造'!M$43</f>
        <v>371</v>
      </c>
      <c r="O64" s="169"/>
      <c r="P64" s="169"/>
    </row>
    <row r="65" spans="1:16" x14ac:dyDescent="0.2">
      <c r="A65" s="169" t="s">
        <v>32</v>
      </c>
      <c r="B65" s="169">
        <f>'将来負担比率（分子）の構造'!I$42</f>
        <v>1</v>
      </c>
      <c r="C65" s="169"/>
      <c r="D65" s="169"/>
      <c r="E65" s="169">
        <f>'将来負担比率（分子）の構造'!J$42</f>
        <v>1</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3812</v>
      </c>
      <c r="C66" s="169"/>
      <c r="D66" s="169"/>
      <c r="E66" s="169">
        <f>'将来負担比率（分子）の構造'!J$41</f>
        <v>3646</v>
      </c>
      <c r="F66" s="169"/>
      <c r="G66" s="169"/>
      <c r="H66" s="169">
        <f>'将来負担比率（分子）の構造'!K$41</f>
        <v>3825</v>
      </c>
      <c r="I66" s="169"/>
      <c r="J66" s="169"/>
      <c r="K66" s="169">
        <f>'将来負担比率（分子）の構造'!L$41</f>
        <v>3884</v>
      </c>
      <c r="L66" s="169"/>
      <c r="M66" s="169"/>
      <c r="N66" s="169">
        <f>'将来負担比率（分子）の構造'!M$41</f>
        <v>3668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1436</v>
      </c>
      <c r="C72" s="173">
        <f>基金残高に係る経年分析!G55</f>
        <v>1436</v>
      </c>
      <c r="D72" s="173">
        <f>基金残高に係る経年分析!H55</f>
        <v>1436</v>
      </c>
    </row>
    <row r="73" spans="1:16" x14ac:dyDescent="0.2">
      <c r="A73" s="172" t="s">
        <v>74</v>
      </c>
      <c r="B73" s="173">
        <f>基金残高に係る経年分析!F56</f>
        <v>710</v>
      </c>
      <c r="C73" s="173">
        <f>基金残高に係る経年分析!G56</f>
        <v>754</v>
      </c>
      <c r="D73" s="173">
        <f>基金残高に係る経年分析!H56</f>
        <v>754</v>
      </c>
    </row>
    <row r="74" spans="1:16" x14ac:dyDescent="0.2">
      <c r="A74" s="172" t="s">
        <v>75</v>
      </c>
      <c r="B74" s="173">
        <f>基金残高に係る経年分析!F57</f>
        <v>2543</v>
      </c>
      <c r="C74" s="173">
        <f>基金残高に係る経年分析!G57</f>
        <v>2795</v>
      </c>
      <c r="D74" s="173">
        <f>基金残高に係る経年分析!H57</f>
        <v>3598</v>
      </c>
    </row>
  </sheetData>
  <sheetProtection algorithmName="SHA-512" hashValue="gDnmBFVQ92a6zxfdIa3YOoyigX5wRnTIZfUu9qhAPD7879Qi/wwGyVEvOuDBOy5Yd/7iQMwjayR0IjBzi3z0sA==" saltValue="2lvXKc7M4zMdmdPbllrM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2025-02-19T02:50:00Z</dcterms:created>
  <dcterms:modified xsi:type="dcterms:W3CDTF">2025-03-18T05:05:41Z</dcterms:modified>
  <cp:category/>
</cp:coreProperties>
</file>