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ans005\101_総務課\12財政\07公会計\R6\県メール\070303_R5財政状況資料集(市町村依頼)\★提出\"/>
    </mc:Choice>
  </mc:AlternateContent>
  <xr:revisionPtr revIDLastSave="0" documentId="13_ncr:1_{A76582FB-C686-4D89-A9BD-2F0E875F81ED}" xr6:coauthVersionLast="36" xr6:coauthVersionMax="36" xr10:uidLastSave="{00000000-0000-0000-0000-000000000000}"/>
  <bookViews>
    <workbookView xWindow="0" yWindow="0" windowWidth="28800" windowHeight="14115" tabRatio="891"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CO34" i="10"/>
  <c r="BW34" i="10"/>
  <c r="BW35" i="10" s="1"/>
  <c r="BW36" i="10" s="1"/>
  <c r="BW37" i="10" s="1"/>
  <c r="BW38" i="10" s="1"/>
  <c r="BW39" i="10" s="1"/>
  <c r="BW40" i="10" s="1"/>
  <c r="BW41" i="10" s="1"/>
  <c r="BW42" i="10" s="1"/>
  <c r="BW43"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BE34" i="10" s="1"/>
</calcChain>
</file>

<file path=xl/sharedStrings.xml><?xml version="1.0" encoding="utf-8"?>
<sst xmlns="http://schemas.openxmlformats.org/spreadsheetml/2006/main" count="1148" uniqueCount="578">
  <si>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</si>
  <si>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</si>
  <si>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</si>
  <si>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</si>
  <si>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</si>
  <si>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</si>
  <si>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</si>
  <si>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</si>
  <si>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</si>
  <si>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</si>
  <si>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</si>
  <si>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</si>
  <si>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</si>
  <si>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</si>
  <si>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</si>
  <si>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</si>
  <si>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</si>
  <si>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</si>
  <si>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</si>
  <si>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</si>
  <si>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</si>
  <si>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</si>
  <si>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</si>
  <si>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</si>
  <si>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</si>
  <si>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</si>
  <si>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</si>
  <si>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</si>
  <si>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</si>
  <si>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</si>
  <si>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</si>
  <si>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</si>
  <si>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</si>
  <si>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</si>
  <si>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</si>
  <si>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</si>
  <si>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</si>
  <si>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</si>
  <si>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</si>
  <si>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</si>
  <si>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</si>
  <si>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</si>
  <si>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</si>
  <si>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</si>
  <si>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</si>
  <si>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</si>
  <si>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</si>
  <si>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</si>
  <si>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</si>
  <si>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</si>
  <si>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</si>
  <si>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</si>
  <si>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</si>
  <si>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</si>
  <si>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</si>
  <si>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</si>
  <si>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</si>
  <si>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</si>
  <si>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</si>
  <si>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</si>
  <si>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</si>
  <si>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</si>
  <si>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</si>
  <si>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</si>
  <si>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</si>
  <si>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</si>
  <si>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</si>
  <si>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</si>
  <si>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</si>
  <si>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</si>
  <si>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</si>
  <si>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</si>
  <si>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</si>
  <si>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</si>
  <si>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</si>
  <si>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</si>
  <si>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</si>
  <si>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</si>
  <si>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</si>
  <si>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</si>
  <si>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</si>
  <si>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</si>
  <si>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</si>
  <si>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</si>
  <si>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</si>
  <si>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</si>
  <si>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</si>
  <si>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</si>
  <si>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</si>
  <si>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</si>
  <si>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</si>
  <si>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</si>
  <si>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</si>
  <si>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</si>
  <si>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</si>
  <si>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</si>
  <si>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</si>
  <si>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</si>
  <si>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</si>
  <si>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</si>
  <si>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</si>
  <si>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</si>
  <si>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</si>
  <si>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</si>
  <si>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</si>
  <si>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</si>
  <si>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</si>
  <si>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</si>
  <si>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</si>
  <si>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</si>
  <si>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</si>
  <si>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</si>
  <si>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</si>
  <si>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</si>
  <si>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</si>
  <si>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</si>
  <si>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</si>
  <si>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</si>
  <si>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</si>
  <si>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</si>
  <si>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</si>
  <si>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</si>
  <si>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</si>
  <si>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</si>
  <si>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</si>
  <si>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</si>
  <si>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</si>
  <si>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</si>
  <si>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</si>
  <si>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</si>
  <si>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</si>
  <si>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</si>
  <si>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</si>
  <si>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</si>
  <si>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</si>
  <si>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</si>
  <si>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</si>
  <si>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</si>
  <si>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</si>
  <si>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</si>
  <si>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</si>
  <si>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</si>
  <si>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</si>
  <si>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</si>
  <si>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</si>
  <si>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</si>
  <si>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</si>
  <si>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</si>
  <si>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</si>
  <si>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</si>
  <si>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</si>
  <si>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</si>
  <si>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</si>
  <si>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</si>
  <si>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</si>
  <si>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</si>
  <si>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</si>
  <si>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</si>
  <si>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</si>
  <si>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</si>
  <si>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</si>
  <si>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</si>
  <si>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</si>
  <si>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</si>
  <si>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</si>
  <si>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</si>
  <si>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</si>
  <si>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</si>
  <si>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</si>
  <si>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</si>
  <si>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</si>
  <si>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</si>
  <si>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</si>
  <si>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</si>
  <si>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</si>
  <si>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</si>
  <si>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</si>
  <si>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</si>
  <si>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</si>
  <si>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</si>
  <si>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</si>
  <si>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</si>
  <si>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</si>
  <si>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</si>
  <si>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</si>
  <si>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</si>
  <si>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</si>
  <si>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</si>
  <si>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</si>
  <si>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</si>
  <si>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</si>
  <si>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</si>
  <si>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</si>
  <si>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</si>
  <si>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</si>
  <si>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</si>
  <si>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</si>
  <si>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</si>
  <si>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</si>
  <si>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</si>
  <si>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</si>
  <si>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</si>
  <si>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</si>
  <si>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</si>
  <si>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岐阜県安八町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</si>
  <si>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</si>
  <si>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</si>
  <si>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</si>
  <si>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</si>
  <si>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</si>
  <si>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</si>
  <si>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</si>
  <si>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</si>
  <si>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</si>
  <si>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</si>
  <si>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</si>
  <si>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</si>
  <si>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</si>
  <si>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</si>
  <si>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</si>
  <si>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</si>
  <si>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</si>
  <si>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</si>
  <si>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</si>
  <si>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</si>
  <si>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</si>
  <si>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</si>
  <si>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</si>
  <si>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</si>
  <si>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</si>
  <si>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</si>
  <si>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</si>
  <si>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</si>
  <si>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</si>
  <si>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</si>
  <si>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</si>
  <si>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</si>
  <si>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</si>
  <si>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</si>
  <si>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</si>
  <si>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</si>
  <si>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</si>
  <si>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</si>
  <si>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</si>
  <si>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</si>
  <si>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</si>
  <si>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</si>
  <si>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</si>
  <si>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</si>
  <si>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</si>
  <si>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</si>
  <si>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</si>
  <si>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</si>
  <si>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</si>
  <si>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</si>
  <si>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</si>
  <si>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</si>
  <si>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</si>
  <si>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</si>
  <si>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</si>
  <si>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</si>
  <si>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</si>
  <si>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</si>
  <si>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</si>
  <si>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</si>
  <si>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</si>
  <si>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</si>
  <si>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</si>
  <si>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</si>
  <si>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</si>
  <si>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</si>
  <si>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</si>
  <si>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</si>
  <si>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</si>
  <si>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</si>
  <si>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</si>
  <si>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</si>
  <si>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</si>
  <si>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</si>
  <si>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</si>
  <si>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</si>
  <si>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</si>
  <si>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</si>
  <si>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</si>
  <si>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</si>
  <si>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</si>
  <si>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</si>
  <si>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</si>
  <si>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</si>
  <si>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</si>
  <si>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</si>
  <si>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</si>
  <si>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</si>
  <si>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</si>
  <si>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</si>
  <si>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</si>
  <si>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</si>
  <si>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</si>
  <si>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</si>
  <si>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</si>
  <si>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</si>
  <si>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</si>
  <si>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</si>
  <si>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</si>
  <si>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</si>
  <si>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</si>
  <si>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</si>
  <si>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</si>
  <si>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</si>
  <si>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</si>
  <si>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</si>
  <si>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</si>
  <si>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</si>
  <si>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</si>
  <si>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</si>
  <si>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</si>
  <si>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</si>
  <si>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</si>
  <si>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</si>
  <si>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</si>
  <si>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</si>
  <si>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</si>
  <si>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</si>
  <si>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</si>
  <si>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</si>
  <si>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</si>
  <si>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</si>
  <si>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</si>
  <si>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</si>
  <si>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</si>
  <si>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</si>
  <si>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</si>
  <si>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</si>
  <si>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</si>
  <si>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</si>
  <si>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</si>
  <si>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</si>
  <si>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</si>
  <si>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</si>
  <si>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</si>
  <si>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</si>
  <si>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</si>
  <si>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</si>
  <si>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</si>
  <si>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</si>
  <si>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</si>
  <si>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</si>
  <si>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</si>
  <si>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</si>
  <si>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</si>
  <si>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</si>
  <si>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</si>
  <si>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</si>
  <si>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</si>
  <si>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</si>
  <si>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岐阜県安八町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</si>
  <si>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</si>
  <si>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</si>
  <si>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</si>
  <si>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</si>
  <si>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</si>
  <si>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</si>
  <si>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</si>
  <si>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</si>
  <si>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</si>
  <si>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</si>
  <si>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</si>
  <si>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</si>
  <si>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</si>
  <si>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</si>
  <si>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</si>
  <si>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</si>
  <si>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</si>
  <si>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</si>
  <si>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</si>
  <si>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</si>
  <si>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児童発達支援事業特別会計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</si>
  <si>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</si>
  <si>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</si>
  <si>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</si>
  <si>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</si>
  <si>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</si>
  <si>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</si>
  <si>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</si>
  <si>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</si>
  <si>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</si>
  <si>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</si>
  <si>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</si>
  <si>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</si>
  <si>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</si>
  <si>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</si>
  <si>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</si>
  <si>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</si>
  <si>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</si>
  <si>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</si>
  <si>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</si>
  <si>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</si>
  <si>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</si>
  <si>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</si>
  <si>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</si>
  <si>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</si>
  <si>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</si>
  <si>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</si>
  <si>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</si>
  <si>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</si>
  <si>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</si>
  <si>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</si>
  <si>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</si>
  <si>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</si>
  <si>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</si>
  <si>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</si>
  <si>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</si>
  <si>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</si>
  <si>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</si>
  <si>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</si>
  <si>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</si>
  <si>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</si>
  <si>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</si>
  <si>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</si>
  <si>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</si>
  <si>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</si>
  <si>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</si>
  <si>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</si>
  <si>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</si>
  <si>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</si>
  <si>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</si>
  <si>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</si>
  <si>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</si>
  <si>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</si>
  <si>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</si>
  <si>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</si>
  <si>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</si>
  <si>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</si>
  <si>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</si>
  <si>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</si>
  <si>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</si>
  <si>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</si>
  <si>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</si>
  <si>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</si>
  <si>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</si>
  <si>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</si>
  <si>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</si>
  <si>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</si>
  <si>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</si>
  <si>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</si>
  <si>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</si>
  <si>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</si>
  <si>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</si>
  <si>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</si>
  <si>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</si>
  <si>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</si>
  <si>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</si>
  <si>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</si>
  <si>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</si>
  <si>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</si>
  <si>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</si>
  <si>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</si>
  <si>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</si>
  <si>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</si>
  <si>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</si>
  <si>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</si>
  <si>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</si>
  <si>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</si>
  <si>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</si>
  <si>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</si>
  <si>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</si>
  <si>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</si>
  <si>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</si>
  <si>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</si>
  <si>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</si>
  <si>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</si>
  <si>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</si>
  <si>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</si>
  <si>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</si>
  <si>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</si>
  <si>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</si>
  <si>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</si>
  <si>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</si>
  <si>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</si>
  <si>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</si>
  <si>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</si>
  <si>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</si>
  <si>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</si>
  <si>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</si>
  <si>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</si>
  <si>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</si>
  <si>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</si>
  <si>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</si>
  <si>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</si>
  <si>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</si>
  <si>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</si>
  <si>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</si>
  <si>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</si>
  <si>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</si>
  <si>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</si>
  <si>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</si>
  <si>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</si>
  <si>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</si>
  <si>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</si>
  <si>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</si>
  <si>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</si>
  <si>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</si>
  <si>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</si>
  <si>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</si>
  <si>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</si>
  <si>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</si>
  <si>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</si>
  <si>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</si>
  <si>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</si>
  <si>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</si>
  <si>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</si>
  <si>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</si>
  <si>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</si>
  <si>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</si>
  <si>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</si>
  <si>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</si>
  <si>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</si>
  <si>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</si>
  <si>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</si>
  <si>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</si>
  <si>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</si>
  <si>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</si>
  <si>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</si>
  <si>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</si>
  <si>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</si>
  <si>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</si>
  <si>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</si>
  <si>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</si>
  <si>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</si>
  <si>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</si>
  <si>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</si>
  <si>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</si>
  <si>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2.15</t>
  </si>
  <si>
    <t>▲ 8.70</t>
  </si>
  <si>
    <t>▲ 4.46</t>
  </si>
  <si>
    <t>児童発達支援事業特別会計</t>
  </si>
  <si>
    <t>▲ 0.17</t>
  </si>
  <si>
    <t>▲ 0.18</t>
  </si>
  <si>
    <t>▲ 0.07</t>
  </si>
  <si>
    <t>▲ 0.00</t>
  </si>
  <si>
    <t>土地取得特別会計</t>
  </si>
  <si>
    <t>水道事業会計</t>
  </si>
  <si>
    <t>一般会計</t>
  </si>
  <si>
    <t>公共下水道事業特別会計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</si>
  <si>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</si>
  <si>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</si>
  <si>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</si>
  <si>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</si>
  <si>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</si>
  <si>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</si>
  <si>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</si>
  <si>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</si>
  <si>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</si>
  <si>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西濃環境整備組合</t>
    <rPh sb="0" eb="4">
      <t>セイノウカンキョウ</t>
    </rPh>
    <rPh sb="4" eb="6">
      <t>セイビ</t>
    </rPh>
    <rPh sb="6" eb="8">
      <t>クミアイ</t>
    </rPh>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</si>
  <si>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</si>
  <si>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</si>
  <si>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3">
      <t>セイナンノウ</t>
    </rPh>
    <rPh sb="3" eb="5">
      <t>ソダイ</t>
    </rPh>
    <rPh sb="5" eb="8">
      <t>ハイキブツ</t>
    </rPh>
    <rPh sb="8" eb="10">
      <t>ショリ</t>
    </rPh>
    <rPh sb="10" eb="12">
      <t>クミアイ</t>
    </rPh>
    <phoneticPr fontId="2"/>
  </si>
  <si>
    <t>大垣市・安八郡安八町東安中学校組合</t>
    <rPh sb="0" eb="3">
      <t>オオガキシ</t>
    </rPh>
    <rPh sb="4" eb="6">
      <t>アンパチ</t>
    </rPh>
    <rPh sb="6" eb="7">
      <t>グン</t>
    </rPh>
    <rPh sb="7" eb="10">
      <t>アンパチチョウ</t>
    </rPh>
    <rPh sb="10" eb="15">
      <t>トウアンチュウガッコウ</t>
    </rPh>
    <rPh sb="15" eb="17">
      <t>クミアイ</t>
    </rPh>
    <phoneticPr fontId="2"/>
  </si>
  <si>
    <t>安八郡広域連合</t>
    <rPh sb="0" eb="3">
      <t>アンパチグン</t>
    </rPh>
    <rPh sb="3" eb="7">
      <t>コウイキレンゴウ</t>
    </rPh>
    <phoneticPr fontId="2"/>
  </si>
  <si>
    <t>あすわ苑老人福祉施設事務組合</t>
    <rPh sb="3" eb="4">
      <t>エン</t>
    </rPh>
    <rPh sb="4" eb="6">
      <t>ロウジン</t>
    </rPh>
    <rPh sb="6" eb="8">
      <t>フクシ</t>
    </rPh>
    <rPh sb="8" eb="10">
      <t>シセツ</t>
    </rPh>
    <rPh sb="10" eb="14">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</si>
  <si>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</si>
  <si>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</si>
  <si>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岐阜県後期高齢者医療広域連合（一般会計分）</t>
    <rPh sb="0" eb="3">
      <t>ギフケン</t>
    </rPh>
    <rPh sb="3" eb="8">
      <t>コウキコウレイシャ</t>
    </rPh>
    <rPh sb="8" eb="10">
      <t>イリョウ</t>
    </rPh>
    <rPh sb="10" eb="12">
      <t>コウイキ</t>
    </rPh>
    <rPh sb="12" eb="14">
      <t>レンゴウ</t>
    </rPh>
    <rPh sb="15" eb="20">
      <t>イッパンカイケイブン</t>
    </rPh>
    <phoneticPr fontId="2"/>
  </si>
  <si>
    <t>岐阜県後期高齢者医療広域連合（特別会計分）</t>
    <rPh sb="0" eb="3">
      <t>ギフケン</t>
    </rPh>
    <rPh sb="3" eb="8">
      <t>コウキコウレイシャ</t>
    </rPh>
    <rPh sb="8" eb="10">
      <t>イリョウ</t>
    </rPh>
    <rPh sb="10" eb="12">
      <t>コウイキ</t>
    </rPh>
    <rPh sb="12" eb="14">
      <t>レンゴウ</t>
    </rPh>
    <rPh sb="15" eb="17">
      <t>トクベツ</t>
    </rPh>
    <rPh sb="17" eb="19">
      <t>カイケイ</t>
    </rPh>
    <rPh sb="19" eb="20">
      <t>ブン</t>
    </rPh>
    <phoneticPr fontId="2"/>
  </si>
  <si>
    <t>-</t>
    <phoneticPr fontId="2"/>
  </si>
  <si>
    <t>基金繰入金62</t>
    <rPh sb="0" eb="4">
      <t>キキンクリイレ</t>
    </rPh>
    <rPh sb="4" eb="5">
      <t>キン</t>
    </rPh>
    <phoneticPr fontId="2"/>
  </si>
  <si>
    <t>基金繰入金6</t>
    <rPh sb="0" eb="4">
      <t>キキンクリイレ</t>
    </rPh>
    <rPh sb="4" eb="5">
      <t>キン</t>
    </rPh>
    <phoneticPr fontId="2"/>
  </si>
  <si>
    <t>基金繰入金4</t>
    <rPh sb="0" eb="4">
      <t>キキンクリイレ</t>
    </rPh>
    <rPh sb="4" eb="5">
      <t>キン</t>
    </rPh>
    <phoneticPr fontId="2"/>
  </si>
  <si>
    <t>安八町土地開発公社</t>
    <rPh sb="0" eb="3">
      <t>アンパチチョウ</t>
    </rPh>
    <rPh sb="3" eb="9">
      <t>トチカイハツコウシャ</t>
    </rPh>
    <phoneticPr fontId="2"/>
  </si>
  <si>
    <t>○</t>
    <phoneticPr fontId="2"/>
  </si>
  <si>
    <t>ふるさと基金</t>
    <rPh sb="4" eb="6">
      <t>キキン</t>
    </rPh>
    <phoneticPr fontId="5"/>
  </si>
  <si>
    <t>企業版ふるさと納税基金</t>
    <rPh sb="0" eb="2">
      <t>キギョウ</t>
    </rPh>
    <rPh sb="2" eb="3">
      <t>バン</t>
    </rPh>
    <rPh sb="7" eb="9">
      <t>ノウゼイ</t>
    </rPh>
    <rPh sb="9" eb="11">
      <t>キキン</t>
    </rPh>
    <phoneticPr fontId="2"/>
  </si>
  <si>
    <t>地域福祉基金</t>
    <rPh sb="0" eb="6">
      <t>チイキフクシキキン</t>
    </rPh>
    <phoneticPr fontId="2"/>
  </si>
  <si>
    <t>森林環境譲与税基金</t>
    <rPh sb="0" eb="2">
      <t>シンリン</t>
    </rPh>
    <rPh sb="2" eb="4">
      <t>カンキョウ</t>
    </rPh>
    <rPh sb="4" eb="7">
      <t>ジョウヨゼイ</t>
    </rPh>
    <rPh sb="7" eb="9">
      <t>キキン</t>
    </rPh>
    <phoneticPr fontId="2"/>
  </si>
  <si>
    <t>ふるさと基金農村活性化対策基金</t>
    <rPh sb="4" eb="6">
      <t>キキン</t>
    </rPh>
    <rPh sb="6" eb="8">
      <t>ノウソン</t>
    </rPh>
    <rPh sb="8" eb="11">
      <t>カッセイカ</t>
    </rPh>
    <rPh sb="11" eb="13">
      <t>タイサク</t>
    </rPh>
    <rPh sb="13" eb="15">
      <t>キキン</t>
    </rPh>
    <phoneticPr fontId="5"/>
  </si>
  <si>
    <t>-</t>
    <phoneticPr fontId="2"/>
  </si>
  <si>
    <t>基金繰入金467</t>
    <rPh sb="0" eb="5">
      <t>キキンクリイレキン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</si>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</sst>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97758</c:v>
                </c:pt>
                <c:pt idx="3">
                  <c:v>91338</c:v>
                </c:pt>
                <c:pt idx="4">
                  <c:v>103975</c:v>
                </c:pt>
              </c:numCache>
            </c:numRef>
          </c:val>
          <c:smooth val="0"/>
          <c:extLst>
            <c:ext xmlns:c16="http://schemas.microsoft.com/office/drawing/2014/chart" uri="{C3380CC4-5D6E-409C-BE32-E72D297353CC}">
              <c16:uniqueId val="{00000000-46D6-4E7E-9A0E-AA3D2D8AF7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37045</c:v>
                </c:pt>
                <c:pt idx="1">
                  <c:v>33394</c:v>
                </c:pt>
                <c:pt idx="2">
                  <c:v>58099</c:v>
                </c:pt>
                <c:pt idx="3">
                  <c:v>64270</c:v>
                </c:pt>
                <c:pt idx="4">
                  <c:v>76348</c:v>
                </c:pt>
              </c:numCache>
            </c:numRef>
          </c:val>
          <c:smooth val="0"/>
          <c:extLst>
            <c:ext xmlns:c16="http://schemas.microsoft.com/office/drawing/2014/chart" uri="{C3380CC4-5D6E-409C-BE32-E72D297353CC}">
              <c16:uniqueId val="{00000001-46D6-4E7E-9A0E-AA3D2D8AF7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10.44</c:v>
                </c:pt>
                <c:pt idx="1">
                  <c:v>9.24</c:v>
                </c:pt>
                <c:pt idx="2">
                  <c:v>10.29</c:v>
                </c:pt>
                <c:pt idx="3">
                  <c:v>10.29</c:v>
                </c:pt>
                <c:pt idx="4">
                  <c:v>10.53</c:v>
                </c:pt>
              </c:numCache>
            </c:numRef>
          </c:val>
          <c:extLst>
            <c:ext xmlns:c16="http://schemas.microsoft.com/office/drawing/2014/chart" uri="{C3380CC4-5D6E-409C-BE32-E72D297353CC}">
              <c16:uniqueId val="{00000000-BDB4-4AA2-B709-1BC1FD5070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9.44</c:v>
                </c:pt>
                <c:pt idx="1">
                  <c:v>16.2</c:v>
                </c:pt>
                <c:pt idx="2">
                  <c:v>16.579999999999998</c:v>
                </c:pt>
                <c:pt idx="3">
                  <c:v>15.88</c:v>
                </c:pt>
                <c:pt idx="4">
                  <c:v>17.260000000000002</c:v>
                </c:pt>
              </c:numCache>
            </c:numRef>
          </c:val>
          <c:extLst>
            <c:ext xmlns:c16="http://schemas.microsoft.com/office/drawing/2014/chart" uri="{C3380CC4-5D6E-409C-BE32-E72D297353CC}">
              <c16:uniqueId val="{00000001-BDB4-4AA2-B709-1BC1FD5070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0.12</c:v>
                </c:pt>
                <c:pt idx="1">
                  <c:v>1.43</c:v>
                </c:pt>
                <c:pt idx="2">
                  <c:v>-2.15</c:v>
                </c:pt>
                <c:pt idx="3">
                  <c:v>-8.6999999999999993</c:v>
                </c:pt>
                <c:pt idx="4">
                  <c:v>-4.46</c:v>
                </c:pt>
              </c:numCache>
            </c:numRef>
          </c:val>
          <c:smooth val="0"/>
          <c:extLst>
            <c:ext xmlns:c16="http://schemas.microsoft.com/office/drawing/2014/chart" uri="{C3380CC4-5D6E-409C-BE32-E72D297353CC}">
              <c16:uniqueId val="{00000002-BDB4-4AA2-B709-1BC1FD5070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FC-4D20-A05F-55584A2F99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FC-4D20-A05F-55584A2F99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FC-4D20-A05F-55584A2F997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0.09</c:v>
                </c:pt>
                <c:pt idx="4">
                  <c:v>#N/A</c:v>
                </c:pt>
                <c:pt idx="5">
                  <c:v>0.08</c:v>
                </c:pt>
                <c:pt idx="6">
                  <c:v>#N/A</c:v>
                </c:pt>
                <c:pt idx="7">
                  <c:v>0.11</c:v>
                </c:pt>
                <c:pt idx="8">
                  <c:v>#N/A</c:v>
                </c:pt>
                <c:pt idx="9">
                  <c:v>0.12</c:v>
                </c:pt>
              </c:numCache>
            </c:numRef>
          </c:val>
          <c:extLst>
            <c:ext xmlns:c16="http://schemas.microsoft.com/office/drawing/2014/chart" uri="{C3380CC4-5D6E-409C-BE32-E72D297353CC}">
              <c16:uniqueId val="{00000003-82FC-4D20-A05F-55584A2F997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1.39</c:v>
                </c:pt>
                <c:pt idx="2">
                  <c:v>#N/A</c:v>
                </c:pt>
                <c:pt idx="3">
                  <c:v>2.4900000000000002</c:v>
                </c:pt>
                <c:pt idx="4">
                  <c:v>#N/A</c:v>
                </c:pt>
                <c:pt idx="5">
                  <c:v>1.03</c:v>
                </c:pt>
                <c:pt idx="6">
                  <c:v>#N/A</c:v>
                </c:pt>
                <c:pt idx="7">
                  <c:v>0.77</c:v>
                </c:pt>
                <c:pt idx="8">
                  <c:v>#N/A</c:v>
                </c:pt>
                <c:pt idx="9">
                  <c:v>0.56999999999999995</c:v>
                </c:pt>
              </c:numCache>
            </c:numRef>
          </c:val>
          <c:extLst>
            <c:ext xmlns:c16="http://schemas.microsoft.com/office/drawing/2014/chart" uri="{C3380CC4-5D6E-409C-BE32-E72D297353CC}">
              <c16:uniqueId val="{00000004-82FC-4D20-A05F-55584A2F997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c:v>
                </c:pt>
                <c:pt idx="2">
                  <c:v>#N/A</c:v>
                </c:pt>
                <c:pt idx="3">
                  <c:v>0.6</c:v>
                </c:pt>
                <c:pt idx="4">
                  <c:v>#N/A</c:v>
                </c:pt>
                <c:pt idx="5">
                  <c:v>7.0000000000000007E-2</c:v>
                </c:pt>
                <c:pt idx="6">
                  <c:v>#N/A</c:v>
                </c:pt>
                <c:pt idx="7">
                  <c:v>7.0000000000000007E-2</c:v>
                </c:pt>
                <c:pt idx="8">
                  <c:v>#N/A</c:v>
                </c:pt>
                <c:pt idx="9">
                  <c:v>4.9800000000000004</c:v>
                </c:pt>
              </c:numCache>
            </c:numRef>
          </c:val>
          <c:extLst>
            <c:ext xmlns:c16="http://schemas.microsoft.com/office/drawing/2014/chart" uri="{C3380CC4-5D6E-409C-BE32-E72D297353CC}">
              <c16:uniqueId val="{00000005-82FC-4D20-A05F-55584A2F997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10.41</c:v>
                </c:pt>
                <c:pt idx="2">
                  <c:v>#N/A</c:v>
                </c:pt>
                <c:pt idx="3">
                  <c:v>9.41</c:v>
                </c:pt>
                <c:pt idx="4">
                  <c:v>#N/A</c:v>
                </c:pt>
                <c:pt idx="5">
                  <c:v>10.47</c:v>
                </c:pt>
                <c:pt idx="6">
                  <c:v>#N/A</c:v>
                </c:pt>
                <c:pt idx="7">
                  <c:v>10.36</c:v>
                </c:pt>
                <c:pt idx="8">
                  <c:v>#N/A</c:v>
                </c:pt>
                <c:pt idx="9">
                  <c:v>10.54</c:v>
                </c:pt>
              </c:numCache>
            </c:numRef>
          </c:val>
          <c:extLst>
            <c:ext xmlns:c16="http://schemas.microsoft.com/office/drawing/2014/chart" uri="{C3380CC4-5D6E-409C-BE32-E72D297353CC}">
              <c16:uniqueId val="{00000006-82FC-4D20-A05F-55584A2F997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21.74</c:v>
                </c:pt>
                <c:pt idx="2">
                  <c:v>#N/A</c:v>
                </c:pt>
                <c:pt idx="3">
                  <c:v>22.14</c:v>
                </c:pt>
                <c:pt idx="4">
                  <c:v>#N/A</c:v>
                </c:pt>
                <c:pt idx="5">
                  <c:v>21.65</c:v>
                </c:pt>
                <c:pt idx="6">
                  <c:v>#N/A</c:v>
                </c:pt>
                <c:pt idx="7">
                  <c:v>21.01</c:v>
                </c:pt>
                <c:pt idx="8">
                  <c:v>#N/A</c:v>
                </c:pt>
                <c:pt idx="9">
                  <c:v>19.600000000000001</c:v>
                </c:pt>
              </c:numCache>
            </c:numRef>
          </c:val>
          <c:extLst>
            <c:ext xmlns:c16="http://schemas.microsoft.com/office/drawing/2014/chart" uri="{C3380CC4-5D6E-409C-BE32-E72D297353CC}">
              <c16:uniqueId val="{00000007-82FC-4D20-A05F-55584A2F9970}"/>
            </c:ext>
          </c:extLst>
        </c:ser>
        <c:ser>
          <c:idx val="8"/>
          <c:order val="8"/>
          <c:tx>
            <c:strRef>
              <c:f>データシート!$A$35</c:f>
              <c:strCache>
                <c:ptCount val="1"/>
                <c:pt idx="0">
                  <c:v>土地取得特別会計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8-82FC-4D20-A05F-55584A2F9970}"/>
            </c:ext>
          </c:extLst>
        </c:ser>
        <c:ser>
          <c:idx val="9"/>
          <c:order val="9"/>
          <c:tx>
            <c:strRef>
              <c:f>データシート!$A$36</c:f>
              <c:strCache>
                <c:ptCount val="1"/>
                <c:pt idx="0">
                  <c:v>児童発達支援事業特別会計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0.01</c:v>
                </c:pt>
                <c:pt idx="2">
                  <c:v>0.17</c:v>
                </c:pt>
                <c:pt idx="3">
                  <c:v>#N/A</c:v>
                </c:pt>
                <c:pt idx="4">
                  <c:v>0.18</c:v>
                </c:pt>
                <c:pt idx="5">
                  <c:v>#N/A</c:v>
                </c:pt>
                <c:pt idx="6">
                  <c:v>7.0000000000000007E-2</c:v>
                </c:pt>
                <c:pt idx="7">
                  <c:v>#N/A</c:v>
                </c:pt>
                <c:pt idx="8">
                  <c:v>#N/A</c:v>
                </c:pt>
                <c:pt idx="9">
                  <c:v>0</c:v>
                </c:pt>
              </c:numCache>
            </c:numRef>
          </c:val>
          <c:extLst>
            <c:ext xmlns:c16="http://schemas.microsoft.com/office/drawing/2014/chart" uri="{C3380CC4-5D6E-409C-BE32-E72D297353CC}">
              <c16:uniqueId val="{00000009-82FC-4D20-A05F-55584A2F99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600</c:v>
                </c:pt>
                <c:pt idx="5">
                  <c:v>622</c:v>
                </c:pt>
                <c:pt idx="8">
                  <c:v>631</c:v>
                </c:pt>
                <c:pt idx="11">
                  <c:v>634</c:v>
                </c:pt>
                <c:pt idx="14">
                  <c:v>557</c:v>
                </c:pt>
              </c:numCache>
            </c:numRef>
          </c:val>
          <c:extLst>
            <c:ext xmlns:c16="http://schemas.microsoft.com/office/drawing/2014/chart" uri="{C3380CC4-5D6E-409C-BE32-E72D297353CC}">
              <c16:uniqueId val="{00000000-60C0-4BEB-AF47-26B296DA94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C0-4BEB-AF47-26B296DA94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0C0-4BEB-AF47-26B296DA94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24</c:v>
                </c:pt>
                <c:pt idx="6">
                  <c:v>28</c:v>
                </c:pt>
                <c:pt idx="9">
                  <c:v>28</c:v>
                </c:pt>
                <c:pt idx="12">
                  <c:v>35</c:v>
                </c:pt>
              </c:numCache>
            </c:numRef>
          </c:val>
          <c:extLst>
            <c:ext xmlns:c16="http://schemas.microsoft.com/office/drawing/2014/chart" uri="{C3380CC4-5D6E-409C-BE32-E72D297353CC}">
              <c16:uniqueId val="{00000003-60C0-4BEB-AF47-26B296DA94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413</c:v>
                </c:pt>
                <c:pt idx="3">
                  <c:v>441</c:v>
                </c:pt>
                <c:pt idx="6">
                  <c:v>460</c:v>
                </c:pt>
                <c:pt idx="9">
                  <c:v>458</c:v>
                </c:pt>
                <c:pt idx="12">
                  <c:v>361</c:v>
                </c:pt>
              </c:numCache>
            </c:numRef>
          </c:val>
          <c:extLst>
            <c:ext xmlns:c16="http://schemas.microsoft.com/office/drawing/2014/chart" uri="{C3380CC4-5D6E-409C-BE32-E72D297353CC}">
              <c16:uniqueId val="{00000004-60C0-4BEB-AF47-26B296DA94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C0-4BEB-AF47-26B296DA94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C0-4BEB-AF47-26B296DA94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569</c:v>
                </c:pt>
                <c:pt idx="3">
                  <c:v>592</c:v>
                </c:pt>
                <c:pt idx="6">
                  <c:v>666</c:v>
                </c:pt>
                <c:pt idx="9">
                  <c:v>664</c:v>
                </c:pt>
                <c:pt idx="12">
                  <c:v>656</c:v>
                </c:pt>
              </c:numCache>
            </c:numRef>
          </c:val>
          <c:extLst>
            <c:ext xmlns:c16="http://schemas.microsoft.com/office/drawing/2014/chart" uri="{C3380CC4-5D6E-409C-BE32-E72D297353CC}">
              <c16:uniqueId val="{00000007-60C0-4BEB-AF47-26B296DA94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406</c:v>
                </c:pt>
                <c:pt idx="2">
                  <c:v>#N/A</c:v>
                </c:pt>
                <c:pt idx="3">
                  <c:v>#N/A</c:v>
                </c:pt>
                <c:pt idx="4">
                  <c:v>435</c:v>
                </c:pt>
                <c:pt idx="5">
                  <c:v>#N/A</c:v>
                </c:pt>
                <c:pt idx="6">
                  <c:v>#N/A</c:v>
                </c:pt>
                <c:pt idx="7">
                  <c:v>523</c:v>
                </c:pt>
                <c:pt idx="8">
                  <c:v>#N/A</c:v>
                </c:pt>
                <c:pt idx="9">
                  <c:v>#N/A</c:v>
                </c:pt>
                <c:pt idx="10">
                  <c:v>516</c:v>
                </c:pt>
                <c:pt idx="11">
                  <c:v>#N/A</c:v>
                </c:pt>
                <c:pt idx="12">
                  <c:v>#N/A</c:v>
                </c:pt>
                <c:pt idx="13">
                  <c:v>495</c:v>
                </c:pt>
                <c:pt idx="14">
                  <c:v>#N/A</c:v>
                </c:pt>
              </c:numCache>
            </c:numRef>
          </c:val>
          <c:smooth val="0"/>
          <c:extLst>
            <c:ext xmlns:c16="http://schemas.microsoft.com/office/drawing/2014/chart" uri="{C3380CC4-5D6E-409C-BE32-E72D297353CC}">
              <c16:uniqueId val="{00000008-60C0-4BEB-AF47-26B296DA94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7038</c:v>
                </c:pt>
                <c:pt idx="5">
                  <c:v>6941</c:v>
                </c:pt>
                <c:pt idx="8">
                  <c:v>6498</c:v>
                </c:pt>
                <c:pt idx="11">
                  <c:v>6799</c:v>
                </c:pt>
                <c:pt idx="14">
                  <c:v>6786</c:v>
                </c:pt>
              </c:numCache>
            </c:numRef>
          </c:val>
          <c:extLst>
            <c:ext xmlns:c16="http://schemas.microsoft.com/office/drawing/2014/chart" uri="{C3380CC4-5D6E-409C-BE32-E72D297353CC}">
              <c16:uniqueId val="{00000000-69A2-491C-A0CE-B9D5DB2BD9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72</c:v>
                </c:pt>
                <c:pt idx="5">
                  <c:v>52</c:v>
                </c:pt>
                <c:pt idx="8">
                  <c:v>32</c:v>
                </c:pt>
                <c:pt idx="11">
                  <c:v>11</c:v>
                </c:pt>
                <c:pt idx="14">
                  <c:v>0</c:v>
                </c:pt>
              </c:numCache>
            </c:numRef>
          </c:val>
          <c:extLst>
            <c:ext xmlns:c16="http://schemas.microsoft.com/office/drawing/2014/chart" uri="{C3380CC4-5D6E-409C-BE32-E72D297353CC}">
              <c16:uniqueId val="{00000001-69A2-491C-A0CE-B9D5DB2BD9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627</c:v>
                </c:pt>
                <c:pt idx="5">
                  <c:v>940</c:v>
                </c:pt>
                <c:pt idx="8">
                  <c:v>1236</c:v>
                </c:pt>
                <c:pt idx="11">
                  <c:v>1221</c:v>
                </c:pt>
                <c:pt idx="14">
                  <c:v>1314</c:v>
                </c:pt>
              </c:numCache>
            </c:numRef>
          </c:val>
          <c:extLst>
            <c:ext xmlns:c16="http://schemas.microsoft.com/office/drawing/2014/chart" uri="{C3380CC4-5D6E-409C-BE32-E72D297353CC}">
              <c16:uniqueId val="{00000002-69A2-491C-A0CE-B9D5DB2BD9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A2-491C-A0CE-B9D5DB2BD9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A2-491C-A0CE-B9D5DB2BD9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418</c:v>
                </c:pt>
                <c:pt idx="3">
                  <c:v>465</c:v>
                </c:pt>
                <c:pt idx="6">
                  <c:v>445</c:v>
                </c:pt>
                <c:pt idx="9">
                  <c:v>487</c:v>
                </c:pt>
                <c:pt idx="12">
                  <c:v>518</c:v>
                </c:pt>
              </c:numCache>
            </c:numRef>
          </c:val>
          <c:extLst>
            <c:ext xmlns:c16="http://schemas.microsoft.com/office/drawing/2014/chart" uri="{C3380CC4-5D6E-409C-BE32-E72D297353CC}">
              <c16:uniqueId val="{00000005-69A2-491C-A0CE-B9D5DB2BD9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314</c:v>
                </c:pt>
                <c:pt idx="3">
                  <c:v>350</c:v>
                </c:pt>
                <c:pt idx="6">
                  <c:v>396</c:v>
                </c:pt>
                <c:pt idx="9">
                  <c:v>339</c:v>
                </c:pt>
                <c:pt idx="12">
                  <c:v>314</c:v>
                </c:pt>
              </c:numCache>
            </c:numRef>
          </c:val>
          <c:extLst>
            <c:ext xmlns:c16="http://schemas.microsoft.com/office/drawing/2014/chart" uri="{C3380CC4-5D6E-409C-BE32-E72D297353CC}">
              <c16:uniqueId val="{00000006-69A2-491C-A0CE-B9D5DB2BD9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267</c:v>
                </c:pt>
                <c:pt idx="3">
                  <c:v>299</c:v>
                </c:pt>
                <c:pt idx="6">
                  <c:v>290</c:v>
                </c:pt>
                <c:pt idx="9">
                  <c:v>321</c:v>
                </c:pt>
                <c:pt idx="12">
                  <c:v>320</c:v>
                </c:pt>
              </c:numCache>
            </c:numRef>
          </c:val>
          <c:extLst>
            <c:ext xmlns:c16="http://schemas.microsoft.com/office/drawing/2014/chart" uri="{C3380CC4-5D6E-409C-BE32-E72D297353CC}">
              <c16:uniqueId val="{00000007-69A2-491C-A0CE-B9D5DB2BD9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3578</c:v>
                </c:pt>
                <c:pt idx="3">
                  <c:v>3461</c:v>
                </c:pt>
                <c:pt idx="6">
                  <c:v>3326</c:v>
                </c:pt>
                <c:pt idx="9">
                  <c:v>3102</c:v>
                </c:pt>
                <c:pt idx="12">
                  <c:v>2923</c:v>
                </c:pt>
              </c:numCache>
            </c:numRef>
          </c:val>
          <c:extLst>
            <c:ext xmlns:c16="http://schemas.microsoft.com/office/drawing/2014/chart" uri="{C3380CC4-5D6E-409C-BE32-E72D297353CC}">
              <c16:uniqueId val="{00000008-69A2-491C-A0CE-B9D5DB2BD9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371</c:v>
                </c:pt>
                <c:pt idx="3">
                  <c:v>326</c:v>
                </c:pt>
                <c:pt idx="6">
                  <c:v>328</c:v>
                </c:pt>
                <c:pt idx="9">
                  <c:v>273</c:v>
                </c:pt>
                <c:pt idx="12">
                  <c:v>255</c:v>
                </c:pt>
              </c:numCache>
            </c:numRef>
          </c:val>
          <c:extLst>
            <c:ext xmlns:c16="http://schemas.microsoft.com/office/drawing/2014/chart" uri="{C3380CC4-5D6E-409C-BE32-E72D297353CC}">
              <c16:uniqueId val="{00000009-69A2-491C-A0CE-B9D5DB2BD9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6290</c:v>
                </c:pt>
                <c:pt idx="3">
                  <c:v>6183</c:v>
                </c:pt>
                <c:pt idx="6">
                  <c:v>6106</c:v>
                </c:pt>
                <c:pt idx="9">
                  <c:v>5896</c:v>
                </c:pt>
                <c:pt idx="12">
                  <c:v>6079</c:v>
                </c:pt>
              </c:numCache>
            </c:numRef>
          </c:val>
          <c:extLst>
            <c:ext xmlns:c16="http://schemas.microsoft.com/office/drawing/2014/chart" uri="{C3380CC4-5D6E-409C-BE32-E72D297353CC}">
              <c16:uniqueId val="{0000000A-69A2-491C-A0CE-B9D5DB2BD9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3502</c:v>
                </c:pt>
                <c:pt idx="2">
                  <c:v>#N/A</c:v>
                </c:pt>
                <c:pt idx="3">
                  <c:v>#N/A</c:v>
                </c:pt>
                <c:pt idx="4">
                  <c:v>3151</c:v>
                </c:pt>
                <c:pt idx="5">
                  <c:v>#N/A</c:v>
                </c:pt>
                <c:pt idx="6">
                  <c:v>#N/A</c:v>
                </c:pt>
                <c:pt idx="7">
                  <c:v>3124</c:v>
                </c:pt>
                <c:pt idx="8">
                  <c:v>#N/A</c:v>
                </c:pt>
                <c:pt idx="9">
                  <c:v>#N/A</c:v>
                </c:pt>
                <c:pt idx="10">
                  <c:v>2386</c:v>
                </c:pt>
                <c:pt idx="11">
                  <c:v>#N/A</c:v>
                </c:pt>
                <c:pt idx="12">
                  <c:v>#N/A</c:v>
                </c:pt>
                <c:pt idx="13">
                  <c:v>2308</c:v>
                </c:pt>
                <c:pt idx="14">
                  <c:v>#N/A</c:v>
                </c:pt>
              </c:numCache>
            </c:numRef>
          </c:val>
          <c:smooth val="0"/>
          <c:extLst>
            <c:ext xmlns:c16="http://schemas.microsoft.com/office/drawing/2014/chart" uri="{C3380CC4-5D6E-409C-BE32-E72D297353CC}">
              <c16:uniqueId val="{0000000B-69A2-491C-A0CE-B9D5DB2BD9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737</c:v>
                </c:pt>
                <c:pt idx="1">
                  <c:v>672</c:v>
                </c:pt>
                <c:pt idx="2">
                  <c:v>732</c:v>
                </c:pt>
              </c:numCache>
            </c:numRef>
          </c:val>
          <c:extLst>
            <c:ext xmlns:c16="http://schemas.microsoft.com/office/drawing/2014/chart" uri="{C3380CC4-5D6E-409C-BE32-E72D297353CC}">
              <c16:uniqueId val="{00000000-072B-4D1B-A09F-AAD3DE7FE6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c:v>
                </c:pt>
                <c:pt idx="1">
                  <c:v>88</c:v>
                </c:pt>
                <c:pt idx="2">
                  <c:v>88</c:v>
                </c:pt>
              </c:numCache>
            </c:numRef>
          </c:val>
          <c:extLst>
            <c:ext xmlns:c16="http://schemas.microsoft.com/office/drawing/2014/chart" uri="{C3380CC4-5D6E-409C-BE32-E72D297353CC}">
              <c16:uniqueId val="{00000001-072B-4D1B-A09F-AAD3DE7FE6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103</c:v>
                </c:pt>
                <c:pt idx="1">
                  <c:v>185</c:v>
                </c:pt>
                <c:pt idx="2">
                  <c:v>235</c:v>
                </c:pt>
              </c:numCache>
            </c:numRef>
          </c:val>
          <c:extLst>
            <c:ext xmlns:c16="http://schemas.microsoft.com/office/drawing/2014/chart" uri="{C3380CC4-5D6E-409C-BE32-E72D297353CC}">
              <c16:uniqueId val="{00000002-072B-4D1B-A09F-AAD3DE7FE6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14,465
13,932
18.16
7,561,102
7,073,214
446,610
4,240,031
6,078,510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かつては類似団体平均を大きく上回る財政力指数があったが、大規模事業所の撤退の影響もあり、低下傾向にある。令和２年１２月に安八スマートインターチェンジ周辺を市街化区域に編入し、工業団地の開発を進めている。進出企業も決定しており、近い将来、財政力指数は増加傾向に転ずると推測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41</xdr:row>
      <xdr:rowOff>150888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6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139398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116417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228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81945</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100088</xdr:rowOff>
    </xdr:from>
    <xdr:to>
      <xdr:col>23</xdr:col>
      <xdr:colOff>184150</xdr:colOff>
      <xdr:row>42</xdr:row>
      <xdr:rowOff>30238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116615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扶助費の増加、公債費の増大により、経常経費は高止まりの状況にある。近年は類似団体平均や県平均と近い数値であるが、施設の統廃合などにより、経常経費の削減に努める。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63</xdr:row>
      <xdr:rowOff>119126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1430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136398</xdr:rowOff>
    </xdr:from>
    <xdr:to>
      <xdr:col>19</xdr:col>
      <xdr:colOff>133350</xdr:colOff>
      <xdr:row>63</xdr:row>
      <xdr:rowOff>12954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23398"/>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136398</xdr:rowOff>
    </xdr:from>
    <xdr:to>
      <xdr:col>15</xdr:col>
      <xdr:colOff>82550</xdr:colOff>
      <xdr:row>61</xdr:row>
      <xdr:rowOff>138684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2339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62</xdr:row>
      <xdr:rowOff>5842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971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84853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73931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3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85598</xdr:rowOff>
    </xdr:from>
    <xdr:to>
      <xdr:col>15</xdr:col>
      <xdr:colOff>133350</xdr:colOff>
      <xdr:row>61</xdr:row>
      <xdr:rowOff>15748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25925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87884</xdr:rowOff>
    </xdr:from>
    <xdr:to>
      <xdr:col>11</xdr:col>
      <xdr:colOff>82550</xdr:colOff>
      <xdr:row>62</xdr:row>
      <xdr:rowOff>18034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大きく変わらないものの、人件費は毎年増加傾向にある。また、物件費においては、保守委託料の増、リース物件の増などの要因により、増加傾向にある。また、施設の維持管理費も高止まりの要因であるため、施設の統廃合も踏まえ、更なる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85613</xdr:rowOff>
    </xdr:from>
    <xdr:to>
      <xdr:col>23</xdr:col>
      <xdr:colOff>133350</xdr:colOff>
      <xdr:row>81</xdr:row>
      <xdr:rowOff>109251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73063"/>
          <a:ext cx="8382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71262</xdr:rowOff>
    </xdr:from>
    <xdr:to>
      <xdr:col>19</xdr:col>
      <xdr:colOff>133350</xdr:colOff>
      <xdr:row>81</xdr:row>
      <xdr:rowOff>109251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58712"/>
          <a:ext cx="889000" cy="3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26832</xdr:rowOff>
    </xdr:from>
    <xdr:to>
      <xdr:col>15</xdr:col>
      <xdr:colOff>82550</xdr:colOff>
      <xdr:row>81</xdr:row>
      <xdr:rowOff>71262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14282"/>
          <a:ext cx="889000" cy="4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167469</xdr:rowOff>
    </xdr:from>
    <xdr:to>
      <xdr:col>11</xdr:col>
      <xdr:colOff>31750</xdr:colOff>
      <xdr:row>81</xdr:row>
      <xdr:rowOff>26832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83469"/>
          <a:ext cx="889000" cy="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34813</xdr:rowOff>
    </xdr:from>
    <xdr:to>
      <xdr:col>23</xdr:col>
      <xdr:colOff>184150</xdr:colOff>
      <xdr:row>81</xdr:row>
      <xdr:rowOff>136413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51340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6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58451</xdr:rowOff>
    </xdr:from>
    <xdr:to>
      <xdr:col>19</xdr:col>
      <xdr:colOff>184150</xdr:colOff>
      <xdr:row>81</xdr:row>
      <xdr:rowOff>160051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170228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14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20462</xdr:rowOff>
    </xdr:from>
    <xdr:to>
      <xdr:col>15</xdr:col>
      <xdr:colOff>133350</xdr:colOff>
      <xdr:row>81</xdr:row>
      <xdr:rowOff>122062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132239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7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147482</xdr:rowOff>
    </xdr:from>
    <xdr:to>
      <xdr:col>11</xdr:col>
      <xdr:colOff>82550</xdr:colOff>
      <xdr:row>81</xdr:row>
      <xdr:rowOff>77632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87809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3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116669</xdr:rowOff>
    </xdr:from>
    <xdr:to>
      <xdr:col>7</xdr:col>
      <xdr:colOff>31750</xdr:colOff>
      <xdr:row>81</xdr:row>
      <xdr:rowOff>46819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56996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0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かつては、全国平均を大きく下回り、類似団体内においても最低水準であった。現在も全国町村平均以下ではあるが、給与の適正化を図ったことにラスパイレス指数は上昇した。令和５年は比較的指数の高い職員の退職や異動があったため低下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84</xdr:row>
      <xdr:rowOff>15522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082184"/>
          <a:ext cx="838200" cy="33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15522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3234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106539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3234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2116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％職員を削減する予定であったが、採用を抑制し、退職者も見込みより増えたことにより、前倒しによって達成している。今後も、定員管理計画に基づき、適切な人員管理に努める。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46507</xdr:rowOff>
    </xdr:from>
    <xdr:to>
      <xdr:col>81</xdr:col>
      <xdr:colOff>44450</xdr:colOff>
      <xdr:row>61</xdr:row>
      <xdr:rowOff>58089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04957"/>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58089</xdr:rowOff>
    </xdr:from>
    <xdr:to>
      <xdr:col>77</xdr:col>
      <xdr:colOff>44450</xdr:colOff>
      <xdr:row>61</xdr:row>
      <xdr:rowOff>58089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16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53746</xdr:rowOff>
    </xdr:from>
    <xdr:to>
      <xdr:col>72</xdr:col>
      <xdr:colOff>203200</xdr:colOff>
      <xdr:row>61</xdr:row>
      <xdr:rowOff>58089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1219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53746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93375"/>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52171</xdr:rowOff>
    </xdr:from>
    <xdr:to>
      <xdr:col>68</xdr:col>
      <xdr:colOff>203200</xdr:colOff>
      <xdr:row>61</xdr:row>
      <xdr:rowOff>153771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138548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167157</xdr:rowOff>
    </xdr:from>
    <xdr:to>
      <xdr:col>81</xdr:col>
      <xdr:colOff>95250</xdr:colOff>
      <xdr:row>61</xdr:row>
      <xdr:rowOff>97307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12234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7289</xdr:rowOff>
    </xdr:from>
    <xdr:to>
      <xdr:col>77</xdr:col>
      <xdr:colOff>95250</xdr:colOff>
      <xdr:row>61</xdr:row>
      <xdr:rowOff>108889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7289</xdr:rowOff>
    </xdr:from>
    <xdr:to>
      <xdr:col>73</xdr:col>
      <xdr:colOff>44450</xdr:colOff>
      <xdr:row>61</xdr:row>
      <xdr:rowOff>108889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2946</xdr:rowOff>
    </xdr:from>
    <xdr:to>
      <xdr:col>68</xdr:col>
      <xdr:colOff>203200</xdr:colOff>
      <xdr:row>61</xdr:row>
      <xdr:rowOff>104546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114723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おける返済が一段落したことにより改善傾向にあったが、その後の大型事業である、学校施設整備やスマートインターチェンジ周辺の道路整備による償還が始まったため、今後しばらくの間、高止まりとなる。緊急度・住民ニーズを的確に把握した事業の選択、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1016</xdr:rowOff>
    </xdr:from>
    <xdr:to>
      <xdr:col>81</xdr:col>
      <xdr:colOff>44450</xdr:colOff>
      <xdr:row>44</xdr:row>
      <xdr:rowOff>39624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5448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104902</xdr:rowOff>
    </xdr:from>
    <xdr:to>
      <xdr:col>77</xdr:col>
      <xdr:colOff>44450</xdr:colOff>
      <xdr:row>44</xdr:row>
      <xdr:rowOff>1016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4772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104902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3710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27686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710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160274</xdr:rowOff>
    </xdr:from>
    <xdr:to>
      <xdr:col>81</xdr:col>
      <xdr:colOff>95250</xdr:colOff>
      <xdr:row>44</xdr:row>
      <xdr:rowOff>90424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56151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148336</xdr:rowOff>
    </xdr:from>
    <xdr:to>
      <xdr:col>64</xdr:col>
      <xdr:colOff>152400</xdr:colOff>
      <xdr:row>43</xdr:row>
      <xdr:rowOff>78486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63263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将来負担額については改善傾向にあるが、依然として</a:t>
          </a:r>
          <a:r>
            <a:rPr kumimoji="1" lang="en-US" altLang="ja-JP" sz="1300">
              <a:latin typeface="ＭＳ Ｐゴシック" panose="020B0600070205080204" pitchFamily="50" charset="-128"/>
              <a:ea typeface="ＭＳ Ｐゴシック" panose="020B0600070205080204" pitchFamily="50" charset="-128"/>
            </a:rPr>
            <a:t>62.3</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％と類似団体平均を大きく上回っている。今後は第六次総合計画のもと、事業の精査により新規発行債を抑制し、基金の積立を進めるなど、将来の負担軽減のため、財政の健全化に努める。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114421</xdr:rowOff>
    </xdr:from>
    <xdr:to>
      <xdr:col>81</xdr:col>
      <xdr:colOff>44450</xdr:colOff>
      <xdr:row>17</xdr:row>
      <xdr:rowOff>155787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02907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155787</xdr:rowOff>
    </xdr:from>
    <xdr:to>
      <xdr:col>77</xdr:col>
      <xdr:colOff>44450</xdr:colOff>
      <xdr:row>18</xdr:row>
      <xdr:rowOff>163588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070437"/>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163588</xdr:rowOff>
    </xdr:from>
    <xdr:to>
      <xdr:col>72</xdr:col>
      <xdr:colOff>203200</xdr:colOff>
      <xdr:row>19</xdr:row>
      <xdr:rowOff>51889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249688"/>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51889</xdr:rowOff>
    </xdr:from>
    <xdr:to>
      <xdr:col>68</xdr:col>
      <xdr:colOff>152400</xdr:colOff>
      <xdr:row>20</xdr:row>
      <xdr:rowOff>82671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309439"/>
          <a:ext cx="8890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63621</xdr:rowOff>
    </xdr:from>
    <xdr:to>
      <xdr:col>81</xdr:col>
      <xdr:colOff>95250</xdr:colOff>
      <xdr:row>17</xdr:row>
      <xdr:rowOff>165221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35698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5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104987</xdr:rowOff>
    </xdr:from>
    <xdr:to>
      <xdr:col>77</xdr:col>
      <xdr:colOff>95250</xdr:colOff>
      <xdr:row>18</xdr:row>
      <xdr:rowOff>35137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19914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10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112788</xdr:rowOff>
    </xdr:from>
    <xdr:to>
      <xdr:col>73</xdr:col>
      <xdr:colOff>44450</xdr:colOff>
      <xdr:row>19</xdr:row>
      <xdr:rowOff>42938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27715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8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1089</xdr:rowOff>
    </xdr:from>
    <xdr:to>
      <xdr:col>68</xdr:col>
      <xdr:colOff>203200</xdr:colOff>
      <xdr:row>19</xdr:row>
      <xdr:rowOff>102689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87466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34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31871</xdr:rowOff>
    </xdr:from>
    <xdr:to>
      <xdr:col>64</xdr:col>
      <xdr:colOff>152400</xdr:colOff>
      <xdr:row>20</xdr:row>
      <xdr:rowOff>133471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118248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54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14,465
13,932
18.16
7,561,102
7,073,214
446,610
4,240,031
6,078,510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で、岐阜県平均と比較して同程度の数値となっている。温泉、生涯学習施設、総合体育館、給食センターなどの直営施設があり、職員数が類似団体平均と比較して多い。今後、民間でも実施可能な部分については、指定管理者制度の導入などを進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113284</xdr:rowOff>
    </xdr:from>
    <xdr:to>
      <xdr:col>24</xdr:col>
      <xdr:colOff>25400</xdr:colOff>
      <xdr:row>34</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425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67564</xdr:rowOff>
    </xdr:from>
    <xdr:to>
      <xdr:col>19</xdr:col>
      <xdr:colOff>187325</xdr:colOff>
      <xdr:row>34</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968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67564</xdr:rowOff>
    </xdr:from>
    <xdr:to>
      <xdr:col>15</xdr:col>
      <xdr:colOff>98425</xdr:colOff>
      <xdr:row>34</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968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34</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9628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39624</xdr:rowOff>
    </xdr:from>
    <xdr:to>
      <xdr:col>11</xdr:col>
      <xdr:colOff>60325</xdr:colOff>
      <xdr:row>34</xdr:row>
      <xdr:rowOff>141224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151401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43705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34561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6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67056</xdr:rowOff>
    </xdr:from>
    <xdr:to>
      <xdr:col>20</xdr:col>
      <xdr:colOff>38100</xdr:colOff>
      <xdr:row>34</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2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xdr:rowOff>
    </xdr:from>
    <xdr:to>
      <xdr:col>15</xdr:col>
      <xdr:colOff>149225</xdr:colOff>
      <xdr:row>34</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117348</xdr:rowOff>
    </xdr:from>
    <xdr:to>
      <xdr:col>11</xdr:col>
      <xdr:colOff>60325</xdr:colOff>
      <xdr:row>35</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温泉、生涯学習施設、総合体育館、給食センターなどの直営施設があり、施設の維持管理経費が嵩み、類似団体平均と比較しても高くなっている。施設の統廃合も踏まえ、削減に努める。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75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18</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540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5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19</xdr:row>
      <xdr:rowOff>153670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997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102870</xdr:rowOff>
    </xdr:from>
    <xdr:to>
      <xdr:col>65</xdr:col>
      <xdr:colOff>53975</xdr:colOff>
      <xdr:row>20</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17797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扶助費に係る経常収支比率は類似団体平均に近い割合であるが、前年比で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％増加している。資格審査等の適正化や各種手当への独自加算制度等の内容を精査していくことで、財政負担の適正化に努める。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6356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34472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8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122465</xdr:rowOff>
    </xdr:from>
    <xdr:to>
      <xdr:col>11</xdr:col>
      <xdr:colOff>60325</xdr:colOff>
      <xdr:row>56</xdr:row>
      <xdr:rowOff>52615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近年は増加傾向にあり、令和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類は似団体の平均と同程度となっている。公共下水道事業特別会計への繰出金が経常的に必要となっていることから、料金見直し等の公共下水道事業内での健全化等を図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806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7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54610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7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54610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xdr:rowOff>
    </xdr:from>
    <xdr:to>
      <xdr:col>69</xdr:col>
      <xdr:colOff>142875</xdr:colOff>
      <xdr:row>59</xdr:row>
      <xdr:rowOff>113030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補助費等については、類似団体平均を下回っている。今後は、高齢化に伴う、補助事業の増加が見込まれるため、事業の創設に当たっては十分に内容の精査を行う。</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443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07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76708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スマートインターチェンジ建設事業、小中学校の施設整備事業に集中投資したものの償還が始まり、償還額が増加傾向である。現在は類似単体と同程度であるが、今後、施設の長寿命化等に対する費用も見込む必要があるため、不急事業については借入時期を検討し、公債費の圧縮・平準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7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39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37846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となっている。下水道事業会計への繰出金（元利償還金に充当）については、引き続き必要であるため、使用料の見直し等も検討していく。長期的な視野に立ち健全な財政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77</xdr:row>
      <xdr:rowOff>168911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867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77</xdr:row>
      <xdr:rowOff>85089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048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76</xdr:row>
      <xdr:rowOff>142239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048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114300</xdr:rowOff>
    </xdr:from>
    <xdr:to>
      <xdr:col>69</xdr:col>
      <xdr:colOff>142875</xdr:colOff>
      <xdr:row>78</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134638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146066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62195</xdr:rowOff>
    </xdr:from>
    <xdr:to>
      <xdr:col>29</xdr:col>
      <xdr:colOff>127000</xdr:colOff>
      <xdr:row>17</xdr:row>
      <xdr:rowOff>79221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24470"/>
          <a:ext cx="647700" cy="17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79221</xdr:rowOff>
    </xdr:from>
    <xdr:to>
      <xdr:col>26</xdr:col>
      <xdr:colOff>50800</xdr:colOff>
      <xdr:row>17</xdr:row>
      <xdr:rowOff>90857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41496"/>
          <a:ext cx="698500" cy="1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90857</xdr:rowOff>
    </xdr:from>
    <xdr:to>
      <xdr:col>22</xdr:col>
      <xdr:colOff>114300</xdr:colOff>
      <xdr:row>17</xdr:row>
      <xdr:rowOff>97226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53132"/>
          <a:ext cx="698500" cy="6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97226</xdr:rowOff>
    </xdr:from>
    <xdr:to>
      <xdr:col>18</xdr:col>
      <xdr:colOff>177800</xdr:colOff>
      <xdr:row>17</xdr:row>
      <xdr:rowOff>98780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59501"/>
          <a:ext cx="698500" cy="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117987</xdr:rowOff>
    </xdr:from>
    <xdr:to>
      <xdr:col>19</xdr:col>
      <xdr:colOff>38100</xdr:colOff>
      <xdr:row>17</xdr:row>
      <xdr:rowOff>48137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121054</xdr:rowOff>
    </xdr:from>
    <xdr:to>
      <xdr:col>15</xdr:col>
      <xdr:colOff>101600</xdr:colOff>
      <xdr:row>17</xdr:row>
      <xdr:rowOff>51204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61381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11395</xdr:rowOff>
    </xdr:from>
    <xdr:to>
      <xdr:col>29</xdr:col>
      <xdr:colOff>177800</xdr:colOff>
      <xdr:row>17</xdr:row>
      <xdr:rowOff>112995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7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154922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4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28421</xdr:rowOff>
    </xdr:from>
    <xdr:to>
      <xdr:col>26</xdr:col>
      <xdr:colOff>101600</xdr:colOff>
      <xdr:row>17</xdr:row>
      <xdr:rowOff>130021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90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114798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7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40057</xdr:rowOff>
    </xdr:from>
    <xdr:to>
      <xdr:col>22</xdr:col>
      <xdr:colOff>165100</xdr:colOff>
      <xdr:row>17</xdr:row>
      <xdr:rowOff>141657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0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126434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8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46426</xdr:rowOff>
    </xdr:from>
    <xdr:to>
      <xdr:col>19</xdr:col>
      <xdr:colOff>38100</xdr:colOff>
      <xdr:row>17</xdr:row>
      <xdr:rowOff>148026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0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132803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9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47980</xdr:rowOff>
    </xdr:from>
    <xdr:to>
      <xdr:col>15</xdr:col>
      <xdr:colOff>101600</xdr:colOff>
      <xdr:row>17</xdr:row>
      <xdr:rowOff>149580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1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134357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9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56660</xdr:rowOff>
    </xdr:from>
    <xdr:to>
      <xdr:col>29</xdr:col>
      <xdr:colOff>127000</xdr:colOff>
      <xdr:row>35</xdr:row>
      <xdr:rowOff>88595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667010"/>
          <a:ext cx="647700" cy="3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51722</xdr:rowOff>
    </xdr:from>
    <xdr:to>
      <xdr:col>26</xdr:col>
      <xdr:colOff>50800</xdr:colOff>
      <xdr:row>35</xdr:row>
      <xdr:rowOff>56660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662072"/>
          <a:ext cx="6985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51722</xdr:rowOff>
    </xdr:from>
    <xdr:to>
      <xdr:col>22</xdr:col>
      <xdr:colOff>114300</xdr:colOff>
      <xdr:row>35</xdr:row>
      <xdr:rowOff>195008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62072"/>
          <a:ext cx="698500" cy="14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195008</xdr:rowOff>
    </xdr:from>
    <xdr:to>
      <xdr:col>18</xdr:col>
      <xdr:colOff>177800</xdr:colOff>
      <xdr:row>35</xdr:row>
      <xdr:rowOff>248547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05358"/>
          <a:ext cx="698500" cy="5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37795</xdr:rowOff>
    </xdr:from>
    <xdr:to>
      <xdr:col>29</xdr:col>
      <xdr:colOff>177800</xdr:colOff>
      <xdr:row>35</xdr:row>
      <xdr:rowOff>139395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4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225772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5860</xdr:rowOff>
    </xdr:from>
    <xdr:to>
      <xdr:col>26</xdr:col>
      <xdr:colOff>101600</xdr:colOff>
      <xdr:row>35</xdr:row>
      <xdr:rowOff>107460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1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117637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8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922</xdr:rowOff>
    </xdr:from>
    <xdr:to>
      <xdr:col>22</xdr:col>
      <xdr:colOff>165100</xdr:colOff>
      <xdr:row>35</xdr:row>
      <xdr:rowOff>102522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1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112699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8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144208</xdr:rowOff>
    </xdr:from>
    <xdr:to>
      <xdr:col>19</xdr:col>
      <xdr:colOff>38100</xdr:colOff>
      <xdr:row>35</xdr:row>
      <xdr:rowOff>245808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5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255985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2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197747</xdr:rowOff>
    </xdr:from>
    <xdr:to>
      <xdr:col>15</xdr:col>
      <xdr:colOff>101600</xdr:colOff>
      <xdr:row>35</xdr:row>
      <xdr:rowOff>299347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08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284124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9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14,465
13,932
18.16
7,561,102
7,073,214
446,610
4,240,031
6,078,510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77690</xdr:rowOff>
    </xdr:from>
    <xdr:to>
      <xdr:col>24</xdr:col>
      <xdr:colOff>63500</xdr:colOff>
      <xdr:row>36</xdr:row>
      <xdr:rowOff>84347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49890"/>
          <a:ext cx="8382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84347</xdr:rowOff>
    </xdr:from>
    <xdr:to>
      <xdr:col>19</xdr:col>
      <xdr:colOff>177800</xdr:colOff>
      <xdr:row>36</xdr:row>
      <xdr:rowOff>95814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56547"/>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95814</xdr:rowOff>
    </xdr:from>
    <xdr:to>
      <xdr:col>15</xdr:col>
      <xdr:colOff>50800</xdr:colOff>
      <xdr:row>36</xdr:row>
      <xdr:rowOff>99690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68014"/>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99690</xdr:rowOff>
    </xdr:from>
    <xdr:to>
      <xdr:col>10</xdr:col>
      <xdr:colOff>114300</xdr:colOff>
      <xdr:row>37</xdr:row>
      <xdr:rowOff>4108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71890"/>
          <a:ext cx="889000" cy="7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150622</xdr:rowOff>
    </xdr:from>
    <xdr:to>
      <xdr:col>10</xdr:col>
      <xdr:colOff>165100</xdr:colOff>
      <xdr:row>36</xdr:row>
      <xdr:rowOff>80772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97299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24613</xdr:rowOff>
    </xdr:from>
    <xdr:to>
      <xdr:col>6</xdr:col>
      <xdr:colOff>38100</xdr:colOff>
      <xdr:row>36</xdr:row>
      <xdr:rowOff>126213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142740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26890</xdr:rowOff>
    </xdr:from>
    <xdr:to>
      <xdr:col>24</xdr:col>
      <xdr:colOff>114300</xdr:colOff>
      <xdr:row>36</xdr:row>
      <xdr:rowOff>128490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5317</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33547</xdr:rowOff>
    </xdr:from>
    <xdr:to>
      <xdr:col>20</xdr:col>
      <xdr:colOff>38100</xdr:colOff>
      <xdr:row>36</xdr:row>
      <xdr:rowOff>135147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126274</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45014</xdr:rowOff>
    </xdr:from>
    <xdr:to>
      <xdr:col>15</xdr:col>
      <xdr:colOff>101600</xdr:colOff>
      <xdr:row>36</xdr:row>
      <xdr:rowOff>146614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137741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48890</xdr:rowOff>
    </xdr:from>
    <xdr:to>
      <xdr:col>10</xdr:col>
      <xdr:colOff>165100</xdr:colOff>
      <xdr:row>36</xdr:row>
      <xdr:rowOff>150490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141617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1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124758</xdr:rowOff>
    </xdr:from>
    <xdr:to>
      <xdr:col>6</xdr:col>
      <xdr:colOff>38100</xdr:colOff>
      <xdr:row>37</xdr:row>
      <xdr:rowOff>54908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46035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84013</xdr:rowOff>
    </xdr:from>
    <xdr:to>
      <xdr:col>24</xdr:col>
      <xdr:colOff>63500</xdr:colOff>
      <xdr:row>56</xdr:row>
      <xdr:rowOff>127127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85213"/>
          <a:ext cx="8382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84013</xdr:rowOff>
    </xdr:from>
    <xdr:to>
      <xdr:col>19</xdr:col>
      <xdr:colOff>177800</xdr:colOff>
      <xdr:row>56</xdr:row>
      <xdr:rowOff>117270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85213"/>
          <a:ext cx="889000" cy="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117270</xdr:rowOff>
    </xdr:from>
    <xdr:to>
      <xdr:col>15</xdr:col>
      <xdr:colOff>50800</xdr:colOff>
      <xdr:row>56</xdr:row>
      <xdr:rowOff>170241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18470"/>
          <a:ext cx="889000" cy="5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130620</xdr:rowOff>
    </xdr:from>
    <xdr:to>
      <xdr:col>10</xdr:col>
      <xdr:colOff>114300</xdr:colOff>
      <xdr:row>56</xdr:row>
      <xdr:rowOff>170241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731820"/>
          <a:ext cx="889000" cy="3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18455</xdr:rowOff>
    </xdr:from>
    <xdr:to>
      <xdr:col>10</xdr:col>
      <xdr:colOff>165100</xdr:colOff>
      <xdr:row>56</xdr:row>
      <xdr:rowOff>120055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136582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156049</xdr:rowOff>
    </xdr:from>
    <xdr:to>
      <xdr:col>6</xdr:col>
      <xdr:colOff>38100</xdr:colOff>
      <xdr:row>56</xdr:row>
      <xdr:rowOff>86199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102726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76327</xdr:rowOff>
    </xdr:from>
    <xdr:to>
      <xdr:col>24</xdr:col>
      <xdr:colOff>114300</xdr:colOff>
      <xdr:row>57</xdr:row>
      <xdr:rowOff>6477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162704</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33213</xdr:rowOff>
    </xdr:from>
    <xdr:to>
      <xdr:col>20</xdr:col>
      <xdr:colOff>38100</xdr:colOff>
      <xdr:row>56</xdr:row>
      <xdr:rowOff>134813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125940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2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66470</xdr:rowOff>
    </xdr:from>
    <xdr:to>
      <xdr:col>15</xdr:col>
      <xdr:colOff>101600</xdr:colOff>
      <xdr:row>56</xdr:row>
      <xdr:rowOff>168070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159197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6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119441</xdr:rowOff>
    </xdr:from>
    <xdr:to>
      <xdr:col>10</xdr:col>
      <xdr:colOff>165100</xdr:colOff>
      <xdr:row>57</xdr:row>
      <xdr:rowOff>49591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40718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1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79820</xdr:rowOff>
    </xdr:from>
    <xdr:to>
      <xdr:col>6</xdr:col>
      <xdr:colOff>38100</xdr:colOff>
      <xdr:row>57</xdr:row>
      <xdr:rowOff>9970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7660</xdr:rowOff>
    </xdr:from>
    <xdr:to>
      <xdr:col>24</xdr:col>
      <xdr:colOff>63500</xdr:colOff>
      <xdr:row>78</xdr:row>
      <xdr:rowOff>12415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380760"/>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12415</xdr:rowOff>
    </xdr:from>
    <xdr:to>
      <xdr:col>19</xdr:col>
      <xdr:colOff>177800</xdr:colOff>
      <xdr:row>78</xdr:row>
      <xdr:rowOff>66411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85515"/>
          <a:ext cx="889000" cy="5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54203</xdr:rowOff>
    </xdr:from>
    <xdr:to>
      <xdr:col>15</xdr:col>
      <xdr:colOff>50800</xdr:colOff>
      <xdr:row>78</xdr:row>
      <xdr:rowOff>66411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427303"/>
          <a:ext cx="8890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54203</xdr:rowOff>
    </xdr:from>
    <xdr:to>
      <xdr:col>10</xdr:col>
      <xdr:colOff>114300</xdr:colOff>
      <xdr:row>78</xdr:row>
      <xdr:rowOff>93568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427303"/>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156291</xdr:rowOff>
    </xdr:from>
    <xdr:to>
      <xdr:col>10</xdr:col>
      <xdr:colOff>165100</xdr:colOff>
      <xdr:row>76</xdr:row>
      <xdr:rowOff>86441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01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102968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79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151217</xdr:rowOff>
    </xdr:from>
    <xdr:to>
      <xdr:col>6</xdr:col>
      <xdr:colOff>38100</xdr:colOff>
      <xdr:row>77</xdr:row>
      <xdr:rowOff>81367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97893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5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128310</xdr:rowOff>
    </xdr:from>
    <xdr:to>
      <xdr:col>24</xdr:col>
      <xdr:colOff>114300</xdr:colOff>
      <xdr:row>78</xdr:row>
      <xdr:rowOff>58460</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43237</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133065</xdr:rowOff>
    </xdr:from>
    <xdr:to>
      <xdr:col>20</xdr:col>
      <xdr:colOff>38100</xdr:colOff>
      <xdr:row>78</xdr:row>
      <xdr:rowOff>63215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54342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15611</xdr:rowOff>
    </xdr:from>
    <xdr:to>
      <xdr:col>15</xdr:col>
      <xdr:colOff>101600</xdr:colOff>
      <xdr:row>78</xdr:row>
      <xdr:rowOff>117211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108338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8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3403</xdr:rowOff>
    </xdr:from>
    <xdr:to>
      <xdr:col>10</xdr:col>
      <xdr:colOff>165100</xdr:colOff>
      <xdr:row>78</xdr:row>
      <xdr:rowOff>105003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96130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6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42768</xdr:rowOff>
    </xdr:from>
    <xdr:to>
      <xdr:col>6</xdr:col>
      <xdr:colOff>38100</xdr:colOff>
      <xdr:row>78</xdr:row>
      <xdr:rowOff>144368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4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135495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5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140201</xdr:rowOff>
    </xdr:from>
    <xdr:to>
      <xdr:col>24</xdr:col>
      <xdr:colOff>63500</xdr:colOff>
      <xdr:row>98</xdr:row>
      <xdr:rowOff>40661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70851"/>
          <a:ext cx="838200" cy="7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10878</xdr:rowOff>
    </xdr:from>
    <xdr:to>
      <xdr:col>19</xdr:col>
      <xdr:colOff>177800</xdr:colOff>
      <xdr:row>98</xdr:row>
      <xdr:rowOff>40661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41528"/>
          <a:ext cx="889000" cy="2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10878</xdr:rowOff>
    </xdr:from>
    <xdr:to>
      <xdr:col>15</xdr:col>
      <xdr:colOff>50800</xdr:colOff>
      <xdr:row>98</xdr:row>
      <xdr:rowOff>87764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41528"/>
          <a:ext cx="889000" cy="24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86632</xdr:rowOff>
    </xdr:from>
    <xdr:to>
      <xdr:col>10</xdr:col>
      <xdr:colOff>114300</xdr:colOff>
      <xdr:row>98</xdr:row>
      <xdr:rowOff>87764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888732"/>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11111</xdr:rowOff>
    </xdr:from>
    <xdr:to>
      <xdr:col>10</xdr:col>
      <xdr:colOff>165100</xdr:colOff>
      <xdr:row>97</xdr:row>
      <xdr:rowOff>112711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129238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89401</xdr:rowOff>
    </xdr:from>
    <xdr:to>
      <xdr:col>24</xdr:col>
      <xdr:colOff>114300</xdr:colOff>
      <xdr:row>98</xdr:row>
      <xdr:rowOff>19551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2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67828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161311</xdr:rowOff>
    </xdr:from>
    <xdr:to>
      <xdr:col>20</xdr:col>
      <xdr:colOff>38100</xdr:colOff>
      <xdr:row>98</xdr:row>
      <xdr:rowOff>91461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82588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131528</xdr:rowOff>
    </xdr:from>
    <xdr:to>
      <xdr:col>15</xdr:col>
      <xdr:colOff>101600</xdr:colOff>
      <xdr:row>97</xdr:row>
      <xdr:rowOff>61678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52805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36964</xdr:rowOff>
    </xdr:from>
    <xdr:to>
      <xdr:col>10</xdr:col>
      <xdr:colOff>165100</xdr:colOff>
      <xdr:row>98</xdr:row>
      <xdr:rowOff>138564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129691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3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35832</xdr:rowOff>
    </xdr:from>
    <xdr:to>
      <xdr:col>6</xdr:col>
      <xdr:colOff>38100</xdr:colOff>
      <xdr:row>98</xdr:row>
      <xdr:rowOff>137432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128559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3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35550</xdr:rowOff>
    </xdr:from>
    <xdr:to>
      <xdr:col>55</xdr:col>
      <xdr:colOff>0</xdr:colOff>
      <xdr:row>37</xdr:row>
      <xdr:rowOff>57281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379200"/>
          <a:ext cx="838200" cy="2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35550</xdr:rowOff>
    </xdr:from>
    <xdr:to>
      <xdr:col>50</xdr:col>
      <xdr:colOff>114300</xdr:colOff>
      <xdr:row>37</xdr:row>
      <xdr:rowOff>97889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79200"/>
          <a:ext cx="889000" cy="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147651</xdr:rowOff>
    </xdr:from>
    <xdr:to>
      <xdr:col>45</xdr:col>
      <xdr:colOff>177800</xdr:colOff>
      <xdr:row>37</xdr:row>
      <xdr:rowOff>97889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76951"/>
          <a:ext cx="889000" cy="46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147651</xdr:rowOff>
    </xdr:from>
    <xdr:to>
      <xdr:col>41</xdr:col>
      <xdr:colOff>50800</xdr:colOff>
      <xdr:row>37</xdr:row>
      <xdr:rowOff>99951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76951"/>
          <a:ext cx="889000" cy="4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124155</xdr:rowOff>
    </xdr:from>
    <xdr:to>
      <xdr:col>41</xdr:col>
      <xdr:colOff>101600</xdr:colOff>
      <xdr:row>33</xdr:row>
      <xdr:rowOff>54305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70832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121503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6481</xdr:rowOff>
    </xdr:from>
    <xdr:to>
      <xdr:col>55</xdr:col>
      <xdr:colOff>50800</xdr:colOff>
      <xdr:row>37</xdr:row>
      <xdr:rowOff>108081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92858</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156200</xdr:rowOff>
    </xdr:from>
    <xdr:to>
      <xdr:col>50</xdr:col>
      <xdr:colOff>165100</xdr:colOff>
      <xdr:row>37</xdr:row>
      <xdr:rowOff>86350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77477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2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47089</xdr:rowOff>
    </xdr:from>
    <xdr:to>
      <xdr:col>46</xdr:col>
      <xdr:colOff>38100</xdr:colOff>
      <xdr:row>37</xdr:row>
      <xdr:rowOff>148689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139816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8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96851</xdr:rowOff>
    </xdr:from>
    <xdr:to>
      <xdr:col>41</xdr:col>
      <xdr:colOff>101600</xdr:colOff>
      <xdr:row>35</xdr:row>
      <xdr:rowOff>27001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18128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1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49151</xdr:rowOff>
    </xdr:from>
    <xdr:to>
      <xdr:col>36</xdr:col>
      <xdr:colOff>165100</xdr:colOff>
      <xdr:row>37</xdr:row>
      <xdr:rowOff>150751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141878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8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20998</xdr:rowOff>
    </xdr:from>
    <xdr:to>
      <xdr:col>55</xdr:col>
      <xdr:colOff>0</xdr:colOff>
      <xdr:row>58</xdr:row>
      <xdr:rowOff>60441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65098"/>
          <a:ext cx="838200" cy="3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60441</xdr:rowOff>
    </xdr:from>
    <xdr:to>
      <xdr:col>50</xdr:col>
      <xdr:colOff>114300</xdr:colOff>
      <xdr:row>58</xdr:row>
      <xdr:rowOff>80594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04541"/>
          <a:ext cx="889000" cy="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80594</xdr:rowOff>
    </xdr:from>
    <xdr:to>
      <xdr:col>45</xdr:col>
      <xdr:colOff>177800</xdr:colOff>
      <xdr:row>58</xdr:row>
      <xdr:rowOff>161273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24694"/>
          <a:ext cx="889000" cy="8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149350</xdr:rowOff>
    </xdr:from>
    <xdr:to>
      <xdr:col>41</xdr:col>
      <xdr:colOff>50800</xdr:colOff>
      <xdr:row>58</xdr:row>
      <xdr:rowOff>161273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93450"/>
          <a:ext cx="8890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81402</xdr:rowOff>
    </xdr:from>
    <xdr:to>
      <xdr:col>41</xdr:col>
      <xdr:colOff>101600</xdr:colOff>
      <xdr:row>58</xdr:row>
      <xdr:rowOff>11552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28079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85661</xdr:rowOff>
    </xdr:from>
    <xdr:to>
      <xdr:col>36</xdr:col>
      <xdr:colOff>165100</xdr:colOff>
      <xdr:row>58</xdr:row>
      <xdr:rowOff>15811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32338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141648</xdr:rowOff>
    </xdr:from>
    <xdr:to>
      <xdr:col>55</xdr:col>
      <xdr:colOff>50800</xdr:colOff>
      <xdr:row>58</xdr:row>
      <xdr:rowOff>71798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120075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9641</xdr:rowOff>
    </xdr:from>
    <xdr:to>
      <xdr:col>50</xdr:col>
      <xdr:colOff>165100</xdr:colOff>
      <xdr:row>58</xdr:row>
      <xdr:rowOff>111241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102368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29794</xdr:rowOff>
    </xdr:from>
    <xdr:to>
      <xdr:col>46</xdr:col>
      <xdr:colOff>38100</xdr:colOff>
      <xdr:row>58</xdr:row>
      <xdr:rowOff>131394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122521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6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110473</xdr:rowOff>
    </xdr:from>
    <xdr:to>
      <xdr:col>41</xdr:col>
      <xdr:colOff>101600</xdr:colOff>
      <xdr:row>59</xdr:row>
      <xdr:rowOff>40623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31750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98550</xdr:rowOff>
    </xdr:from>
    <xdr:to>
      <xdr:col>36</xdr:col>
      <xdr:colOff>165100</xdr:colOff>
      <xdr:row>59</xdr:row>
      <xdr:rowOff>28700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19827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3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144870</xdr:rowOff>
    </xdr:from>
    <xdr:to>
      <xdr:col>55</xdr:col>
      <xdr:colOff>0</xdr:colOff>
      <xdr:row>79</xdr:row>
      <xdr:rowOff>2942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17970"/>
          <a:ext cx="8382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64872</xdr:rowOff>
    </xdr:from>
    <xdr:to>
      <xdr:col>50</xdr:col>
      <xdr:colOff>114300</xdr:colOff>
      <xdr:row>78</xdr:row>
      <xdr:rowOff>144870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37972"/>
          <a:ext cx="889000" cy="7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64872</xdr:rowOff>
    </xdr:from>
    <xdr:to>
      <xdr:col>45</xdr:col>
      <xdr:colOff>177800</xdr:colOff>
      <xdr:row>78</xdr:row>
      <xdr:rowOff>100271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37972"/>
          <a:ext cx="889000" cy="3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100271</xdr:rowOff>
    </xdr:from>
    <xdr:to>
      <xdr:col>41</xdr:col>
      <xdr:colOff>50800</xdr:colOff>
      <xdr:row>79</xdr:row>
      <xdr:rowOff>63097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73371"/>
          <a:ext cx="889000" cy="13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61196</xdr:rowOff>
    </xdr:from>
    <xdr:to>
      <xdr:col>41</xdr:col>
      <xdr:colOff>101600</xdr:colOff>
      <xdr:row>77</xdr:row>
      <xdr:rowOff>162796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52498</xdr:rowOff>
    </xdr:from>
    <xdr:to>
      <xdr:col>36</xdr:col>
      <xdr:colOff>165100</xdr:colOff>
      <xdr:row>77</xdr:row>
      <xdr:rowOff>154098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170625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2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123592</xdr:rowOff>
    </xdr:from>
    <xdr:to>
      <xdr:col>55</xdr:col>
      <xdr:colOff>50800</xdr:colOff>
      <xdr:row>79</xdr:row>
      <xdr:rowOff>53742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38519</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94070</xdr:rowOff>
    </xdr:from>
    <xdr:to>
      <xdr:col>50</xdr:col>
      <xdr:colOff>165100</xdr:colOff>
      <xdr:row>79</xdr:row>
      <xdr:rowOff>24220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15347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14072</xdr:rowOff>
    </xdr:from>
    <xdr:to>
      <xdr:col>46</xdr:col>
      <xdr:colOff>38100</xdr:colOff>
      <xdr:row>78</xdr:row>
      <xdr:rowOff>115672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106799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4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49471</xdr:rowOff>
    </xdr:from>
    <xdr:to>
      <xdr:col>41</xdr:col>
      <xdr:colOff>101600</xdr:colOff>
      <xdr:row>78</xdr:row>
      <xdr:rowOff>151071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2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1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12297</xdr:rowOff>
    </xdr:from>
    <xdr:to>
      <xdr:col>36</xdr:col>
      <xdr:colOff>165100</xdr:colOff>
      <xdr:row>79</xdr:row>
      <xdr:rowOff>113897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105024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4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44479</xdr:rowOff>
    </xdr:from>
    <xdr:to>
      <xdr:col>55</xdr:col>
      <xdr:colOff>0</xdr:colOff>
      <xdr:row>97</xdr:row>
      <xdr:rowOff>87694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675129"/>
          <a:ext cx="838200" cy="4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87694</xdr:rowOff>
    </xdr:from>
    <xdr:to>
      <xdr:col>50</xdr:col>
      <xdr:colOff>114300</xdr:colOff>
      <xdr:row>97</xdr:row>
      <xdr:rowOff>147298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718344"/>
          <a:ext cx="889000" cy="5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147298</xdr:rowOff>
    </xdr:from>
    <xdr:to>
      <xdr:col>45</xdr:col>
      <xdr:colOff>177800</xdr:colOff>
      <xdr:row>98</xdr:row>
      <xdr:rowOff>64957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77948"/>
          <a:ext cx="889000" cy="8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170264</xdr:rowOff>
    </xdr:from>
    <xdr:to>
      <xdr:col>41</xdr:col>
      <xdr:colOff>50800</xdr:colOff>
      <xdr:row>98</xdr:row>
      <xdr:rowOff>64957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00914"/>
          <a:ext cx="889000" cy="6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15839</xdr:rowOff>
    </xdr:from>
    <xdr:to>
      <xdr:col>41</xdr:col>
      <xdr:colOff>101600</xdr:colOff>
      <xdr:row>97</xdr:row>
      <xdr:rowOff>117439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133966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24919</xdr:rowOff>
    </xdr:from>
    <xdr:to>
      <xdr:col>36</xdr:col>
      <xdr:colOff>165100</xdr:colOff>
      <xdr:row>97</xdr:row>
      <xdr:rowOff>126519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143046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165129</xdr:rowOff>
    </xdr:from>
    <xdr:to>
      <xdr:col>55</xdr:col>
      <xdr:colOff>50800</xdr:colOff>
      <xdr:row>97</xdr:row>
      <xdr:rowOff>95279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143556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36894</xdr:rowOff>
    </xdr:from>
    <xdr:to>
      <xdr:col>50</xdr:col>
      <xdr:colOff>165100</xdr:colOff>
      <xdr:row>97</xdr:row>
      <xdr:rowOff>138494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129621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76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96498</xdr:rowOff>
    </xdr:from>
    <xdr:to>
      <xdr:col>46</xdr:col>
      <xdr:colOff>38100</xdr:colOff>
      <xdr:row>98</xdr:row>
      <xdr:rowOff>26648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17775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1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14157</xdr:rowOff>
    </xdr:from>
    <xdr:to>
      <xdr:col>41</xdr:col>
      <xdr:colOff>101600</xdr:colOff>
      <xdr:row>98</xdr:row>
      <xdr:rowOff>115757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106884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119464</xdr:rowOff>
    </xdr:from>
    <xdr:to>
      <xdr:col>36</xdr:col>
      <xdr:colOff>165100</xdr:colOff>
      <xdr:row>98</xdr:row>
      <xdr:rowOff>49614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40741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73950</xdr:rowOff>
    </xdr:from>
    <xdr:to>
      <xdr:col>72</xdr:col>
      <xdr:colOff>38100</xdr:colOff>
      <xdr:row>37</xdr:row>
      <xdr:rowOff>4100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2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20627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0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122641</xdr:rowOff>
    </xdr:from>
    <xdr:to>
      <xdr:col>67</xdr:col>
      <xdr:colOff>101600</xdr:colOff>
      <xdr:row>37</xdr:row>
      <xdr:rowOff>52791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29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69318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07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106907</xdr:rowOff>
    </xdr:from>
    <xdr:to>
      <xdr:col>85</xdr:col>
      <xdr:colOff>127000</xdr:colOff>
      <xdr:row>76</xdr:row>
      <xdr:rowOff>109062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37107"/>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106907</xdr:rowOff>
    </xdr:from>
    <xdr:to>
      <xdr:col>81</xdr:col>
      <xdr:colOff>50800</xdr:colOff>
      <xdr:row>76</xdr:row>
      <xdr:rowOff>107862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37107"/>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107862</xdr:rowOff>
    </xdr:from>
    <xdr:to>
      <xdr:col>76</xdr:col>
      <xdr:colOff>114300</xdr:colOff>
      <xdr:row>76</xdr:row>
      <xdr:rowOff>139402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38062"/>
          <a:ext cx="889000" cy="3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139402</xdr:rowOff>
    </xdr:from>
    <xdr:to>
      <xdr:col>71</xdr:col>
      <xdr:colOff>177800</xdr:colOff>
      <xdr:row>76</xdr:row>
      <xdr:rowOff>151009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69602"/>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154268</xdr:rowOff>
    </xdr:from>
    <xdr:to>
      <xdr:col>72</xdr:col>
      <xdr:colOff>38100</xdr:colOff>
      <xdr:row>76</xdr:row>
      <xdr:rowOff>84418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100945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145187</xdr:rowOff>
    </xdr:from>
    <xdr:to>
      <xdr:col>67</xdr:col>
      <xdr:colOff>101600</xdr:colOff>
      <xdr:row>76</xdr:row>
      <xdr:rowOff>75338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91864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58262</xdr:rowOff>
    </xdr:from>
    <xdr:to>
      <xdr:col>85</xdr:col>
      <xdr:colOff>177800</xdr:colOff>
      <xdr:row>76</xdr:row>
      <xdr:rowOff>159862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36689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56107</xdr:rowOff>
    </xdr:from>
    <xdr:to>
      <xdr:col>81</xdr:col>
      <xdr:colOff>101600</xdr:colOff>
      <xdr:row>76</xdr:row>
      <xdr:rowOff>157707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148834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7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57062</xdr:rowOff>
    </xdr:from>
    <xdr:to>
      <xdr:col>76</xdr:col>
      <xdr:colOff>165100</xdr:colOff>
      <xdr:row>76</xdr:row>
      <xdr:rowOff>158662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149789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7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88602</xdr:rowOff>
    </xdr:from>
    <xdr:to>
      <xdr:col>72</xdr:col>
      <xdr:colOff>38100</xdr:colOff>
      <xdr:row>77</xdr:row>
      <xdr:rowOff>18752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1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9879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1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100209</xdr:rowOff>
    </xdr:from>
    <xdr:to>
      <xdr:col>67</xdr:col>
      <xdr:colOff>101600</xdr:colOff>
      <xdr:row>77</xdr:row>
      <xdr:rowOff>30359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21486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2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132412</xdr:rowOff>
    </xdr:from>
    <xdr:to>
      <xdr:col>85</xdr:col>
      <xdr:colOff>127000</xdr:colOff>
      <xdr:row>98</xdr:row>
      <xdr:rowOff>171106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34512"/>
          <a:ext cx="838200" cy="3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150402</xdr:rowOff>
    </xdr:from>
    <xdr:to>
      <xdr:col>81</xdr:col>
      <xdr:colOff>50800</xdr:colOff>
      <xdr:row>98</xdr:row>
      <xdr:rowOff>171106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52502"/>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150402</xdr:rowOff>
    </xdr:from>
    <xdr:to>
      <xdr:col>76</xdr:col>
      <xdr:colOff>114300</xdr:colOff>
      <xdr:row>98</xdr:row>
      <xdr:rowOff>158331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52502"/>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158331</xdr:rowOff>
    </xdr:from>
    <xdr:to>
      <xdr:col>71</xdr:col>
      <xdr:colOff>177800</xdr:colOff>
      <xdr:row>99</xdr:row>
      <xdr:rowOff>22909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60431"/>
          <a:ext cx="889000" cy="3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43157</xdr:rowOff>
    </xdr:from>
    <xdr:to>
      <xdr:col>72</xdr:col>
      <xdr:colOff>38100</xdr:colOff>
      <xdr:row>98</xdr:row>
      <xdr:rowOff>144757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161284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60892</xdr:rowOff>
    </xdr:from>
    <xdr:to>
      <xdr:col>67</xdr:col>
      <xdr:colOff>101600</xdr:colOff>
      <xdr:row>98</xdr:row>
      <xdr:rowOff>162492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7569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81612</xdr:rowOff>
    </xdr:from>
    <xdr:to>
      <xdr:col>85</xdr:col>
      <xdr:colOff>177800</xdr:colOff>
      <xdr:row>99</xdr:row>
      <xdr:rowOff>11762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167989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120306</xdr:rowOff>
    </xdr:from>
    <xdr:to>
      <xdr:col>81</xdr:col>
      <xdr:colOff>101600</xdr:colOff>
      <xdr:row>99</xdr:row>
      <xdr:rowOff>50456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41583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701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99602</xdr:rowOff>
    </xdr:from>
    <xdr:to>
      <xdr:col>76</xdr:col>
      <xdr:colOff>165100</xdr:colOff>
      <xdr:row>99</xdr:row>
      <xdr:rowOff>29752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20879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107531</xdr:rowOff>
    </xdr:from>
    <xdr:to>
      <xdr:col>72</xdr:col>
      <xdr:colOff>38100</xdr:colOff>
      <xdr:row>99</xdr:row>
      <xdr:rowOff>37681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28808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70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143559</xdr:rowOff>
    </xdr:from>
    <xdr:to>
      <xdr:col>67</xdr:col>
      <xdr:colOff>101600</xdr:colOff>
      <xdr:row>99</xdr:row>
      <xdr:rowOff>73709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4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64836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3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54061</xdr:rowOff>
    </xdr:from>
    <xdr:to>
      <xdr:col>102</xdr:col>
      <xdr:colOff>165100</xdr:colOff>
      <xdr:row>36</xdr:row>
      <xdr:rowOff>155661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2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130322</xdr:rowOff>
    </xdr:from>
    <xdr:to>
      <xdr:col>98</xdr:col>
      <xdr:colOff>38100</xdr:colOff>
      <xdr:row>37</xdr:row>
      <xdr:rowOff>60472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76999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07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159842</xdr:rowOff>
    </xdr:from>
    <xdr:to>
      <xdr:col>102</xdr:col>
      <xdr:colOff>165100</xdr:colOff>
      <xdr:row>58</xdr:row>
      <xdr:rowOff>89992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106519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153975</xdr:rowOff>
    </xdr:from>
    <xdr:to>
      <xdr:col>98</xdr:col>
      <xdr:colOff>38100</xdr:colOff>
      <xdr:row>58</xdr:row>
      <xdr:rowOff>84125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100652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59723</xdr:rowOff>
    </xdr:from>
    <xdr:to>
      <xdr:col>116</xdr:col>
      <xdr:colOff>63500</xdr:colOff>
      <xdr:row>75</xdr:row>
      <xdr:rowOff>99608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18473"/>
          <a:ext cx="838200" cy="3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59723</xdr:rowOff>
    </xdr:from>
    <xdr:to>
      <xdr:col>111</xdr:col>
      <xdr:colOff>177800</xdr:colOff>
      <xdr:row>75</xdr:row>
      <xdr:rowOff>71991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18473"/>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71991</xdr:rowOff>
    </xdr:from>
    <xdr:to>
      <xdr:col>107</xdr:col>
      <xdr:colOff>50800</xdr:colOff>
      <xdr:row>75</xdr:row>
      <xdr:rowOff>94100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30741"/>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94100</xdr:rowOff>
    </xdr:from>
    <xdr:to>
      <xdr:col>102</xdr:col>
      <xdr:colOff>114300</xdr:colOff>
      <xdr:row>75</xdr:row>
      <xdr:rowOff>149780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52850"/>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80986</xdr:rowOff>
    </xdr:from>
    <xdr:to>
      <xdr:col>102</xdr:col>
      <xdr:colOff>165100</xdr:colOff>
      <xdr:row>76</xdr:row>
      <xdr:rowOff>11136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51181</xdr:rowOff>
    </xdr:from>
    <xdr:to>
      <xdr:col>98</xdr:col>
      <xdr:colOff>38100</xdr:colOff>
      <xdr:row>75</xdr:row>
      <xdr:rowOff>152781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169308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48808</xdr:rowOff>
    </xdr:from>
    <xdr:to>
      <xdr:col>116</xdr:col>
      <xdr:colOff>114300</xdr:colOff>
      <xdr:row>75</xdr:row>
      <xdr:rowOff>150408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71685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5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8923</xdr:rowOff>
    </xdr:from>
    <xdr:to>
      <xdr:col>112</xdr:col>
      <xdr:colOff>38100</xdr:colOff>
      <xdr:row>75</xdr:row>
      <xdr:rowOff>110523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6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127050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4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21191</xdr:rowOff>
    </xdr:from>
    <xdr:to>
      <xdr:col>107</xdr:col>
      <xdr:colOff>101600</xdr:colOff>
      <xdr:row>75</xdr:row>
      <xdr:rowOff>122791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139318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5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43300</xdr:rowOff>
    </xdr:from>
    <xdr:to>
      <xdr:col>102</xdr:col>
      <xdr:colOff>165100</xdr:colOff>
      <xdr:row>75</xdr:row>
      <xdr:rowOff>144900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161427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98980</xdr:rowOff>
    </xdr:from>
    <xdr:to>
      <xdr:col>98</xdr:col>
      <xdr:colOff>38100</xdr:colOff>
      <xdr:row>76</xdr:row>
      <xdr:rowOff>29130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20257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あたり７６，３４８円であり、前年度比１２，０７８円増となった。また、類似団体と比較して、普通建設事業費は低い状況となっている。平成２９年度にスマートインターチェンジ建設及びその周辺整備に投資し、平成３０年度以降は抑制を進めていたが、再び増加傾向にある。今後の普通建設事業については、事業の取捨選択を徹底し、事業費の縮減を図る。また、その他の性質別においても、類似団体と比較し、概ね低コストで運用されている。</a:t>
          </a:r>
        </a:p>
        <a:p>
          <a:r>
            <a:rPr kumimoji="1" lang="ja-JP" altLang="en-US" sz="1300">
              <a:latin typeface="ＭＳ Ｐゴシック" panose="020B0600070205080204" pitchFamily="50" charset="-128"/>
              <a:ea typeface="ＭＳ Ｐゴシック" panose="020B0600070205080204" pitchFamily="50" charset="-128"/>
            </a:rPr>
            <a:t>人件費については、類似団体と比較し低いものの５年連続の増加となっている。</a:t>
          </a:r>
        </a:p>
        <a:p>
          <a:r>
            <a:rPr kumimoji="1" lang="ja-JP" altLang="en-US" sz="1300">
              <a:latin typeface="ＭＳ Ｐゴシック" panose="020B0600070205080204" pitchFamily="50" charset="-128"/>
              <a:ea typeface="ＭＳ Ｐゴシック" panose="020B0600070205080204" pitchFamily="50" charset="-128"/>
            </a:rPr>
            <a:t>公債費については、住民一人あたり４５，３８１円、増加傾向にあったが、令和５年度は３７７円減と僅かではあるが減少となった。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14,465
13,932
18.16
7,561,102
7,073,214
446,610
4,240,031
6,078,510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49974</xdr:rowOff>
    </xdr:from>
    <xdr:to>
      <xdr:col>24</xdr:col>
      <xdr:colOff>63500</xdr:colOff>
      <xdr:row>38</xdr:row>
      <xdr:rowOff>51880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6507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49213</xdr:rowOff>
    </xdr:from>
    <xdr:to>
      <xdr:col>19</xdr:col>
      <xdr:colOff>177800</xdr:colOff>
      <xdr:row>38</xdr:row>
      <xdr:rowOff>49974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643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49213</xdr:rowOff>
    </xdr:from>
    <xdr:to>
      <xdr:col>15</xdr:col>
      <xdr:colOff>50800</xdr:colOff>
      <xdr:row>38</xdr:row>
      <xdr:rowOff>50356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6431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50356</xdr:rowOff>
    </xdr:from>
    <xdr:to>
      <xdr:col>10</xdr:col>
      <xdr:colOff>114300</xdr:colOff>
      <xdr:row>38</xdr:row>
      <xdr:rowOff>114935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65456"/>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1080</xdr:rowOff>
    </xdr:from>
    <xdr:to>
      <xdr:col>24</xdr:col>
      <xdr:colOff>114300</xdr:colOff>
      <xdr:row>38</xdr:row>
      <xdr:rowOff>102680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87456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170624</xdr:rowOff>
    </xdr:from>
    <xdr:to>
      <xdr:col>20</xdr:col>
      <xdr:colOff>38100</xdr:colOff>
      <xdr:row>38</xdr:row>
      <xdr:rowOff>100774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91901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169863</xdr:rowOff>
    </xdr:from>
    <xdr:to>
      <xdr:col>15</xdr:col>
      <xdr:colOff>101600</xdr:colOff>
      <xdr:row>38</xdr:row>
      <xdr:rowOff>100013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91140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0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171006</xdr:rowOff>
    </xdr:from>
    <xdr:to>
      <xdr:col>10</xdr:col>
      <xdr:colOff>165100</xdr:colOff>
      <xdr:row>38</xdr:row>
      <xdr:rowOff>101156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92283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64135</xdr:rowOff>
    </xdr:from>
    <xdr:to>
      <xdr:col>6</xdr:col>
      <xdr:colOff>38100</xdr:colOff>
      <xdr:row>38</xdr:row>
      <xdr:rowOff>165735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156862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7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61615</xdr:rowOff>
    </xdr:from>
    <xdr:to>
      <xdr:col>24</xdr:col>
      <xdr:colOff>63500</xdr:colOff>
      <xdr:row>57</xdr:row>
      <xdr:rowOff>114028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34265"/>
          <a:ext cx="838200" cy="5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114028</xdr:rowOff>
    </xdr:from>
    <xdr:to>
      <xdr:col>19</xdr:col>
      <xdr:colOff>177800</xdr:colOff>
      <xdr:row>57</xdr:row>
      <xdr:rowOff>130142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86678"/>
          <a:ext cx="889000" cy="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109171</xdr:rowOff>
    </xdr:from>
    <xdr:to>
      <xdr:col>15</xdr:col>
      <xdr:colOff>50800</xdr:colOff>
      <xdr:row>57</xdr:row>
      <xdr:rowOff>130142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10371"/>
          <a:ext cx="889000" cy="19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109171</xdr:rowOff>
    </xdr:from>
    <xdr:to>
      <xdr:col>10</xdr:col>
      <xdr:colOff>114300</xdr:colOff>
      <xdr:row>58</xdr:row>
      <xdr:rowOff>21029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10371"/>
          <a:ext cx="889000" cy="25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81722</xdr:rowOff>
    </xdr:from>
    <xdr:to>
      <xdr:col>10</xdr:col>
      <xdr:colOff>165100</xdr:colOff>
      <xdr:row>56</xdr:row>
      <xdr:rowOff>11872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1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28399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6510</xdr:rowOff>
    </xdr:from>
    <xdr:to>
      <xdr:col>6</xdr:col>
      <xdr:colOff>38100</xdr:colOff>
      <xdr:row>57</xdr:row>
      <xdr:rowOff>108110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124637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5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10815</xdr:rowOff>
    </xdr:from>
    <xdr:to>
      <xdr:col>24</xdr:col>
      <xdr:colOff>114300</xdr:colOff>
      <xdr:row>57</xdr:row>
      <xdr:rowOff>112415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97192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63228</xdr:rowOff>
    </xdr:from>
    <xdr:to>
      <xdr:col>20</xdr:col>
      <xdr:colOff>38100</xdr:colOff>
      <xdr:row>57</xdr:row>
      <xdr:rowOff>164828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155955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2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79342</xdr:rowOff>
    </xdr:from>
    <xdr:to>
      <xdr:col>15</xdr:col>
      <xdr:colOff>101600</xdr:colOff>
      <xdr:row>58</xdr:row>
      <xdr:rowOff>9492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58371</xdr:rowOff>
    </xdr:from>
    <xdr:to>
      <xdr:col>10</xdr:col>
      <xdr:colOff>165100</xdr:colOff>
      <xdr:row>56</xdr:row>
      <xdr:rowOff>159971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151098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5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141679</xdr:rowOff>
    </xdr:from>
    <xdr:to>
      <xdr:col>6</xdr:col>
      <xdr:colOff>38100</xdr:colOff>
      <xdr:row>58</xdr:row>
      <xdr:rowOff>71829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62956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106384</xdr:rowOff>
    </xdr:from>
    <xdr:to>
      <xdr:col>24</xdr:col>
      <xdr:colOff>63500</xdr:colOff>
      <xdr:row>77</xdr:row>
      <xdr:rowOff>115239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308034"/>
          <a:ext cx="8382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94872</xdr:rowOff>
    </xdr:from>
    <xdr:to>
      <xdr:col>19</xdr:col>
      <xdr:colOff>177800</xdr:colOff>
      <xdr:row>77</xdr:row>
      <xdr:rowOff>106384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96522"/>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94872</xdr:rowOff>
    </xdr:from>
    <xdr:to>
      <xdr:col>15</xdr:col>
      <xdr:colOff>50800</xdr:colOff>
      <xdr:row>78</xdr:row>
      <xdr:rowOff>7378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96522"/>
          <a:ext cx="889000" cy="8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7378</xdr:rowOff>
    </xdr:from>
    <xdr:to>
      <xdr:col>10</xdr:col>
      <xdr:colOff>114300</xdr:colOff>
      <xdr:row>78</xdr:row>
      <xdr:rowOff>31353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80478"/>
          <a:ext cx="889000" cy="2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23763</xdr:rowOff>
    </xdr:from>
    <xdr:to>
      <xdr:col>10</xdr:col>
      <xdr:colOff>165100</xdr:colOff>
      <xdr:row>77</xdr:row>
      <xdr:rowOff>125363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141890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29573</xdr:rowOff>
    </xdr:from>
    <xdr:to>
      <xdr:col>6</xdr:col>
      <xdr:colOff>38100</xdr:colOff>
      <xdr:row>77</xdr:row>
      <xdr:rowOff>131173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147700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64439</xdr:rowOff>
    </xdr:from>
    <xdr:to>
      <xdr:col>24</xdr:col>
      <xdr:colOff>114300</xdr:colOff>
      <xdr:row>77</xdr:row>
      <xdr:rowOff>166039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150816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8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55584</xdr:rowOff>
    </xdr:from>
    <xdr:to>
      <xdr:col>20</xdr:col>
      <xdr:colOff>38100</xdr:colOff>
      <xdr:row>77</xdr:row>
      <xdr:rowOff>157184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148311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44072</xdr:rowOff>
    </xdr:from>
    <xdr:to>
      <xdr:col>15</xdr:col>
      <xdr:colOff>101600</xdr:colOff>
      <xdr:row>77</xdr:row>
      <xdr:rowOff>145672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4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136799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3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128028</xdr:rowOff>
    </xdr:from>
    <xdr:to>
      <xdr:col>10</xdr:col>
      <xdr:colOff>165100</xdr:colOff>
      <xdr:row>78</xdr:row>
      <xdr:rowOff>58178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49305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2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152003</xdr:rowOff>
    </xdr:from>
    <xdr:to>
      <xdr:col>6</xdr:col>
      <xdr:colOff>38100</xdr:colOff>
      <xdr:row>78</xdr:row>
      <xdr:rowOff>82153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73280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4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44774</xdr:rowOff>
    </xdr:from>
    <xdr:to>
      <xdr:col>24</xdr:col>
      <xdr:colOff>62865</xdr:colOff>
      <xdr:row>98</xdr:row>
      <xdr:rowOff>87627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75274"/>
          <a:ext cx="1270" cy="141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91454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9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87627</xdr:rowOff>
    </xdr:from>
    <xdr:to>
      <xdr:col>24</xdr:col>
      <xdr:colOff>152400</xdr:colOff>
      <xdr:row>98</xdr:row>
      <xdr:rowOff>87627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8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162901</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44774</xdr:rowOff>
    </xdr:from>
    <xdr:to>
      <xdr:col>24</xdr:col>
      <xdr:colOff>152400</xdr:colOff>
      <xdr:row>90</xdr:row>
      <xdr:rowOff>44774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128842</xdr:rowOff>
    </xdr:from>
    <xdr:to>
      <xdr:col>24</xdr:col>
      <xdr:colOff>63500</xdr:colOff>
      <xdr:row>98</xdr:row>
      <xdr:rowOff>20552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59492"/>
          <a:ext cx="838200" cy="6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143115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9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120238</xdr:rowOff>
    </xdr:from>
    <xdr:to>
      <xdr:col>24</xdr:col>
      <xdr:colOff>114300</xdr:colOff>
      <xdr:row>96</xdr:row>
      <xdr:rowOff>50388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2673</xdr:rowOff>
    </xdr:from>
    <xdr:to>
      <xdr:col>19</xdr:col>
      <xdr:colOff>177800</xdr:colOff>
      <xdr:row>98</xdr:row>
      <xdr:rowOff>20552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804773"/>
          <a:ext cx="8890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115666</xdr:rowOff>
    </xdr:from>
    <xdr:to>
      <xdr:col>20</xdr:col>
      <xdr:colOff>38100</xdr:colOff>
      <xdr:row>96</xdr:row>
      <xdr:rowOff>45816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62343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2673</xdr:rowOff>
    </xdr:from>
    <xdr:to>
      <xdr:col>15</xdr:col>
      <xdr:colOff>50800</xdr:colOff>
      <xdr:row>98</xdr:row>
      <xdr:rowOff>98589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04773"/>
          <a:ext cx="889000" cy="9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127285</xdr:rowOff>
    </xdr:from>
    <xdr:to>
      <xdr:col>15</xdr:col>
      <xdr:colOff>101600</xdr:colOff>
      <xdr:row>96</xdr:row>
      <xdr:rowOff>57435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1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73962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19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98589</xdr:rowOff>
    </xdr:from>
    <xdr:to>
      <xdr:col>10</xdr:col>
      <xdr:colOff>114300</xdr:colOff>
      <xdr:row>98</xdr:row>
      <xdr:rowOff>100828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00689"/>
          <a:ext cx="8890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112607</xdr:rowOff>
    </xdr:from>
    <xdr:to>
      <xdr:col>10</xdr:col>
      <xdr:colOff>165100</xdr:colOff>
      <xdr:row>97</xdr:row>
      <xdr:rowOff>42757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7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59284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4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135068</xdr:rowOff>
    </xdr:from>
    <xdr:to>
      <xdr:col>6</xdr:col>
      <xdr:colOff>38100</xdr:colOff>
      <xdr:row>97</xdr:row>
      <xdr:rowOff>65218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81745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6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78042</xdr:rowOff>
    </xdr:from>
    <xdr:to>
      <xdr:col>24</xdr:col>
      <xdr:colOff>114300</xdr:colOff>
      <xdr:row>98</xdr:row>
      <xdr:rowOff>8192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56469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8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141202</xdr:rowOff>
    </xdr:from>
    <xdr:to>
      <xdr:col>20</xdr:col>
      <xdr:colOff>38100</xdr:colOff>
      <xdr:row>98</xdr:row>
      <xdr:rowOff>71352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62479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6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123323</xdr:rowOff>
    </xdr:from>
    <xdr:to>
      <xdr:col>15</xdr:col>
      <xdr:colOff>101600</xdr:colOff>
      <xdr:row>98</xdr:row>
      <xdr:rowOff>53473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5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44600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47789</xdr:rowOff>
    </xdr:from>
    <xdr:to>
      <xdr:col>10</xdr:col>
      <xdr:colOff>165100</xdr:colOff>
      <xdr:row>98</xdr:row>
      <xdr:rowOff>149389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140516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50028</xdr:rowOff>
    </xdr:from>
    <xdr:to>
      <xdr:col>6</xdr:col>
      <xdr:colOff>38100</xdr:colOff>
      <xdr:row>98</xdr:row>
      <xdr:rowOff>151628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5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142755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162052</xdr:rowOff>
    </xdr:from>
    <xdr:to>
      <xdr:col>41</xdr:col>
      <xdr:colOff>101600</xdr:colOff>
      <xdr:row>38</xdr:row>
      <xdr:rowOff>92202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108729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80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89187</xdr:rowOff>
    </xdr:from>
    <xdr:to>
      <xdr:col>55</xdr:col>
      <xdr:colOff>0</xdr:colOff>
      <xdr:row>58</xdr:row>
      <xdr:rowOff>91625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33287"/>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88212</xdr:rowOff>
    </xdr:from>
    <xdr:to>
      <xdr:col>50</xdr:col>
      <xdr:colOff>114300</xdr:colOff>
      <xdr:row>58</xdr:row>
      <xdr:rowOff>91625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32312"/>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88212</xdr:rowOff>
    </xdr:from>
    <xdr:to>
      <xdr:col>45</xdr:col>
      <xdr:colOff>177800</xdr:colOff>
      <xdr:row>58</xdr:row>
      <xdr:rowOff>110568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32312"/>
          <a:ext cx="8890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110568</xdr:rowOff>
    </xdr:from>
    <xdr:to>
      <xdr:col>41</xdr:col>
      <xdr:colOff>50800</xdr:colOff>
      <xdr:row>58</xdr:row>
      <xdr:rowOff>116329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54668"/>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57810</xdr:rowOff>
    </xdr:from>
    <xdr:to>
      <xdr:col>41</xdr:col>
      <xdr:colOff>101600</xdr:colOff>
      <xdr:row>57</xdr:row>
      <xdr:rowOff>159410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4487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46807</xdr:rowOff>
    </xdr:from>
    <xdr:to>
      <xdr:col>36</xdr:col>
      <xdr:colOff>165100</xdr:colOff>
      <xdr:row>57</xdr:row>
      <xdr:rowOff>148407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164934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38387</xdr:rowOff>
    </xdr:from>
    <xdr:to>
      <xdr:col>55</xdr:col>
      <xdr:colOff>50800</xdr:colOff>
      <xdr:row>58</xdr:row>
      <xdr:rowOff>139987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124764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40825</xdr:rowOff>
    </xdr:from>
    <xdr:to>
      <xdr:col>50</xdr:col>
      <xdr:colOff>165100</xdr:colOff>
      <xdr:row>58</xdr:row>
      <xdr:rowOff>142425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7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37412</xdr:rowOff>
    </xdr:from>
    <xdr:to>
      <xdr:col>46</xdr:col>
      <xdr:colOff>38100</xdr:colOff>
      <xdr:row>58</xdr:row>
      <xdr:rowOff>139012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130139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59768</xdr:rowOff>
    </xdr:from>
    <xdr:to>
      <xdr:col>41</xdr:col>
      <xdr:colOff>101600</xdr:colOff>
      <xdr:row>58</xdr:row>
      <xdr:rowOff>161368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152495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65529</xdr:rowOff>
    </xdr:from>
    <xdr:to>
      <xdr:col>36</xdr:col>
      <xdr:colOff>165100</xdr:colOff>
      <xdr:row>58</xdr:row>
      <xdr:rowOff>167129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158256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23358</xdr:rowOff>
    </xdr:from>
    <xdr:to>
      <xdr:col>55</xdr:col>
      <xdr:colOff>0</xdr:colOff>
      <xdr:row>79</xdr:row>
      <xdr:rowOff>27426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67908"/>
          <a:ext cx="8382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20318</xdr:rowOff>
    </xdr:from>
    <xdr:to>
      <xdr:col>50</xdr:col>
      <xdr:colOff>114300</xdr:colOff>
      <xdr:row>79</xdr:row>
      <xdr:rowOff>27426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64868"/>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1245</xdr:rowOff>
    </xdr:from>
    <xdr:to>
      <xdr:col>45</xdr:col>
      <xdr:colOff>177800</xdr:colOff>
      <xdr:row>79</xdr:row>
      <xdr:rowOff>20318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45795"/>
          <a:ext cx="889000" cy="1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1245</xdr:rowOff>
    </xdr:from>
    <xdr:to>
      <xdr:col>41</xdr:col>
      <xdr:colOff>50800</xdr:colOff>
      <xdr:row>79</xdr:row>
      <xdr:rowOff>13041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45795"/>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98775</xdr:rowOff>
    </xdr:from>
    <xdr:to>
      <xdr:col>41</xdr:col>
      <xdr:colOff>101600</xdr:colOff>
      <xdr:row>78</xdr:row>
      <xdr:rowOff>28925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0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45452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16038</xdr:rowOff>
    </xdr:from>
    <xdr:to>
      <xdr:col>36</xdr:col>
      <xdr:colOff>165100</xdr:colOff>
      <xdr:row>78</xdr:row>
      <xdr:rowOff>117638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134165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144008</xdr:rowOff>
    </xdr:from>
    <xdr:to>
      <xdr:col>55</xdr:col>
      <xdr:colOff>50800</xdr:colOff>
      <xdr:row>79</xdr:row>
      <xdr:rowOff>74158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58935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148076</xdr:rowOff>
    </xdr:from>
    <xdr:to>
      <xdr:col>50</xdr:col>
      <xdr:colOff>165100</xdr:colOff>
      <xdr:row>79</xdr:row>
      <xdr:rowOff>78226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69353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140968</xdr:rowOff>
    </xdr:from>
    <xdr:to>
      <xdr:col>46</xdr:col>
      <xdr:colOff>38100</xdr:colOff>
      <xdr:row>79</xdr:row>
      <xdr:rowOff>71118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62245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121895</xdr:rowOff>
    </xdr:from>
    <xdr:to>
      <xdr:col>41</xdr:col>
      <xdr:colOff>101600</xdr:colOff>
      <xdr:row>79</xdr:row>
      <xdr:rowOff>52045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43172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8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133691</xdr:rowOff>
    </xdr:from>
    <xdr:to>
      <xdr:col>36</xdr:col>
      <xdr:colOff>165100</xdr:colOff>
      <xdr:row>79</xdr:row>
      <xdr:rowOff>63841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54968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157576</xdr:rowOff>
    </xdr:from>
    <xdr:to>
      <xdr:col>55</xdr:col>
      <xdr:colOff>0</xdr:colOff>
      <xdr:row>97</xdr:row>
      <xdr:rowOff>99448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16776"/>
          <a:ext cx="838200" cy="1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157576</xdr:rowOff>
    </xdr:from>
    <xdr:to>
      <xdr:col>50</xdr:col>
      <xdr:colOff>114300</xdr:colOff>
      <xdr:row>97</xdr:row>
      <xdr:rowOff>13646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16776"/>
          <a:ext cx="889000" cy="2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13646</xdr:rowOff>
    </xdr:from>
    <xdr:to>
      <xdr:col>45</xdr:col>
      <xdr:colOff>177800</xdr:colOff>
      <xdr:row>97</xdr:row>
      <xdr:rowOff>97701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44296"/>
          <a:ext cx="889000" cy="8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14509</xdr:rowOff>
    </xdr:from>
    <xdr:to>
      <xdr:col>41</xdr:col>
      <xdr:colOff>50800</xdr:colOff>
      <xdr:row>97</xdr:row>
      <xdr:rowOff>97701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45159"/>
          <a:ext cx="889000" cy="8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123044</xdr:rowOff>
    </xdr:from>
    <xdr:to>
      <xdr:col>41</xdr:col>
      <xdr:colOff>101600</xdr:colOff>
      <xdr:row>97</xdr:row>
      <xdr:rowOff>53194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95374</xdr:rowOff>
    </xdr:from>
    <xdr:to>
      <xdr:col>36</xdr:col>
      <xdr:colOff>165100</xdr:colOff>
      <xdr:row>97</xdr:row>
      <xdr:rowOff>25524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42051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48648</xdr:rowOff>
    </xdr:from>
    <xdr:to>
      <xdr:col>55</xdr:col>
      <xdr:colOff>50800</xdr:colOff>
      <xdr:row>97</xdr:row>
      <xdr:rowOff>150248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27075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106776</xdr:rowOff>
    </xdr:from>
    <xdr:to>
      <xdr:col>50</xdr:col>
      <xdr:colOff>165100</xdr:colOff>
      <xdr:row>97</xdr:row>
      <xdr:rowOff>36926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53453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34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134296</xdr:rowOff>
    </xdr:from>
    <xdr:to>
      <xdr:col>46</xdr:col>
      <xdr:colOff>38100</xdr:colOff>
      <xdr:row>97</xdr:row>
      <xdr:rowOff>64446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80973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46901</xdr:rowOff>
    </xdr:from>
    <xdr:to>
      <xdr:col>41</xdr:col>
      <xdr:colOff>101600</xdr:colOff>
      <xdr:row>97</xdr:row>
      <xdr:rowOff>148501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139628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135159</xdr:rowOff>
    </xdr:from>
    <xdr:to>
      <xdr:col>36</xdr:col>
      <xdr:colOff>165100</xdr:colOff>
      <xdr:row>97</xdr:row>
      <xdr:rowOff>65309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9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56436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8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152603</xdr:rowOff>
    </xdr:from>
    <xdr:to>
      <xdr:col>85</xdr:col>
      <xdr:colOff>127000</xdr:colOff>
      <xdr:row>37</xdr:row>
      <xdr:rowOff>105931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24803"/>
          <a:ext cx="838200" cy="1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54953</xdr:rowOff>
    </xdr:from>
    <xdr:to>
      <xdr:col>81</xdr:col>
      <xdr:colOff>50800</xdr:colOff>
      <xdr:row>37</xdr:row>
      <xdr:rowOff>105931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98603"/>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54953</xdr:rowOff>
    </xdr:from>
    <xdr:to>
      <xdr:col>76</xdr:col>
      <xdr:colOff>114300</xdr:colOff>
      <xdr:row>37</xdr:row>
      <xdr:rowOff>84696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98603"/>
          <a:ext cx="889000" cy="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84696</xdr:rowOff>
    </xdr:from>
    <xdr:to>
      <xdr:col>71</xdr:col>
      <xdr:colOff>177800</xdr:colOff>
      <xdr:row>38</xdr:row>
      <xdr:rowOff>20980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28346"/>
          <a:ext cx="889000" cy="10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118224</xdr:rowOff>
    </xdr:from>
    <xdr:to>
      <xdr:col>72</xdr:col>
      <xdr:colOff>38100</xdr:colOff>
      <xdr:row>37</xdr:row>
      <xdr:rowOff>48374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9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64901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133744</xdr:rowOff>
    </xdr:from>
    <xdr:to>
      <xdr:col>67</xdr:col>
      <xdr:colOff>101600</xdr:colOff>
      <xdr:row>37</xdr:row>
      <xdr:rowOff>63894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80421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101803</xdr:rowOff>
    </xdr:from>
    <xdr:to>
      <xdr:col>85</xdr:col>
      <xdr:colOff>177800</xdr:colOff>
      <xdr:row>37</xdr:row>
      <xdr:rowOff>31953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124680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55131</xdr:rowOff>
    </xdr:from>
    <xdr:to>
      <xdr:col>81</xdr:col>
      <xdr:colOff>101600</xdr:colOff>
      <xdr:row>37</xdr:row>
      <xdr:rowOff>156731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9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147858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4153</xdr:rowOff>
    </xdr:from>
    <xdr:to>
      <xdr:col>76</xdr:col>
      <xdr:colOff>165100</xdr:colOff>
      <xdr:row>37</xdr:row>
      <xdr:rowOff>105753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96880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4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33896</xdr:rowOff>
    </xdr:from>
    <xdr:to>
      <xdr:col>72</xdr:col>
      <xdr:colOff>38100</xdr:colOff>
      <xdr:row>37</xdr:row>
      <xdr:rowOff>135496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126623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141631</xdr:rowOff>
    </xdr:from>
    <xdr:to>
      <xdr:col>67</xdr:col>
      <xdr:colOff>101600</xdr:colOff>
      <xdr:row>38</xdr:row>
      <xdr:rowOff>71780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852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62907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97621</xdr:rowOff>
    </xdr:from>
    <xdr:to>
      <xdr:col>85</xdr:col>
      <xdr:colOff>127000</xdr:colOff>
      <xdr:row>58</xdr:row>
      <xdr:rowOff>100727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10041721"/>
          <a:ext cx="8382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97621</xdr:rowOff>
    </xdr:from>
    <xdr:to>
      <xdr:col>81</xdr:col>
      <xdr:colOff>50800</xdr:colOff>
      <xdr:row>58</xdr:row>
      <xdr:rowOff>112980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10041721"/>
          <a:ext cx="889000" cy="1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102389</xdr:rowOff>
    </xdr:from>
    <xdr:to>
      <xdr:col>76</xdr:col>
      <xdr:colOff>114300</xdr:colOff>
      <xdr:row>58</xdr:row>
      <xdr:rowOff>112980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10046489"/>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102389</xdr:rowOff>
    </xdr:from>
    <xdr:to>
      <xdr:col>71</xdr:col>
      <xdr:colOff>177800</xdr:colOff>
      <xdr:row>58</xdr:row>
      <xdr:rowOff>140984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10046489"/>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155821</xdr:rowOff>
    </xdr:from>
    <xdr:to>
      <xdr:col>72</xdr:col>
      <xdr:colOff>38100</xdr:colOff>
      <xdr:row>58</xdr:row>
      <xdr:rowOff>85971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92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102498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17753</xdr:rowOff>
    </xdr:from>
    <xdr:to>
      <xdr:col>67</xdr:col>
      <xdr:colOff>101600</xdr:colOff>
      <xdr:row>58</xdr:row>
      <xdr:rowOff>119353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9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135880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3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49927</xdr:rowOff>
    </xdr:from>
    <xdr:to>
      <xdr:col>85</xdr:col>
      <xdr:colOff>177800</xdr:colOff>
      <xdr:row>58</xdr:row>
      <xdr:rowOff>151527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136304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90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46821</xdr:rowOff>
    </xdr:from>
    <xdr:to>
      <xdr:col>81</xdr:col>
      <xdr:colOff>101600</xdr:colOff>
      <xdr:row>58</xdr:row>
      <xdr:rowOff>148421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139548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62180</xdr:rowOff>
    </xdr:from>
    <xdr:to>
      <xdr:col>76</xdr:col>
      <xdr:colOff>165100</xdr:colOff>
      <xdr:row>58</xdr:row>
      <xdr:rowOff>163780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100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154907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9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51589</xdr:rowOff>
    </xdr:from>
    <xdr:to>
      <xdr:col>72</xdr:col>
      <xdr:colOff>38100</xdr:colOff>
      <xdr:row>58</xdr:row>
      <xdr:rowOff>153189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144316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90184</xdr:rowOff>
    </xdr:from>
    <xdr:to>
      <xdr:col>67</xdr:col>
      <xdr:colOff>101600</xdr:colOff>
      <xdr:row>59</xdr:row>
      <xdr:rowOff>20334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10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11461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1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73561</xdr:rowOff>
    </xdr:from>
    <xdr:to>
      <xdr:col>72</xdr:col>
      <xdr:colOff>38100</xdr:colOff>
      <xdr:row>77</xdr:row>
      <xdr:rowOff>3711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10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20238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28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122596</xdr:rowOff>
    </xdr:from>
    <xdr:to>
      <xdr:col>67</xdr:col>
      <xdr:colOff>101600</xdr:colOff>
      <xdr:row>77</xdr:row>
      <xdr:rowOff>52746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1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69273</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29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106907</xdr:rowOff>
    </xdr:from>
    <xdr:to>
      <xdr:col>85</xdr:col>
      <xdr:colOff>127000</xdr:colOff>
      <xdr:row>96</xdr:row>
      <xdr:rowOff>109062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566107"/>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106907</xdr:rowOff>
    </xdr:from>
    <xdr:to>
      <xdr:col>81</xdr:col>
      <xdr:colOff>50800</xdr:colOff>
      <xdr:row>96</xdr:row>
      <xdr:rowOff>107862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566107"/>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107862</xdr:rowOff>
    </xdr:from>
    <xdr:to>
      <xdr:col>76</xdr:col>
      <xdr:colOff>114300</xdr:colOff>
      <xdr:row>96</xdr:row>
      <xdr:rowOff>139402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567062"/>
          <a:ext cx="889000" cy="3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139402</xdr:rowOff>
    </xdr:from>
    <xdr:to>
      <xdr:col>71</xdr:col>
      <xdr:colOff>177800</xdr:colOff>
      <xdr:row>96</xdr:row>
      <xdr:rowOff>151009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598602"/>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154268</xdr:rowOff>
    </xdr:from>
    <xdr:to>
      <xdr:col>72</xdr:col>
      <xdr:colOff>38100</xdr:colOff>
      <xdr:row>96</xdr:row>
      <xdr:rowOff>84418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4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100945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2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145182</xdr:rowOff>
    </xdr:from>
    <xdr:to>
      <xdr:col>67</xdr:col>
      <xdr:colOff>101600</xdr:colOff>
      <xdr:row>96</xdr:row>
      <xdr:rowOff>75332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91859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58262</xdr:rowOff>
    </xdr:from>
    <xdr:to>
      <xdr:col>85</xdr:col>
      <xdr:colOff>177800</xdr:colOff>
      <xdr:row>96</xdr:row>
      <xdr:rowOff>159862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36689</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4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56107</xdr:rowOff>
    </xdr:from>
    <xdr:to>
      <xdr:col>81</xdr:col>
      <xdr:colOff>101600</xdr:colOff>
      <xdr:row>96</xdr:row>
      <xdr:rowOff>157707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148834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6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57062</xdr:rowOff>
    </xdr:from>
    <xdr:to>
      <xdr:col>76</xdr:col>
      <xdr:colOff>165100</xdr:colOff>
      <xdr:row>96</xdr:row>
      <xdr:rowOff>158662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149789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88602</xdr:rowOff>
    </xdr:from>
    <xdr:to>
      <xdr:col>72</xdr:col>
      <xdr:colOff>38100</xdr:colOff>
      <xdr:row>97</xdr:row>
      <xdr:rowOff>18752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5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64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100209</xdr:rowOff>
    </xdr:from>
    <xdr:to>
      <xdr:col>67</xdr:col>
      <xdr:colOff>101600</xdr:colOff>
      <xdr:row>97</xdr:row>
      <xdr:rowOff>30359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21486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65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166053</xdr:rowOff>
    </xdr:from>
    <xdr:to>
      <xdr:col>102</xdr:col>
      <xdr:colOff>165100</xdr:colOff>
      <xdr:row>37</xdr:row>
      <xdr:rowOff>96203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112730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92155</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1650" y="6264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土木費は、住民一人あたり４６，３０４円であり、前年から２４，７８６円減少し、類似団体平均を下回った。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公債費は、住民一人あたり４５，３６１円であり前年度と比較し微減となったが、スマートインターチェンジ建設関連事業にかかる償還がはじまったことによりしばらくは高止まり傾向の傾向が続く。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全体的には、類似団体と比較して低コストでの運用であるといえるが、今後についても、低コストでの運用に引き続き努めたい。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財政調整基金残高は、財源不足を補うべく経常的に取り崩し、残高が大きく減少していたが令和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年度以降は回復傾向であり、</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17.26</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実質収支については、財政調整基金の取崩しがあるため黒字となっているが、事務事業の見直し・統廃合など歳出の合理化等行財政改革を推進し、健全な行財政運営に努めていく。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児童発達支援事業特別会計及び土地取得会計は赤字額が計上されているが、一般会計と合わせた普通会計全体としては黒字である。その他の会計においても黒字にて推移している。今後も、引き続き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元利償還金については、前年度比では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百万円の減と微減であるが、ほぼ横ばいで、高止まり傾向にある。今後も横ばいまたは増加の見込みである。</a:t>
          </a:r>
        </a:p>
        <a:p>
          <a:r>
            <a:rPr kumimoji="1" lang="ja-JP" altLang="en-US" sz="1400">
              <a:latin typeface="ＭＳ ゴシック" pitchFamily="49" charset="-128"/>
              <a:ea typeface="ＭＳ ゴシック" pitchFamily="49" charset="-128"/>
            </a:rPr>
            <a:t>　公営企業債の元利償還金に対する繰入金については前年比で</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百万円の減となったが、今後、施設の長寿命化対策等の費用が嵩むと予想されることから、負担が増加する可能性もあるため、事業を精査しつつ、慎重な財政運営に努める。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将来負担額（Ａ）のうち、一般会計等に係る地方債残高は、１８３百万円増加した。充当可能財源等（Ｂ）のうち、充当可能基金が９３百万円増加、基準財政算入見込額が１３百万円の減少となった。</a:t>
          </a:r>
        </a:p>
        <a:p>
          <a:r>
            <a:rPr kumimoji="1" lang="ja-JP" altLang="en-US" sz="1400">
              <a:latin typeface="ＭＳ ゴシック" pitchFamily="49" charset="-128"/>
              <a:ea typeface="ＭＳ ゴシック" pitchFamily="49" charset="-128"/>
            </a:rPr>
            <a:t>以上のことから将来負担比率の分子は前年度対比で７８百万円の減となった。</a:t>
          </a:r>
        </a:p>
        <a:p>
          <a:r>
            <a:rPr kumimoji="1" lang="ja-JP" altLang="en-US" sz="1400">
              <a:latin typeface="ＭＳ ゴシック" pitchFamily="49" charset="-128"/>
              <a:ea typeface="ＭＳ ゴシック" pitchFamily="49" charset="-128"/>
            </a:rPr>
            <a:t>　本庁舎耐震工事等の借入があったため、地方債現在高は増加したが、交付税措置の高い地方債であったため、将来負担比率への影響は小さく、全体としては昨年より改善している。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スマートインターチェンジ事業、学校整備事業などの大型事業が終了したため、将来の負担額軽減を目指し、必要な限り地方債発行を抑え、健全な財政運営を維持して行きたい。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岐阜県安八町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財政調整基金は税収の落ち込みを補うべく、３５８百万円取り崩した。経費節減等により１５８百万円、決算剰余金により２６０百万円の積み立てを行い、７３２百万円となった。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ふるさと基金１０９百万円を取り崩したが、ふるさと寄附金の申し込み増加により、１２５百万円積み立てを行い、１７９百万円となった。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基金全体としては、１０９百万円増加した。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Ｒ５年度から、新たに企業版ふるさと納税基金を創設し、３３百万円を積み立てた。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財政調整基金については、早期に１０億円程度までの積み立てに努める。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減債基金については、財政調整基金が１０億円積み立てした後、状況に応じてに積み立てを行う。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ふるさと基金については、返礼品の充実を図ることによりふるさと寄附金の増額を目指し、基金を有効的に活用する。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ふるさと基金：ふるさと寄附金を受けて、まちづくりに活用する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企業版ふるさと納税基金：法人からの寄附金を受けて、まちづくりに活用する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地域福祉基金：地域振興事業の円滑な推進にあてるため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ふるさと農村活性化基金：土地改良施設等の利活用に係る集落共同活動を支援し、農村の活性化を図るため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森林環境譲与税基金：植樹や木材利用の促進、普及啓発等に関する施策の財源に充てるため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ふるさと基金：ふるさと寄附金申し込み数の増による。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企業版ふるさと納税基金：法人からの寄付による、Ｒ５から基金を創設。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森林環境譲与税基金：森林環境譲与税の受け入れにより１百万円積み立てした。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ふるさと基金：ふるさと納税の返礼品の見直しや、ＰＲを行う。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企業版ふるさと納税基金：民間企業等と連携し、寄付金を募っていく。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地域福祉基金：地域振興事業にあたるため、現状の基金を維持する。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ふるさと農村活性化基金：土地改良事業にあてるため、現状の基金を維持する。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森林環境譲与税基金：公共施設整備事業等での木材利用にあてる。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財政調整基金は税収の落ち込みを補うべく、３５８百万円取り崩した。経費節減等により１５８百万円、決算剰余金により２６０百万円の積み立てを行い、７３２百万円となった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安定的な財政運営のため、また災害等による不慮の支出に備えるため、早期に１０億円までの積み立てることとしている。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減債基金については、財政調整基金が１０億円積み立てした後、状況に応じてに積み立てを行う。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7561102</v>
      </c>
      <c r="BO4" s="371"/>
      <c r="BP4" s="371"/>
      <c r="BQ4" s="371"/>
      <c r="BR4" s="371"/>
      <c r="BS4" s="371"/>
      <c r="BT4" s="371"/>
      <c r="BU4" s="372"/>
      <c r="BV4" s="370">
        <v>7431714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10.5</v>
      </c>
      <c r="CU4" s="377"/>
      <c r="CV4" s="377"/>
      <c r="CW4" s="377"/>
      <c r="CX4" s="377"/>
      <c r="CY4" s="377"/>
      <c r="CZ4" s="377"/>
      <c r="DA4" s="378"/>
      <c r="DB4" s="376">
        <v>10.3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7073214</v>
      </c>
      <c r="BO5" s="408"/>
      <c r="BP5" s="408"/>
      <c r="BQ5" s="408"/>
      <c r="BR5" s="408"/>
      <c r="BS5" s="408"/>
      <c r="BT5" s="408"/>
      <c r="BU5" s="409"/>
      <c r="BV5" s="407">
        <v>6919484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87.6</v>
      </c>
      <c r="CU5" s="405"/>
      <c r="CV5" s="405"/>
      <c r="CW5" s="405"/>
      <c r="CX5" s="405"/>
      <c r="CY5" s="405"/>
      <c r="CZ5" s="405"/>
      <c r="DA5" s="406"/>
      <c r="DB5" s="404">
        <v>85.4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487888</v>
      </c>
      <c r="BO6" s="408"/>
      <c r="BP6" s="408"/>
      <c r="BQ6" s="408"/>
      <c r="BR6" s="408"/>
      <c r="BS6" s="408"/>
      <c r="BT6" s="408"/>
      <c r="BU6" s="409"/>
      <c r="BV6" s="407">
        <v>512230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88.4</v>
      </c>
      <c r="CU6" s="445"/>
      <c r="CV6" s="445"/>
      <c r="CW6" s="445"/>
      <c r="CX6" s="445"/>
      <c r="CY6" s="445"/>
      <c r="CZ6" s="445"/>
      <c r="DA6" s="446"/>
      <c r="DB6" s="444">
        <v>87.1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41278</v>
      </c>
      <c r="BO7" s="408"/>
      <c r="BP7" s="408"/>
      <c r="BQ7" s="408"/>
      <c r="BR7" s="408"/>
      <c r="BS7" s="408"/>
      <c r="BT7" s="408"/>
      <c r="BU7" s="409"/>
      <c r="BV7" s="407">
        <v>76826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4240031</v>
      </c>
      <c r="CU7" s="408"/>
      <c r="CV7" s="408"/>
      <c r="CW7" s="408"/>
      <c r="CX7" s="408"/>
      <c r="CY7" s="408"/>
      <c r="CZ7" s="408"/>
      <c r="DA7" s="409"/>
      <c r="DB7" s="407">
        <v>4232035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446610</v>
      </c>
      <c r="BO8" s="408"/>
      <c r="BP8" s="408"/>
      <c r="BQ8" s="408"/>
      <c r="BR8" s="408"/>
      <c r="BS8" s="408"/>
      <c r="BT8" s="408"/>
      <c r="BU8" s="409"/>
      <c r="BV8" s="407">
        <v>435404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0.57999999999999996</v>
      </c>
      <c r="CU8" s="448"/>
      <c r="CV8" s="448"/>
      <c r="CW8" s="448"/>
      <c r="CX8" s="448"/>
      <c r="CY8" s="448"/>
      <c r="CZ8" s="448"/>
      <c r="DA8" s="449"/>
      <c r="DB8" s="447">
        <v>0.59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14355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11206</v>
      </c>
      <c r="BO9" s="408"/>
      <c r="BP9" s="408"/>
      <c r="BQ9" s="408"/>
      <c r="BR9" s="408"/>
      <c r="BS9" s="408"/>
      <c r="BT9" s="408"/>
      <c r="BU9" s="409"/>
      <c r="BV9" s="407">
        <v>-21965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12.3</v>
      </c>
      <c r="CU9" s="405"/>
      <c r="CV9" s="405"/>
      <c r="CW9" s="405"/>
      <c r="CX9" s="405"/>
      <c r="CY9" s="405"/>
      <c r="CZ9" s="405"/>
      <c r="DA9" s="406"/>
      <c r="DB9" s="404">
        <v>12.3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14752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157781</v>
      </c>
      <c r="BO10" s="408"/>
      <c r="BP10" s="408"/>
      <c r="BQ10" s="408"/>
      <c r="BR10" s="408"/>
      <c r="BS10" s="408"/>
      <c r="BT10" s="408"/>
      <c r="BU10" s="409"/>
      <c r="BV10" s="407">
        <v>57002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14465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358214</v>
      </c>
      <c r="BO12" s="408"/>
      <c r="BP12" s="408"/>
      <c r="BQ12" s="408"/>
      <c r="BR12" s="408"/>
      <c r="BS12" s="408"/>
      <c r="BT12" s="408"/>
      <c r="BU12" s="409"/>
      <c r="BV12" s="407">
        <v>403414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13932</v>
      </c>
      <c r="S13" s="492"/>
      <c r="T13" s="492"/>
      <c r="U13" s="492"/>
      <c r="V13" s="493"/>
      <c r="W13" s="423" t="s">
        <v>131</v>
      </c>
      <c r="X13" s="424"/>
      <c r="Y13" s="424"/>
      <c r="Z13" s="424"/>
      <c r="AA13" s="424"/>
      <c r="AB13" s="414"/>
      <c r="AC13" s="458">
        <v>188</v>
      </c>
      <c r="AD13" s="459"/>
      <c r="AE13" s="459"/>
      <c r="AF13" s="459"/>
      <c r="AG13" s="501"/>
      <c r="AH13" s="458">
        <v>230</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-189227</v>
      </c>
      <c r="BO13" s="408"/>
      <c r="BP13" s="408"/>
      <c r="BQ13" s="408"/>
      <c r="BR13" s="408"/>
      <c r="BS13" s="408"/>
      <c r="BT13" s="408"/>
      <c r="BU13" s="409"/>
      <c r="BV13" s="407">
        <v>-368377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13.7</v>
      </c>
      <c r="CU13" s="405"/>
      <c r="CV13" s="405"/>
      <c r="CW13" s="405"/>
      <c r="CX13" s="405"/>
      <c r="CY13" s="405"/>
      <c r="CZ13" s="405"/>
      <c r="DA13" s="406"/>
      <c r="DB13" s="404">
        <v>13.3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14512</v>
      </c>
      <c r="S14" s="492"/>
      <c r="T14" s="492"/>
      <c r="U14" s="492"/>
      <c r="V14" s="493"/>
      <c r="W14" s="397"/>
      <c r="X14" s="398"/>
      <c r="Y14" s="398"/>
      <c r="Z14" s="398"/>
      <c r="AA14" s="398"/>
      <c r="AB14" s="387"/>
      <c r="AC14" s="494">
        <v>2.6</v>
      </c>
      <c r="AD14" s="495"/>
      <c r="AE14" s="495"/>
      <c r="AF14" s="495"/>
      <c r="AG14" s="496"/>
      <c r="AH14" s="494">
        <v>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62.3</v>
      </c>
      <c r="CU14" s="506"/>
      <c r="CV14" s="506"/>
      <c r="CW14" s="506"/>
      <c r="CX14" s="506"/>
      <c r="CY14" s="506"/>
      <c r="CZ14" s="506"/>
      <c r="DA14" s="507"/>
      <c r="DB14" s="505">
        <v>65.900000000000006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14048</v>
      </c>
      <c r="S15" s="492"/>
      <c r="T15" s="492"/>
      <c r="U15" s="492"/>
      <c r="V15" s="493"/>
      <c r="W15" s="423" t="s">
        <v>137</v>
      </c>
      <c r="X15" s="424"/>
      <c r="Y15" s="424"/>
      <c r="Z15" s="424"/>
      <c r="AA15" s="424"/>
      <c r="AB15" s="414"/>
      <c r="AC15" s="458">
        <v>2574</v>
      </c>
      <c r="AD15" s="459"/>
      <c r="AE15" s="459"/>
      <c r="AF15" s="459"/>
      <c r="AG15" s="501"/>
      <c r="AH15" s="458">
        <v>2537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2115125</v>
      </c>
      <c r="BO15" s="371"/>
      <c r="BP15" s="371"/>
      <c r="BQ15" s="371"/>
      <c r="BR15" s="371"/>
      <c r="BS15" s="371"/>
      <c r="BT15" s="371"/>
      <c r="BU15" s="372"/>
      <c r="BV15" s="370">
        <v>2081220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36.1</v>
      </c>
      <c r="AD16" s="495"/>
      <c r="AE16" s="495"/>
      <c r="AF16" s="495"/>
      <c r="AG16" s="496"/>
      <c r="AH16" s="494">
        <v>35.799999999999997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3635889</v>
      </c>
      <c r="BO16" s="408"/>
      <c r="BP16" s="408"/>
      <c r="BQ16" s="408"/>
      <c r="BR16" s="408"/>
      <c r="BS16" s="408"/>
      <c r="BT16" s="408"/>
      <c r="BU16" s="409"/>
      <c r="BV16" s="407">
        <v>3598154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4374</v>
      </c>
      <c r="AD17" s="459"/>
      <c r="AE17" s="459"/>
      <c r="AF17" s="459"/>
      <c r="AG17" s="501"/>
      <c r="AH17" s="458">
        <v>4316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2670282</v>
      </c>
      <c r="BO17" s="408"/>
      <c r="BP17" s="408"/>
      <c r="BQ17" s="408"/>
      <c r="BR17" s="408"/>
      <c r="BS17" s="408"/>
      <c r="BT17" s="408"/>
      <c r="BU17" s="409"/>
      <c r="BV17" s="407">
        <v>2628238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18.16</v>
      </c>
      <c r="M18" s="531"/>
      <c r="N18" s="531"/>
      <c r="O18" s="531"/>
      <c r="P18" s="531"/>
      <c r="Q18" s="531"/>
      <c r="R18" s="532"/>
      <c r="S18" s="532"/>
      <c r="T18" s="532"/>
      <c r="U18" s="532"/>
      <c r="V18" s="533"/>
      <c r="W18" s="425"/>
      <c r="X18" s="426"/>
      <c r="Y18" s="426"/>
      <c r="Z18" s="426"/>
      <c r="AA18" s="426"/>
      <c r="AB18" s="417"/>
      <c r="AC18" s="534">
        <v>61.3</v>
      </c>
      <c r="AD18" s="535"/>
      <c r="AE18" s="535"/>
      <c r="AF18" s="535"/>
      <c r="AG18" s="536"/>
      <c r="AH18" s="534">
        <v>60.9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3719140</v>
      </c>
      <c r="BO18" s="408"/>
      <c r="BP18" s="408"/>
      <c r="BQ18" s="408"/>
      <c r="BR18" s="408"/>
      <c r="BS18" s="408"/>
      <c r="BT18" s="408"/>
      <c r="BU18" s="409"/>
      <c r="BV18" s="407">
        <v>3660965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790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5147707</v>
      </c>
      <c r="BO19" s="408"/>
      <c r="BP19" s="408"/>
      <c r="BQ19" s="408"/>
      <c r="BR19" s="408"/>
      <c r="BS19" s="408"/>
      <c r="BT19" s="408"/>
      <c r="BU19" s="409"/>
      <c r="BV19" s="407">
        <v>5246275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5013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6078510</v>
      </c>
      <c r="BO22" s="371"/>
      <c r="BP22" s="371"/>
      <c r="BQ22" s="371"/>
      <c r="BR22" s="371"/>
      <c r="BS22" s="371"/>
      <c r="BT22" s="371"/>
      <c r="BU22" s="372"/>
      <c r="BV22" s="370">
        <v>5895594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2515191</v>
      </c>
      <c r="BO23" s="408"/>
      <c r="BP23" s="408"/>
      <c r="BQ23" s="408"/>
      <c r="BR23" s="408"/>
      <c r="BS23" s="408"/>
      <c r="BT23" s="408"/>
      <c r="BU23" s="409"/>
      <c r="BV23" s="407">
        <v>2049871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7200</v>
      </c>
      <c r="R24" s="459"/>
      <c r="S24" s="459"/>
      <c r="T24" s="459"/>
      <c r="U24" s="459"/>
      <c r="V24" s="501"/>
      <c r="W24" s="553"/>
      <c r="X24" s="554"/>
      <c r="Y24" s="555"/>
      <c r="Z24" s="457" t="s">
        <v>162</v>
      </c>
      <c r="AA24" s="437"/>
      <c r="AB24" s="437"/>
      <c r="AC24" s="437"/>
      <c r="AD24" s="437"/>
      <c r="AE24" s="437"/>
      <c r="AF24" s="437"/>
      <c r="AG24" s="438"/>
      <c r="AH24" s="458">
        <v>129</v>
      </c>
      <c r="AI24" s="459"/>
      <c r="AJ24" s="459"/>
      <c r="AK24" s="459"/>
      <c r="AL24" s="501"/>
      <c r="AM24" s="458">
        <v>372036</v>
      </c>
      <c r="AN24" s="459"/>
      <c r="AO24" s="459"/>
      <c r="AP24" s="459"/>
      <c r="AQ24" s="459"/>
      <c r="AR24" s="501"/>
      <c r="AS24" s="458">
        <v>2884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3232189</v>
      </c>
      <c r="BO24" s="408"/>
      <c r="BP24" s="408"/>
      <c r="BQ24" s="408"/>
      <c r="BR24" s="408"/>
      <c r="BS24" s="408"/>
      <c r="BT24" s="408"/>
      <c r="BU24" s="409"/>
      <c r="BV24" s="407">
        <v>2707480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5400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3050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2640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731780</v>
      </c>
      <c r="BO28" s="371"/>
      <c r="BP28" s="371"/>
      <c r="BQ28" s="371"/>
      <c r="BR28" s="371"/>
      <c r="BS28" s="371"/>
      <c r="BT28" s="371"/>
      <c r="BU28" s="372"/>
      <c r="BV28" s="370">
        <v>672213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8</v>
      </c>
      <c r="M29" s="459"/>
      <c r="N29" s="459"/>
      <c r="O29" s="459"/>
      <c r="P29" s="501"/>
      <c r="Q29" s="458">
        <v>2430</v>
      </c>
      <c r="R29" s="459"/>
      <c r="S29" s="459"/>
      <c r="T29" s="459"/>
      <c r="U29" s="459"/>
      <c r="V29" s="501"/>
      <c r="W29" s="556"/>
      <c r="X29" s="557"/>
      <c r="Y29" s="558"/>
      <c r="Z29" s="457" t="s">
        <v>178</v>
      </c>
      <c r="AA29" s="437"/>
      <c r="AB29" s="437"/>
      <c r="AC29" s="437"/>
      <c r="AD29" s="437"/>
      <c r="AE29" s="437"/>
      <c r="AF29" s="437"/>
      <c r="AG29" s="438"/>
      <c r="AH29" s="458">
        <v>130</v>
      </c>
      <c r="AI29" s="459"/>
      <c r="AJ29" s="459"/>
      <c r="AK29" s="459"/>
      <c r="AL29" s="501"/>
      <c r="AM29" s="458">
        <v>376018</v>
      </c>
      <c r="AN29" s="459"/>
      <c r="AO29" s="459"/>
      <c r="AP29" s="459"/>
      <c r="AQ29" s="459"/>
      <c r="AR29" s="501"/>
      <c r="AS29" s="458">
        <v>2892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87511</v>
      </c>
      <c r="BO29" s="408"/>
      <c r="BP29" s="408"/>
      <c r="BQ29" s="408"/>
      <c r="BR29" s="408"/>
      <c r="BS29" s="408"/>
      <c r="BT29" s="408"/>
      <c r="BU29" s="409"/>
      <c r="BV29" s="407">
        <v>87510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92.1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235008</v>
      </c>
      <c r="BO30" s="527"/>
      <c r="BP30" s="527"/>
      <c r="BQ30" s="527"/>
      <c r="BR30" s="527"/>
      <c r="BS30" s="527"/>
      <c r="BT30" s="527"/>
      <c r="BU30" s="528"/>
      <c r="BV30" s="526">
        <v>185094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IF('各会計、関係団体の財政状況及び健全化判断比率'!B31="","",'各会計、関係団体の財政状況及び健全化判断比率'!B31)</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西濃環境整備組合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安八町土地開発公社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児童発達支援事業特別会計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大垣消防組合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土地取得特別会計</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大垣衛生施設組合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西南濃粗大廃棄物処理組合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大垣市・安八郡安八町東安中学校組合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安八郡広域連合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あすわ苑老人福祉施設事務組合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岐阜県市町村会館組合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岐阜県市町村職員退職手当組合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岐阜県後期高齢者医療広域連合（一般会計分）</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6KCS6rnyrvMaUDKOTbyznezGHJmlC64aN7q3+mlafK7RNHUquqR0B54mGfi4/OdEePfkPCxsezSqb2MKlSvbWQ==" saltValue="VhbB4guNnffChqWzaiPMZ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2136574</v>
      </c>
      <c r="S5" s="613"/>
      <c r="T5" s="613"/>
      <c r="U5" s="613"/>
      <c r="V5" s="613"/>
      <c r="W5" s="613"/>
      <c r="X5" s="613"/>
      <c r="Y5" s="614"/>
      <c r="Z5" s="615">
        <v>28.3</v>
      </c>
      <c r="AA5" s="615"/>
      <c r="AB5" s="615"/>
      <c r="AC5" s="615"/>
      <c r="AD5" s="616">
        <v>2136574</v>
      </c>
      <c r="AE5" s="616"/>
      <c r="AF5" s="616"/>
      <c r="AG5" s="616"/>
      <c r="AH5" s="616"/>
      <c r="AI5" s="616"/>
      <c r="AJ5" s="616"/>
      <c r="AK5" s="616"/>
      <c r="AL5" s="617">
        <v>50.8</v>
      </c>
      <c r="AM5" s="618"/>
      <c r="AN5" s="618"/>
      <c r="AO5" s="619"/>
      <c r="AP5" s="609" t="s">
        <v>217</v>
      </c>
      <c r="AQ5" s="610"/>
      <c r="AR5" s="610"/>
      <c r="AS5" s="610"/>
      <c r="AT5" s="610"/>
      <c r="AU5" s="610"/>
      <c r="AV5" s="610"/>
      <c r="AW5" s="610"/>
      <c r="AX5" s="610"/>
      <c r="AY5" s="610"/>
      <c r="AZ5" s="610"/>
      <c r="BA5" s="610"/>
      <c r="BB5" s="610"/>
      <c r="BC5" s="610"/>
      <c r="BD5" s="610"/>
      <c r="BE5" s="610"/>
      <c r="BF5" s="611"/>
      <c r="BG5" s="623">
        <v>2136574</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89160</v>
      </c>
      <c r="S6" s="624"/>
      <c r="T6" s="624"/>
      <c r="U6" s="624"/>
      <c r="V6" s="624"/>
      <c r="W6" s="624"/>
      <c r="X6" s="624"/>
      <c r="Y6" s="625"/>
      <c r="Z6" s="626">
        <v>1.2</v>
      </c>
      <c r="AA6" s="626"/>
      <c r="AB6" s="626"/>
      <c r="AC6" s="626"/>
      <c r="AD6" s="627">
        <v>89160</v>
      </c>
      <c r="AE6" s="627"/>
      <c r="AF6" s="627"/>
      <c r="AG6" s="627"/>
      <c r="AH6" s="627"/>
      <c r="AI6" s="627"/>
      <c r="AJ6" s="627"/>
      <c r="AK6" s="627"/>
      <c r="AL6" s="628">
        <v>2.1</v>
      </c>
      <c r="AM6" s="629"/>
      <c r="AN6" s="629"/>
      <c r="AO6" s="630"/>
      <c r="AP6" s="620" t="s">
        <v>222</v>
      </c>
      <c r="AQ6" s="621"/>
      <c r="AR6" s="621"/>
      <c r="AS6" s="621"/>
      <c r="AT6" s="621"/>
      <c r="AU6" s="621"/>
      <c r="AV6" s="621"/>
      <c r="AW6" s="621"/>
      <c r="AX6" s="621"/>
      <c r="AY6" s="621"/>
      <c r="AZ6" s="621"/>
      <c r="BA6" s="621"/>
      <c r="BB6" s="621"/>
      <c r="BC6" s="621"/>
      <c r="BD6" s="621"/>
      <c r="BE6" s="621"/>
      <c r="BF6" s="622"/>
      <c r="BG6" s="623">
        <v>2136574</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70316</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70316</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662</v>
      </c>
      <c r="S7" s="624"/>
      <c r="T7" s="624"/>
      <c r="U7" s="624"/>
      <c r="V7" s="624"/>
      <c r="W7" s="624"/>
      <c r="X7" s="624"/>
      <c r="Y7" s="625"/>
      <c r="Z7" s="626">
        <v>0</v>
      </c>
      <c r="AA7" s="626"/>
      <c r="AB7" s="626"/>
      <c r="AC7" s="626"/>
      <c r="AD7" s="627">
        <v>662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816915</v>
      </c>
      <c r="BH7" s="624"/>
      <c r="BI7" s="624"/>
      <c r="BJ7" s="624"/>
      <c r="BK7" s="624"/>
      <c r="BL7" s="624"/>
      <c r="BM7" s="624"/>
      <c r="BN7" s="625"/>
      <c r="BO7" s="626">
        <v>38.200000000000003</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1578972</v>
      </c>
      <c r="CS7" s="624"/>
      <c r="CT7" s="624"/>
      <c r="CU7" s="624"/>
      <c r="CV7" s="624"/>
      <c r="CW7" s="624"/>
      <c r="CX7" s="624"/>
      <c r="CY7" s="625"/>
      <c r="CZ7" s="626">
        <v>22.3</v>
      </c>
      <c r="DA7" s="626"/>
      <c r="DB7" s="626"/>
      <c r="DC7" s="626"/>
      <c r="DD7" s="632">
        <v>449700</v>
      </c>
      <c r="DE7" s="624"/>
      <c r="DF7" s="624"/>
      <c r="DG7" s="624"/>
      <c r="DH7" s="624"/>
      <c r="DI7" s="624"/>
      <c r="DJ7" s="624"/>
      <c r="DK7" s="624"/>
      <c r="DL7" s="624"/>
      <c r="DM7" s="624"/>
      <c r="DN7" s="624"/>
      <c r="DO7" s="624"/>
      <c r="DP7" s="625"/>
      <c r="DQ7" s="632">
        <v>885587</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12836</v>
      </c>
      <c r="S8" s="624"/>
      <c r="T8" s="624"/>
      <c r="U8" s="624"/>
      <c r="V8" s="624"/>
      <c r="W8" s="624"/>
      <c r="X8" s="624"/>
      <c r="Y8" s="625"/>
      <c r="Z8" s="626">
        <v>0.2</v>
      </c>
      <c r="AA8" s="626"/>
      <c r="AB8" s="626"/>
      <c r="AC8" s="626"/>
      <c r="AD8" s="627">
        <v>12836</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26840</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2066321</v>
      </c>
      <c r="CS8" s="624"/>
      <c r="CT8" s="624"/>
      <c r="CU8" s="624"/>
      <c r="CV8" s="624"/>
      <c r="CW8" s="624"/>
      <c r="CX8" s="624"/>
      <c r="CY8" s="625"/>
      <c r="CZ8" s="626">
        <v>29.2</v>
      </c>
      <c r="DA8" s="626"/>
      <c r="DB8" s="626"/>
      <c r="DC8" s="626"/>
      <c r="DD8" s="632">
        <v>12954</v>
      </c>
      <c r="DE8" s="624"/>
      <c r="DF8" s="624"/>
      <c r="DG8" s="624"/>
      <c r="DH8" s="624"/>
      <c r="DI8" s="624"/>
      <c r="DJ8" s="624"/>
      <c r="DK8" s="624"/>
      <c r="DL8" s="624"/>
      <c r="DM8" s="624"/>
      <c r="DN8" s="624"/>
      <c r="DO8" s="624"/>
      <c r="DP8" s="625"/>
      <c r="DQ8" s="632">
        <v>1341830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14373</v>
      </c>
      <c r="S9" s="624"/>
      <c r="T9" s="624"/>
      <c r="U9" s="624"/>
      <c r="V9" s="624"/>
      <c r="W9" s="624"/>
      <c r="X9" s="624"/>
      <c r="Y9" s="625"/>
      <c r="Z9" s="626">
        <v>0.2</v>
      </c>
      <c r="AA9" s="626"/>
      <c r="AB9" s="626"/>
      <c r="AC9" s="626"/>
      <c r="AD9" s="627">
        <v>14373</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703692</v>
      </c>
      <c r="BH9" s="624"/>
      <c r="BI9" s="624"/>
      <c r="BJ9" s="624"/>
      <c r="BK9" s="624"/>
      <c r="BL9" s="624"/>
      <c r="BM9" s="624"/>
      <c r="BN9" s="625"/>
      <c r="BO9" s="626">
        <v>32.9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537231</v>
      </c>
      <c r="CS9" s="624"/>
      <c r="CT9" s="624"/>
      <c r="CU9" s="624"/>
      <c r="CV9" s="624"/>
      <c r="CW9" s="624"/>
      <c r="CX9" s="624"/>
      <c r="CY9" s="625"/>
      <c r="CZ9" s="626">
        <v>7.6</v>
      </c>
      <c r="DA9" s="626"/>
      <c r="DB9" s="626"/>
      <c r="DC9" s="626"/>
      <c r="DD9" s="632">
        <v>104517</v>
      </c>
      <c r="DE9" s="624"/>
      <c r="DF9" s="624"/>
      <c r="DG9" s="624"/>
      <c r="DH9" s="624"/>
      <c r="DI9" s="624"/>
      <c r="DJ9" s="624"/>
      <c r="DK9" s="624"/>
      <c r="DL9" s="624"/>
      <c r="DM9" s="624"/>
      <c r="DN9" s="624"/>
      <c r="DO9" s="624"/>
      <c r="DP9" s="625"/>
      <c r="DQ9" s="632">
        <v>322962</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45141</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346264</v>
      </c>
      <c r="S11" s="624"/>
      <c r="T11" s="624"/>
      <c r="U11" s="624"/>
      <c r="V11" s="624"/>
      <c r="W11" s="624"/>
      <c r="X11" s="624"/>
      <c r="Y11" s="625"/>
      <c r="Z11" s="628">
        <v>4.5999999999999996</v>
      </c>
      <c r="AA11" s="629"/>
      <c r="AB11" s="629"/>
      <c r="AC11" s="635"/>
      <c r="AD11" s="632">
        <v>346264</v>
      </c>
      <c r="AE11" s="624"/>
      <c r="AF11" s="624"/>
      <c r="AG11" s="624"/>
      <c r="AH11" s="624"/>
      <c r="AI11" s="624"/>
      <c r="AJ11" s="624"/>
      <c r="AK11" s="625"/>
      <c r="AL11" s="628">
        <v>8.1999999999999993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41242</v>
      </c>
      <c r="BH11" s="624"/>
      <c r="BI11" s="624"/>
      <c r="BJ11" s="624"/>
      <c r="BK11" s="624"/>
      <c r="BL11" s="624"/>
      <c r="BM11" s="624"/>
      <c r="BN11" s="625"/>
      <c r="BO11" s="626">
        <v>1.9</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240536</v>
      </c>
      <c r="CS11" s="624"/>
      <c r="CT11" s="624"/>
      <c r="CU11" s="624"/>
      <c r="CV11" s="624"/>
      <c r="CW11" s="624"/>
      <c r="CX11" s="624"/>
      <c r="CY11" s="625"/>
      <c r="CZ11" s="626">
        <v>3.4</v>
      </c>
      <c r="DA11" s="626"/>
      <c r="DB11" s="626"/>
      <c r="DC11" s="626"/>
      <c r="DD11" s="632">
        <v>70591</v>
      </c>
      <c r="DE11" s="624"/>
      <c r="DF11" s="624"/>
      <c r="DG11" s="624"/>
      <c r="DH11" s="624"/>
      <c r="DI11" s="624"/>
      <c r="DJ11" s="624"/>
      <c r="DK11" s="624"/>
      <c r="DL11" s="624"/>
      <c r="DM11" s="624"/>
      <c r="DN11" s="624"/>
      <c r="DO11" s="624"/>
      <c r="DP11" s="625"/>
      <c r="DQ11" s="632">
        <v>105887</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3834</v>
      </c>
      <c r="S12" s="624"/>
      <c r="T12" s="624"/>
      <c r="U12" s="624"/>
      <c r="V12" s="624"/>
      <c r="W12" s="624"/>
      <c r="X12" s="624"/>
      <c r="Y12" s="625"/>
      <c r="Z12" s="626">
        <v>0.1</v>
      </c>
      <c r="AA12" s="626"/>
      <c r="AB12" s="626"/>
      <c r="AC12" s="626"/>
      <c r="AD12" s="627">
        <v>3834</v>
      </c>
      <c r="AE12" s="627"/>
      <c r="AF12" s="627"/>
      <c r="AG12" s="627"/>
      <c r="AH12" s="627"/>
      <c r="AI12" s="627"/>
      <c r="AJ12" s="627"/>
      <c r="AK12" s="627"/>
      <c r="AL12" s="628">
        <v>0.1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1162816</v>
      </c>
      <c r="BH12" s="624"/>
      <c r="BI12" s="624"/>
      <c r="BJ12" s="624"/>
      <c r="BK12" s="624"/>
      <c r="BL12" s="624"/>
      <c r="BM12" s="624"/>
      <c r="BN12" s="625"/>
      <c r="BO12" s="626">
        <v>54.4</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40034</v>
      </c>
      <c r="CS12" s="624"/>
      <c r="CT12" s="624"/>
      <c r="CU12" s="624"/>
      <c r="CV12" s="624"/>
      <c r="CW12" s="624"/>
      <c r="CX12" s="624"/>
      <c r="CY12" s="625"/>
      <c r="CZ12" s="626">
        <v>0.6</v>
      </c>
      <c r="DA12" s="626"/>
      <c r="DB12" s="626"/>
      <c r="DC12" s="626"/>
      <c r="DD12" s="632" t="s">
        <v>122</v>
      </c>
      <c r="DE12" s="624"/>
      <c r="DF12" s="624"/>
      <c r="DG12" s="624"/>
      <c r="DH12" s="624"/>
      <c r="DI12" s="624"/>
      <c r="DJ12" s="624"/>
      <c r="DK12" s="624"/>
      <c r="DL12" s="624"/>
      <c r="DM12" s="624"/>
      <c r="DN12" s="624"/>
      <c r="DO12" s="624"/>
      <c r="DP12" s="625"/>
      <c r="DQ12" s="632">
        <v>32550</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1162816</v>
      </c>
      <c r="BH13" s="624"/>
      <c r="BI13" s="624"/>
      <c r="BJ13" s="624"/>
      <c r="BK13" s="624"/>
      <c r="BL13" s="624"/>
      <c r="BM13" s="624"/>
      <c r="BN13" s="625"/>
      <c r="BO13" s="626">
        <v>54.4</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669783</v>
      </c>
      <c r="CS13" s="624"/>
      <c r="CT13" s="624"/>
      <c r="CU13" s="624"/>
      <c r="CV13" s="624"/>
      <c r="CW13" s="624"/>
      <c r="CX13" s="624"/>
      <c r="CY13" s="625"/>
      <c r="CZ13" s="626">
        <v>9.5</v>
      </c>
      <c r="DA13" s="626"/>
      <c r="DB13" s="626"/>
      <c r="DC13" s="626"/>
      <c r="DD13" s="632">
        <v>223498</v>
      </c>
      <c r="DE13" s="624"/>
      <c r="DF13" s="624"/>
      <c r="DG13" s="624"/>
      <c r="DH13" s="624"/>
      <c r="DI13" s="624"/>
      <c r="DJ13" s="624"/>
      <c r="DK13" s="624"/>
      <c r="DL13" s="624"/>
      <c r="DM13" s="624"/>
      <c r="DN13" s="624"/>
      <c r="DO13" s="624"/>
      <c r="DP13" s="625"/>
      <c r="DQ13" s="632">
        <v>488660</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98</v>
      </c>
      <c r="S14" s="624"/>
      <c r="T14" s="624"/>
      <c r="U14" s="624"/>
      <c r="V14" s="624"/>
      <c r="W14" s="624"/>
      <c r="X14" s="624"/>
      <c r="Y14" s="625"/>
      <c r="Z14" s="626">
        <v>0</v>
      </c>
      <c r="AA14" s="626"/>
      <c r="AB14" s="626"/>
      <c r="AC14" s="626"/>
      <c r="AD14" s="627">
        <v>98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56476</v>
      </c>
      <c r="BH14" s="624"/>
      <c r="BI14" s="624"/>
      <c r="BJ14" s="624"/>
      <c r="BK14" s="624"/>
      <c r="BL14" s="624"/>
      <c r="BM14" s="624"/>
      <c r="BN14" s="625"/>
      <c r="BO14" s="626">
        <v>2.6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462646</v>
      </c>
      <c r="CS14" s="624"/>
      <c r="CT14" s="624"/>
      <c r="CU14" s="624"/>
      <c r="CV14" s="624"/>
      <c r="CW14" s="624"/>
      <c r="CX14" s="624"/>
      <c r="CY14" s="625"/>
      <c r="CZ14" s="626">
        <v>6.5</v>
      </c>
      <c r="DA14" s="626"/>
      <c r="DB14" s="626"/>
      <c r="DC14" s="626"/>
      <c r="DD14" s="632">
        <v>214524</v>
      </c>
      <c r="DE14" s="624"/>
      <c r="DF14" s="624"/>
      <c r="DG14" s="624"/>
      <c r="DH14" s="624"/>
      <c r="DI14" s="624"/>
      <c r="DJ14" s="624"/>
      <c r="DK14" s="624"/>
      <c r="DL14" s="624"/>
      <c r="DM14" s="624"/>
      <c r="DN14" s="624"/>
      <c r="DO14" s="624"/>
      <c r="DP14" s="625"/>
      <c r="DQ14" s="632">
        <v>247694</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100367</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751224</v>
      </c>
      <c r="CS15" s="624"/>
      <c r="CT15" s="624"/>
      <c r="CU15" s="624"/>
      <c r="CV15" s="624"/>
      <c r="CW15" s="624"/>
      <c r="CX15" s="624"/>
      <c r="CY15" s="625"/>
      <c r="CZ15" s="626">
        <v>10.6</v>
      </c>
      <c r="DA15" s="626"/>
      <c r="DB15" s="626"/>
      <c r="DC15" s="626"/>
      <c r="DD15" s="632">
        <v>28592</v>
      </c>
      <c r="DE15" s="624"/>
      <c r="DF15" s="624"/>
      <c r="DG15" s="624"/>
      <c r="DH15" s="624"/>
      <c r="DI15" s="624"/>
      <c r="DJ15" s="624"/>
      <c r="DK15" s="624"/>
      <c r="DL15" s="624"/>
      <c r="DM15" s="624"/>
      <c r="DN15" s="624"/>
      <c r="DO15" s="624"/>
      <c r="DP15" s="625"/>
      <c r="DQ15" s="632">
        <v>528758</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11753</v>
      </c>
      <c r="S16" s="624"/>
      <c r="T16" s="624"/>
      <c r="U16" s="624"/>
      <c r="V16" s="624"/>
      <c r="W16" s="624"/>
      <c r="X16" s="624"/>
      <c r="Y16" s="625"/>
      <c r="Z16" s="626">
        <v>0.2</v>
      </c>
      <c r="AA16" s="626"/>
      <c r="AB16" s="626"/>
      <c r="AC16" s="626"/>
      <c r="AD16" s="627">
        <v>11753</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25710</v>
      </c>
      <c r="S17" s="624"/>
      <c r="T17" s="624"/>
      <c r="U17" s="624"/>
      <c r="V17" s="624"/>
      <c r="W17" s="624"/>
      <c r="X17" s="624"/>
      <c r="Y17" s="625"/>
      <c r="Z17" s="626">
        <v>0.3</v>
      </c>
      <c r="AA17" s="626"/>
      <c r="AB17" s="626"/>
      <c r="AC17" s="626"/>
      <c r="AD17" s="627">
        <v>25710</v>
      </c>
      <c r="AE17" s="627"/>
      <c r="AF17" s="627"/>
      <c r="AG17" s="627"/>
      <c r="AH17" s="627"/>
      <c r="AI17" s="627"/>
      <c r="AJ17" s="627"/>
      <c r="AK17" s="627"/>
      <c r="AL17" s="628">
        <v>0.6</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656151</v>
      </c>
      <c r="CS17" s="624"/>
      <c r="CT17" s="624"/>
      <c r="CU17" s="624"/>
      <c r="CV17" s="624"/>
      <c r="CW17" s="624"/>
      <c r="CX17" s="624"/>
      <c r="CY17" s="625"/>
      <c r="CZ17" s="626">
        <v>9.3000000000000007</v>
      </c>
      <c r="DA17" s="626"/>
      <c r="DB17" s="626"/>
      <c r="DC17" s="626"/>
      <c r="DD17" s="632" t="s">
        <v>122</v>
      </c>
      <c r="DE17" s="624"/>
      <c r="DF17" s="624"/>
      <c r="DG17" s="624"/>
      <c r="DH17" s="624"/>
      <c r="DI17" s="624"/>
      <c r="DJ17" s="624"/>
      <c r="DK17" s="624"/>
      <c r="DL17" s="624"/>
      <c r="DM17" s="624"/>
      <c r="DN17" s="624"/>
      <c r="DO17" s="624"/>
      <c r="DP17" s="625"/>
      <c r="DQ17" s="632">
        <v>635575</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20037</v>
      </c>
      <c r="S18" s="624"/>
      <c r="T18" s="624"/>
      <c r="U18" s="624"/>
      <c r="V18" s="624"/>
      <c r="W18" s="624"/>
      <c r="X18" s="624"/>
      <c r="Y18" s="625"/>
      <c r="Z18" s="626">
        <v>0.3</v>
      </c>
      <c r="AA18" s="626"/>
      <c r="AB18" s="626"/>
      <c r="AC18" s="626"/>
      <c r="AD18" s="627">
        <v>20037</v>
      </c>
      <c r="AE18" s="627"/>
      <c r="AF18" s="627"/>
      <c r="AG18" s="627"/>
      <c r="AH18" s="627"/>
      <c r="AI18" s="627"/>
      <c r="AJ18" s="627"/>
      <c r="AK18" s="627"/>
      <c r="AL18" s="628">
        <v>0.5</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14180</v>
      </c>
      <c r="S19" s="624"/>
      <c r="T19" s="624"/>
      <c r="U19" s="624"/>
      <c r="V19" s="624"/>
      <c r="W19" s="624"/>
      <c r="X19" s="624"/>
      <c r="Y19" s="625"/>
      <c r="Z19" s="626">
        <v>0.2</v>
      </c>
      <c r="AA19" s="626"/>
      <c r="AB19" s="626"/>
      <c r="AC19" s="626"/>
      <c r="AD19" s="627">
        <v>14180</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5857</v>
      </c>
      <c r="S20" s="624"/>
      <c r="T20" s="624"/>
      <c r="U20" s="624"/>
      <c r="V20" s="624"/>
      <c r="W20" s="624"/>
      <c r="X20" s="624"/>
      <c r="Y20" s="625"/>
      <c r="Z20" s="626">
        <v>0.1</v>
      </c>
      <c r="AA20" s="626"/>
      <c r="AB20" s="626"/>
      <c r="AC20" s="626"/>
      <c r="AD20" s="627">
        <v>5857</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7073214</v>
      </c>
      <c r="CS20" s="624"/>
      <c r="CT20" s="624"/>
      <c r="CU20" s="624"/>
      <c r="CV20" s="624"/>
      <c r="CW20" s="624"/>
      <c r="CX20" s="624"/>
      <c r="CY20" s="625"/>
      <c r="CZ20" s="626">
        <v>100</v>
      </c>
      <c r="DA20" s="626"/>
      <c r="DB20" s="626"/>
      <c r="DC20" s="626"/>
      <c r="DD20" s="632">
        <v>1104376</v>
      </c>
      <c r="DE20" s="624"/>
      <c r="DF20" s="624"/>
      <c r="DG20" s="624"/>
      <c r="DH20" s="624"/>
      <c r="DI20" s="624"/>
      <c r="DJ20" s="624"/>
      <c r="DK20" s="624"/>
      <c r="DL20" s="624"/>
      <c r="DM20" s="624"/>
      <c r="DN20" s="624"/>
      <c r="DO20" s="624"/>
      <c r="DP20" s="625"/>
      <c r="DQ20" s="632">
        <v>4659819</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1622671</v>
      </c>
      <c r="S21" s="624"/>
      <c r="T21" s="624"/>
      <c r="U21" s="624"/>
      <c r="V21" s="624"/>
      <c r="W21" s="624"/>
      <c r="X21" s="624"/>
      <c r="Y21" s="625"/>
      <c r="Z21" s="626">
        <v>21.5</v>
      </c>
      <c r="AA21" s="626"/>
      <c r="AB21" s="626"/>
      <c r="AC21" s="626"/>
      <c r="AD21" s="627">
        <v>1533245</v>
      </c>
      <c r="AE21" s="627"/>
      <c r="AF21" s="627"/>
      <c r="AG21" s="627"/>
      <c r="AH21" s="627"/>
      <c r="AI21" s="627"/>
      <c r="AJ21" s="627"/>
      <c r="AK21" s="627"/>
      <c r="AL21" s="628">
        <v>36.4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1533245</v>
      </c>
      <c r="S22" s="624"/>
      <c r="T22" s="624"/>
      <c r="U22" s="624"/>
      <c r="V22" s="624"/>
      <c r="W22" s="624"/>
      <c r="X22" s="624"/>
      <c r="Y22" s="625"/>
      <c r="Z22" s="626">
        <v>20.3</v>
      </c>
      <c r="AA22" s="626"/>
      <c r="AB22" s="626"/>
      <c r="AC22" s="626"/>
      <c r="AD22" s="627">
        <v>1533245</v>
      </c>
      <c r="AE22" s="627"/>
      <c r="AF22" s="627"/>
      <c r="AG22" s="627"/>
      <c r="AH22" s="627"/>
      <c r="AI22" s="627"/>
      <c r="AJ22" s="627"/>
      <c r="AK22" s="627"/>
      <c r="AL22" s="628">
        <v>36.4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89426</v>
      </c>
      <c r="S23" s="624"/>
      <c r="T23" s="624"/>
      <c r="U23" s="624"/>
      <c r="V23" s="624"/>
      <c r="W23" s="624"/>
      <c r="X23" s="624"/>
      <c r="Y23" s="625"/>
      <c r="Z23" s="626">
        <v>1.2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2771894</v>
      </c>
      <c r="CS24" s="613"/>
      <c r="CT24" s="613"/>
      <c r="CU24" s="613"/>
      <c r="CV24" s="613"/>
      <c r="CW24" s="613"/>
      <c r="CX24" s="613"/>
      <c r="CY24" s="614"/>
      <c r="CZ24" s="617">
        <v>39.200000000000003</v>
      </c>
      <c r="DA24" s="618"/>
      <c r="DB24" s="618"/>
      <c r="DC24" s="634"/>
      <c r="DD24" s="658">
        <v>2062803</v>
      </c>
      <c r="DE24" s="613"/>
      <c r="DF24" s="613"/>
      <c r="DG24" s="613"/>
      <c r="DH24" s="613"/>
      <c r="DI24" s="613"/>
      <c r="DJ24" s="613"/>
      <c r="DK24" s="614"/>
      <c r="DL24" s="658">
        <v>1946715</v>
      </c>
      <c r="DM24" s="613"/>
      <c r="DN24" s="613"/>
      <c r="DO24" s="613"/>
      <c r="DP24" s="613"/>
      <c r="DQ24" s="613"/>
      <c r="DR24" s="613"/>
      <c r="DS24" s="613"/>
      <c r="DT24" s="613"/>
      <c r="DU24" s="613"/>
      <c r="DV24" s="614"/>
      <c r="DW24" s="617">
        <v>45.9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4283972</v>
      </c>
      <c r="S25" s="624"/>
      <c r="T25" s="624"/>
      <c r="U25" s="624"/>
      <c r="V25" s="624"/>
      <c r="W25" s="624"/>
      <c r="X25" s="624"/>
      <c r="Y25" s="625"/>
      <c r="Z25" s="626">
        <v>56.7</v>
      </c>
      <c r="AA25" s="626"/>
      <c r="AB25" s="626"/>
      <c r="AC25" s="626"/>
      <c r="AD25" s="627">
        <v>4194546</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1281061</v>
      </c>
      <c r="CS25" s="655"/>
      <c r="CT25" s="655"/>
      <c r="CU25" s="655"/>
      <c r="CV25" s="655"/>
      <c r="CW25" s="655"/>
      <c r="CX25" s="655"/>
      <c r="CY25" s="656"/>
      <c r="CZ25" s="628">
        <v>18.100000000000001</v>
      </c>
      <c r="DA25" s="653"/>
      <c r="DB25" s="653"/>
      <c r="DC25" s="657"/>
      <c r="DD25" s="632">
        <v>1079714</v>
      </c>
      <c r="DE25" s="655"/>
      <c r="DF25" s="655"/>
      <c r="DG25" s="655"/>
      <c r="DH25" s="655"/>
      <c r="DI25" s="655"/>
      <c r="DJ25" s="655"/>
      <c r="DK25" s="656"/>
      <c r="DL25" s="632">
        <v>1050436</v>
      </c>
      <c r="DM25" s="655"/>
      <c r="DN25" s="655"/>
      <c r="DO25" s="655"/>
      <c r="DP25" s="655"/>
      <c r="DQ25" s="655"/>
      <c r="DR25" s="655"/>
      <c r="DS25" s="655"/>
      <c r="DT25" s="655"/>
      <c r="DU25" s="655"/>
      <c r="DV25" s="656"/>
      <c r="DW25" s="628">
        <v>24.7</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1279</v>
      </c>
      <c r="S26" s="624"/>
      <c r="T26" s="624"/>
      <c r="U26" s="624"/>
      <c r="V26" s="624"/>
      <c r="W26" s="624"/>
      <c r="X26" s="624"/>
      <c r="Y26" s="625"/>
      <c r="Z26" s="626">
        <v>0</v>
      </c>
      <c r="AA26" s="626"/>
      <c r="AB26" s="626"/>
      <c r="AC26" s="626"/>
      <c r="AD26" s="627">
        <v>1279</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671320</v>
      </c>
      <c r="CS26" s="624"/>
      <c r="CT26" s="624"/>
      <c r="CU26" s="624"/>
      <c r="CV26" s="624"/>
      <c r="CW26" s="624"/>
      <c r="CX26" s="624"/>
      <c r="CY26" s="625"/>
      <c r="CZ26" s="628">
        <v>9.5</v>
      </c>
      <c r="DA26" s="653"/>
      <c r="DB26" s="653"/>
      <c r="DC26" s="657"/>
      <c r="DD26" s="632">
        <v>585140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185087</v>
      </c>
      <c r="S27" s="624"/>
      <c r="T27" s="624"/>
      <c r="U27" s="624"/>
      <c r="V27" s="624"/>
      <c r="W27" s="624"/>
      <c r="X27" s="624"/>
      <c r="Y27" s="625"/>
      <c r="Z27" s="626">
        <v>2.4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2136574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834682</v>
      </c>
      <c r="CS27" s="655"/>
      <c r="CT27" s="655"/>
      <c r="CU27" s="655"/>
      <c r="CV27" s="655"/>
      <c r="CW27" s="655"/>
      <c r="CX27" s="655"/>
      <c r="CY27" s="656"/>
      <c r="CZ27" s="628">
        <v>11.8</v>
      </c>
      <c r="DA27" s="653"/>
      <c r="DB27" s="653"/>
      <c r="DC27" s="657"/>
      <c r="DD27" s="632">
        <v>347514</v>
      </c>
      <c r="DE27" s="655"/>
      <c r="DF27" s="655"/>
      <c r="DG27" s="655"/>
      <c r="DH27" s="655"/>
      <c r="DI27" s="655"/>
      <c r="DJ27" s="655"/>
      <c r="DK27" s="656"/>
      <c r="DL27" s="632">
        <v>260704</v>
      </c>
      <c r="DM27" s="655"/>
      <c r="DN27" s="655"/>
      <c r="DO27" s="655"/>
      <c r="DP27" s="655"/>
      <c r="DQ27" s="655"/>
      <c r="DR27" s="655"/>
      <c r="DS27" s="655"/>
      <c r="DT27" s="655"/>
      <c r="DU27" s="655"/>
      <c r="DV27" s="656"/>
      <c r="DW27" s="628">
        <v>6.1</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75652</v>
      </c>
      <c r="S28" s="624"/>
      <c r="T28" s="624"/>
      <c r="U28" s="624"/>
      <c r="V28" s="624"/>
      <c r="W28" s="624"/>
      <c r="X28" s="624"/>
      <c r="Y28" s="625"/>
      <c r="Z28" s="626">
        <v>1</v>
      </c>
      <c r="AA28" s="626"/>
      <c r="AB28" s="626"/>
      <c r="AC28" s="626"/>
      <c r="AD28" s="627">
        <v>12243</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656151</v>
      </c>
      <c r="CS28" s="624"/>
      <c r="CT28" s="624"/>
      <c r="CU28" s="624"/>
      <c r="CV28" s="624"/>
      <c r="CW28" s="624"/>
      <c r="CX28" s="624"/>
      <c r="CY28" s="625"/>
      <c r="CZ28" s="628">
        <v>9.3000000000000007</v>
      </c>
      <c r="DA28" s="653"/>
      <c r="DB28" s="653"/>
      <c r="DC28" s="657"/>
      <c r="DD28" s="632">
        <v>635575</v>
      </c>
      <c r="DE28" s="624"/>
      <c r="DF28" s="624"/>
      <c r="DG28" s="624"/>
      <c r="DH28" s="624"/>
      <c r="DI28" s="624"/>
      <c r="DJ28" s="624"/>
      <c r="DK28" s="625"/>
      <c r="DL28" s="632">
        <v>635575</v>
      </c>
      <c r="DM28" s="624"/>
      <c r="DN28" s="624"/>
      <c r="DO28" s="624"/>
      <c r="DP28" s="624"/>
      <c r="DQ28" s="624"/>
      <c r="DR28" s="624"/>
      <c r="DS28" s="624"/>
      <c r="DT28" s="624"/>
      <c r="DU28" s="624"/>
      <c r="DV28" s="625"/>
      <c r="DW28" s="628">
        <v>15</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24894</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656151</v>
      </c>
      <c r="CS29" s="655"/>
      <c r="CT29" s="655"/>
      <c r="CU29" s="655"/>
      <c r="CV29" s="655"/>
      <c r="CW29" s="655"/>
      <c r="CX29" s="655"/>
      <c r="CY29" s="656"/>
      <c r="CZ29" s="628">
        <v>9.3000000000000007</v>
      </c>
      <c r="DA29" s="653"/>
      <c r="DB29" s="653"/>
      <c r="DC29" s="657"/>
      <c r="DD29" s="632">
        <v>635575</v>
      </c>
      <c r="DE29" s="655"/>
      <c r="DF29" s="655"/>
      <c r="DG29" s="655"/>
      <c r="DH29" s="655"/>
      <c r="DI29" s="655"/>
      <c r="DJ29" s="655"/>
      <c r="DK29" s="656"/>
      <c r="DL29" s="632">
        <v>635575</v>
      </c>
      <c r="DM29" s="655"/>
      <c r="DN29" s="655"/>
      <c r="DO29" s="655"/>
      <c r="DP29" s="655"/>
      <c r="DQ29" s="655"/>
      <c r="DR29" s="655"/>
      <c r="DS29" s="655"/>
      <c r="DT29" s="655"/>
      <c r="DU29" s="655"/>
      <c r="DV29" s="656"/>
      <c r="DW29" s="628">
        <v>15</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709356</v>
      </c>
      <c r="S30" s="624"/>
      <c r="T30" s="624"/>
      <c r="U30" s="624"/>
      <c r="V30" s="624"/>
      <c r="W30" s="624"/>
      <c r="X30" s="624"/>
      <c r="Y30" s="625"/>
      <c r="Z30" s="626">
        <v>9.4</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639084</v>
      </c>
      <c r="CS30" s="624"/>
      <c r="CT30" s="624"/>
      <c r="CU30" s="624"/>
      <c r="CV30" s="624"/>
      <c r="CW30" s="624"/>
      <c r="CX30" s="624"/>
      <c r="CY30" s="625"/>
      <c r="CZ30" s="628">
        <v>9</v>
      </c>
      <c r="DA30" s="653"/>
      <c r="DB30" s="653"/>
      <c r="DC30" s="657"/>
      <c r="DD30" s="632">
        <v>618745</v>
      </c>
      <c r="DE30" s="624"/>
      <c r="DF30" s="624"/>
      <c r="DG30" s="624"/>
      <c r="DH30" s="624"/>
      <c r="DI30" s="624"/>
      <c r="DJ30" s="624"/>
      <c r="DK30" s="625"/>
      <c r="DL30" s="632">
        <v>618745</v>
      </c>
      <c r="DM30" s="624"/>
      <c r="DN30" s="624"/>
      <c r="DO30" s="624"/>
      <c r="DP30" s="624"/>
      <c r="DQ30" s="624"/>
      <c r="DR30" s="624"/>
      <c r="DS30" s="624"/>
      <c r="DT30" s="624"/>
      <c r="DU30" s="624"/>
      <c r="DV30" s="625"/>
      <c r="DW30" s="628">
        <v>14.6</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v>
      </c>
      <c r="BH31" s="667"/>
      <c r="BI31" s="667"/>
      <c r="BJ31" s="667"/>
      <c r="BK31" s="667"/>
      <c r="BL31" s="667"/>
      <c r="BM31" s="618">
        <v>96.6</v>
      </c>
      <c r="BN31" s="667"/>
      <c r="BO31" s="667"/>
      <c r="BP31" s="667"/>
      <c r="BQ31" s="668"/>
      <c r="BR31" s="679">
        <v>98.9</v>
      </c>
      <c r="BS31" s="667"/>
      <c r="BT31" s="667"/>
      <c r="BU31" s="667"/>
      <c r="BV31" s="667"/>
      <c r="BW31" s="667"/>
      <c r="BX31" s="618">
        <v>96.4</v>
      </c>
      <c r="BY31" s="667"/>
      <c r="BZ31" s="667"/>
      <c r="CA31" s="667"/>
      <c r="CB31" s="668"/>
      <c r="CD31" s="661"/>
      <c r="CE31" s="662"/>
      <c r="CF31" s="620" t="s">
        <v>301</v>
      </c>
      <c r="CG31" s="621"/>
      <c r="CH31" s="621"/>
      <c r="CI31" s="621"/>
      <c r="CJ31" s="621"/>
      <c r="CK31" s="621"/>
      <c r="CL31" s="621"/>
      <c r="CM31" s="621"/>
      <c r="CN31" s="621"/>
      <c r="CO31" s="621"/>
      <c r="CP31" s="621"/>
      <c r="CQ31" s="622"/>
      <c r="CR31" s="623">
        <v>17067</v>
      </c>
      <c r="CS31" s="655"/>
      <c r="CT31" s="655"/>
      <c r="CU31" s="655"/>
      <c r="CV31" s="655"/>
      <c r="CW31" s="655"/>
      <c r="CX31" s="655"/>
      <c r="CY31" s="656"/>
      <c r="CZ31" s="628">
        <v>0.2</v>
      </c>
      <c r="DA31" s="653"/>
      <c r="DB31" s="653"/>
      <c r="DC31" s="657"/>
      <c r="DD31" s="632">
        <v>16830</v>
      </c>
      <c r="DE31" s="655"/>
      <c r="DF31" s="655"/>
      <c r="DG31" s="655"/>
      <c r="DH31" s="655"/>
      <c r="DI31" s="655"/>
      <c r="DJ31" s="655"/>
      <c r="DK31" s="656"/>
      <c r="DL31" s="632">
        <v>16830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361474</v>
      </c>
      <c r="S32" s="624"/>
      <c r="T32" s="624"/>
      <c r="U32" s="624"/>
      <c r="V32" s="624"/>
      <c r="W32" s="624"/>
      <c r="X32" s="624"/>
      <c r="Y32" s="625"/>
      <c r="Z32" s="626">
        <v>4.8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98.9</v>
      </c>
      <c r="BH32" s="655"/>
      <c r="BI32" s="655"/>
      <c r="BJ32" s="655"/>
      <c r="BK32" s="655"/>
      <c r="BL32" s="655"/>
      <c r="BM32" s="629">
        <v>96.1</v>
      </c>
      <c r="BN32" s="655"/>
      <c r="BO32" s="655"/>
      <c r="BP32" s="655"/>
      <c r="BQ32" s="678"/>
      <c r="BR32" s="680">
        <v>98.6</v>
      </c>
      <c r="BS32" s="655"/>
      <c r="BT32" s="655"/>
      <c r="BU32" s="655"/>
      <c r="BV32" s="655"/>
      <c r="BW32" s="655"/>
      <c r="BX32" s="629">
        <v>96.2</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22935</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99.1</v>
      </c>
      <c r="BH33" s="682"/>
      <c r="BI33" s="682"/>
      <c r="BJ33" s="682"/>
      <c r="BK33" s="682"/>
      <c r="BL33" s="682"/>
      <c r="BM33" s="683">
        <v>96.7</v>
      </c>
      <c r="BN33" s="682"/>
      <c r="BO33" s="682"/>
      <c r="BP33" s="682"/>
      <c r="BQ33" s="684"/>
      <c r="BR33" s="681">
        <v>99.1</v>
      </c>
      <c r="BS33" s="682"/>
      <c r="BT33" s="682"/>
      <c r="BU33" s="682"/>
      <c r="BV33" s="682"/>
      <c r="BW33" s="682"/>
      <c r="BX33" s="683">
        <v>96.4</v>
      </c>
      <c r="BY33" s="682"/>
      <c r="BZ33" s="682"/>
      <c r="CA33" s="682"/>
      <c r="CB33" s="684"/>
      <c r="CD33" s="620" t="s">
        <v>308</v>
      </c>
      <c r="CE33" s="621"/>
      <c r="CF33" s="621"/>
      <c r="CG33" s="621"/>
      <c r="CH33" s="621"/>
      <c r="CI33" s="621"/>
      <c r="CJ33" s="621"/>
      <c r="CK33" s="621"/>
      <c r="CL33" s="621"/>
      <c r="CM33" s="621"/>
      <c r="CN33" s="621"/>
      <c r="CO33" s="621"/>
      <c r="CP33" s="621"/>
      <c r="CQ33" s="622"/>
      <c r="CR33" s="623">
        <v>3196944</v>
      </c>
      <c r="CS33" s="655"/>
      <c r="CT33" s="655"/>
      <c r="CU33" s="655"/>
      <c r="CV33" s="655"/>
      <c r="CW33" s="655"/>
      <c r="CX33" s="655"/>
      <c r="CY33" s="656"/>
      <c r="CZ33" s="628">
        <v>45.2</v>
      </c>
      <c r="DA33" s="653"/>
      <c r="DB33" s="653"/>
      <c r="DC33" s="657"/>
      <c r="DD33" s="632">
        <v>2455386</v>
      </c>
      <c r="DE33" s="655"/>
      <c r="DF33" s="655"/>
      <c r="DG33" s="655"/>
      <c r="DH33" s="655"/>
      <c r="DI33" s="655"/>
      <c r="DJ33" s="655"/>
      <c r="DK33" s="656"/>
      <c r="DL33" s="632">
        <v>1772425</v>
      </c>
      <c r="DM33" s="655"/>
      <c r="DN33" s="655"/>
      <c r="DO33" s="655"/>
      <c r="DP33" s="655"/>
      <c r="DQ33" s="655"/>
      <c r="DR33" s="655"/>
      <c r="DS33" s="655"/>
      <c r="DT33" s="655"/>
      <c r="DU33" s="655"/>
      <c r="DV33" s="656"/>
      <c r="DW33" s="628">
        <v>41.8</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164099</v>
      </c>
      <c r="S34" s="624"/>
      <c r="T34" s="624"/>
      <c r="U34" s="624"/>
      <c r="V34" s="624"/>
      <c r="W34" s="624"/>
      <c r="X34" s="624"/>
      <c r="Y34" s="625"/>
      <c r="Z34" s="626">
        <v>2.2000000000000002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1124656</v>
      </c>
      <c r="CS34" s="624"/>
      <c r="CT34" s="624"/>
      <c r="CU34" s="624"/>
      <c r="CV34" s="624"/>
      <c r="CW34" s="624"/>
      <c r="CX34" s="624"/>
      <c r="CY34" s="625"/>
      <c r="CZ34" s="628">
        <v>15.9</v>
      </c>
      <c r="DA34" s="653"/>
      <c r="DB34" s="653"/>
      <c r="DC34" s="657"/>
      <c r="DD34" s="632">
        <v>792742</v>
      </c>
      <c r="DE34" s="624"/>
      <c r="DF34" s="624"/>
      <c r="DG34" s="624"/>
      <c r="DH34" s="624"/>
      <c r="DI34" s="624"/>
      <c r="DJ34" s="624"/>
      <c r="DK34" s="625"/>
      <c r="DL34" s="632">
        <v>743647</v>
      </c>
      <c r="DM34" s="624"/>
      <c r="DN34" s="624"/>
      <c r="DO34" s="624"/>
      <c r="DP34" s="624"/>
      <c r="DQ34" s="624"/>
      <c r="DR34" s="624"/>
      <c r="DS34" s="624"/>
      <c r="DT34" s="624"/>
      <c r="DU34" s="624"/>
      <c r="DV34" s="625"/>
      <c r="DW34" s="628">
        <v>17.5</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467495</v>
      </c>
      <c r="S35" s="624"/>
      <c r="T35" s="624"/>
      <c r="U35" s="624"/>
      <c r="V35" s="624"/>
      <c r="W35" s="624"/>
      <c r="X35" s="624"/>
      <c r="Y35" s="625"/>
      <c r="Z35" s="626">
        <v>6.2</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41781</v>
      </c>
      <c r="CS35" s="655"/>
      <c r="CT35" s="655"/>
      <c r="CU35" s="655"/>
      <c r="CV35" s="655"/>
      <c r="CW35" s="655"/>
      <c r="CX35" s="655"/>
      <c r="CY35" s="656"/>
      <c r="CZ35" s="628">
        <v>0.6</v>
      </c>
      <c r="DA35" s="653"/>
      <c r="DB35" s="653"/>
      <c r="DC35" s="657"/>
      <c r="DD35" s="632">
        <v>37791</v>
      </c>
      <c r="DE35" s="655"/>
      <c r="DF35" s="655"/>
      <c r="DG35" s="655"/>
      <c r="DH35" s="655"/>
      <c r="DI35" s="655"/>
      <c r="DJ35" s="655"/>
      <c r="DK35" s="656"/>
      <c r="DL35" s="632">
        <v>37791</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252230</v>
      </c>
      <c r="S36" s="624"/>
      <c r="T36" s="624"/>
      <c r="U36" s="624"/>
      <c r="V36" s="624"/>
      <c r="W36" s="624"/>
      <c r="X36" s="624"/>
      <c r="Y36" s="625"/>
      <c r="Z36" s="626">
        <v>3.3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910333</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24284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803197</v>
      </c>
      <c r="CS36" s="624"/>
      <c r="CT36" s="624"/>
      <c r="CU36" s="624"/>
      <c r="CV36" s="624"/>
      <c r="CW36" s="624"/>
      <c r="CX36" s="624"/>
      <c r="CY36" s="625"/>
      <c r="CZ36" s="628">
        <v>11.4</v>
      </c>
      <c r="DA36" s="653"/>
      <c r="DB36" s="653"/>
      <c r="DC36" s="657"/>
      <c r="DD36" s="632">
        <v>637336</v>
      </c>
      <c r="DE36" s="624"/>
      <c r="DF36" s="624"/>
      <c r="DG36" s="624"/>
      <c r="DH36" s="624"/>
      <c r="DI36" s="624"/>
      <c r="DJ36" s="624"/>
      <c r="DK36" s="625"/>
      <c r="DL36" s="632">
        <v>532523</v>
      </c>
      <c r="DM36" s="624"/>
      <c r="DN36" s="624"/>
      <c r="DO36" s="624"/>
      <c r="DP36" s="624"/>
      <c r="DQ36" s="624"/>
      <c r="DR36" s="624"/>
      <c r="DS36" s="624"/>
      <c r="DT36" s="624"/>
      <c r="DU36" s="624"/>
      <c r="DV36" s="625"/>
      <c r="DW36" s="628">
        <v>12.5</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190629</v>
      </c>
      <c r="S37" s="624"/>
      <c r="T37" s="624"/>
      <c r="U37" s="624"/>
      <c r="V37" s="624"/>
      <c r="W37" s="624"/>
      <c r="X37" s="624"/>
      <c r="Y37" s="625"/>
      <c r="Z37" s="626">
        <v>2.5</v>
      </c>
      <c r="AA37" s="626"/>
      <c r="AB37" s="626"/>
      <c r="AC37" s="626"/>
      <c r="AD37" s="627">
        <v>9</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370000</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19636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429533</v>
      </c>
      <c r="CS37" s="655"/>
      <c r="CT37" s="655"/>
      <c r="CU37" s="655"/>
      <c r="CV37" s="655"/>
      <c r="CW37" s="655"/>
      <c r="CX37" s="655"/>
      <c r="CY37" s="656"/>
      <c r="CZ37" s="628">
        <v>6.1</v>
      </c>
      <c r="DA37" s="653"/>
      <c r="DB37" s="653"/>
      <c r="DC37" s="657"/>
      <c r="DD37" s="632">
        <v>412332</v>
      </c>
      <c r="DE37" s="655"/>
      <c r="DF37" s="655"/>
      <c r="DG37" s="655"/>
      <c r="DH37" s="655"/>
      <c r="DI37" s="655"/>
      <c r="DJ37" s="655"/>
      <c r="DK37" s="656"/>
      <c r="DL37" s="632">
        <v>412332</v>
      </c>
      <c r="DM37" s="655"/>
      <c r="DN37" s="655"/>
      <c r="DO37" s="655"/>
      <c r="DP37" s="655"/>
      <c r="DQ37" s="655"/>
      <c r="DR37" s="655"/>
      <c r="DS37" s="655"/>
      <c r="DT37" s="655"/>
      <c r="DU37" s="655"/>
      <c r="DV37" s="656"/>
      <c r="DW37" s="628">
        <v>9.6999999999999993</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822000</v>
      </c>
      <c r="S38" s="624"/>
      <c r="T38" s="624"/>
      <c r="U38" s="624"/>
      <c r="V38" s="624"/>
      <c r="W38" s="624"/>
      <c r="X38" s="624"/>
      <c r="Y38" s="625"/>
      <c r="Z38" s="626">
        <v>10.9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28448</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1684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910333</v>
      </c>
      <c r="CS38" s="624"/>
      <c r="CT38" s="624"/>
      <c r="CU38" s="624"/>
      <c r="CV38" s="624"/>
      <c r="CW38" s="624"/>
      <c r="CX38" s="624"/>
      <c r="CY38" s="625"/>
      <c r="CZ38" s="628">
        <v>12.9</v>
      </c>
      <c r="DA38" s="653"/>
      <c r="DB38" s="653"/>
      <c r="DC38" s="657"/>
      <c r="DD38" s="632">
        <v>828464</v>
      </c>
      <c r="DE38" s="624"/>
      <c r="DF38" s="624"/>
      <c r="DG38" s="624"/>
      <c r="DH38" s="624"/>
      <c r="DI38" s="624"/>
      <c r="DJ38" s="624"/>
      <c r="DK38" s="625"/>
      <c r="DL38" s="632">
        <v>458464</v>
      </c>
      <c r="DM38" s="624"/>
      <c r="DN38" s="624"/>
      <c r="DO38" s="624"/>
      <c r="DP38" s="624"/>
      <c r="DQ38" s="624"/>
      <c r="DR38" s="624"/>
      <c r="DS38" s="624"/>
      <c r="DT38" s="624"/>
      <c r="DU38" s="624"/>
      <c r="DV38" s="625"/>
      <c r="DW38" s="628">
        <v>10.8</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2616</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316977</v>
      </c>
      <c r="CS39" s="655"/>
      <c r="CT39" s="655"/>
      <c r="CU39" s="655"/>
      <c r="CV39" s="655"/>
      <c r="CW39" s="655"/>
      <c r="CX39" s="655"/>
      <c r="CY39" s="656"/>
      <c r="CZ39" s="628">
        <v>4.5</v>
      </c>
      <c r="DA39" s="653"/>
      <c r="DB39" s="653"/>
      <c r="DC39" s="657"/>
      <c r="DD39" s="632">
        <v>159053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36500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102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7561102</v>
      </c>
      <c r="S41" s="696"/>
      <c r="T41" s="696"/>
      <c r="U41" s="696"/>
      <c r="V41" s="696"/>
      <c r="W41" s="696"/>
      <c r="X41" s="696"/>
      <c r="Y41" s="700"/>
      <c r="Z41" s="701">
        <v>100</v>
      </c>
      <c r="AA41" s="701"/>
      <c r="AB41" s="701"/>
      <c r="AC41" s="701"/>
      <c r="AD41" s="702">
        <v>4208077</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99356</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412529</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360</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1104376</v>
      </c>
      <c r="CS42" s="655"/>
      <c r="CT42" s="655"/>
      <c r="CU42" s="655"/>
      <c r="CV42" s="655"/>
      <c r="CW42" s="655"/>
      <c r="CX42" s="655"/>
      <c r="CY42" s="656"/>
      <c r="CZ42" s="628">
        <v>15.6</v>
      </c>
      <c r="DA42" s="653"/>
      <c r="DB42" s="653"/>
      <c r="DC42" s="657"/>
      <c r="DD42" s="632">
        <v>141630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27442</v>
      </c>
      <c r="CS43" s="655"/>
      <c r="CT43" s="655"/>
      <c r="CU43" s="655"/>
      <c r="CV43" s="655"/>
      <c r="CW43" s="655"/>
      <c r="CX43" s="655"/>
      <c r="CY43" s="656"/>
      <c r="CZ43" s="628">
        <v>0.4</v>
      </c>
      <c r="DA43" s="653"/>
      <c r="DB43" s="653"/>
      <c r="DC43" s="657"/>
      <c r="DD43" s="632">
        <v>27442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1104376</v>
      </c>
      <c r="CS44" s="624"/>
      <c r="CT44" s="624"/>
      <c r="CU44" s="624"/>
      <c r="CV44" s="624"/>
      <c r="CW44" s="624"/>
      <c r="CX44" s="624"/>
      <c r="CY44" s="625"/>
      <c r="CZ44" s="628">
        <v>15.6</v>
      </c>
      <c r="DA44" s="629"/>
      <c r="DB44" s="629"/>
      <c r="DC44" s="635"/>
      <c r="DD44" s="632">
        <v>141630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229875</v>
      </c>
      <c r="CS45" s="655"/>
      <c r="CT45" s="655"/>
      <c r="CU45" s="655"/>
      <c r="CV45" s="655"/>
      <c r="CW45" s="655"/>
      <c r="CX45" s="655"/>
      <c r="CY45" s="656"/>
      <c r="CZ45" s="628">
        <v>3.2</v>
      </c>
      <c r="DA45" s="653"/>
      <c r="DB45" s="653"/>
      <c r="DC45" s="657"/>
      <c r="DD45" s="632">
        <v>15269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853231</v>
      </c>
      <c r="CS46" s="624"/>
      <c r="CT46" s="624"/>
      <c r="CU46" s="624"/>
      <c r="CV46" s="624"/>
      <c r="CW46" s="624"/>
      <c r="CX46" s="624"/>
      <c r="CY46" s="625"/>
      <c r="CZ46" s="628">
        <v>12.1</v>
      </c>
      <c r="DA46" s="629"/>
      <c r="DB46" s="629"/>
      <c r="DC46" s="635"/>
      <c r="DD46" s="632">
        <v>107191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7073214</v>
      </c>
      <c r="CS49" s="682"/>
      <c r="CT49" s="682"/>
      <c r="CU49" s="682"/>
      <c r="CV49" s="682"/>
      <c r="CW49" s="682"/>
      <c r="CX49" s="682"/>
      <c r="CY49" s="711"/>
      <c r="CZ49" s="703">
        <v>100</v>
      </c>
      <c r="DA49" s="712"/>
      <c r="DB49" s="712"/>
      <c r="DC49" s="713"/>
      <c r="DD49" s="714">
        <v>4659819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IKUOWtZiE7uN6S1SSWZ86CMg/HrYJrJPcpXgM+03U0Bk9qP/3af99SnMUs0kRVnpuA0Clo8yw41NfU/f7B5Jw==" saltValue="0Rm18pCChlQLdnZbTtOc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7440</v>
      </c>
      <c r="R7" s="753"/>
      <c r="S7" s="753"/>
      <c r="T7" s="753"/>
      <c r="U7" s="753"/>
      <c r="V7" s="753">
        <v>6952</v>
      </c>
      <c r="W7" s="753"/>
      <c r="X7" s="753"/>
      <c r="Y7" s="753"/>
      <c r="Z7" s="753"/>
      <c r="AA7" s="753">
        <v>488</v>
      </c>
      <c r="AB7" s="753"/>
      <c r="AC7" s="753"/>
      <c r="AD7" s="753"/>
      <c r="AE7" s="754"/>
      <c r="AF7" s="755">
        <v>447</v>
      </c>
      <c r="AG7" s="756"/>
      <c r="AH7" s="756"/>
      <c r="AI7" s="756"/>
      <c r="AJ7" s="757"/>
      <c r="AK7" s="758">
        <v>467</v>
      </c>
      <c r="AL7" s="759"/>
      <c r="AM7" s="759"/>
      <c r="AN7" s="759"/>
      <c r="AO7" s="759"/>
      <c r="AP7" s="759">
        <v>5977</v>
      </c>
      <c r="AQ7" s="759"/>
      <c r="AR7" s="759"/>
      <c r="AS7" s="759"/>
      <c r="AT7" s="759"/>
      <c r="AU7" s="760" t="s">
        <v>576</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569</v>
      </c>
      <c r="BS7" s="746" t="s">
        <v>568</v>
      </c>
      <c r="BT7" s="747"/>
      <c r="BU7" s="747"/>
      <c r="BV7" s="747"/>
      <c r="BW7" s="747"/>
      <c r="BX7" s="747"/>
      <c r="BY7" s="747"/>
      <c r="BZ7" s="747"/>
      <c r="CA7" s="747"/>
      <c r="CB7" s="747"/>
      <c r="CC7" s="747"/>
      <c r="CD7" s="747"/>
      <c r="CE7" s="747"/>
      <c r="CF7" s="747"/>
      <c r="CG7" s="762"/>
      <c r="CH7" s="743">
        <v>5</v>
      </c>
      <c r="CI7" s="744"/>
      <c r="CJ7" s="744"/>
      <c r="CK7" s="744"/>
      <c r="CL7" s="745"/>
      <c r="CM7" s="743">
        <v>-513</v>
      </c>
      <c r="CN7" s="744"/>
      <c r="CO7" s="744"/>
      <c r="CP7" s="744"/>
      <c r="CQ7" s="745"/>
      <c r="CR7" s="743">
        <v>5</v>
      </c>
      <c r="CS7" s="744"/>
      <c r="CT7" s="744"/>
      <c r="CU7" s="744"/>
      <c r="CV7" s="745"/>
      <c r="CW7" s="743">
        <v>5</v>
      </c>
      <c r="CX7" s="744"/>
      <c r="CY7" s="744"/>
      <c r="CZ7" s="744"/>
      <c r="DA7" s="745"/>
      <c r="DB7" s="743" t="s">
        <v>564</v>
      </c>
      <c r="DC7" s="744"/>
      <c r="DD7" s="744"/>
      <c r="DE7" s="744"/>
      <c r="DF7" s="745"/>
      <c r="DG7" s="743">
        <v>4540</v>
      </c>
      <c r="DH7" s="744"/>
      <c r="DI7" s="744"/>
      <c r="DJ7" s="744"/>
      <c r="DK7" s="745"/>
      <c r="DL7" s="743" t="s">
        <v>575</v>
      </c>
      <c r="DM7" s="744"/>
      <c r="DN7" s="744"/>
      <c r="DO7" s="744"/>
      <c r="DP7" s="745"/>
      <c r="DQ7" s="743">
        <v>518</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19</v>
      </c>
      <c r="R8" s="784"/>
      <c r="S8" s="784"/>
      <c r="T8" s="784"/>
      <c r="U8" s="784"/>
      <c r="V8" s="784">
        <v>20</v>
      </c>
      <c r="W8" s="784"/>
      <c r="X8" s="784"/>
      <c r="Y8" s="784"/>
      <c r="Z8" s="784"/>
      <c r="AA8" s="784">
        <v>0</v>
      </c>
      <c r="AB8" s="784"/>
      <c r="AC8" s="784"/>
      <c r="AD8" s="784"/>
      <c r="AE8" s="785"/>
      <c r="AF8" s="786">
        <v>0</v>
      </c>
      <c r="AG8" s="787"/>
      <c r="AH8" s="787"/>
      <c r="AI8" s="787"/>
      <c r="AJ8" s="788"/>
      <c r="AK8" s="769" t="s">
        <v>564</v>
      </c>
      <c r="AL8" s="770"/>
      <c r="AM8" s="770"/>
      <c r="AN8" s="770"/>
      <c r="AO8" s="770"/>
      <c r="AP8" s="770" t="s">
        <v>564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377</v>
      </c>
      <c r="C9" s="781"/>
      <c r="D9" s="781"/>
      <c r="E9" s="781"/>
      <c r="F9" s="781"/>
      <c r="G9" s="781"/>
      <c r="H9" s="781"/>
      <c r="I9" s="781"/>
      <c r="J9" s="781"/>
      <c r="K9" s="781"/>
      <c r="L9" s="781"/>
      <c r="M9" s="781"/>
      <c r="N9" s="781"/>
      <c r="O9" s="781"/>
      <c r="P9" s="782"/>
      <c r="Q9" s="783">
        <v>102</v>
      </c>
      <c r="R9" s="784"/>
      <c r="S9" s="784"/>
      <c r="T9" s="784"/>
      <c r="U9" s="784"/>
      <c r="V9" s="784">
        <v>102</v>
      </c>
      <c r="W9" s="784"/>
      <c r="X9" s="784"/>
      <c r="Y9" s="784"/>
      <c r="Z9" s="784"/>
      <c r="AA9" s="784">
        <v>0</v>
      </c>
      <c r="AB9" s="784"/>
      <c r="AC9" s="784"/>
      <c r="AD9" s="784"/>
      <c r="AE9" s="785"/>
      <c r="AF9" s="786">
        <v>0</v>
      </c>
      <c r="AG9" s="787"/>
      <c r="AH9" s="787"/>
      <c r="AI9" s="787"/>
      <c r="AJ9" s="788"/>
      <c r="AK9" s="769" t="s">
        <v>564</v>
      </c>
      <c r="AL9" s="770"/>
      <c r="AM9" s="770"/>
      <c r="AN9" s="770"/>
      <c r="AO9" s="770"/>
      <c r="AP9" s="770">
        <v>102</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7562</v>
      </c>
      <c r="R23" s="793"/>
      <c r="S23" s="793"/>
      <c r="T23" s="793"/>
      <c r="U23" s="793"/>
      <c r="V23" s="793">
        <v>7074</v>
      </c>
      <c r="W23" s="793"/>
      <c r="X23" s="793"/>
      <c r="Y23" s="793"/>
      <c r="Z23" s="793"/>
      <c r="AA23" s="793">
        <v>488</v>
      </c>
      <c r="AB23" s="793"/>
      <c r="AC23" s="793"/>
      <c r="AD23" s="793"/>
      <c r="AE23" s="794"/>
      <c r="AF23" s="795">
        <v>447</v>
      </c>
      <c r="AG23" s="793"/>
      <c r="AH23" s="793"/>
      <c r="AI23" s="793"/>
      <c r="AJ23" s="796"/>
      <c r="AK23" s="797"/>
      <c r="AL23" s="798"/>
      <c r="AM23" s="798"/>
      <c r="AN23" s="798"/>
      <c r="AO23" s="798"/>
      <c r="AP23" s="793">
        <v>6079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1395</v>
      </c>
      <c r="R28" s="823"/>
      <c r="S28" s="823"/>
      <c r="T28" s="823"/>
      <c r="U28" s="823"/>
      <c r="V28" s="823">
        <v>1371</v>
      </c>
      <c r="W28" s="823"/>
      <c r="X28" s="823"/>
      <c r="Y28" s="823"/>
      <c r="Z28" s="823"/>
      <c r="AA28" s="823">
        <v>24</v>
      </c>
      <c r="AB28" s="823"/>
      <c r="AC28" s="823"/>
      <c r="AD28" s="823"/>
      <c r="AE28" s="824"/>
      <c r="AF28" s="825">
        <v>24</v>
      </c>
      <c r="AG28" s="823"/>
      <c r="AH28" s="823"/>
      <c r="AI28" s="823"/>
      <c r="AJ28" s="826"/>
      <c r="AK28" s="827">
        <v>135</v>
      </c>
      <c r="AL28" s="828"/>
      <c r="AM28" s="828"/>
      <c r="AN28" s="828"/>
      <c r="AO28" s="828"/>
      <c r="AP28" s="828" t="s">
        <v>564</v>
      </c>
      <c r="AQ28" s="828"/>
      <c r="AR28" s="828"/>
      <c r="AS28" s="828"/>
      <c r="AT28" s="828"/>
      <c r="AU28" s="828" t="s">
        <v>564</v>
      </c>
      <c r="AV28" s="828"/>
      <c r="AW28" s="828"/>
      <c r="AX28" s="828"/>
      <c r="AY28" s="828"/>
      <c r="AZ28" s="829" t="s">
        <v>564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217</v>
      </c>
      <c r="R29" s="784"/>
      <c r="S29" s="784"/>
      <c r="T29" s="784"/>
      <c r="U29" s="784"/>
      <c r="V29" s="784">
        <v>211</v>
      </c>
      <c r="W29" s="784"/>
      <c r="X29" s="784"/>
      <c r="Y29" s="784"/>
      <c r="Z29" s="784"/>
      <c r="AA29" s="784">
        <v>5</v>
      </c>
      <c r="AB29" s="784"/>
      <c r="AC29" s="784"/>
      <c r="AD29" s="784"/>
      <c r="AE29" s="785"/>
      <c r="AF29" s="786">
        <v>5</v>
      </c>
      <c r="AG29" s="787"/>
      <c r="AH29" s="787"/>
      <c r="AI29" s="787"/>
      <c r="AJ29" s="788"/>
      <c r="AK29" s="834">
        <v>44</v>
      </c>
      <c r="AL29" s="830"/>
      <c r="AM29" s="830"/>
      <c r="AN29" s="830"/>
      <c r="AO29" s="830"/>
      <c r="AP29" s="830" t="s">
        <v>564</v>
      </c>
      <c r="AQ29" s="830"/>
      <c r="AR29" s="830"/>
      <c r="AS29" s="830"/>
      <c r="AT29" s="830"/>
      <c r="AU29" s="830" t="s">
        <v>564</v>
      </c>
      <c r="AV29" s="830"/>
      <c r="AW29" s="830"/>
      <c r="AX29" s="830"/>
      <c r="AY29" s="830"/>
      <c r="AZ29" s="831" t="s">
        <v>564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186</v>
      </c>
      <c r="R30" s="784"/>
      <c r="S30" s="784"/>
      <c r="T30" s="784"/>
      <c r="U30" s="784"/>
      <c r="V30" s="784">
        <v>189</v>
      </c>
      <c r="W30" s="784"/>
      <c r="X30" s="784"/>
      <c r="Y30" s="784"/>
      <c r="Z30" s="784"/>
      <c r="AA30" s="784">
        <v>-3</v>
      </c>
      <c r="AB30" s="784"/>
      <c r="AC30" s="784"/>
      <c r="AD30" s="784"/>
      <c r="AE30" s="785"/>
      <c r="AF30" s="786">
        <v>831</v>
      </c>
      <c r="AG30" s="787"/>
      <c r="AH30" s="787"/>
      <c r="AI30" s="787"/>
      <c r="AJ30" s="788"/>
      <c r="AK30" s="834">
        <v>0</v>
      </c>
      <c r="AL30" s="830"/>
      <c r="AM30" s="830"/>
      <c r="AN30" s="830"/>
      <c r="AO30" s="830"/>
      <c r="AP30" s="830">
        <v>1763</v>
      </c>
      <c r="AQ30" s="830"/>
      <c r="AR30" s="830"/>
      <c r="AS30" s="830"/>
      <c r="AT30" s="830"/>
      <c r="AU30" s="830">
        <v>11</v>
      </c>
      <c r="AV30" s="830"/>
      <c r="AW30" s="830"/>
      <c r="AX30" s="830"/>
      <c r="AY30" s="830"/>
      <c r="AZ30" s="831" t="s">
        <v>564</v>
      </c>
      <c r="BA30" s="831"/>
      <c r="BB30" s="831"/>
      <c r="BC30" s="831"/>
      <c r="BD30" s="831"/>
      <c r="BE30" s="832" t="s">
        <v>394</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395</v>
      </c>
      <c r="C31" s="781"/>
      <c r="D31" s="781"/>
      <c r="E31" s="781"/>
      <c r="F31" s="781"/>
      <c r="G31" s="781"/>
      <c r="H31" s="781"/>
      <c r="I31" s="781"/>
      <c r="J31" s="781"/>
      <c r="K31" s="781"/>
      <c r="L31" s="781"/>
      <c r="M31" s="781"/>
      <c r="N31" s="781"/>
      <c r="O31" s="781"/>
      <c r="P31" s="782"/>
      <c r="Q31" s="783">
        <v>960</v>
      </c>
      <c r="R31" s="784"/>
      <c r="S31" s="784"/>
      <c r="T31" s="784"/>
      <c r="U31" s="784"/>
      <c r="V31" s="784">
        <v>749</v>
      </c>
      <c r="W31" s="784"/>
      <c r="X31" s="784"/>
      <c r="Y31" s="784"/>
      <c r="Z31" s="784"/>
      <c r="AA31" s="784">
        <v>211</v>
      </c>
      <c r="AB31" s="784"/>
      <c r="AC31" s="784"/>
      <c r="AD31" s="784"/>
      <c r="AE31" s="785"/>
      <c r="AF31" s="786">
        <v>211</v>
      </c>
      <c r="AG31" s="787"/>
      <c r="AH31" s="787"/>
      <c r="AI31" s="787"/>
      <c r="AJ31" s="788"/>
      <c r="AK31" s="834">
        <v>371</v>
      </c>
      <c r="AL31" s="830"/>
      <c r="AM31" s="830"/>
      <c r="AN31" s="830"/>
      <c r="AO31" s="830"/>
      <c r="AP31" s="830">
        <v>4346</v>
      </c>
      <c r="AQ31" s="830"/>
      <c r="AR31" s="830"/>
      <c r="AS31" s="830"/>
      <c r="AT31" s="830"/>
      <c r="AU31" s="830">
        <v>2912</v>
      </c>
      <c r="AV31" s="830"/>
      <c r="AW31" s="830"/>
      <c r="AX31" s="830"/>
      <c r="AY31" s="830"/>
      <c r="AZ31" s="831" t="s">
        <v>564</v>
      </c>
      <c r="BA31" s="831"/>
      <c r="BB31" s="831"/>
      <c r="BC31" s="831"/>
      <c r="BD31" s="831"/>
      <c r="BE31" s="832" t="s">
        <v>396</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1072</v>
      </c>
      <c r="AG63" s="844"/>
      <c r="AH63" s="844"/>
      <c r="AI63" s="844"/>
      <c r="AJ63" s="845"/>
      <c r="AK63" s="846"/>
      <c r="AL63" s="841"/>
      <c r="AM63" s="841"/>
      <c r="AN63" s="841"/>
      <c r="AO63" s="841"/>
      <c r="AP63" s="844">
        <v>6109</v>
      </c>
      <c r="AQ63" s="844"/>
      <c r="AR63" s="844"/>
      <c r="AS63" s="844"/>
      <c r="AT63" s="844"/>
      <c r="AU63" s="844">
        <v>2923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1815</v>
      </c>
      <c r="R68" s="866"/>
      <c r="S68" s="866"/>
      <c r="T68" s="866"/>
      <c r="U68" s="866"/>
      <c r="V68" s="866">
        <v>1547</v>
      </c>
      <c r="W68" s="866"/>
      <c r="X68" s="866"/>
      <c r="Y68" s="866"/>
      <c r="Z68" s="866"/>
      <c r="AA68" s="866">
        <v>268</v>
      </c>
      <c r="AB68" s="866"/>
      <c r="AC68" s="866"/>
      <c r="AD68" s="866"/>
      <c r="AE68" s="866"/>
      <c r="AF68" s="866">
        <v>268</v>
      </c>
      <c r="AG68" s="866"/>
      <c r="AH68" s="866"/>
      <c r="AI68" s="866"/>
      <c r="AJ68" s="866"/>
      <c r="AK68" s="866">
        <v>62</v>
      </c>
      <c r="AL68" s="866"/>
      <c r="AM68" s="866"/>
      <c r="AN68" s="866"/>
      <c r="AO68" s="866"/>
      <c r="AP68" s="866">
        <v>1411</v>
      </c>
      <c r="AQ68" s="866"/>
      <c r="AR68" s="866"/>
      <c r="AS68" s="866"/>
      <c r="AT68" s="866"/>
      <c r="AU68" s="866">
        <v>100</v>
      </c>
      <c r="AV68" s="866"/>
      <c r="AW68" s="866"/>
      <c r="AX68" s="866"/>
      <c r="AY68" s="866"/>
      <c r="AZ68" s="867" t="s">
        <v>565</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2703</v>
      </c>
      <c r="R69" s="830"/>
      <c r="S69" s="830"/>
      <c r="T69" s="830"/>
      <c r="U69" s="830"/>
      <c r="V69" s="830">
        <v>2546</v>
      </c>
      <c r="W69" s="830"/>
      <c r="X69" s="830"/>
      <c r="Y69" s="830"/>
      <c r="Z69" s="830"/>
      <c r="AA69" s="830">
        <v>157</v>
      </c>
      <c r="AB69" s="830"/>
      <c r="AC69" s="830"/>
      <c r="AD69" s="830"/>
      <c r="AE69" s="830"/>
      <c r="AF69" s="830">
        <v>157</v>
      </c>
      <c r="AG69" s="830"/>
      <c r="AH69" s="830"/>
      <c r="AI69" s="830"/>
      <c r="AJ69" s="830"/>
      <c r="AK69" s="830">
        <v>4</v>
      </c>
      <c r="AL69" s="830"/>
      <c r="AM69" s="830"/>
      <c r="AN69" s="830"/>
      <c r="AO69" s="830"/>
      <c r="AP69" s="830">
        <v>2339</v>
      </c>
      <c r="AQ69" s="830"/>
      <c r="AR69" s="830"/>
      <c r="AS69" s="830"/>
      <c r="AT69" s="830"/>
      <c r="AU69" s="830">
        <v>189</v>
      </c>
      <c r="AV69" s="830"/>
      <c r="AW69" s="830"/>
      <c r="AX69" s="830"/>
      <c r="AY69" s="830"/>
      <c r="AZ69" s="832" t="s">
        <v>567</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577</v>
      </c>
      <c r="R70" s="830"/>
      <c r="S70" s="830"/>
      <c r="T70" s="830"/>
      <c r="U70" s="830"/>
      <c r="V70" s="830">
        <v>436</v>
      </c>
      <c r="W70" s="830"/>
      <c r="X70" s="830"/>
      <c r="Y70" s="830"/>
      <c r="Z70" s="830"/>
      <c r="AA70" s="830">
        <v>141</v>
      </c>
      <c r="AB70" s="830"/>
      <c r="AC70" s="830"/>
      <c r="AD70" s="830"/>
      <c r="AE70" s="830"/>
      <c r="AF70" s="830">
        <v>141</v>
      </c>
      <c r="AG70" s="830"/>
      <c r="AH70" s="830"/>
      <c r="AI70" s="830"/>
      <c r="AJ70" s="830"/>
      <c r="AK70" s="830">
        <v>6</v>
      </c>
      <c r="AL70" s="830"/>
      <c r="AM70" s="830"/>
      <c r="AN70" s="830"/>
      <c r="AO70" s="830"/>
      <c r="AP70" s="830">
        <v>15</v>
      </c>
      <c r="AQ70" s="830"/>
      <c r="AR70" s="830"/>
      <c r="AS70" s="830"/>
      <c r="AT70" s="830"/>
      <c r="AU70" s="830">
        <v>0</v>
      </c>
      <c r="AV70" s="830"/>
      <c r="AW70" s="830"/>
      <c r="AX70" s="830"/>
      <c r="AY70" s="830"/>
      <c r="AZ70" s="832" t="s">
        <v>566</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621</v>
      </c>
      <c r="R71" s="830"/>
      <c r="S71" s="830"/>
      <c r="T71" s="830"/>
      <c r="U71" s="830"/>
      <c r="V71" s="830">
        <v>481</v>
      </c>
      <c r="W71" s="830"/>
      <c r="X71" s="830"/>
      <c r="Y71" s="830"/>
      <c r="Z71" s="830"/>
      <c r="AA71" s="830">
        <v>140</v>
      </c>
      <c r="AB71" s="830"/>
      <c r="AC71" s="830"/>
      <c r="AD71" s="830"/>
      <c r="AE71" s="830"/>
      <c r="AF71" s="830">
        <v>140</v>
      </c>
      <c r="AG71" s="830"/>
      <c r="AH71" s="830"/>
      <c r="AI71" s="830"/>
      <c r="AJ71" s="830"/>
      <c r="AK71" s="830" t="s">
        <v>564</v>
      </c>
      <c r="AL71" s="830"/>
      <c r="AM71" s="830"/>
      <c r="AN71" s="830"/>
      <c r="AO71" s="830"/>
      <c r="AP71" s="830" t="s">
        <v>564</v>
      </c>
      <c r="AQ71" s="830"/>
      <c r="AR71" s="830"/>
      <c r="AS71" s="830"/>
      <c r="AT71" s="830"/>
      <c r="AU71" s="830" t="s">
        <v>564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113</v>
      </c>
      <c r="R72" s="830"/>
      <c r="S72" s="830"/>
      <c r="T72" s="830"/>
      <c r="U72" s="830"/>
      <c r="V72" s="830">
        <v>99</v>
      </c>
      <c r="W72" s="830"/>
      <c r="X72" s="830"/>
      <c r="Y72" s="830"/>
      <c r="Z72" s="830"/>
      <c r="AA72" s="830">
        <v>14</v>
      </c>
      <c r="AB72" s="830"/>
      <c r="AC72" s="830"/>
      <c r="AD72" s="830"/>
      <c r="AE72" s="830"/>
      <c r="AF72" s="830">
        <v>11</v>
      </c>
      <c r="AG72" s="830"/>
      <c r="AH72" s="830"/>
      <c r="AI72" s="830"/>
      <c r="AJ72" s="830"/>
      <c r="AK72" s="830" t="s">
        <v>564</v>
      </c>
      <c r="AL72" s="830"/>
      <c r="AM72" s="830"/>
      <c r="AN72" s="830"/>
      <c r="AO72" s="830"/>
      <c r="AP72" s="830">
        <v>44</v>
      </c>
      <c r="AQ72" s="830"/>
      <c r="AR72" s="830"/>
      <c r="AS72" s="830"/>
      <c r="AT72" s="830"/>
      <c r="AU72" s="830">
        <v>30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3981</v>
      </c>
      <c r="R73" s="830"/>
      <c r="S73" s="830"/>
      <c r="T73" s="830"/>
      <c r="U73" s="830"/>
      <c r="V73" s="830">
        <v>3877</v>
      </c>
      <c r="W73" s="830"/>
      <c r="X73" s="830"/>
      <c r="Y73" s="830"/>
      <c r="Z73" s="830"/>
      <c r="AA73" s="830">
        <v>104</v>
      </c>
      <c r="AB73" s="830"/>
      <c r="AC73" s="830"/>
      <c r="AD73" s="830"/>
      <c r="AE73" s="830"/>
      <c r="AF73" s="830">
        <v>104</v>
      </c>
      <c r="AG73" s="830"/>
      <c r="AH73" s="830"/>
      <c r="AI73" s="830"/>
      <c r="AJ73" s="830"/>
      <c r="AK73" s="830" t="s">
        <v>564</v>
      </c>
      <c r="AL73" s="830"/>
      <c r="AM73" s="830"/>
      <c r="AN73" s="830"/>
      <c r="AO73" s="830"/>
      <c r="AP73" s="830" t="s">
        <v>564</v>
      </c>
      <c r="AQ73" s="830"/>
      <c r="AR73" s="830"/>
      <c r="AS73" s="830"/>
      <c r="AT73" s="830"/>
      <c r="AU73" s="830" t="s">
        <v>564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349</v>
      </c>
      <c r="R74" s="830"/>
      <c r="S74" s="830"/>
      <c r="T74" s="830"/>
      <c r="U74" s="830"/>
      <c r="V74" s="830">
        <v>309</v>
      </c>
      <c r="W74" s="830"/>
      <c r="X74" s="830"/>
      <c r="Y74" s="830"/>
      <c r="Z74" s="830"/>
      <c r="AA74" s="830">
        <v>40</v>
      </c>
      <c r="AB74" s="830"/>
      <c r="AC74" s="830"/>
      <c r="AD74" s="830"/>
      <c r="AE74" s="830"/>
      <c r="AF74" s="830">
        <v>40</v>
      </c>
      <c r="AG74" s="830"/>
      <c r="AH74" s="830"/>
      <c r="AI74" s="830"/>
      <c r="AJ74" s="830"/>
      <c r="AK74" s="830" t="s">
        <v>564</v>
      </c>
      <c r="AL74" s="830"/>
      <c r="AM74" s="830"/>
      <c r="AN74" s="830"/>
      <c r="AO74" s="830"/>
      <c r="AP74" s="830" t="s">
        <v>564</v>
      </c>
      <c r="AQ74" s="830"/>
      <c r="AR74" s="830"/>
      <c r="AS74" s="830"/>
      <c r="AT74" s="830"/>
      <c r="AU74" s="830" t="s">
        <v>564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560</v>
      </c>
      <c r="C75" s="874"/>
      <c r="D75" s="874"/>
      <c r="E75" s="874"/>
      <c r="F75" s="874"/>
      <c r="G75" s="874"/>
      <c r="H75" s="874"/>
      <c r="I75" s="874"/>
      <c r="J75" s="874"/>
      <c r="K75" s="874"/>
      <c r="L75" s="874"/>
      <c r="M75" s="874"/>
      <c r="N75" s="874"/>
      <c r="O75" s="874"/>
      <c r="P75" s="875"/>
      <c r="Q75" s="877">
        <v>63</v>
      </c>
      <c r="R75" s="878"/>
      <c r="S75" s="878"/>
      <c r="T75" s="878"/>
      <c r="U75" s="834"/>
      <c r="V75" s="879">
        <v>57</v>
      </c>
      <c r="W75" s="878"/>
      <c r="X75" s="878"/>
      <c r="Y75" s="878"/>
      <c r="Z75" s="834"/>
      <c r="AA75" s="879">
        <v>6</v>
      </c>
      <c r="AB75" s="878"/>
      <c r="AC75" s="878"/>
      <c r="AD75" s="878"/>
      <c r="AE75" s="834"/>
      <c r="AF75" s="879">
        <v>6</v>
      </c>
      <c r="AG75" s="878"/>
      <c r="AH75" s="878"/>
      <c r="AI75" s="878"/>
      <c r="AJ75" s="834"/>
      <c r="AK75" s="879" t="s">
        <v>564</v>
      </c>
      <c r="AL75" s="878"/>
      <c r="AM75" s="878"/>
      <c r="AN75" s="878"/>
      <c r="AO75" s="834"/>
      <c r="AP75" s="879" t="s">
        <v>564</v>
      </c>
      <c r="AQ75" s="878"/>
      <c r="AR75" s="878"/>
      <c r="AS75" s="878"/>
      <c r="AT75" s="834"/>
      <c r="AU75" s="879" t="s">
        <v>564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561</v>
      </c>
      <c r="C76" s="874"/>
      <c r="D76" s="874"/>
      <c r="E76" s="874"/>
      <c r="F76" s="874"/>
      <c r="G76" s="874"/>
      <c r="H76" s="874"/>
      <c r="I76" s="874"/>
      <c r="J76" s="874"/>
      <c r="K76" s="874"/>
      <c r="L76" s="874"/>
      <c r="M76" s="874"/>
      <c r="N76" s="874"/>
      <c r="O76" s="874"/>
      <c r="P76" s="875"/>
      <c r="Q76" s="877">
        <v>5949</v>
      </c>
      <c r="R76" s="878"/>
      <c r="S76" s="878"/>
      <c r="T76" s="878"/>
      <c r="U76" s="834"/>
      <c r="V76" s="879">
        <v>4240</v>
      </c>
      <c r="W76" s="878"/>
      <c r="X76" s="878"/>
      <c r="Y76" s="878"/>
      <c r="Z76" s="834"/>
      <c r="AA76" s="879">
        <v>1709</v>
      </c>
      <c r="AB76" s="878"/>
      <c r="AC76" s="878"/>
      <c r="AD76" s="878"/>
      <c r="AE76" s="834"/>
      <c r="AF76" s="879">
        <v>1709</v>
      </c>
      <c r="AG76" s="878"/>
      <c r="AH76" s="878"/>
      <c r="AI76" s="878"/>
      <c r="AJ76" s="834"/>
      <c r="AK76" s="879" t="s">
        <v>564</v>
      </c>
      <c r="AL76" s="878"/>
      <c r="AM76" s="878"/>
      <c r="AN76" s="878"/>
      <c r="AO76" s="834"/>
      <c r="AP76" s="879" t="s">
        <v>564</v>
      </c>
      <c r="AQ76" s="878"/>
      <c r="AR76" s="878"/>
      <c r="AS76" s="878"/>
      <c r="AT76" s="834"/>
      <c r="AU76" s="879" t="s">
        <v>564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562</v>
      </c>
      <c r="C77" s="874"/>
      <c r="D77" s="874"/>
      <c r="E77" s="874"/>
      <c r="F77" s="874"/>
      <c r="G77" s="874"/>
      <c r="H77" s="874"/>
      <c r="I77" s="874"/>
      <c r="J77" s="874"/>
      <c r="K77" s="874"/>
      <c r="L77" s="874"/>
      <c r="M77" s="874"/>
      <c r="N77" s="874"/>
      <c r="O77" s="874"/>
      <c r="P77" s="875"/>
      <c r="Q77" s="877">
        <v>264</v>
      </c>
      <c r="R77" s="878"/>
      <c r="S77" s="878"/>
      <c r="T77" s="878"/>
      <c r="U77" s="834"/>
      <c r="V77" s="879">
        <v>227</v>
      </c>
      <c r="W77" s="878"/>
      <c r="X77" s="878"/>
      <c r="Y77" s="878"/>
      <c r="Z77" s="834"/>
      <c r="AA77" s="879">
        <v>37</v>
      </c>
      <c r="AB77" s="878"/>
      <c r="AC77" s="878"/>
      <c r="AD77" s="878"/>
      <c r="AE77" s="834"/>
      <c r="AF77" s="879">
        <v>37</v>
      </c>
      <c r="AG77" s="878"/>
      <c r="AH77" s="878"/>
      <c r="AI77" s="878"/>
      <c r="AJ77" s="834"/>
      <c r="AK77" s="879" t="s">
        <v>564</v>
      </c>
      <c r="AL77" s="878"/>
      <c r="AM77" s="878"/>
      <c r="AN77" s="878"/>
      <c r="AO77" s="834"/>
      <c r="AP77" s="879" t="s">
        <v>564</v>
      </c>
      <c r="AQ77" s="878"/>
      <c r="AR77" s="878"/>
      <c r="AS77" s="878"/>
      <c r="AT77" s="834"/>
      <c r="AU77" s="879" t="s">
        <v>564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563</v>
      </c>
      <c r="C78" s="874"/>
      <c r="D78" s="874"/>
      <c r="E78" s="874"/>
      <c r="F78" s="874"/>
      <c r="G78" s="874"/>
      <c r="H78" s="874"/>
      <c r="I78" s="874"/>
      <c r="J78" s="874"/>
      <c r="K78" s="874"/>
      <c r="L78" s="874"/>
      <c r="M78" s="874"/>
      <c r="N78" s="874"/>
      <c r="O78" s="874"/>
      <c r="P78" s="875"/>
      <c r="Q78" s="876">
        <v>295194</v>
      </c>
      <c r="R78" s="830"/>
      <c r="S78" s="830"/>
      <c r="T78" s="830"/>
      <c r="U78" s="830"/>
      <c r="V78" s="830">
        <v>282398</v>
      </c>
      <c r="W78" s="830"/>
      <c r="X78" s="830"/>
      <c r="Y78" s="830"/>
      <c r="Z78" s="830"/>
      <c r="AA78" s="830">
        <v>12796</v>
      </c>
      <c r="AB78" s="830"/>
      <c r="AC78" s="830"/>
      <c r="AD78" s="830"/>
      <c r="AE78" s="830"/>
      <c r="AF78" s="830">
        <v>12796</v>
      </c>
      <c r="AG78" s="830"/>
      <c r="AH78" s="830"/>
      <c r="AI78" s="830"/>
      <c r="AJ78" s="830"/>
      <c r="AK78" s="830" t="s">
        <v>564</v>
      </c>
      <c r="AL78" s="830"/>
      <c r="AM78" s="830"/>
      <c r="AN78" s="830"/>
      <c r="AO78" s="830"/>
      <c r="AP78" s="830" t="s">
        <v>564</v>
      </c>
      <c r="AQ78" s="830"/>
      <c r="AR78" s="830"/>
      <c r="AS78" s="830"/>
      <c r="AT78" s="830"/>
      <c r="AU78" s="830" t="s">
        <v>564</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15409</v>
      </c>
      <c r="AG88" s="844"/>
      <c r="AH88" s="844"/>
      <c r="AI88" s="844"/>
      <c r="AJ88" s="844"/>
      <c r="AK88" s="841"/>
      <c r="AL88" s="841"/>
      <c r="AM88" s="841"/>
      <c r="AN88" s="841"/>
      <c r="AO88" s="841"/>
      <c r="AP88" s="844">
        <v>3809</v>
      </c>
      <c r="AQ88" s="844"/>
      <c r="AR88" s="844"/>
      <c r="AS88" s="844"/>
      <c r="AT88" s="844"/>
      <c r="AU88" s="844">
        <v>319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v>5</v>
      </c>
      <c r="CX102" s="852"/>
      <c r="CY102" s="852"/>
      <c r="CZ102" s="852"/>
      <c r="DA102" s="891"/>
      <c r="DB102" s="890" t="s">
        <v>488</v>
      </c>
      <c r="DC102" s="852"/>
      <c r="DD102" s="852"/>
      <c r="DE102" s="852"/>
      <c r="DF102" s="891"/>
      <c r="DG102" s="890">
        <v>4540</v>
      </c>
      <c r="DH102" s="852"/>
      <c r="DI102" s="852"/>
      <c r="DJ102" s="852"/>
      <c r="DK102" s="891"/>
      <c r="DL102" s="890" t="s">
        <v>575</v>
      </c>
      <c r="DM102" s="852"/>
      <c r="DN102" s="852"/>
      <c r="DO102" s="852"/>
      <c r="DP102" s="891"/>
      <c r="DQ102" s="890">
        <v>518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295</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295</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295</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666392</v>
      </c>
      <c r="AB110" s="900"/>
      <c r="AC110" s="900"/>
      <c r="AD110" s="900"/>
      <c r="AE110" s="901"/>
      <c r="AF110" s="902">
        <v>663750</v>
      </c>
      <c r="AG110" s="900"/>
      <c r="AH110" s="900"/>
      <c r="AI110" s="900"/>
      <c r="AJ110" s="901"/>
      <c r="AK110" s="902">
        <v>656151</v>
      </c>
      <c r="AL110" s="900"/>
      <c r="AM110" s="900"/>
      <c r="AN110" s="900"/>
      <c r="AO110" s="901"/>
      <c r="AP110" s="903">
        <v>17.7</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6105539</v>
      </c>
      <c r="BR110" s="931"/>
      <c r="BS110" s="931"/>
      <c r="BT110" s="931"/>
      <c r="BU110" s="931"/>
      <c r="BV110" s="931">
        <v>5895594</v>
      </c>
      <c r="BW110" s="931"/>
      <c r="BX110" s="931"/>
      <c r="BY110" s="931"/>
      <c r="BZ110" s="931"/>
      <c r="CA110" s="931">
        <v>6078510</v>
      </c>
      <c r="CB110" s="931"/>
      <c r="CC110" s="931"/>
      <c r="CD110" s="931"/>
      <c r="CE110" s="931"/>
      <c r="CF110" s="944">
        <v>164.1</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327709</v>
      </c>
      <c r="BR111" s="926"/>
      <c r="BS111" s="926"/>
      <c r="BT111" s="926"/>
      <c r="BU111" s="926"/>
      <c r="BV111" s="926">
        <v>273138</v>
      </c>
      <c r="BW111" s="926"/>
      <c r="BX111" s="926"/>
      <c r="BY111" s="926"/>
      <c r="BZ111" s="926"/>
      <c r="CA111" s="926">
        <v>255427</v>
      </c>
      <c r="CB111" s="926"/>
      <c r="CC111" s="926"/>
      <c r="CD111" s="926"/>
      <c r="CE111" s="926"/>
      <c r="CF111" s="920">
        <v>6.9</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3325568</v>
      </c>
      <c r="BR112" s="926"/>
      <c r="BS112" s="926"/>
      <c r="BT112" s="926"/>
      <c r="BU112" s="926"/>
      <c r="BV112" s="926">
        <v>3101574</v>
      </c>
      <c r="BW112" s="926"/>
      <c r="BX112" s="926"/>
      <c r="BY112" s="926"/>
      <c r="BZ112" s="926"/>
      <c r="CA112" s="926">
        <v>2922604</v>
      </c>
      <c r="CB112" s="926"/>
      <c r="CC112" s="926"/>
      <c r="CD112" s="926"/>
      <c r="CE112" s="926"/>
      <c r="CF112" s="920">
        <v>78.900000000000006</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460259</v>
      </c>
      <c r="AB113" s="938"/>
      <c r="AC113" s="938"/>
      <c r="AD113" s="938"/>
      <c r="AE113" s="939"/>
      <c r="AF113" s="940">
        <v>457699</v>
      </c>
      <c r="AG113" s="938"/>
      <c r="AH113" s="938"/>
      <c r="AI113" s="938"/>
      <c r="AJ113" s="939"/>
      <c r="AK113" s="940">
        <v>361085</v>
      </c>
      <c r="AL113" s="938"/>
      <c r="AM113" s="938"/>
      <c r="AN113" s="938"/>
      <c r="AO113" s="939"/>
      <c r="AP113" s="941">
        <v>9.8000000000000007</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289952</v>
      </c>
      <c r="BR113" s="926"/>
      <c r="BS113" s="926"/>
      <c r="BT113" s="926"/>
      <c r="BU113" s="926"/>
      <c r="BV113" s="926">
        <v>321467</v>
      </c>
      <c r="BW113" s="926"/>
      <c r="BX113" s="926"/>
      <c r="BY113" s="926"/>
      <c r="BZ113" s="926"/>
      <c r="CA113" s="926">
        <v>319828</v>
      </c>
      <c r="CB113" s="926"/>
      <c r="CC113" s="926"/>
      <c r="CD113" s="926"/>
      <c r="CE113" s="926"/>
      <c r="CF113" s="920">
        <v>8.6</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27662</v>
      </c>
      <c r="AB114" s="959"/>
      <c r="AC114" s="959"/>
      <c r="AD114" s="959"/>
      <c r="AE114" s="960"/>
      <c r="AF114" s="961">
        <v>28360</v>
      </c>
      <c r="AG114" s="959"/>
      <c r="AH114" s="959"/>
      <c r="AI114" s="959"/>
      <c r="AJ114" s="960"/>
      <c r="AK114" s="961">
        <v>34555</v>
      </c>
      <c r="AL114" s="959"/>
      <c r="AM114" s="959"/>
      <c r="AN114" s="959"/>
      <c r="AO114" s="960"/>
      <c r="AP114" s="962">
        <v>0.9</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395994</v>
      </c>
      <c r="BR114" s="926"/>
      <c r="BS114" s="926"/>
      <c r="BT114" s="926"/>
      <c r="BU114" s="926"/>
      <c r="BV114" s="926">
        <v>339216</v>
      </c>
      <c r="BW114" s="926"/>
      <c r="BX114" s="926"/>
      <c r="BY114" s="926"/>
      <c r="BZ114" s="926"/>
      <c r="CA114" s="926">
        <v>313743</v>
      </c>
      <c r="CB114" s="926"/>
      <c r="CC114" s="926"/>
      <c r="CD114" s="926"/>
      <c r="CE114" s="926"/>
      <c r="CF114" s="920">
        <v>8.5</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445474</v>
      </c>
      <c r="BR115" s="926"/>
      <c r="BS115" s="926"/>
      <c r="BT115" s="926"/>
      <c r="BU115" s="926"/>
      <c r="BV115" s="926">
        <v>487499</v>
      </c>
      <c r="BW115" s="926"/>
      <c r="BX115" s="926"/>
      <c r="BY115" s="926"/>
      <c r="BZ115" s="926"/>
      <c r="CA115" s="926">
        <v>518223</v>
      </c>
      <c r="CB115" s="926"/>
      <c r="CC115" s="926"/>
      <c r="CD115" s="926"/>
      <c r="CE115" s="926"/>
      <c r="CF115" s="920">
        <v>14</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327709</v>
      </c>
      <c r="DH115" s="959"/>
      <c r="DI115" s="959"/>
      <c r="DJ115" s="959"/>
      <c r="DK115" s="960"/>
      <c r="DL115" s="961">
        <v>273138</v>
      </c>
      <c r="DM115" s="959"/>
      <c r="DN115" s="959"/>
      <c r="DO115" s="959"/>
      <c r="DP115" s="960"/>
      <c r="DQ115" s="961">
        <v>255427</v>
      </c>
      <c r="DR115" s="959"/>
      <c r="DS115" s="959"/>
      <c r="DT115" s="959"/>
      <c r="DU115" s="960"/>
      <c r="DV115" s="962">
        <v>6.9</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1154313</v>
      </c>
      <c r="AB117" s="979"/>
      <c r="AC117" s="979"/>
      <c r="AD117" s="979"/>
      <c r="AE117" s="980"/>
      <c r="AF117" s="981">
        <v>1149809</v>
      </c>
      <c r="AG117" s="979"/>
      <c r="AH117" s="979"/>
      <c r="AI117" s="979"/>
      <c r="AJ117" s="980"/>
      <c r="AK117" s="981">
        <v>1051791</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295</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443</v>
      </c>
      <c r="BP119" s="1005"/>
      <c r="BQ119" s="999">
        <v>10890236</v>
      </c>
      <c r="BR119" s="1000"/>
      <c r="BS119" s="1000"/>
      <c r="BT119" s="1000"/>
      <c r="BU119" s="1000"/>
      <c r="BV119" s="1000">
        <v>10418488</v>
      </c>
      <c r="BW119" s="1000"/>
      <c r="BX119" s="1000"/>
      <c r="BY119" s="1000"/>
      <c r="BZ119" s="1000"/>
      <c r="CA119" s="1000">
        <v>10408335</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1236229</v>
      </c>
      <c r="BR120" s="931"/>
      <c r="BS120" s="931"/>
      <c r="BT120" s="931"/>
      <c r="BU120" s="931"/>
      <c r="BV120" s="931">
        <v>1221489</v>
      </c>
      <c r="BW120" s="931"/>
      <c r="BX120" s="931"/>
      <c r="BY120" s="931"/>
      <c r="BZ120" s="931"/>
      <c r="CA120" s="931">
        <v>1314455</v>
      </c>
      <c r="CB120" s="931"/>
      <c r="CC120" s="931"/>
      <c r="CD120" s="931"/>
      <c r="CE120" s="931"/>
      <c r="CF120" s="944">
        <v>35.5</v>
      </c>
      <c r="CG120" s="945"/>
      <c r="CH120" s="945"/>
      <c r="CI120" s="945"/>
      <c r="CJ120" s="945"/>
      <c r="CK120" s="1006" t="s">
        <v>447</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3305822</v>
      </c>
      <c r="DH120" s="931"/>
      <c r="DI120" s="931"/>
      <c r="DJ120" s="931"/>
      <c r="DK120" s="931"/>
      <c r="DL120" s="931">
        <v>3086613</v>
      </c>
      <c r="DM120" s="931"/>
      <c r="DN120" s="931"/>
      <c r="DO120" s="931"/>
      <c r="DP120" s="931"/>
      <c r="DQ120" s="931">
        <v>2912027</v>
      </c>
      <c r="DR120" s="931"/>
      <c r="DS120" s="931"/>
      <c r="DT120" s="931"/>
      <c r="DU120" s="931"/>
      <c r="DV120" s="932">
        <v>78.599999999999994</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31825</v>
      </c>
      <c r="BR121" s="926"/>
      <c r="BS121" s="926"/>
      <c r="BT121" s="926"/>
      <c r="BU121" s="926"/>
      <c r="BV121" s="926">
        <v>11487</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19746</v>
      </c>
      <c r="DH121" s="926"/>
      <c r="DI121" s="926"/>
      <c r="DJ121" s="926"/>
      <c r="DK121" s="926"/>
      <c r="DL121" s="926">
        <v>14961</v>
      </c>
      <c r="DM121" s="926"/>
      <c r="DN121" s="926"/>
      <c r="DO121" s="926"/>
      <c r="DP121" s="926"/>
      <c r="DQ121" s="926">
        <v>10577</v>
      </c>
      <c r="DR121" s="926"/>
      <c r="DS121" s="926"/>
      <c r="DT121" s="926"/>
      <c r="DU121" s="926"/>
      <c r="DV121" s="927">
        <v>0.3</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6498133</v>
      </c>
      <c r="BR122" s="1000"/>
      <c r="BS122" s="1000"/>
      <c r="BT122" s="1000"/>
      <c r="BU122" s="1000"/>
      <c r="BV122" s="1000">
        <v>6799418</v>
      </c>
      <c r="BW122" s="1000"/>
      <c r="BX122" s="1000"/>
      <c r="BY122" s="1000"/>
      <c r="BZ122" s="1000"/>
      <c r="CA122" s="1000">
        <v>6785760</v>
      </c>
      <c r="CB122" s="1000"/>
      <c r="CC122" s="1000"/>
      <c r="CD122" s="1000"/>
      <c r="CE122" s="1000"/>
      <c r="CF122" s="1017">
        <v>183.2</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451</v>
      </c>
      <c r="BP123" s="1005"/>
      <c r="BQ123" s="1063">
        <v>7766187</v>
      </c>
      <c r="BR123" s="1064"/>
      <c r="BS123" s="1064"/>
      <c r="BT123" s="1064"/>
      <c r="BU123" s="1064"/>
      <c r="BV123" s="1064">
        <v>8032394</v>
      </c>
      <c r="BW123" s="1064"/>
      <c r="BX123" s="1064"/>
      <c r="BY123" s="1064"/>
      <c r="BZ123" s="1064"/>
      <c r="CA123" s="1064">
        <v>8100215</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81.5</v>
      </c>
      <c r="BR124" s="1027"/>
      <c r="BS124" s="1027"/>
      <c r="BT124" s="1027"/>
      <c r="BU124" s="1027"/>
      <c r="BV124" s="1027">
        <v>65.900000000000006</v>
      </c>
      <c r="BW124" s="1027"/>
      <c r="BX124" s="1027"/>
      <c r="BY124" s="1027"/>
      <c r="BZ124" s="1027"/>
      <c r="CA124" s="1027">
        <v>62.3</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v>445474</v>
      </c>
      <c r="DH126" s="926"/>
      <c r="DI126" s="926"/>
      <c r="DJ126" s="926"/>
      <c r="DK126" s="926"/>
      <c r="DL126" s="926">
        <v>487499</v>
      </c>
      <c r="DM126" s="926"/>
      <c r="DN126" s="926"/>
      <c r="DO126" s="926"/>
      <c r="DP126" s="926"/>
      <c r="DQ126" s="926">
        <v>518223</v>
      </c>
      <c r="DR126" s="926"/>
      <c r="DS126" s="926"/>
      <c r="DT126" s="926"/>
      <c r="DU126" s="926"/>
      <c r="DV126" s="927">
        <v>14</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20648</v>
      </c>
      <c r="AB128" s="1046"/>
      <c r="AC128" s="1046"/>
      <c r="AD128" s="1046"/>
      <c r="AE128" s="1047"/>
      <c r="AF128" s="1048">
        <v>20765</v>
      </c>
      <c r="AG128" s="1046"/>
      <c r="AH128" s="1046"/>
      <c r="AI128" s="1046"/>
      <c r="AJ128" s="1047"/>
      <c r="AK128" s="1048">
        <v>20765</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4442729</v>
      </c>
      <c r="AB129" s="959"/>
      <c r="AC129" s="959"/>
      <c r="AD129" s="959"/>
      <c r="AE129" s="960"/>
      <c r="AF129" s="961">
        <v>4232035</v>
      </c>
      <c r="AG129" s="959"/>
      <c r="AH129" s="959"/>
      <c r="AI129" s="959"/>
      <c r="AJ129" s="960"/>
      <c r="AK129" s="961">
        <v>4240031</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610268</v>
      </c>
      <c r="AB130" s="959"/>
      <c r="AC130" s="959"/>
      <c r="AD130" s="959"/>
      <c r="AE130" s="960"/>
      <c r="AF130" s="961">
        <v>612754</v>
      </c>
      <c r="AG130" s="959"/>
      <c r="AH130" s="959"/>
      <c r="AI130" s="959"/>
      <c r="AJ130" s="960"/>
      <c r="AK130" s="961">
        <v>536619</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13.7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3832461</v>
      </c>
      <c r="AB131" s="986"/>
      <c r="AC131" s="986"/>
      <c r="AD131" s="986"/>
      <c r="AE131" s="987"/>
      <c r="AF131" s="985">
        <v>3619281</v>
      </c>
      <c r="AG131" s="986"/>
      <c r="AH131" s="986"/>
      <c r="AI131" s="986"/>
      <c r="AJ131" s="987"/>
      <c r="AK131" s="985">
        <v>3703412</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62.3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13.65694263</v>
      </c>
      <c r="AB132" s="1097"/>
      <c r="AC132" s="1097"/>
      <c r="AD132" s="1097"/>
      <c r="AE132" s="1098"/>
      <c r="AF132" s="1099">
        <v>14.26498799</v>
      </c>
      <c r="AG132" s="1097"/>
      <c r="AH132" s="1097"/>
      <c r="AI132" s="1097"/>
      <c r="AJ132" s="1098"/>
      <c r="AK132" s="1099">
        <v>13.35004045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12.6</v>
      </c>
      <c r="AB133" s="1080"/>
      <c r="AC133" s="1080"/>
      <c r="AD133" s="1080"/>
      <c r="AE133" s="1081"/>
      <c r="AF133" s="1079">
        <v>13.3</v>
      </c>
      <c r="AG133" s="1080"/>
      <c r="AH133" s="1080"/>
      <c r="AI133" s="1080"/>
      <c r="AJ133" s="1081"/>
      <c r="AK133" s="1079">
        <v>13.7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eyhkaI6XjdmMl/q/JnlZx3x7qJ+gcJeUXy7PtRq+E/uFMVEYgSTpNAMXVtBHK3Un8qSon6pZ26VSOvlVD8R1A==" saltValue="WRceOprN6X4lJAaf+25h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eDNii4fkN7gvU2aCQBgiELunAoZS7jJ9Adh6VJFp2FT0Ee1WCmU55caa6AaUtrNSM9xq2sN8CV5vbBEvd6BLA==" saltValue="i5B/7boOrk2ZBVcwaJGSb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aPTxW1UBLdVGjwE/HGCcrA/UUAdkwAjGUzpeoP1f6E0UVRF3M4x9N3AFw0b7l/J6ubgyvX9Onhc5L95UGn20w==" saltValue="9VCP2n9ozu+nzYO7vI+yf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1281061</v>
      </c>
      <c r="AP9" s="281">
        <v>88563</v>
      </c>
      <c r="AQ9" s="282">
        <v>111034</v>
      </c>
      <c r="AR9" s="283">
        <v>-20.2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196014</v>
      </c>
      <c r="AP10" s="284">
        <v>13551</v>
      </c>
      <c r="AQ10" s="285">
        <v>15617</v>
      </c>
      <c r="AR10" s="286">
        <v>-13.2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1538</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v>0</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t="s">
        <v>488</v>
      </c>
      <c r="AP13" s="284" t="s">
        <v>488</v>
      </c>
      <c r="AQ13" s="285">
        <v>4378</v>
      </c>
      <c r="AR13" s="286" t="s">
        <v>488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27442</v>
      </c>
      <c r="AP14" s="284">
        <v>1897</v>
      </c>
      <c r="AQ14" s="285">
        <v>2499</v>
      </c>
      <c r="AR14" s="286">
        <v>-24.1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-63940</v>
      </c>
      <c r="AP15" s="284">
        <v>-4420</v>
      </c>
      <c r="AQ15" s="285">
        <v>-6867</v>
      </c>
      <c r="AR15" s="286">
        <v>-35.6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1440577</v>
      </c>
      <c r="AP16" s="284">
        <v>99591</v>
      </c>
      <c r="AQ16" s="285">
        <v>128199</v>
      </c>
      <c r="AR16" s="286">
        <v>-22.3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8.99</v>
      </c>
      <c r="AP21" s="298">
        <v>10.85</v>
      </c>
      <c r="AQ21" s="299">
        <v>-1.86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92.1</v>
      </c>
      <c r="AP22" s="303">
        <v>96.2</v>
      </c>
      <c r="AQ22" s="304">
        <v>-4.0999999999999996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656151</v>
      </c>
      <c r="AP32" s="312">
        <v>45361</v>
      </c>
      <c r="AQ32" s="313">
        <v>62185</v>
      </c>
      <c r="AR32" s="314">
        <v>-27.1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361085</v>
      </c>
      <c r="AP35" s="312">
        <v>24963</v>
      </c>
      <c r="AQ35" s="313">
        <v>15497</v>
      </c>
      <c r="AR35" s="314">
        <v>61.1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34555</v>
      </c>
      <c r="AP36" s="312">
        <v>2389</v>
      </c>
      <c r="AQ36" s="313">
        <v>3842</v>
      </c>
      <c r="AR36" s="314">
        <v>-37.799999999999997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306</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4</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-20765</v>
      </c>
      <c r="AP39" s="312">
        <v>-1436</v>
      </c>
      <c r="AQ39" s="313">
        <v>-2250</v>
      </c>
      <c r="AR39" s="314">
        <v>-36.200000000000003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-536619</v>
      </c>
      <c r="AP40" s="312">
        <v>-37098</v>
      </c>
      <c r="AQ40" s="313">
        <v>-52332</v>
      </c>
      <c r="AR40" s="314">
        <v>-29.1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494407</v>
      </c>
      <c r="AP41" s="312">
        <v>34180</v>
      </c>
      <c r="AQ41" s="313">
        <v>27253</v>
      </c>
      <c r="AR41" s="314">
        <v>25.4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554606</v>
      </c>
      <c r="AN51" s="334">
        <v>37045</v>
      </c>
      <c r="AO51" s="335">
        <v>-43.9</v>
      </c>
      <c r="AP51" s="336">
        <v>93492</v>
      </c>
      <c r="AQ51" s="337">
        <v>-13.6</v>
      </c>
      <c r="AR51" s="338">
        <v>-30.3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94873</v>
      </c>
      <c r="AN52" s="342">
        <v>6337</v>
      </c>
      <c r="AO52" s="343">
        <v>-52.3</v>
      </c>
      <c r="AP52" s="344">
        <v>53316</v>
      </c>
      <c r="AQ52" s="345">
        <v>6</v>
      </c>
      <c r="AR52" s="346">
        <v>-58.3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493365</v>
      </c>
      <c r="AN53" s="334">
        <v>33394</v>
      </c>
      <c r="AO53" s="335">
        <v>-9.9</v>
      </c>
      <c r="AP53" s="336">
        <v>94796</v>
      </c>
      <c r="AQ53" s="337">
        <v>1.4</v>
      </c>
      <c r="AR53" s="338">
        <v>-11.3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276395</v>
      </c>
      <c r="AN54" s="342">
        <v>18708</v>
      </c>
      <c r="AO54" s="343">
        <v>195.2</v>
      </c>
      <c r="AP54" s="344">
        <v>55781</v>
      </c>
      <c r="AQ54" s="345">
        <v>4.5999999999999996</v>
      </c>
      <c r="AR54" s="346">
        <v>190.6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849575</v>
      </c>
      <c r="AN55" s="334">
        <v>58099</v>
      </c>
      <c r="AO55" s="335">
        <v>74</v>
      </c>
      <c r="AP55" s="336">
        <v>97758</v>
      </c>
      <c r="AQ55" s="337">
        <v>3.1</v>
      </c>
      <c r="AR55" s="338">
        <v>70.900000000000006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329059</v>
      </c>
      <c r="AN56" s="342">
        <v>22503</v>
      </c>
      <c r="AO56" s="343">
        <v>20.3</v>
      </c>
      <c r="AP56" s="344">
        <v>45946</v>
      </c>
      <c r="AQ56" s="345">
        <v>-17.600000000000001</v>
      </c>
      <c r="AR56" s="346">
        <v>37.9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932685</v>
      </c>
      <c r="AN57" s="334">
        <v>64270</v>
      </c>
      <c r="AO57" s="335">
        <v>10.6</v>
      </c>
      <c r="AP57" s="336">
        <v>91338</v>
      </c>
      <c r="AQ57" s="337">
        <v>-6.6</v>
      </c>
      <c r="AR57" s="338">
        <v>17.2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448933</v>
      </c>
      <c r="AN58" s="342">
        <v>30935</v>
      </c>
      <c r="AO58" s="343">
        <v>37.5</v>
      </c>
      <c r="AP58" s="344">
        <v>43989</v>
      </c>
      <c r="AQ58" s="345">
        <v>-4.3</v>
      </c>
      <c r="AR58" s="346">
        <v>41.8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1104376</v>
      </c>
      <c r="AN59" s="334">
        <v>76348</v>
      </c>
      <c r="AO59" s="335">
        <v>18.8</v>
      </c>
      <c r="AP59" s="336">
        <v>103975</v>
      </c>
      <c r="AQ59" s="337">
        <v>13.8</v>
      </c>
      <c r="AR59" s="338">
        <v>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853231</v>
      </c>
      <c r="AN60" s="342">
        <v>58986</v>
      </c>
      <c r="AO60" s="343">
        <v>90.7</v>
      </c>
      <c r="AP60" s="344">
        <v>52698</v>
      </c>
      <c r="AQ60" s="345">
        <v>19.8</v>
      </c>
      <c r="AR60" s="346">
        <v>70.900000000000006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786921</v>
      </c>
      <c r="AN61" s="349">
        <v>53831</v>
      </c>
      <c r="AO61" s="350">
        <v>9.9</v>
      </c>
      <c r="AP61" s="351">
        <v>96272</v>
      </c>
      <c r="AQ61" s="352">
        <v>-0.4</v>
      </c>
      <c r="AR61" s="338">
        <v>10.3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400498</v>
      </c>
      <c r="AN62" s="342">
        <v>27494</v>
      </c>
      <c r="AO62" s="343">
        <v>58.3</v>
      </c>
      <c r="AP62" s="344">
        <v>50346</v>
      </c>
      <c r="AQ62" s="345">
        <v>1.7</v>
      </c>
      <c r="AR62" s="346">
        <v>56.6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hDS9IBOz49K8MdWGyFOp8umdbhtAntnIblFvArtqMXYaRuNGZiqFbVE04wyGQe20RG654bEvSr+W3PNybLZZQ==" saltValue="O18D02dlAe1TsCRDJw3/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W8i0DpGGUnFNLs3STkb0/LyT+sORyc9Z+fejst9P2HLHnyqUOsmJIXUKC+CJB0265Zv+CAFEUkKfSNE0/ezBtg==" saltValue="0VoYzvuUTg9FXOuJOlbp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LZO52Hngn2lLkRsYZOjQmIuosg3EX9BpZcmPfS5bo4OZSxRFvV6dImTX7usCmiYCnAbjMNUX3AFR2qRdt0mMtw==" saltValue="x5o+Ggcvt8rGF6o/c+O5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9.44</v>
      </c>
      <c r="G47" s="12">
        <v>16.2</v>
      </c>
      <c r="H47" s="12">
        <v>16.579999999999998</v>
      </c>
      <c r="I47" s="12">
        <v>15.88</v>
      </c>
      <c r="J47" s="13">
        <v>17.260000000000002</v>
      </c>
    </row>
    <row r="48" spans="2:10" ht="57.75" customHeight="1" x14ac:dyDescent="0.15">
      <c r="B48" s="14"/>
      <c r="C48" s="1141" t="s">
        <v>4</v>
      </c>
      <c r="D48" s="1141"/>
      <c r="E48" s="1142"/>
      <c r="F48" s="15">
        <v>10.44</v>
      </c>
      <c r="G48" s="16">
        <v>9.24</v>
      </c>
      <c r="H48" s="16">
        <v>10.29</v>
      </c>
      <c r="I48" s="16">
        <v>10.29</v>
      </c>
      <c r="J48" s="17">
        <v>10.53</v>
      </c>
    </row>
    <row r="49" spans="2:10" ht="57.75" customHeight="1" thickBot="1" x14ac:dyDescent="0.2">
      <c r="B49" s="18"/>
      <c r="C49" s="1143" t="s">
        <v>5</v>
      </c>
      <c r="D49" s="1143"/>
      <c r="E49" s="1144"/>
      <c r="F49" s="19">
        <v>0.12</v>
      </c>
      <c r="G49" s="20">
        <v>1.43</v>
      </c>
      <c r="H49" s="20" t="s">
        <v>532</v>
      </c>
      <c r="I49" s="20" t="s">
        <v>533</v>
      </c>
      <c r="J49" s="21" t="s">
        <v>534</v>
      </c>
    </row>
    <row r="50" spans="2:10" x14ac:dyDescent="0.15"/>
  </sheetData>
  <sheetProtection algorithmName="SHA-512" hashValue="sHJCNlGqdS1SXTYdL4xDrwK21GS/RuEvfNrxTiMggo/1cfjILejLXKCgxOqmXVL0wXKJLT0Y5U90qxmiV/27AA==" saltValue="0PfTcv4/Yq84D0EQaDB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v>0.01</v>
      </c>
      <c r="G34" s="33" t="s">
        <v>536</v>
      </c>
      <c r="H34" s="33" t="s">
        <v>537</v>
      </c>
      <c r="I34" s="33" t="s">
        <v>538</v>
      </c>
      <c r="J34" s="34" t="s">
        <v>539</v>
      </c>
      <c r="K34" s="22"/>
      <c r="L34" s="22"/>
      <c r="M34" s="22"/>
      <c r="N34" s="22"/>
      <c r="O34" s="22"/>
      <c r="P34" s="22"/>
    </row>
    <row r="35" spans="1:16" ht="39" customHeight="1" x14ac:dyDescent="0.15">
      <c r="A35" s="22"/>
      <c r="B35" s="35"/>
      <c r="C35" s="1145" t="s">
        <v>540</v>
      </c>
      <c r="D35" s="1146"/>
      <c r="E35" s="1147"/>
      <c r="F35" s="36" t="s">
        <v>488</v>
      </c>
      <c r="G35" s="37" t="s">
        <v>488</v>
      </c>
      <c r="H35" s="37" t="s">
        <v>488</v>
      </c>
      <c r="I35" s="37" t="s">
        <v>488</v>
      </c>
      <c r="J35" s="38" t="s">
        <v>539</v>
      </c>
      <c r="K35" s="22"/>
      <c r="L35" s="22"/>
      <c r="M35" s="22"/>
      <c r="N35" s="22"/>
      <c r="O35" s="22"/>
      <c r="P35" s="22"/>
    </row>
    <row r="36" spans="1:16" ht="39" customHeight="1" x14ac:dyDescent="0.15">
      <c r="A36" s="22"/>
      <c r="B36" s="35"/>
      <c r="C36" s="1145" t="s">
        <v>541</v>
      </c>
      <c r="D36" s="1146"/>
      <c r="E36" s="1147"/>
      <c r="F36" s="36">
        <v>21.74</v>
      </c>
      <c r="G36" s="37">
        <v>22.14</v>
      </c>
      <c r="H36" s="37">
        <v>21.65</v>
      </c>
      <c r="I36" s="37">
        <v>21.01</v>
      </c>
      <c r="J36" s="38">
        <v>19.600000000000001</v>
      </c>
      <c r="K36" s="22"/>
      <c r="L36" s="22"/>
      <c r="M36" s="22"/>
      <c r="N36" s="22"/>
      <c r="O36" s="22"/>
      <c r="P36" s="22"/>
    </row>
    <row r="37" spans="1:16" ht="39" customHeight="1" x14ac:dyDescent="0.15">
      <c r="A37" s="22"/>
      <c r="B37" s="35"/>
      <c r="C37" s="1145" t="s">
        <v>542</v>
      </c>
      <c r="D37" s="1146"/>
      <c r="E37" s="1147"/>
      <c r="F37" s="36">
        <v>10.41</v>
      </c>
      <c r="G37" s="37">
        <v>9.41</v>
      </c>
      <c r="H37" s="37">
        <v>10.47</v>
      </c>
      <c r="I37" s="37">
        <v>10.36</v>
      </c>
      <c r="J37" s="38">
        <v>10.54</v>
      </c>
      <c r="K37" s="22"/>
      <c r="L37" s="22"/>
      <c r="M37" s="22"/>
      <c r="N37" s="22"/>
      <c r="O37" s="22"/>
      <c r="P37" s="22"/>
    </row>
    <row r="38" spans="1:16" ht="39" customHeight="1" x14ac:dyDescent="0.15">
      <c r="A38" s="22"/>
      <c r="B38" s="35"/>
      <c r="C38" s="1145" t="s">
        <v>543</v>
      </c>
      <c r="D38" s="1146"/>
      <c r="E38" s="1147"/>
      <c r="F38" s="36">
        <v>0.3</v>
      </c>
      <c r="G38" s="37">
        <v>0.6</v>
      </c>
      <c r="H38" s="37">
        <v>7.0000000000000007E-2</v>
      </c>
      <c r="I38" s="37">
        <v>7.0000000000000007E-2</v>
      </c>
      <c r="J38" s="38">
        <v>4.9800000000000004</v>
      </c>
      <c r="K38" s="22"/>
      <c r="L38" s="22"/>
      <c r="M38" s="22"/>
      <c r="N38" s="22"/>
      <c r="O38" s="22"/>
      <c r="P38" s="22"/>
    </row>
    <row r="39" spans="1:16" ht="39" customHeight="1" x14ac:dyDescent="0.15">
      <c r="A39" s="22"/>
      <c r="B39" s="35"/>
      <c r="C39" s="1145" t="s">
        <v>544</v>
      </c>
      <c r="D39" s="1146"/>
      <c r="E39" s="1147"/>
      <c r="F39" s="36">
        <v>1.39</v>
      </c>
      <c r="G39" s="37">
        <v>2.4900000000000002</v>
      </c>
      <c r="H39" s="37">
        <v>1.03</v>
      </c>
      <c r="I39" s="37">
        <v>0.77</v>
      </c>
      <c r="J39" s="38">
        <v>0.56999999999999995</v>
      </c>
      <c r="K39" s="22"/>
      <c r="L39" s="22"/>
      <c r="M39" s="22"/>
      <c r="N39" s="22"/>
      <c r="O39" s="22"/>
      <c r="P39" s="22"/>
    </row>
    <row r="40" spans="1:16" ht="39" customHeight="1" x14ac:dyDescent="0.15">
      <c r="A40" s="22"/>
      <c r="B40" s="35"/>
      <c r="C40" s="1145" t="s">
        <v>545</v>
      </c>
      <c r="D40" s="1146"/>
      <c r="E40" s="1147"/>
      <c r="F40" s="36">
        <v>0.1</v>
      </c>
      <c r="G40" s="37">
        <v>0.09</v>
      </c>
      <c r="H40" s="37">
        <v>0.08</v>
      </c>
      <c r="I40" s="37">
        <v>0.11</v>
      </c>
      <c r="J40" s="38">
        <v>0.12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546</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547</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UeG3c6ZdWguAYYaRJaEdeHHQ9ZzyczE+rcACzTk92fQjLCKsnfTPihwMCa9FylDl1JAWOs9PtjRkt+mKlWpfw==" saltValue="r2n+mqOuTVAasYqk0QAv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569</v>
      </c>
      <c r="L45" s="60">
        <v>592</v>
      </c>
      <c r="M45" s="60">
        <v>666</v>
      </c>
      <c r="N45" s="60">
        <v>664</v>
      </c>
      <c r="O45" s="61">
        <v>656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413</v>
      </c>
      <c r="L48" s="64">
        <v>441</v>
      </c>
      <c r="M48" s="64">
        <v>460</v>
      </c>
      <c r="N48" s="64">
        <v>458</v>
      </c>
      <c r="O48" s="65">
        <v>361</v>
      </c>
      <c r="P48" s="48"/>
      <c r="Q48" s="48"/>
      <c r="R48" s="48"/>
      <c r="S48" s="48"/>
      <c r="T48" s="48"/>
      <c r="U48" s="48"/>
    </row>
    <row r="49" spans="1:21" ht="30.75" customHeight="1" x14ac:dyDescent="0.15">
      <c r="A49" s="48"/>
      <c r="B49" s="1155"/>
      <c r="C49" s="1156"/>
      <c r="D49" s="62"/>
      <c r="E49" s="1161" t="s">
        <v>14</v>
      </c>
      <c r="F49" s="1161"/>
      <c r="G49" s="1161"/>
      <c r="H49" s="1161"/>
      <c r="I49" s="1161"/>
      <c r="J49" s="1162"/>
      <c r="K49" s="63">
        <v>24</v>
      </c>
      <c r="L49" s="64">
        <v>24</v>
      </c>
      <c r="M49" s="64">
        <v>28</v>
      </c>
      <c r="N49" s="64">
        <v>28</v>
      </c>
      <c r="O49" s="65">
        <v>35</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600</v>
      </c>
      <c r="L52" s="64">
        <v>622</v>
      </c>
      <c r="M52" s="64">
        <v>631</v>
      </c>
      <c r="N52" s="64">
        <v>634</v>
      </c>
      <c r="O52" s="65">
        <v>557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406</v>
      </c>
      <c r="L53" s="69">
        <v>435</v>
      </c>
      <c r="M53" s="69">
        <v>523</v>
      </c>
      <c r="N53" s="69">
        <v>516</v>
      </c>
      <c r="O53" s="70">
        <v>495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575</v>
      </c>
      <c r="L58" s="84" t="s">
        <v>575</v>
      </c>
      <c r="M58" s="84" t="s">
        <v>575</v>
      </c>
      <c r="N58" s="84" t="s">
        <v>575</v>
      </c>
      <c r="O58" s="85" t="s">
        <v>575</v>
      </c>
    </row>
    <row r="59" spans="1:21" ht="31.5" customHeight="1" x14ac:dyDescent="0.15">
      <c r="B59" s="1171"/>
      <c r="C59" s="1172"/>
      <c r="D59" s="1178" t="s">
        <v>26</v>
      </c>
      <c r="E59" s="1179"/>
      <c r="F59" s="1179"/>
      <c r="G59" s="1179"/>
      <c r="H59" s="1179"/>
      <c r="I59" s="1179"/>
      <c r="J59" s="1180"/>
      <c r="K59" s="86" t="s">
        <v>575</v>
      </c>
      <c r="L59" s="87" t="s">
        <v>575</v>
      </c>
      <c r="M59" s="87" t="s">
        <v>575</v>
      </c>
      <c r="N59" s="87" t="s">
        <v>575</v>
      </c>
      <c r="O59" s="88" t="s">
        <v>575</v>
      </c>
    </row>
    <row r="60" spans="1:21" ht="31.5" customHeight="1" thickBot="1" x14ac:dyDescent="0.2">
      <c r="B60" s="1173"/>
      <c r="C60" s="1174"/>
      <c r="D60" s="1181" t="s">
        <v>27</v>
      </c>
      <c r="E60" s="1182"/>
      <c r="F60" s="1182"/>
      <c r="G60" s="1182"/>
      <c r="H60" s="1182"/>
      <c r="I60" s="1182"/>
      <c r="J60" s="1183"/>
      <c r="K60" s="89" t="s">
        <v>575</v>
      </c>
      <c r="L60" s="90" t="s">
        <v>575</v>
      </c>
      <c r="M60" s="90" t="s">
        <v>575</v>
      </c>
      <c r="N60" s="90" t="s">
        <v>575</v>
      </c>
      <c r="O60" s="91" t="s">
        <v>575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6rsjpYBwAxo8edliBjnEp4kvQ36fXI6ITW5CictGCV9NgeEwVLw0VTc3U/QaWys9hho3FSA8rNX+KlAkpvKLQ==" saltValue="nc2t4V8SPcTUr02raA68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6290</v>
      </c>
      <c r="J41" s="356">
        <v>6183</v>
      </c>
      <c r="K41" s="356">
        <v>6106</v>
      </c>
      <c r="L41" s="356">
        <v>5896</v>
      </c>
      <c r="M41" s="357">
        <v>6079</v>
      </c>
    </row>
    <row r="42" spans="2:13" ht="27.75" customHeight="1" x14ac:dyDescent="0.15">
      <c r="B42" s="1186"/>
      <c r="C42" s="1187"/>
      <c r="D42" s="106"/>
      <c r="E42" s="1192" t="s">
        <v>32</v>
      </c>
      <c r="F42" s="1192"/>
      <c r="G42" s="1192"/>
      <c r="H42" s="1193"/>
      <c r="I42" s="358">
        <v>371</v>
      </c>
      <c r="J42" s="359">
        <v>326</v>
      </c>
      <c r="K42" s="359">
        <v>328</v>
      </c>
      <c r="L42" s="359">
        <v>273</v>
      </c>
      <c r="M42" s="360">
        <v>255</v>
      </c>
    </row>
    <row r="43" spans="2:13" ht="27.75" customHeight="1" x14ac:dyDescent="0.15">
      <c r="B43" s="1186"/>
      <c r="C43" s="1187"/>
      <c r="D43" s="106"/>
      <c r="E43" s="1192" t="s">
        <v>33</v>
      </c>
      <c r="F43" s="1192"/>
      <c r="G43" s="1192"/>
      <c r="H43" s="1193"/>
      <c r="I43" s="358">
        <v>3578</v>
      </c>
      <c r="J43" s="359">
        <v>3461</v>
      </c>
      <c r="K43" s="359">
        <v>3326</v>
      </c>
      <c r="L43" s="359">
        <v>3102</v>
      </c>
      <c r="M43" s="360">
        <v>2923</v>
      </c>
    </row>
    <row r="44" spans="2:13" ht="27.75" customHeight="1" x14ac:dyDescent="0.15">
      <c r="B44" s="1186"/>
      <c r="C44" s="1187"/>
      <c r="D44" s="106"/>
      <c r="E44" s="1192" t="s">
        <v>34</v>
      </c>
      <c r="F44" s="1192"/>
      <c r="G44" s="1192"/>
      <c r="H44" s="1193"/>
      <c r="I44" s="358">
        <v>267</v>
      </c>
      <c r="J44" s="359">
        <v>299</v>
      </c>
      <c r="K44" s="359">
        <v>290</v>
      </c>
      <c r="L44" s="359">
        <v>321</v>
      </c>
      <c r="M44" s="360">
        <v>320</v>
      </c>
    </row>
    <row r="45" spans="2:13" ht="27.75" customHeight="1" x14ac:dyDescent="0.15">
      <c r="B45" s="1186"/>
      <c r="C45" s="1187"/>
      <c r="D45" s="106"/>
      <c r="E45" s="1192" t="s">
        <v>35</v>
      </c>
      <c r="F45" s="1192"/>
      <c r="G45" s="1192"/>
      <c r="H45" s="1193"/>
      <c r="I45" s="358">
        <v>314</v>
      </c>
      <c r="J45" s="359">
        <v>350</v>
      </c>
      <c r="K45" s="359">
        <v>396</v>
      </c>
      <c r="L45" s="359">
        <v>339</v>
      </c>
      <c r="M45" s="360">
        <v>314</v>
      </c>
    </row>
    <row r="46" spans="2:13" ht="27.75" customHeight="1" x14ac:dyDescent="0.15">
      <c r="B46" s="1186"/>
      <c r="C46" s="1187"/>
      <c r="D46" s="107"/>
      <c r="E46" s="1192" t="s">
        <v>36</v>
      </c>
      <c r="F46" s="1192"/>
      <c r="G46" s="1192"/>
      <c r="H46" s="1193"/>
      <c r="I46" s="358">
        <v>418</v>
      </c>
      <c r="J46" s="359">
        <v>465</v>
      </c>
      <c r="K46" s="359">
        <v>445</v>
      </c>
      <c r="L46" s="359">
        <v>487</v>
      </c>
      <c r="M46" s="360">
        <v>518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627</v>
      </c>
      <c r="J50" s="359">
        <v>940</v>
      </c>
      <c r="K50" s="359">
        <v>1236</v>
      </c>
      <c r="L50" s="359">
        <v>1221</v>
      </c>
      <c r="M50" s="360">
        <v>1314</v>
      </c>
    </row>
    <row r="51" spans="2:13" ht="27.75" customHeight="1" x14ac:dyDescent="0.15">
      <c r="B51" s="1186"/>
      <c r="C51" s="1187"/>
      <c r="D51" s="106"/>
      <c r="E51" s="1192" t="s">
        <v>42</v>
      </c>
      <c r="F51" s="1192"/>
      <c r="G51" s="1192"/>
      <c r="H51" s="1193"/>
      <c r="I51" s="358">
        <v>72</v>
      </c>
      <c r="J51" s="359">
        <v>52</v>
      </c>
      <c r="K51" s="359">
        <v>32</v>
      </c>
      <c r="L51" s="359">
        <v>11</v>
      </c>
      <c r="M51" s="360" t="s">
        <v>488</v>
      </c>
    </row>
    <row r="52" spans="2:13" ht="27.75" customHeight="1" x14ac:dyDescent="0.15">
      <c r="B52" s="1188"/>
      <c r="C52" s="1189"/>
      <c r="D52" s="106"/>
      <c r="E52" s="1192" t="s">
        <v>43</v>
      </c>
      <c r="F52" s="1192"/>
      <c r="G52" s="1192"/>
      <c r="H52" s="1193"/>
      <c r="I52" s="358">
        <v>7038</v>
      </c>
      <c r="J52" s="359">
        <v>6941</v>
      </c>
      <c r="K52" s="359">
        <v>6498</v>
      </c>
      <c r="L52" s="359">
        <v>6799</v>
      </c>
      <c r="M52" s="360">
        <v>6786</v>
      </c>
    </row>
    <row r="53" spans="2:13" ht="27.75" customHeight="1" thickBot="1" x14ac:dyDescent="0.2">
      <c r="B53" s="1199" t="s">
        <v>19</v>
      </c>
      <c r="C53" s="1200"/>
      <c r="D53" s="110"/>
      <c r="E53" s="1201" t="s">
        <v>44</v>
      </c>
      <c r="F53" s="1201"/>
      <c r="G53" s="1201"/>
      <c r="H53" s="1202"/>
      <c r="I53" s="361">
        <v>3502</v>
      </c>
      <c r="J53" s="362">
        <v>3151</v>
      </c>
      <c r="K53" s="362">
        <v>3124</v>
      </c>
      <c r="L53" s="362">
        <v>2386</v>
      </c>
      <c r="M53" s="363">
        <v>2308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LICJV8eu/5vrOyT9Ov3n2HG3TTiS/sKAuXDdUud8oa3ITJ2Se4Qg3j4vke52qSz73mmcGY0OUDY9xqdWq9szg==" saltValue="nL8Wq1F/DEBavbjlfh6j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737</v>
      </c>
      <c r="G55" s="122">
        <v>672</v>
      </c>
      <c r="H55" s="123">
        <v>732</v>
      </c>
    </row>
    <row r="56" spans="2:8" ht="52.5" customHeight="1" x14ac:dyDescent="0.15">
      <c r="B56" s="124"/>
      <c r="C56" s="1213" t="s">
        <v>47</v>
      </c>
      <c r="D56" s="1213"/>
      <c r="E56" s="1214"/>
      <c r="F56" s="125">
        <v>88</v>
      </c>
      <c r="G56" s="125">
        <v>88</v>
      </c>
      <c r="H56" s="126">
        <v>88</v>
      </c>
    </row>
    <row r="57" spans="2:8" ht="53.25" customHeight="1" x14ac:dyDescent="0.15">
      <c r="B57" s="124"/>
      <c r="C57" s="1215" t="s">
        <v>48</v>
      </c>
      <c r="D57" s="1215"/>
      <c r="E57" s="1216"/>
      <c r="F57" s="127">
        <v>103</v>
      </c>
      <c r="G57" s="127">
        <v>185</v>
      </c>
      <c r="H57" s="128">
        <v>235</v>
      </c>
    </row>
    <row r="58" spans="2:8" ht="45.75" customHeight="1" x14ac:dyDescent="0.15">
      <c r="B58" s="129"/>
      <c r="C58" s="1203" t="s">
        <v>570</v>
      </c>
      <c r="D58" s="1204"/>
      <c r="E58" s="1205"/>
      <c r="F58" s="130">
        <v>82</v>
      </c>
      <c r="G58" s="130">
        <v>163</v>
      </c>
      <c r="H58" s="131">
        <v>179</v>
      </c>
    </row>
    <row r="59" spans="2:8" ht="45.75" customHeight="1" x14ac:dyDescent="0.15">
      <c r="B59" s="129"/>
      <c r="C59" s="1203" t="s">
        <v>571</v>
      </c>
      <c r="D59" s="1204"/>
      <c r="E59" s="1205"/>
      <c r="F59" s="130" t="s">
        <v>577</v>
      </c>
      <c r="G59" s="130" t="s">
        <v>577</v>
      </c>
      <c r="H59" s="131">
        <v>33</v>
      </c>
    </row>
    <row r="60" spans="2:8" ht="45.75" customHeight="1" x14ac:dyDescent="0.15">
      <c r="B60" s="129"/>
      <c r="C60" s="1203" t="s">
        <v>572</v>
      </c>
      <c r="D60" s="1204"/>
      <c r="E60" s="1205"/>
      <c r="F60" s="130">
        <v>10</v>
      </c>
      <c r="G60" s="130">
        <v>10</v>
      </c>
      <c r="H60" s="131">
        <v>10</v>
      </c>
    </row>
    <row r="61" spans="2:8" ht="45.75" customHeight="1" x14ac:dyDescent="0.15">
      <c r="B61" s="129"/>
      <c r="C61" s="1203" t="s">
        <v>574</v>
      </c>
      <c r="D61" s="1204"/>
      <c r="E61" s="1205"/>
      <c r="F61" s="130">
        <v>8</v>
      </c>
      <c r="G61" s="130">
        <v>8</v>
      </c>
      <c r="H61" s="131">
        <v>8</v>
      </c>
    </row>
    <row r="62" spans="2:8" ht="45.75" customHeight="1" thickBot="1" x14ac:dyDescent="0.2">
      <c r="B62" s="132"/>
      <c r="C62" s="1206" t="s">
        <v>573</v>
      </c>
      <c r="D62" s="1207"/>
      <c r="E62" s="1208"/>
      <c r="F62" s="133">
        <v>3</v>
      </c>
      <c r="G62" s="133">
        <v>4</v>
      </c>
      <c r="H62" s="134">
        <v>5</v>
      </c>
    </row>
    <row r="63" spans="2:8" ht="52.5" customHeight="1" thickBot="1" x14ac:dyDescent="0.2">
      <c r="B63" s="135"/>
      <c r="C63" s="1209" t="s">
        <v>49</v>
      </c>
      <c r="D63" s="1209"/>
      <c r="E63" s="1210"/>
      <c r="F63" s="136">
        <v>927</v>
      </c>
      <c r="G63" s="136">
        <v>945</v>
      </c>
      <c r="H63" s="137">
        <v>1054</v>
      </c>
    </row>
    <row r="64" spans="2:8" x14ac:dyDescent="0.15"/>
  </sheetData>
  <sheetProtection algorithmName="SHA-512" hashValue="GjaH0I7YOZqa8doLtGujvCH5YPCcjCL0Ccmq7UvVQvcFRQJGrD0GJucFJ50an/VBKNUMATjwtE4Lz94qwUM9lw==" saltValue="qWOw381Vqqw0NDY94zJe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37045</v>
      </c>
      <c r="E3" s="156"/>
      <c r="F3" s="157">
        <v>93492</v>
      </c>
      <c r="G3" s="158"/>
      <c r="H3" s="159"/>
    </row>
    <row r="4" spans="1:8" x14ac:dyDescent="0.15">
      <c r="A4" s="160"/>
      <c r="B4" s="161"/>
      <c r="C4" s="162"/>
      <c r="D4" s="163">
        <v>6337</v>
      </c>
      <c r="E4" s="164"/>
      <c r="F4" s="165">
        <v>53316</v>
      </c>
      <c r="G4" s="166"/>
      <c r="H4" s="167"/>
    </row>
    <row r="5" spans="1:8" x14ac:dyDescent="0.15">
      <c r="A5" s="148" t="s">
        <v>521</v>
      </c>
      <c r="B5" s="153"/>
      <c r="C5" s="154"/>
      <c r="D5" s="155">
        <v>33394</v>
      </c>
      <c r="E5" s="156"/>
      <c r="F5" s="157">
        <v>94796</v>
      </c>
      <c r="G5" s="158"/>
      <c r="H5" s="159"/>
    </row>
    <row r="6" spans="1:8" x14ac:dyDescent="0.15">
      <c r="A6" s="160"/>
      <c r="B6" s="161"/>
      <c r="C6" s="162"/>
      <c r="D6" s="163">
        <v>18708</v>
      </c>
      <c r="E6" s="164"/>
      <c r="F6" s="165">
        <v>55781</v>
      </c>
      <c r="G6" s="166"/>
      <c r="H6" s="167"/>
    </row>
    <row r="7" spans="1:8" x14ac:dyDescent="0.15">
      <c r="A7" s="148" t="s">
        <v>522</v>
      </c>
      <c r="B7" s="153"/>
      <c r="C7" s="154"/>
      <c r="D7" s="155">
        <v>58099</v>
      </c>
      <c r="E7" s="156"/>
      <c r="F7" s="157">
        <v>97758</v>
      </c>
      <c r="G7" s="158"/>
      <c r="H7" s="159"/>
    </row>
    <row r="8" spans="1:8" x14ac:dyDescent="0.15">
      <c r="A8" s="160"/>
      <c r="B8" s="161"/>
      <c r="C8" s="162"/>
      <c r="D8" s="163">
        <v>22503</v>
      </c>
      <c r="E8" s="164"/>
      <c r="F8" s="165">
        <v>45946</v>
      </c>
      <c r="G8" s="166"/>
      <c r="H8" s="167"/>
    </row>
    <row r="9" spans="1:8" x14ac:dyDescent="0.15">
      <c r="A9" s="148" t="s">
        <v>523</v>
      </c>
      <c r="B9" s="153"/>
      <c r="C9" s="154"/>
      <c r="D9" s="155">
        <v>64270</v>
      </c>
      <c r="E9" s="156"/>
      <c r="F9" s="157">
        <v>91338</v>
      </c>
      <c r="G9" s="158"/>
      <c r="H9" s="159"/>
    </row>
    <row r="10" spans="1:8" x14ac:dyDescent="0.15">
      <c r="A10" s="160"/>
      <c r="B10" s="161"/>
      <c r="C10" s="162"/>
      <c r="D10" s="163">
        <v>30935</v>
      </c>
      <c r="E10" s="164"/>
      <c r="F10" s="165">
        <v>43989</v>
      </c>
      <c r="G10" s="166"/>
      <c r="H10" s="167"/>
    </row>
    <row r="11" spans="1:8" x14ac:dyDescent="0.15">
      <c r="A11" s="148" t="s">
        <v>524</v>
      </c>
      <c r="B11" s="153"/>
      <c r="C11" s="154"/>
      <c r="D11" s="155">
        <v>76348</v>
      </c>
      <c r="E11" s="156"/>
      <c r="F11" s="157">
        <v>103975</v>
      </c>
      <c r="G11" s="158"/>
      <c r="H11" s="159"/>
    </row>
    <row r="12" spans="1:8" x14ac:dyDescent="0.15">
      <c r="A12" s="160"/>
      <c r="B12" s="161"/>
      <c r="C12" s="168"/>
      <c r="D12" s="163">
        <v>58986</v>
      </c>
      <c r="E12" s="164"/>
      <c r="F12" s="165">
        <v>52698</v>
      </c>
      <c r="G12" s="166"/>
      <c r="H12" s="167"/>
    </row>
    <row r="13" spans="1:8" x14ac:dyDescent="0.15">
      <c r="A13" s="148"/>
      <c r="B13" s="153"/>
      <c r="C13" s="169"/>
      <c r="D13" s="170">
        <v>53831</v>
      </c>
      <c r="E13" s="171"/>
      <c r="F13" s="172">
        <v>96272</v>
      </c>
      <c r="G13" s="173"/>
      <c r="H13" s="159"/>
    </row>
    <row r="14" spans="1:8" x14ac:dyDescent="0.15">
      <c r="A14" s="160"/>
      <c r="B14" s="161"/>
      <c r="C14" s="162"/>
      <c r="D14" s="163">
        <v>27494</v>
      </c>
      <c r="E14" s="164"/>
      <c r="F14" s="165">
        <v>50346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10.44</v>
      </c>
      <c r="C19" s="174">
        <f>ROUND(VALUE(SUBSTITUTE(実質収支比率等に係る経年分析!G$48,"▲","-")),2)</f>
        <v>9.24</v>
      </c>
      <c r="D19" s="174">
        <f>ROUND(VALUE(SUBSTITUTE(実質収支比率等に係る経年分析!H$48,"▲","-")),2)</f>
        <v>10.29</v>
      </c>
      <c r="E19" s="174">
        <f>ROUND(VALUE(SUBSTITUTE(実質収支比率等に係る経年分析!I$48,"▲","-")),2)</f>
        <v>10.29</v>
      </c>
      <c r="F19" s="174">
        <f>ROUND(VALUE(SUBSTITUTE(実質収支比率等に係る経年分析!J$48,"▲","-")),2)</f>
        <v>10.53</v>
      </c>
    </row>
    <row r="20" spans="1:11" x14ac:dyDescent="0.15">
      <c r="A20" s="174" t="s">
        <v>53</v>
      </c>
      <c r="B20" s="174">
        <f>ROUND(VALUE(SUBSTITUTE(実質収支比率等に係る経年分析!F$47,"▲","-")),2)</f>
        <v>9.44</v>
      </c>
      <c r="C20" s="174">
        <f>ROUND(VALUE(SUBSTITUTE(実質収支比率等に係る経年分析!G$47,"▲","-")),2)</f>
        <v>16.2</v>
      </c>
      <c r="D20" s="174">
        <f>ROUND(VALUE(SUBSTITUTE(実質収支比率等に係る経年分析!H$47,"▲","-")),2)</f>
        <v>16.579999999999998</v>
      </c>
      <c r="E20" s="174">
        <f>ROUND(VALUE(SUBSTITUTE(実質収支比率等に係る経年分析!I$47,"▲","-")),2)</f>
        <v>15.88</v>
      </c>
      <c r="F20" s="174">
        <f>ROUND(VALUE(SUBSTITUTE(実質収支比率等に係る経年分析!J$47,"▲","-")),2)</f>
        <v>17.260000000000002</v>
      </c>
    </row>
    <row r="21" spans="1:11" x14ac:dyDescent="0.15">
      <c r="A21" s="174" t="s">
        <v>54</v>
      </c>
      <c r="B21" s="174">
        <f>IF(ISNUMBER(VALUE(SUBSTITUTE(実質収支比率等に係る経年分析!F$49,"▲","-"))),ROUND(VALUE(SUBSTITUTE(実質収支比率等に係る経年分析!F$49,"▲","-")),2),NA())</f>
        <v>0.12</v>
      </c>
      <c r="C21" s="174">
        <f>IF(ISNUMBER(VALUE(SUBSTITUTE(実質収支比率等に係る経年分析!G$49,"▲","-"))),ROUND(VALUE(SUBSTITUTE(実質収支比率等に係る経年分析!G$49,"▲","-")),2),NA())</f>
        <v>1.43</v>
      </c>
      <c r="D21" s="174">
        <f>IF(ISNUMBER(VALUE(SUBSTITUTE(実質収支比率等に係る経年分析!H$49,"▲","-"))),ROUND(VALUE(SUBSTITUTE(実質収支比率等に係る経年分析!H$49,"▲","-")),2),NA())</f>
        <v>-2.15</v>
      </c>
      <c r="E21" s="174">
        <f>IF(ISNUMBER(VALUE(SUBSTITUTE(実質収支比率等に係る経年分析!I$49,"▲","-"))),ROUND(VALUE(SUBSTITUTE(実質収支比率等に係る経年分析!I$49,"▲","-")),2),NA())</f>
        <v>-8.6999999999999993</v>
      </c>
      <c r="F21" s="174">
        <f>IF(ISNUMBER(VALUE(SUBSTITUTE(実質収支比率等に係る経年分析!J$49,"▲","-"))),ROUND(VALUE(SUBSTITUTE(実質収支比率等に係る経年分析!J$49,"▲","-")),2),NA())</f>
        <v>-4.46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2.4900000000000002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0.56999999999999995</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4.9800000000000004</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9.41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10.54</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19.600000000000001</v>
      </c>
    </row>
    <row r="35" spans="1:16" x14ac:dyDescent="0.15">
      <c r="A35" s="175" t="str">
        <f>IF(連結実質赤字比率に係る赤字・黒字の構成分析!C$35="",NA(),連結実質赤字比率に係る赤字・黒字の構成分析!C$35)</f>
        <v>土地取得特別会計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v>
      </c>
    </row>
    <row r="36" spans="1:16" x14ac:dyDescent="0.15">
      <c r="A36" s="175" t="str">
        <f>IF(連結実質赤字比率に係る赤字・黒字の構成分析!C$34="",NA(),連結実質赤字比率に係る赤字・黒字の構成分析!C$34)</f>
        <v>児童発達支援事業特別会計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0.01</v>
      </c>
      <c r="D36" s="175">
        <f>IF(ROUND(VALUE(SUBSTITUTE(連結実質赤字比率に係る赤字・黒字の構成分析!G$34,"▲", "-")), 2) &lt; 0, ABS(ROUND(VALUE(SUBSTITUTE(連結実質赤字比率に係る赤字・黒字の構成分析!G$34,"▲", "-")), 2)), NA())</f>
        <v>0.17</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0.18</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7.0000000000000007E-2</v>
      </c>
      <c r="I36" s="175" t="e">
        <f>IF(ROUND(VALUE(SUBSTITUTE(連結実質赤字比率に係る赤字・黒字の構成分析!I$34,"▲", "-")), 2) &gt;= 0, ABS(ROUND(VALUE(SUBSTITUTE(連結実質赤字比率に係る赤字・黒字の構成分析!I$34,"▲", "-")), 2)), NA())</f>
        <v>#N/A</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600</v>
      </c>
      <c r="E42" s="176"/>
      <c r="F42" s="176"/>
      <c r="G42" s="176">
        <f>'実質公債費比率（分子）の構造'!L$52</f>
        <v>622</v>
      </c>
      <c r="H42" s="176"/>
      <c r="I42" s="176"/>
      <c r="J42" s="176">
        <f>'実質公債費比率（分子）の構造'!M$52</f>
        <v>631</v>
      </c>
      <c r="K42" s="176"/>
      <c r="L42" s="176"/>
      <c r="M42" s="176">
        <f>'実質公債費比率（分子）の構造'!N$52</f>
        <v>634</v>
      </c>
      <c r="N42" s="176"/>
      <c r="O42" s="176"/>
      <c r="P42" s="176">
        <f>'実質公債費比率（分子）の構造'!O$52</f>
        <v>557</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24</v>
      </c>
      <c r="C45" s="176"/>
      <c r="D45" s="176"/>
      <c r="E45" s="176">
        <f>'実質公債費比率（分子）の構造'!L$49</f>
        <v>24</v>
      </c>
      <c r="F45" s="176"/>
      <c r="G45" s="176"/>
      <c r="H45" s="176">
        <f>'実質公債費比率（分子）の構造'!M$49</f>
        <v>28</v>
      </c>
      <c r="I45" s="176"/>
      <c r="J45" s="176"/>
      <c r="K45" s="176">
        <f>'実質公債費比率（分子）の構造'!N$49</f>
        <v>28</v>
      </c>
      <c r="L45" s="176"/>
      <c r="M45" s="176"/>
      <c r="N45" s="176">
        <f>'実質公債費比率（分子）の構造'!O$49</f>
        <v>35</v>
      </c>
      <c r="O45" s="176"/>
      <c r="P45" s="176"/>
    </row>
    <row r="46" spans="1:16" x14ac:dyDescent="0.15">
      <c r="A46" s="176" t="s">
        <v>64</v>
      </c>
      <c r="B46" s="176">
        <f>'実質公債費比率（分子）の構造'!K$48</f>
        <v>413</v>
      </c>
      <c r="C46" s="176"/>
      <c r="D46" s="176"/>
      <c r="E46" s="176">
        <f>'実質公債費比率（分子）の構造'!L$48</f>
        <v>441</v>
      </c>
      <c r="F46" s="176"/>
      <c r="G46" s="176"/>
      <c r="H46" s="176">
        <f>'実質公債費比率（分子）の構造'!M$48</f>
        <v>460</v>
      </c>
      <c r="I46" s="176"/>
      <c r="J46" s="176"/>
      <c r="K46" s="176">
        <f>'実質公債費比率（分子）の構造'!N$48</f>
        <v>458</v>
      </c>
      <c r="L46" s="176"/>
      <c r="M46" s="176"/>
      <c r="N46" s="176">
        <f>'実質公債費比率（分子）の構造'!O$48</f>
        <v>361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569</v>
      </c>
      <c r="C49" s="176"/>
      <c r="D49" s="176"/>
      <c r="E49" s="176">
        <f>'実質公債費比率（分子）の構造'!L$45</f>
        <v>592</v>
      </c>
      <c r="F49" s="176"/>
      <c r="G49" s="176"/>
      <c r="H49" s="176">
        <f>'実質公債費比率（分子）の構造'!M$45</f>
        <v>666</v>
      </c>
      <c r="I49" s="176"/>
      <c r="J49" s="176"/>
      <c r="K49" s="176">
        <f>'実質公債費比率（分子）の構造'!N$45</f>
        <v>664</v>
      </c>
      <c r="L49" s="176"/>
      <c r="M49" s="176"/>
      <c r="N49" s="176">
        <f>'実質公債費比率（分子）の構造'!O$45</f>
        <v>656</v>
      </c>
      <c r="O49" s="176"/>
      <c r="P49" s="176"/>
    </row>
    <row r="50" spans="1:16" x14ac:dyDescent="0.15">
      <c r="A50" s="176" t="s">
        <v>67</v>
      </c>
      <c r="B50" s="176" t="e">
        <f>NA()</f>
        <v>#N/A</v>
      </c>
      <c r="C50" s="176">
        <f>IF(ISNUMBER('実質公債費比率（分子）の構造'!K$53),'実質公債費比率（分子）の構造'!K$53,NA())</f>
        <v>406</v>
      </c>
      <c r="D50" s="176" t="e">
        <f>NA()</f>
        <v>#N/A</v>
      </c>
      <c r="E50" s="176" t="e">
        <f>NA()</f>
        <v>#N/A</v>
      </c>
      <c r="F50" s="176">
        <f>IF(ISNUMBER('実質公債費比率（分子）の構造'!L$53),'実質公債費比率（分子）の構造'!L$53,NA())</f>
        <v>435</v>
      </c>
      <c r="G50" s="176" t="e">
        <f>NA()</f>
        <v>#N/A</v>
      </c>
      <c r="H50" s="176" t="e">
        <f>NA()</f>
        <v>#N/A</v>
      </c>
      <c r="I50" s="176">
        <f>IF(ISNUMBER('実質公債費比率（分子）の構造'!M$53),'実質公債費比率（分子）の構造'!M$53,NA())</f>
        <v>523</v>
      </c>
      <c r="J50" s="176" t="e">
        <f>NA()</f>
        <v>#N/A</v>
      </c>
      <c r="K50" s="176" t="e">
        <f>NA()</f>
        <v>#N/A</v>
      </c>
      <c r="L50" s="176">
        <f>IF(ISNUMBER('実質公債費比率（分子）の構造'!N$53),'実質公債費比率（分子）の構造'!N$53,NA())</f>
        <v>516</v>
      </c>
      <c r="M50" s="176" t="e">
        <f>NA()</f>
        <v>#N/A</v>
      </c>
      <c r="N50" s="176" t="e">
        <f>NA()</f>
        <v>#N/A</v>
      </c>
      <c r="O50" s="176">
        <f>IF(ISNUMBER('実質公債費比率（分子）の構造'!O$53),'実質公債費比率（分子）の構造'!O$53,NA())</f>
        <v>495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7038</v>
      </c>
      <c r="E56" s="175"/>
      <c r="F56" s="175"/>
      <c r="G56" s="175">
        <f>'将来負担比率（分子）の構造'!J$52</f>
        <v>6941</v>
      </c>
      <c r="H56" s="175"/>
      <c r="I56" s="175"/>
      <c r="J56" s="175">
        <f>'将来負担比率（分子）の構造'!K$52</f>
        <v>6498</v>
      </c>
      <c r="K56" s="175"/>
      <c r="L56" s="175"/>
      <c r="M56" s="175">
        <f>'将来負担比率（分子）の構造'!L$52</f>
        <v>6799</v>
      </c>
      <c r="N56" s="175"/>
      <c r="O56" s="175"/>
      <c r="P56" s="175">
        <f>'将来負担比率（分子）の構造'!M$52</f>
        <v>6786</v>
      </c>
    </row>
    <row r="57" spans="1:16" x14ac:dyDescent="0.15">
      <c r="A57" s="175" t="s">
        <v>42</v>
      </c>
      <c r="B57" s="175"/>
      <c r="C57" s="175"/>
      <c r="D57" s="175">
        <f>'将来負担比率（分子）の構造'!I$51</f>
        <v>72</v>
      </c>
      <c r="E57" s="175"/>
      <c r="F57" s="175"/>
      <c r="G57" s="175">
        <f>'将来負担比率（分子）の構造'!J$51</f>
        <v>52</v>
      </c>
      <c r="H57" s="175"/>
      <c r="I57" s="175"/>
      <c r="J57" s="175">
        <f>'将来負担比率（分子）の構造'!K$51</f>
        <v>32</v>
      </c>
      <c r="K57" s="175"/>
      <c r="L57" s="175"/>
      <c r="M57" s="175">
        <f>'将来負担比率（分子）の構造'!L$51</f>
        <v>11</v>
      </c>
      <c r="N57" s="175"/>
      <c r="O57" s="175"/>
      <c r="P57" s="175" t="str">
        <f>'将来負担比率（分子）の構造'!M$51</f>
        <v>-</v>
      </c>
    </row>
    <row r="58" spans="1:16" x14ac:dyDescent="0.15">
      <c r="A58" s="175" t="s">
        <v>41</v>
      </c>
      <c r="B58" s="175"/>
      <c r="C58" s="175"/>
      <c r="D58" s="175">
        <f>'将来負担比率（分子）の構造'!I$50</f>
        <v>627</v>
      </c>
      <c r="E58" s="175"/>
      <c r="F58" s="175"/>
      <c r="G58" s="175">
        <f>'将来負担比率（分子）の構造'!J$50</f>
        <v>940</v>
      </c>
      <c r="H58" s="175"/>
      <c r="I58" s="175"/>
      <c r="J58" s="175">
        <f>'将来負担比率（分子）の構造'!K$50</f>
        <v>1236</v>
      </c>
      <c r="K58" s="175"/>
      <c r="L58" s="175"/>
      <c r="M58" s="175">
        <f>'将来負担比率（分子）の構造'!L$50</f>
        <v>1221</v>
      </c>
      <c r="N58" s="175"/>
      <c r="O58" s="175"/>
      <c r="P58" s="175">
        <f>'将来負担比率（分子）の構造'!M$50</f>
        <v>1314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418</v>
      </c>
      <c r="C61" s="175"/>
      <c r="D61" s="175"/>
      <c r="E61" s="175">
        <f>'将来負担比率（分子）の構造'!J$46</f>
        <v>465</v>
      </c>
      <c r="F61" s="175"/>
      <c r="G61" s="175"/>
      <c r="H61" s="175">
        <f>'将来負担比率（分子）の構造'!K$46</f>
        <v>445</v>
      </c>
      <c r="I61" s="175"/>
      <c r="J61" s="175"/>
      <c r="K61" s="175">
        <f>'将来負担比率（分子）の構造'!L$46</f>
        <v>487</v>
      </c>
      <c r="L61" s="175"/>
      <c r="M61" s="175"/>
      <c r="N61" s="175">
        <f>'将来負担比率（分子）の構造'!M$46</f>
        <v>518</v>
      </c>
      <c r="O61" s="175"/>
      <c r="P61" s="175"/>
    </row>
    <row r="62" spans="1:16" x14ac:dyDescent="0.15">
      <c r="A62" s="175" t="s">
        <v>35</v>
      </c>
      <c r="B62" s="175">
        <f>'将来負担比率（分子）の構造'!I$45</f>
        <v>314</v>
      </c>
      <c r="C62" s="175"/>
      <c r="D62" s="175"/>
      <c r="E62" s="175">
        <f>'将来負担比率（分子）の構造'!J$45</f>
        <v>350</v>
      </c>
      <c r="F62" s="175"/>
      <c r="G62" s="175"/>
      <c r="H62" s="175">
        <f>'将来負担比率（分子）の構造'!K$45</f>
        <v>396</v>
      </c>
      <c r="I62" s="175"/>
      <c r="J62" s="175"/>
      <c r="K62" s="175">
        <f>'将来負担比率（分子）の構造'!L$45</f>
        <v>339</v>
      </c>
      <c r="L62" s="175"/>
      <c r="M62" s="175"/>
      <c r="N62" s="175">
        <f>'将来負担比率（分子）の構造'!M$45</f>
        <v>314</v>
      </c>
      <c r="O62" s="175"/>
      <c r="P62" s="175"/>
    </row>
    <row r="63" spans="1:16" x14ac:dyDescent="0.15">
      <c r="A63" s="175" t="s">
        <v>34</v>
      </c>
      <c r="B63" s="175">
        <f>'将来負担比率（分子）の構造'!I$44</f>
        <v>267</v>
      </c>
      <c r="C63" s="175"/>
      <c r="D63" s="175"/>
      <c r="E63" s="175">
        <f>'将来負担比率（分子）の構造'!J$44</f>
        <v>299</v>
      </c>
      <c r="F63" s="175"/>
      <c r="G63" s="175"/>
      <c r="H63" s="175">
        <f>'将来負担比率（分子）の構造'!K$44</f>
        <v>290</v>
      </c>
      <c r="I63" s="175"/>
      <c r="J63" s="175"/>
      <c r="K63" s="175">
        <f>'将来負担比率（分子）の構造'!L$44</f>
        <v>321</v>
      </c>
      <c r="L63" s="175"/>
      <c r="M63" s="175"/>
      <c r="N63" s="175">
        <f>'将来負担比率（分子）の構造'!M$44</f>
        <v>320</v>
      </c>
      <c r="O63" s="175"/>
      <c r="P63" s="175"/>
    </row>
    <row r="64" spans="1:16" x14ac:dyDescent="0.15">
      <c r="A64" s="175" t="s">
        <v>33</v>
      </c>
      <c r="B64" s="175">
        <f>'将来負担比率（分子）の構造'!I$43</f>
        <v>3578</v>
      </c>
      <c r="C64" s="175"/>
      <c r="D64" s="175"/>
      <c r="E64" s="175">
        <f>'将来負担比率（分子）の構造'!J$43</f>
        <v>3461</v>
      </c>
      <c r="F64" s="175"/>
      <c r="G64" s="175"/>
      <c r="H64" s="175">
        <f>'将来負担比率（分子）の構造'!K$43</f>
        <v>3326</v>
      </c>
      <c r="I64" s="175"/>
      <c r="J64" s="175"/>
      <c r="K64" s="175">
        <f>'将来負担比率（分子）の構造'!L$43</f>
        <v>3102</v>
      </c>
      <c r="L64" s="175"/>
      <c r="M64" s="175"/>
      <c r="N64" s="175">
        <f>'将来負担比率（分子）の構造'!M$43</f>
        <v>2923</v>
      </c>
      <c r="O64" s="175"/>
      <c r="P64" s="175"/>
    </row>
    <row r="65" spans="1:16" x14ac:dyDescent="0.15">
      <c r="A65" s="175" t="s">
        <v>32</v>
      </c>
      <c r="B65" s="175">
        <f>'将来負担比率（分子）の構造'!I$42</f>
        <v>371</v>
      </c>
      <c r="C65" s="175"/>
      <c r="D65" s="175"/>
      <c r="E65" s="175">
        <f>'将来負担比率（分子）の構造'!J$42</f>
        <v>326</v>
      </c>
      <c r="F65" s="175"/>
      <c r="G65" s="175"/>
      <c r="H65" s="175">
        <f>'将来負担比率（分子）の構造'!K$42</f>
        <v>328</v>
      </c>
      <c r="I65" s="175"/>
      <c r="J65" s="175"/>
      <c r="K65" s="175">
        <f>'将来負担比率（分子）の構造'!L$42</f>
        <v>273</v>
      </c>
      <c r="L65" s="175"/>
      <c r="M65" s="175"/>
      <c r="N65" s="175">
        <f>'将来負担比率（分子）の構造'!M$42</f>
        <v>255</v>
      </c>
      <c r="O65" s="175"/>
      <c r="P65" s="175"/>
    </row>
    <row r="66" spans="1:16" x14ac:dyDescent="0.15">
      <c r="A66" s="175" t="s">
        <v>31</v>
      </c>
      <c r="B66" s="175">
        <f>'将来負担比率（分子）の構造'!I$41</f>
        <v>6290</v>
      </c>
      <c r="C66" s="175"/>
      <c r="D66" s="175"/>
      <c r="E66" s="175">
        <f>'将来負担比率（分子）の構造'!J$41</f>
        <v>6183</v>
      </c>
      <c r="F66" s="175"/>
      <c r="G66" s="175"/>
      <c r="H66" s="175">
        <f>'将来負担比率（分子）の構造'!K$41</f>
        <v>6106</v>
      </c>
      <c r="I66" s="175"/>
      <c r="J66" s="175"/>
      <c r="K66" s="175">
        <f>'将来負担比率（分子）の構造'!L$41</f>
        <v>5896</v>
      </c>
      <c r="L66" s="175"/>
      <c r="M66" s="175"/>
      <c r="N66" s="175">
        <f>'将来負担比率（分子）の構造'!M$41</f>
        <v>6079</v>
      </c>
      <c r="O66" s="175"/>
      <c r="P66" s="175"/>
    </row>
    <row r="67" spans="1:16" x14ac:dyDescent="0.15">
      <c r="A67" s="175" t="s">
        <v>71</v>
      </c>
      <c r="B67" s="175" t="e">
        <f>NA()</f>
        <v>#N/A</v>
      </c>
      <c r="C67" s="175">
        <f>IF(ISNUMBER('将来負担比率（分子）の構造'!I$53), IF('将来負担比率（分子）の構造'!I$53 &lt; 0, 0, '将来負担比率（分子）の構造'!I$53), NA())</f>
        <v>3502</v>
      </c>
      <c r="D67" s="175" t="e">
        <f>NA()</f>
        <v>#N/A</v>
      </c>
      <c r="E67" s="175" t="e">
        <f>NA()</f>
        <v>#N/A</v>
      </c>
      <c r="F67" s="175">
        <f>IF(ISNUMBER('将来負担比率（分子）の構造'!J$53), IF('将来負担比率（分子）の構造'!J$53 &lt; 0, 0, '将来負担比率（分子）の構造'!J$53), NA())</f>
        <v>3151</v>
      </c>
      <c r="G67" s="175" t="e">
        <f>NA()</f>
        <v>#N/A</v>
      </c>
      <c r="H67" s="175" t="e">
        <f>NA()</f>
        <v>#N/A</v>
      </c>
      <c r="I67" s="175">
        <f>IF(ISNUMBER('将来負担比率（分子）の構造'!K$53), IF('将来負担比率（分子）の構造'!K$53 &lt; 0, 0, '将来負担比率（分子）の構造'!K$53), NA())</f>
        <v>3124</v>
      </c>
      <c r="J67" s="175" t="e">
        <f>NA()</f>
        <v>#N/A</v>
      </c>
      <c r="K67" s="175" t="e">
        <f>NA()</f>
        <v>#N/A</v>
      </c>
      <c r="L67" s="175">
        <f>IF(ISNUMBER('将来負担比率（分子）の構造'!L$53), IF('将来負担比率（分子）の構造'!L$53 &lt; 0, 0, '将来負担比率（分子）の構造'!L$53), NA())</f>
        <v>2386</v>
      </c>
      <c r="M67" s="175" t="e">
        <f>NA()</f>
        <v>#N/A</v>
      </c>
      <c r="N67" s="175" t="e">
        <f>NA()</f>
        <v>#N/A</v>
      </c>
      <c r="O67" s="175">
        <f>IF(ISNUMBER('将来負担比率（分子）の構造'!M$53), IF('将来負担比率（分子）の構造'!M$53 &lt; 0, 0, '将来負担比率（分子）の構造'!M$53), NA())</f>
        <v>2308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737</v>
      </c>
      <c r="C72" s="179">
        <f>基金残高に係る経年分析!G55</f>
        <v>672</v>
      </c>
      <c r="D72" s="179">
        <f>基金残高に係る経年分析!H55</f>
        <v>732</v>
      </c>
    </row>
    <row r="73" spans="1:16" x14ac:dyDescent="0.15">
      <c r="A73" s="178" t="s">
        <v>74</v>
      </c>
      <c r="B73" s="179">
        <f>基金残高に係る経年分析!F56</f>
        <v>88</v>
      </c>
      <c r="C73" s="179">
        <f>基金残高に係る経年分析!G56</f>
        <v>88</v>
      </c>
      <c r="D73" s="179">
        <f>基金残高に係る経年分析!H56</f>
        <v>88</v>
      </c>
    </row>
    <row r="74" spans="1:16" x14ac:dyDescent="0.15">
      <c r="A74" s="178" t="s">
        <v>75</v>
      </c>
      <c r="B74" s="179">
        <f>基金残高に係る経年分析!F57</f>
        <v>103</v>
      </c>
      <c r="C74" s="179">
        <f>基金残高に係る経年分析!G57</f>
        <v>185</v>
      </c>
      <c r="D74" s="179">
        <f>基金残高に係る経年分析!H57</f>
        <v>235</v>
      </c>
    </row>
  </sheetData>
  <sheetProtection algorithmName="SHA-512" hashValue="UeXdGgJ7HsakEb8Y8yED8mTz6Nvo0uyDk2h2cvk2VjEfPrzwG1Ua+wSAjKBHXYnflfGXAjqzctxEvIXFzDKEsw==" saltValue="3x/HMc9M/zx+sA2vDzvI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2025-03-09T03:24:48Z</cp:lastPrinted>
  <dcterms:created xsi:type="dcterms:W3CDTF">2025-02-19T02:47:19Z</dcterms:created>
  <dcterms:modified xsi:type="dcterms:W3CDTF">2025-03-19T01:40:49Z</dcterms:modified>
  <cp:category/>
</cp:coreProperties>
</file>