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192.168.1.120\共有\⑥各課データ\02総務課\02 財政係\財政状況資料集\R6\【正式依頼】R5財政状況資料集の作成について\提出\修正3.17\"/>
    </mc:Choice>
  </mc:AlternateContent>
  <xr:revisionPtr revIDLastSave="0" documentId="13_ncr:1_{E8398FB2-785C-4ADC-98B2-6A023736175A}" xr6:coauthVersionLast="47" xr6:coauthVersionMax="47" xr10:uidLastSave="{00000000-0000-0000-0000-000000000000}"/>
  <bookViews>
    <workbookView xWindow="-108" yWindow="-108" windowWidth="23256" windowHeight="12456"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O35" i="10"/>
  <c r="BW35" i="10"/>
  <c r="BE35" i="10"/>
  <c r="AM35" i="10"/>
  <c r="BW34" i="10"/>
  <c r="C34" i="10"/>
  <c r="CO34" i="10" l="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C36" i="10"/>
  <c r="AM34" i="10" l="1"/>
  <c r="BE34" i="10" s="1"/>
</calcChain>
</file>

<file path=xl/sharedStrings.xml><?xml version="1.0" encoding="utf-8"?>
<sst xmlns="http://schemas.openxmlformats.org/spreadsheetml/2006/main" count="1188" uniqueCount="569">
  <si>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</si>
  <si>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</si>
  <si>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</si>
  <si>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</si>
  <si>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</si>
  <si>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</si>
  <si>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</si>
  <si>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</si>
  <si>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</si>
  <si>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</si>
  <si>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</si>
  <si>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</si>
  <si>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</si>
  <si>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</si>
  <si>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</si>
  <si>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</si>
  <si>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</si>
  <si>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</si>
  <si>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</si>
  <si>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</si>
  <si>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</si>
  <si>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</si>
  <si>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</si>
  <si>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</si>
  <si>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</si>
  <si>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</si>
  <si>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</si>
  <si>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</si>
  <si>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</si>
  <si>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</si>
  <si>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</si>
  <si>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</si>
  <si>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</si>
  <si>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</si>
  <si>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</si>
  <si>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</si>
  <si>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</si>
  <si>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</si>
  <si>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</si>
  <si>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</si>
  <si>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</si>
  <si>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</si>
  <si>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</si>
  <si>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</si>
  <si>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</si>
  <si>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</si>
  <si>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</si>
  <si>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</si>
  <si>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</si>
  <si>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</si>
  <si>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</si>
  <si>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</si>
  <si>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</si>
  <si>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</si>
  <si>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</si>
  <si>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</si>
  <si>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</si>
  <si>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</si>
  <si>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</si>
  <si>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</si>
  <si>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</si>
  <si>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</si>
  <si>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</si>
  <si>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</si>
  <si>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</si>
  <si>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</si>
  <si>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</si>
  <si>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</si>
  <si>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</si>
  <si>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</si>
  <si>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</si>
  <si>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</si>
  <si>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</si>
  <si>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</si>
  <si>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</si>
  <si>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</si>
  <si>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</si>
  <si>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</si>
  <si>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</si>
  <si>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</si>
  <si>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</si>
  <si>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Ⅳ－１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</si>
  <si>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</si>
  <si>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</si>
  <si>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</si>
  <si>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</si>
  <si>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</si>
  <si>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</si>
  <si>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</si>
  <si>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</si>
  <si>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</si>
  <si>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</si>
  <si>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</si>
  <si>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</si>
  <si>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神戸町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</si>
  <si>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</si>
  <si>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</si>
  <si>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</si>
  <si>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</si>
  <si>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</si>
  <si>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</si>
  <si>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</si>
  <si>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</si>
  <si>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</si>
  <si>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</si>
  <si>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</si>
  <si>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</si>
  <si>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</si>
  <si>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</si>
  <si>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</si>
  <si>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</si>
  <si>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</si>
  <si>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</si>
  <si>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</si>
  <si>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</si>
  <si>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</si>
  <si>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</si>
  <si>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</si>
  <si>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</si>
  <si>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</si>
  <si>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</si>
  <si>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</si>
  <si>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</si>
  <si>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</si>
  <si>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</si>
  <si>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</si>
  <si>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</si>
  <si>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</si>
  <si>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</si>
  <si>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</si>
  <si>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</si>
  <si>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</si>
  <si>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</si>
  <si>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</si>
  <si>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</si>
  <si>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</si>
  <si>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</si>
  <si>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</si>
  <si>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</si>
  <si>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</si>
  <si>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</si>
  <si>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</si>
  <si>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6"/>
  </si>
  <si>
    <t>うち日本人(％)</t>
    <phoneticPr fontId="5"/>
  </si>
  <si>
    <t>-1.4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</si>
  <si>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</si>
  <si>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</si>
  <si>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</si>
  <si>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</si>
  <si>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</si>
  <si>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</si>
  <si>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</si>
  <si>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</si>
  <si>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</si>
  <si>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</si>
  <si>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</si>
  <si>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</si>
  <si>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</si>
  <si>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</si>
  <si>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</si>
  <si>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</si>
  <si>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</si>
  <si>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</si>
  <si>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</si>
  <si>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</si>
  <si>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</si>
  <si>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</si>
  <si>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</si>
  <si>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</si>
  <si>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</si>
  <si>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</si>
  <si>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</si>
  <si>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</si>
  <si>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</si>
  <si>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</si>
  <si>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</si>
  <si>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</si>
  <si>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</si>
  <si>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</si>
  <si>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</si>
  <si>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</si>
  <si>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</si>
  <si>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</si>
  <si>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</si>
  <si>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</si>
  <si>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</si>
  <si>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</si>
  <si>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</si>
  <si>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</si>
  <si>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</si>
  <si>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</si>
  <si>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</si>
  <si>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</si>
  <si>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</si>
  <si>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</si>
  <si>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</si>
  <si>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</si>
  <si>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</si>
  <si>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</si>
  <si>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</si>
  <si>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</si>
  <si>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</si>
  <si>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</si>
  <si>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岐阜県神戸町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</si>
  <si>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</si>
  <si>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</si>
  <si>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</si>
  <si>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</si>
  <si>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</si>
  <si>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</si>
  <si>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</si>
  <si>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</si>
  <si>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</si>
  <si>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</si>
  <si>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</si>
  <si>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</si>
  <si>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</si>
  <si>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</si>
  <si>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</si>
  <si>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</si>
  <si>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</si>
  <si>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</si>
  <si>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</si>
  <si>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</si>
  <si>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</si>
  <si>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</si>
  <si>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</si>
  <si>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</si>
  <si>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</si>
  <si>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</si>
  <si>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</si>
  <si>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</si>
  <si>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</si>
  <si>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</si>
  <si>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</si>
  <si>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</si>
  <si>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</si>
  <si>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</si>
  <si>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</si>
  <si>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</si>
  <si>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</si>
  <si>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</si>
  <si>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</si>
  <si>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</si>
  <si>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</si>
  <si>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</si>
  <si>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</si>
  <si>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</si>
  <si>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</si>
  <si>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</si>
  <si>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</si>
  <si>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</si>
  <si>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</si>
  <si>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</si>
  <si>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</si>
  <si>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</si>
  <si>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</si>
  <si>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</si>
  <si>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</si>
  <si>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</si>
  <si>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</si>
  <si>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</si>
  <si>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</si>
  <si>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</si>
  <si>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</si>
  <si>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</si>
  <si>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</si>
  <si>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</si>
  <si>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</si>
  <si>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</si>
  <si>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</si>
  <si>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</si>
  <si>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</si>
  <si>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</si>
  <si>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</si>
  <si>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</si>
  <si>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</si>
  <si>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</si>
  <si>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</si>
  <si>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</si>
  <si>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</si>
  <si>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</si>
  <si>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</si>
  <si>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</si>
  <si>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</si>
  <si>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</si>
  <si>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</si>
  <si>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</si>
  <si>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</si>
  <si>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</si>
  <si>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</si>
  <si>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</si>
  <si>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</si>
  <si>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</si>
  <si>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</si>
  <si>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</si>
  <si>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</si>
  <si>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</si>
  <si>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</si>
  <si>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</si>
  <si>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</si>
  <si>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</si>
  <si>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</si>
  <si>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</si>
  <si>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</si>
  <si>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</si>
  <si>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</si>
  <si>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</si>
  <si>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</si>
  <si>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</si>
  <si>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</si>
  <si>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</si>
  <si>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</si>
  <si>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</si>
  <si>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</si>
  <si>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</si>
  <si>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</si>
  <si>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</si>
  <si>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</si>
  <si>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</si>
  <si>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</si>
  <si>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</si>
  <si>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</si>
  <si>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</si>
  <si>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</si>
  <si>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</si>
  <si>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</si>
  <si>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</si>
  <si>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</si>
  <si>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</si>
  <si>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</si>
  <si>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</si>
  <si>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</si>
  <si>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</si>
  <si>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</si>
  <si>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</si>
  <si>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</si>
  <si>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</si>
  <si>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</si>
  <si>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</si>
  <si>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</si>
  <si>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</si>
  <si>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</si>
  <si>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</si>
  <si>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</si>
  <si>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</si>
  <si>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</si>
  <si>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</si>
  <si>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</si>
  <si>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</si>
  <si>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</si>
  <si>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</si>
  <si>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</si>
  <si>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</si>
  <si>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岐阜県神戸町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</si>
  <si>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</si>
  <si>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</si>
  <si>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</si>
  <si>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</si>
  <si>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</si>
  <si>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</si>
  <si>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</si>
  <si>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</si>
  <si>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</si>
  <si>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</si>
  <si>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</si>
  <si>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</si>
  <si>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</si>
  <si>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</si>
  <si>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</si>
  <si>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</si>
  <si>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</si>
  <si>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</si>
  <si>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</si>
  <si>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</si>
  <si>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障がい福祉サービス事業特別会計</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</si>
  <si>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</si>
  <si>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</si>
  <si>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</si>
  <si>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</si>
  <si>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</si>
  <si>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</si>
  <si>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</si>
  <si>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</si>
  <si>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</si>
  <si>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</si>
  <si>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</si>
  <si>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</si>
  <si>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</si>
  <si>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</si>
  <si>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神戸町国民健康保険特別会計</t>
    <phoneticPr fontId="5"/>
  </si>
  <si>
    <t>神戸町後期高齢者医療特別会計</t>
    <phoneticPr fontId="5"/>
  </si>
  <si>
    <t>神戸町水道事業会計</t>
    <phoneticPr fontId="5"/>
  </si>
  <si>
    <t>法適用企業</t>
    <phoneticPr fontId="5"/>
  </si>
  <si>
    <t>神戸町公共下水道事業特別会計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</si>
  <si>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</si>
  <si>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</si>
  <si>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</si>
  <si>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</si>
  <si>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</si>
  <si>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</si>
  <si>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</si>
  <si>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</si>
  <si>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</si>
  <si>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</si>
  <si>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</si>
  <si>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</si>
  <si>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</si>
  <si>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</si>
  <si>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</si>
  <si>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</si>
  <si>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</si>
  <si>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</si>
  <si>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</si>
  <si>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</si>
  <si>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</si>
  <si>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</si>
  <si>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</si>
  <si>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</si>
  <si>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</si>
  <si>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</si>
  <si>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</si>
  <si>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</si>
  <si>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</si>
  <si>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</si>
  <si>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</si>
  <si>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</si>
  <si>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</si>
  <si>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</si>
  <si>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</si>
  <si>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</si>
  <si>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</si>
  <si>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</si>
  <si>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</si>
  <si>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</si>
  <si>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</si>
  <si>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</si>
  <si>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</si>
  <si>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</si>
  <si>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</si>
  <si>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</si>
  <si>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</si>
  <si>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</si>
  <si>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</si>
  <si>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</si>
  <si>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</si>
  <si>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</si>
  <si>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</si>
  <si>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</si>
  <si>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</si>
  <si>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</si>
  <si>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</si>
  <si>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</si>
  <si>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</si>
  <si>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</si>
  <si>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</si>
  <si>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</si>
  <si>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</si>
  <si>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</si>
  <si>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</si>
  <si>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</si>
  <si>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</si>
  <si>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</si>
  <si>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</si>
  <si>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</si>
  <si>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</si>
  <si>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</si>
  <si>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</si>
  <si>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</si>
  <si>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</si>
  <si>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</si>
  <si>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</si>
  <si>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</si>
  <si>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</si>
  <si>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</si>
  <si>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</si>
  <si>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</si>
  <si>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</si>
  <si>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</si>
  <si>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</si>
  <si>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</si>
  <si>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</si>
  <si>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</si>
  <si>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</si>
  <si>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</si>
  <si>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</si>
  <si>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</si>
  <si>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</si>
  <si>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</si>
  <si>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</si>
  <si>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</si>
  <si>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</si>
  <si>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</si>
  <si>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</si>
  <si>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</si>
  <si>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</si>
  <si>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</si>
  <si>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</si>
  <si>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</si>
  <si>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</si>
  <si>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</si>
  <si>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</si>
  <si>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</si>
  <si>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</si>
  <si>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</si>
  <si>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</si>
  <si>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</si>
  <si>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</si>
  <si>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</si>
  <si>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</si>
  <si>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</si>
  <si>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</si>
  <si>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</si>
  <si>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</si>
  <si>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</si>
  <si>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</si>
  <si>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</si>
  <si>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</si>
  <si>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</si>
  <si>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</si>
  <si>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</si>
  <si>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</si>
  <si>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</si>
  <si>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</si>
  <si>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</si>
  <si>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</si>
  <si>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</si>
  <si>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</si>
  <si>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</si>
  <si>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</si>
  <si>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</si>
  <si>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</si>
  <si>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神戸町水道事業会計</t>
  </si>
  <si>
    <t>神戸町国民健康保険特別会計</t>
  </si>
  <si>
    <t>神戸町公共下水道事業特別会計</t>
  </si>
  <si>
    <t>神戸町後期高齢者医療特別会計</t>
  </si>
  <si>
    <t>障がい福祉サービス事業特別会計</t>
  </si>
  <si>
    <t>学校給食事業特別会計</t>
  </si>
  <si>
    <t>その他会計（赤字）</t>
  </si>
  <si>
    <t>その他会計（黒字）</t>
  </si>
  <si>
    <t>R01</t>
    <phoneticPr fontId="5"/>
  </si>
  <si>
    <t>R02</t>
    <phoneticPr fontId="5"/>
  </si>
  <si>
    <t>R03</t>
    <phoneticPr fontId="5"/>
  </si>
  <si>
    <t>R04</t>
    <phoneticPr fontId="5"/>
  </si>
  <si>
    <t>R05</t>
    <phoneticPr fontId="5"/>
  </si>
  <si>
    <t>-</t>
    <phoneticPr fontId="2"/>
  </si>
  <si>
    <t>基金から444百万円繰入</t>
    <rPh sb="0" eb="2">
      <t>キキン</t>
    </rPh>
    <rPh sb="7" eb="10">
      <t>ヒャクマンエン</t>
    </rPh>
    <rPh sb="10" eb="12">
      <t>クリイレ</t>
    </rPh>
    <phoneticPr fontId="2"/>
  </si>
  <si>
    <t>神戸町土地開発公社</t>
    <rPh sb="0" eb="3">
      <t>ゴウドチョウ</t>
    </rPh>
    <rPh sb="3" eb="9">
      <t>トチカイハツコウシャ</t>
    </rPh>
    <phoneticPr fontId="2"/>
  </si>
  <si>
    <t>基金から40百万円繰入</t>
    <rPh sb="0" eb="2">
      <t>キキン</t>
    </rPh>
    <rPh sb="6" eb="9">
      <t>ヒャクマンエン</t>
    </rPh>
    <rPh sb="9" eb="11">
      <t>クリイレ</t>
    </rPh>
    <phoneticPr fontId="2"/>
  </si>
  <si>
    <t>大垣衛生施設組合</t>
    <rPh sb="0" eb="4">
      <t>オオガキエイセイ</t>
    </rPh>
    <rPh sb="4" eb="8">
      <t>シセツクミアイ</t>
    </rPh>
    <phoneticPr fontId="2"/>
  </si>
  <si>
    <t>大垣輪中水防事務組合</t>
    <rPh sb="0" eb="4">
      <t>オオガキワジュウ</t>
    </rPh>
    <rPh sb="4" eb="6">
      <t>スイボウ</t>
    </rPh>
    <rPh sb="6" eb="10">
      <t>ジムクミアイ</t>
    </rPh>
    <phoneticPr fontId="2"/>
  </si>
  <si>
    <t>岐阜県市町村会館組合</t>
    <rPh sb="0" eb="3">
      <t>ギフケン</t>
    </rPh>
    <rPh sb="3" eb="6">
      <t>シチョウソン</t>
    </rPh>
    <rPh sb="6" eb="10">
      <t>カイカンクミアイ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</si>
  <si>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</si>
  <si>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大垣消防組合</t>
    <rPh sb="0" eb="2">
      <t>オオガキ</t>
    </rPh>
    <rPh sb="2" eb="4">
      <t>ショウボウ</t>
    </rPh>
    <rPh sb="4" eb="6">
      <t>クミアイ</t>
    </rPh>
    <phoneticPr fontId="2"/>
  </si>
  <si>
    <t>揖斐川水防事務組合</t>
    <rPh sb="0" eb="3">
      <t>イビガワ</t>
    </rPh>
    <rPh sb="3" eb="5">
      <t>スイボウ</t>
    </rPh>
    <rPh sb="5" eb="9">
      <t>ジムクミアイ</t>
    </rPh>
    <phoneticPr fontId="2"/>
  </si>
  <si>
    <t>西濃環境整備組合</t>
    <rPh sb="0" eb="2">
      <t>セイノウ</t>
    </rPh>
    <rPh sb="2" eb="4">
      <t>カンキョウ</t>
    </rPh>
    <rPh sb="4" eb="6">
      <t>セイビ</t>
    </rPh>
    <rPh sb="6" eb="8">
      <t>クミアイ</t>
    </rPh>
    <phoneticPr fontId="2"/>
  </si>
  <si>
    <t>西南濃粗大廃棄物処理組合</t>
    <rPh sb="0" eb="1">
      <t>ニシ</t>
    </rPh>
    <rPh sb="1" eb="3">
      <t>ナンノウ</t>
    </rPh>
    <rPh sb="3" eb="5">
      <t>ソダイ</t>
    </rPh>
    <rPh sb="5" eb="8">
      <t>ハイキブツ</t>
    </rPh>
    <rPh sb="8" eb="10">
      <t>ショリ</t>
    </rPh>
    <rPh sb="10" eb="12">
      <t>クミアイ</t>
    </rPh>
    <phoneticPr fontId="2"/>
  </si>
  <si>
    <t>安八郡広域連合（特別会計）</t>
    <rPh sb="0" eb="3">
      <t>アンパチグン</t>
    </rPh>
    <rPh sb="3" eb="7">
      <t>コウイキレンゴウ</t>
    </rPh>
    <rPh sb="8" eb="12">
      <t>トクベツカイケイ</t>
    </rPh>
    <phoneticPr fontId="2"/>
  </si>
  <si>
    <t>後期高齢者医療広域連合（一般会計分）</t>
    <rPh sb="0" eb="2">
      <t>コウキ</t>
    </rPh>
    <rPh sb="2" eb="5">
      <t>コウレイシャ</t>
    </rPh>
    <rPh sb="5" eb="7">
      <t>イリョウ</t>
    </rPh>
    <rPh sb="7" eb="11">
      <t>コウイキレンゴウ</t>
    </rPh>
    <rPh sb="12" eb="17">
      <t>イッパンカイケイブン</t>
    </rPh>
    <phoneticPr fontId="2"/>
  </si>
  <si>
    <t>後期高齢者医療広域連合（特別会計分）</t>
    <rPh sb="0" eb="2">
      <t>コウキ</t>
    </rPh>
    <rPh sb="2" eb="5">
      <t>コウレイシャ</t>
    </rPh>
    <rPh sb="5" eb="7">
      <t>イリョウ</t>
    </rPh>
    <rPh sb="7" eb="11">
      <t>コウイキレンゴウ</t>
    </rPh>
    <rPh sb="12" eb="14">
      <t>トクベツ</t>
    </rPh>
    <rPh sb="14" eb="16">
      <t>カイケイ</t>
    </rPh>
    <rPh sb="16" eb="17">
      <t>ブン</t>
    </rPh>
    <phoneticPr fontId="2"/>
  </si>
  <si>
    <t>西美濃さくら苑介護老人保健施設事務組合</t>
    <rPh sb="0" eb="3">
      <t>ニシミノ</t>
    </rPh>
    <rPh sb="6" eb="7">
      <t>エン</t>
    </rPh>
    <rPh sb="7" eb="9">
      <t>カイゴ</t>
    </rPh>
    <rPh sb="9" eb="11">
      <t>ロウジン</t>
    </rPh>
    <rPh sb="11" eb="15">
      <t>ホケンシセツ</t>
    </rPh>
    <rPh sb="15" eb="19">
      <t>ジムクミアイ</t>
    </rPh>
    <phoneticPr fontId="2"/>
  </si>
  <si>
    <t>基金から6百万円繰入</t>
    <rPh sb="0" eb="2">
      <t>キキン</t>
    </rPh>
    <rPh sb="5" eb="8">
      <t>ヒャクマンエン</t>
    </rPh>
    <rPh sb="8" eb="10">
      <t>クリイレ</t>
    </rPh>
    <phoneticPr fontId="2"/>
  </si>
  <si>
    <t>基金から4,430百万円繰入</t>
    <rPh sb="0" eb="2">
      <t>キキン</t>
    </rPh>
    <rPh sb="9" eb="12">
      <t>ヒャクマンエン</t>
    </rPh>
    <rPh sb="12" eb="14">
      <t>クリイレ</t>
    </rPh>
    <phoneticPr fontId="2"/>
  </si>
  <si>
    <t>基金から62,348百万円繰入</t>
    <rPh sb="0" eb="2">
      <t>キキン</t>
    </rPh>
    <rPh sb="10" eb="13">
      <t>ヒャクマンエン</t>
    </rPh>
    <rPh sb="13" eb="15">
      <t>クリイレ</t>
    </rPh>
    <phoneticPr fontId="2"/>
  </si>
  <si>
    <t>ふるさと納税基金</t>
    <rPh sb="4" eb="6">
      <t>ノウゼイ</t>
    </rPh>
    <rPh sb="6" eb="8">
      <t>キキン</t>
    </rPh>
    <phoneticPr fontId="5"/>
  </si>
  <si>
    <t>ふるさと振興地域福祉基金</t>
    <rPh sb="4" eb="6">
      <t>シンコウ</t>
    </rPh>
    <rPh sb="6" eb="8">
      <t>チイキ</t>
    </rPh>
    <rPh sb="8" eb="10">
      <t>フクシ</t>
    </rPh>
    <rPh sb="10" eb="12">
      <t>キキン</t>
    </rPh>
    <phoneticPr fontId="2"/>
  </si>
  <si>
    <t>公共施設整備基金</t>
    <rPh sb="0" eb="2">
      <t>コウキョウ</t>
    </rPh>
    <rPh sb="2" eb="4">
      <t>シセツ</t>
    </rPh>
    <rPh sb="4" eb="6">
      <t>セイビ</t>
    </rPh>
    <rPh sb="6" eb="8">
      <t>キキン</t>
    </rPh>
    <phoneticPr fontId="2"/>
  </si>
  <si>
    <t>社会福祉活動基金</t>
    <rPh sb="0" eb="4">
      <t>シャカイフクシ</t>
    </rPh>
    <rPh sb="4" eb="6">
      <t>カツドウ</t>
    </rPh>
    <rPh sb="6" eb="8">
      <t>キキン</t>
    </rPh>
    <phoneticPr fontId="2"/>
  </si>
  <si>
    <t>育英資金助成基金</t>
    <rPh sb="0" eb="2">
      <t>イクエイ</t>
    </rPh>
    <rPh sb="2" eb="4">
      <t>シキン</t>
    </rPh>
    <rPh sb="4" eb="6">
      <t>ジョセイ</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</si>
</sst>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83103</c:v>
                </c:pt>
                <c:pt idx="1">
                  <c:v>84459</c:v>
                </c:pt>
                <c:pt idx="2">
                  <c:v>74568</c:v>
                </c:pt>
                <c:pt idx="3">
                  <c:v>73693</c:v>
                </c:pt>
                <c:pt idx="4">
                  <c:v>79401</c:v>
                </c:pt>
              </c:numCache>
            </c:numRef>
          </c:val>
          <c:smooth val="0"/>
          <c:extLst>
            <c:ext xmlns:c16="http://schemas.microsoft.com/office/drawing/2014/chart" uri="{C3380CC4-5D6E-409C-BE32-E72D297353CC}">
              <c16:uniqueId val="{00000000-FC25-4C5E-9263-6297A92EE5F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28619</c:v>
                </c:pt>
                <c:pt idx="1">
                  <c:v>33797</c:v>
                </c:pt>
                <c:pt idx="2">
                  <c:v>16567</c:v>
                </c:pt>
                <c:pt idx="3">
                  <c:v>22626</c:v>
                </c:pt>
                <c:pt idx="4">
                  <c:v>23880</c:v>
                </c:pt>
              </c:numCache>
            </c:numRef>
          </c:val>
          <c:smooth val="0"/>
          <c:extLst>
            <c:ext xmlns:c16="http://schemas.microsoft.com/office/drawing/2014/chart" uri="{C3380CC4-5D6E-409C-BE32-E72D297353CC}">
              <c16:uniqueId val="{00000001-FC25-4C5E-9263-6297A92EE5F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9.48</c:v>
                </c:pt>
                <c:pt idx="1">
                  <c:v>9.84</c:v>
                </c:pt>
                <c:pt idx="2">
                  <c:v>11.69</c:v>
                </c:pt>
                <c:pt idx="3">
                  <c:v>5.0599999999999996</c:v>
                </c:pt>
                <c:pt idx="4">
                  <c:v>7.26</c:v>
                </c:pt>
              </c:numCache>
            </c:numRef>
          </c:val>
          <c:extLst>
            <c:ext xmlns:c16="http://schemas.microsoft.com/office/drawing/2014/chart" uri="{C3380CC4-5D6E-409C-BE32-E72D297353CC}">
              <c16:uniqueId val="{00000000-9E2D-4F72-AF74-ED160A3CEFD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19.86</c:v>
                </c:pt>
                <c:pt idx="1">
                  <c:v>22.3</c:v>
                </c:pt>
                <c:pt idx="2">
                  <c:v>31.84</c:v>
                </c:pt>
                <c:pt idx="3">
                  <c:v>41.11</c:v>
                </c:pt>
                <c:pt idx="4">
                  <c:v>37.950000000000003</c:v>
                </c:pt>
              </c:numCache>
            </c:numRef>
          </c:val>
          <c:extLst>
            <c:ext xmlns:c16="http://schemas.microsoft.com/office/drawing/2014/chart" uri="{C3380CC4-5D6E-409C-BE32-E72D297353CC}">
              <c16:uniqueId val="{00000001-9E2D-4F72-AF74-ED160A3CEFD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2.96</c:v>
                </c:pt>
                <c:pt idx="1">
                  <c:v>4.3099999999999996</c:v>
                </c:pt>
                <c:pt idx="2">
                  <c:v>13.06</c:v>
                </c:pt>
                <c:pt idx="3">
                  <c:v>1.6</c:v>
                </c:pt>
                <c:pt idx="4">
                  <c:v>0.01</c:v>
                </c:pt>
              </c:numCache>
            </c:numRef>
          </c:val>
          <c:smooth val="0"/>
          <c:extLst>
            <c:ext xmlns:c16="http://schemas.microsoft.com/office/drawing/2014/chart" uri="{C3380CC4-5D6E-409C-BE32-E72D297353CC}">
              <c16:uniqueId val="{00000002-9E2D-4F72-AF74-ED160A3CEFD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F13-46E5-B95F-C42E0960891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F13-46E5-B95F-C42E0960891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F13-46E5-B95F-C42E09608911}"/>
            </c:ext>
          </c:extLst>
        </c:ser>
        <c:ser>
          <c:idx val="3"/>
          <c:order val="3"/>
          <c:tx>
            <c:strRef>
              <c:f>データシート!$A$30</c:f>
              <c:strCache>
                <c:ptCount val="1"/>
                <c:pt idx="0">
                  <c:v>学校給食事業特別会計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0.04</c:v>
                </c:pt>
                <c:pt idx="2">
                  <c:v>#N/A</c:v>
                </c:pt>
                <c:pt idx="3">
                  <c:v>0.04</c:v>
                </c:pt>
                <c:pt idx="4">
                  <c:v>#N/A</c:v>
                </c:pt>
                <c:pt idx="5">
                  <c:v>0.01</c:v>
                </c:pt>
                <c:pt idx="6">
                  <c:v>#N/A</c:v>
                </c:pt>
                <c:pt idx="7">
                  <c:v>0.01</c:v>
                </c:pt>
                <c:pt idx="8">
                  <c:v>#N/A</c:v>
                </c:pt>
                <c:pt idx="9">
                  <c:v>0.02</c:v>
                </c:pt>
              </c:numCache>
            </c:numRef>
          </c:val>
          <c:extLst>
            <c:ext xmlns:c16="http://schemas.microsoft.com/office/drawing/2014/chart" uri="{C3380CC4-5D6E-409C-BE32-E72D297353CC}">
              <c16:uniqueId val="{00000003-5F13-46E5-B95F-C42E09608911}"/>
            </c:ext>
          </c:extLst>
        </c:ser>
        <c:ser>
          <c:idx val="4"/>
          <c:order val="4"/>
          <c:tx>
            <c:strRef>
              <c:f>データシート!$A$31</c:f>
              <c:strCache>
                <c:ptCount val="1"/>
                <c:pt idx="0">
                  <c:v>障がい福祉サービス事業特別会計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0.03</c:v>
                </c:pt>
                <c:pt idx="4">
                  <c:v>#N/A</c:v>
                </c:pt>
                <c:pt idx="5">
                  <c:v>7.0000000000000007E-2</c:v>
                </c:pt>
                <c:pt idx="6">
                  <c:v>#N/A</c:v>
                </c:pt>
                <c:pt idx="7">
                  <c:v>7.0000000000000007E-2</c:v>
                </c:pt>
                <c:pt idx="8">
                  <c:v>#N/A</c:v>
                </c:pt>
                <c:pt idx="9">
                  <c:v>0.06</c:v>
                </c:pt>
              </c:numCache>
            </c:numRef>
          </c:val>
          <c:extLst>
            <c:ext xmlns:c16="http://schemas.microsoft.com/office/drawing/2014/chart" uri="{C3380CC4-5D6E-409C-BE32-E72D297353CC}">
              <c16:uniqueId val="{00000004-5F13-46E5-B95F-C42E09608911}"/>
            </c:ext>
          </c:extLst>
        </c:ser>
        <c:ser>
          <c:idx val="5"/>
          <c:order val="5"/>
          <c:tx>
            <c:strRef>
              <c:f>データシート!$A$32</c:f>
              <c:strCache>
                <c:ptCount val="1"/>
                <c:pt idx="0">
                  <c:v>神戸町後期高齢者医療特別会計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0.13</c:v>
                </c:pt>
                <c:pt idx="2">
                  <c:v>#N/A</c:v>
                </c:pt>
                <c:pt idx="3">
                  <c:v>0.12</c:v>
                </c:pt>
                <c:pt idx="4">
                  <c:v>#N/A</c:v>
                </c:pt>
                <c:pt idx="5">
                  <c:v>0.14000000000000001</c:v>
                </c:pt>
                <c:pt idx="6">
                  <c:v>#N/A</c:v>
                </c:pt>
                <c:pt idx="7">
                  <c:v>0.2</c:v>
                </c:pt>
                <c:pt idx="8">
                  <c:v>#N/A</c:v>
                </c:pt>
                <c:pt idx="9">
                  <c:v>0.15</c:v>
                </c:pt>
              </c:numCache>
            </c:numRef>
          </c:val>
          <c:extLst>
            <c:ext xmlns:c16="http://schemas.microsoft.com/office/drawing/2014/chart" uri="{C3380CC4-5D6E-409C-BE32-E72D297353CC}">
              <c16:uniqueId val="{00000005-5F13-46E5-B95F-C42E09608911}"/>
            </c:ext>
          </c:extLst>
        </c:ser>
        <c:ser>
          <c:idx val="6"/>
          <c:order val="6"/>
          <c:tx>
            <c:strRef>
              <c:f>データシート!$A$33</c:f>
              <c:strCache>
                <c:ptCount val="1"/>
                <c:pt idx="0">
                  <c:v>神戸町公共下水道事業特別会計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0.73</c:v>
                </c:pt>
                <c:pt idx="2">
                  <c:v>#N/A</c:v>
                </c:pt>
                <c:pt idx="3">
                  <c:v>0.8</c:v>
                </c:pt>
                <c:pt idx="4">
                  <c:v>#N/A</c:v>
                </c:pt>
                <c:pt idx="5">
                  <c:v>0.34</c:v>
                </c:pt>
                <c:pt idx="6">
                  <c:v>#N/A</c:v>
                </c:pt>
                <c:pt idx="7">
                  <c:v>0.54</c:v>
                </c:pt>
                <c:pt idx="8">
                  <c:v>#N/A</c:v>
                </c:pt>
                <c:pt idx="9">
                  <c:v>0.6</c:v>
                </c:pt>
              </c:numCache>
            </c:numRef>
          </c:val>
          <c:extLst>
            <c:ext xmlns:c16="http://schemas.microsoft.com/office/drawing/2014/chart" uri="{C3380CC4-5D6E-409C-BE32-E72D297353CC}">
              <c16:uniqueId val="{00000006-5F13-46E5-B95F-C42E09608911}"/>
            </c:ext>
          </c:extLst>
        </c:ser>
        <c:ser>
          <c:idx val="7"/>
          <c:order val="7"/>
          <c:tx>
            <c:strRef>
              <c:f>データシート!$A$34</c:f>
              <c:strCache>
                <c:ptCount val="1"/>
                <c:pt idx="0">
                  <c:v>神戸町国民健康保険特別会計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1.33</c:v>
                </c:pt>
                <c:pt idx="2">
                  <c:v>#N/A</c:v>
                </c:pt>
                <c:pt idx="3">
                  <c:v>1.33</c:v>
                </c:pt>
                <c:pt idx="4">
                  <c:v>#N/A</c:v>
                </c:pt>
                <c:pt idx="5">
                  <c:v>0.88</c:v>
                </c:pt>
                <c:pt idx="6">
                  <c:v>#N/A</c:v>
                </c:pt>
                <c:pt idx="7">
                  <c:v>0.78</c:v>
                </c:pt>
                <c:pt idx="8">
                  <c:v>#N/A</c:v>
                </c:pt>
                <c:pt idx="9">
                  <c:v>0.8</c:v>
                </c:pt>
              </c:numCache>
            </c:numRef>
          </c:val>
          <c:extLst>
            <c:ext xmlns:c16="http://schemas.microsoft.com/office/drawing/2014/chart" uri="{C3380CC4-5D6E-409C-BE32-E72D297353CC}">
              <c16:uniqueId val="{00000007-5F13-46E5-B95F-C42E09608911}"/>
            </c:ext>
          </c:extLst>
        </c:ser>
        <c:ser>
          <c:idx val="8"/>
          <c:order val="8"/>
          <c:tx>
            <c:strRef>
              <c:f>データシート!$A$35</c:f>
              <c:strCache>
                <c:ptCount val="1"/>
                <c:pt idx="0">
                  <c:v>神戸町水道事業会計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14.04</c:v>
                </c:pt>
                <c:pt idx="2">
                  <c:v>#N/A</c:v>
                </c:pt>
                <c:pt idx="3">
                  <c:v>9.84</c:v>
                </c:pt>
                <c:pt idx="4">
                  <c:v>#N/A</c:v>
                </c:pt>
                <c:pt idx="5">
                  <c:v>6.74</c:v>
                </c:pt>
                <c:pt idx="6">
                  <c:v>#N/A</c:v>
                </c:pt>
                <c:pt idx="7">
                  <c:v>6.14</c:v>
                </c:pt>
                <c:pt idx="8">
                  <c:v>#N/A</c:v>
                </c:pt>
                <c:pt idx="9">
                  <c:v>6.44</c:v>
                </c:pt>
              </c:numCache>
            </c:numRef>
          </c:val>
          <c:extLst>
            <c:ext xmlns:c16="http://schemas.microsoft.com/office/drawing/2014/chart" uri="{C3380CC4-5D6E-409C-BE32-E72D297353CC}">
              <c16:uniqueId val="{00000008-5F13-46E5-B95F-C42E0960891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9.4</c:v>
                </c:pt>
                <c:pt idx="2">
                  <c:v>#N/A</c:v>
                </c:pt>
                <c:pt idx="3">
                  <c:v>9.76</c:v>
                </c:pt>
                <c:pt idx="4">
                  <c:v>#N/A</c:v>
                </c:pt>
                <c:pt idx="5">
                  <c:v>11.6</c:v>
                </c:pt>
                <c:pt idx="6">
                  <c:v>#N/A</c:v>
                </c:pt>
                <c:pt idx="7">
                  <c:v>4.97</c:v>
                </c:pt>
                <c:pt idx="8">
                  <c:v>#N/A</c:v>
                </c:pt>
                <c:pt idx="9">
                  <c:v>7.17</c:v>
                </c:pt>
              </c:numCache>
            </c:numRef>
          </c:val>
          <c:extLst>
            <c:ext xmlns:c16="http://schemas.microsoft.com/office/drawing/2014/chart" uri="{C3380CC4-5D6E-409C-BE32-E72D297353CC}">
              <c16:uniqueId val="{00000009-5F13-46E5-B95F-C42E0960891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542</c:v>
                </c:pt>
                <c:pt idx="5">
                  <c:v>550</c:v>
                </c:pt>
                <c:pt idx="8">
                  <c:v>555</c:v>
                </c:pt>
                <c:pt idx="11">
                  <c:v>558</c:v>
                </c:pt>
                <c:pt idx="14">
                  <c:v>536</c:v>
                </c:pt>
              </c:numCache>
            </c:numRef>
          </c:val>
          <c:extLst>
            <c:ext xmlns:c16="http://schemas.microsoft.com/office/drawing/2014/chart" uri="{C3380CC4-5D6E-409C-BE32-E72D297353CC}">
              <c16:uniqueId val="{00000000-61C4-4250-9BD5-892EAA330F5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1C4-4250-9BD5-892EAA330F5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1C4-4250-9BD5-892EAA330F5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1C4-4250-9BD5-892EAA330F5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227</c:v>
                </c:pt>
                <c:pt idx="3">
                  <c:v>224</c:v>
                </c:pt>
                <c:pt idx="6">
                  <c:v>237</c:v>
                </c:pt>
                <c:pt idx="9">
                  <c:v>261</c:v>
                </c:pt>
                <c:pt idx="12">
                  <c:v>292</c:v>
                </c:pt>
              </c:numCache>
            </c:numRef>
          </c:val>
          <c:extLst>
            <c:ext xmlns:c16="http://schemas.microsoft.com/office/drawing/2014/chart" uri="{C3380CC4-5D6E-409C-BE32-E72D297353CC}">
              <c16:uniqueId val="{00000004-61C4-4250-9BD5-892EAA330F5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C4-4250-9BD5-892EAA330F5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1C4-4250-9BD5-892EAA330F5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447</c:v>
                </c:pt>
                <c:pt idx="3">
                  <c:v>467</c:v>
                </c:pt>
                <c:pt idx="6">
                  <c:v>506</c:v>
                </c:pt>
                <c:pt idx="9">
                  <c:v>511</c:v>
                </c:pt>
                <c:pt idx="12">
                  <c:v>481</c:v>
                </c:pt>
              </c:numCache>
            </c:numRef>
          </c:val>
          <c:extLst>
            <c:ext xmlns:c16="http://schemas.microsoft.com/office/drawing/2014/chart" uri="{C3380CC4-5D6E-409C-BE32-E72D297353CC}">
              <c16:uniqueId val="{00000007-61C4-4250-9BD5-892EAA330F5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132</c:v>
                </c:pt>
                <c:pt idx="2">
                  <c:v>#N/A</c:v>
                </c:pt>
                <c:pt idx="3">
                  <c:v>#N/A</c:v>
                </c:pt>
                <c:pt idx="4">
                  <c:v>141</c:v>
                </c:pt>
                <c:pt idx="5">
                  <c:v>#N/A</c:v>
                </c:pt>
                <c:pt idx="6">
                  <c:v>#N/A</c:v>
                </c:pt>
                <c:pt idx="7">
                  <c:v>188</c:v>
                </c:pt>
                <c:pt idx="8">
                  <c:v>#N/A</c:v>
                </c:pt>
                <c:pt idx="9">
                  <c:v>#N/A</c:v>
                </c:pt>
                <c:pt idx="10">
                  <c:v>214</c:v>
                </c:pt>
                <c:pt idx="11">
                  <c:v>#N/A</c:v>
                </c:pt>
                <c:pt idx="12">
                  <c:v>#N/A</c:v>
                </c:pt>
                <c:pt idx="13">
                  <c:v>237</c:v>
                </c:pt>
                <c:pt idx="14">
                  <c:v>#N/A</c:v>
                </c:pt>
              </c:numCache>
            </c:numRef>
          </c:val>
          <c:smooth val="0"/>
          <c:extLst>
            <c:ext xmlns:c16="http://schemas.microsoft.com/office/drawing/2014/chart" uri="{C3380CC4-5D6E-409C-BE32-E72D297353CC}">
              <c16:uniqueId val="{00000008-61C4-4250-9BD5-892EAA330F5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6991</c:v>
                </c:pt>
                <c:pt idx="5">
                  <c:v>6756</c:v>
                </c:pt>
                <c:pt idx="8">
                  <c:v>6897</c:v>
                </c:pt>
                <c:pt idx="11">
                  <c:v>6727</c:v>
                </c:pt>
                <c:pt idx="14">
                  <c:v>6522</c:v>
                </c:pt>
              </c:numCache>
            </c:numRef>
          </c:val>
          <c:extLst>
            <c:ext xmlns:c16="http://schemas.microsoft.com/office/drawing/2014/chart" uri="{C3380CC4-5D6E-409C-BE32-E72D297353CC}">
              <c16:uniqueId val="{00000000-CBF5-4FEF-932E-81361BBC41E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BF5-4FEF-932E-81361BBC41E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2579</c:v>
                </c:pt>
                <c:pt idx="5">
                  <c:v>2820</c:v>
                </c:pt>
                <c:pt idx="8">
                  <c:v>3526</c:v>
                </c:pt>
                <c:pt idx="11">
                  <c:v>3954</c:v>
                </c:pt>
                <c:pt idx="14">
                  <c:v>3843</c:v>
                </c:pt>
              </c:numCache>
            </c:numRef>
          </c:val>
          <c:extLst>
            <c:ext xmlns:c16="http://schemas.microsoft.com/office/drawing/2014/chart" uri="{C3380CC4-5D6E-409C-BE32-E72D297353CC}">
              <c16:uniqueId val="{00000002-CBF5-4FEF-932E-81361BBC41E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BF5-4FEF-932E-81361BBC41E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BF5-4FEF-932E-81361BBC41E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BF5-4FEF-932E-81361BBC41E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1051</c:v>
                </c:pt>
                <c:pt idx="3">
                  <c:v>1046</c:v>
                </c:pt>
                <c:pt idx="6">
                  <c:v>1033</c:v>
                </c:pt>
                <c:pt idx="9">
                  <c:v>1045</c:v>
                </c:pt>
                <c:pt idx="12">
                  <c:v>1040</c:v>
                </c:pt>
              </c:numCache>
            </c:numRef>
          </c:val>
          <c:extLst>
            <c:ext xmlns:c16="http://schemas.microsoft.com/office/drawing/2014/chart" uri="{C3380CC4-5D6E-409C-BE32-E72D297353CC}">
              <c16:uniqueId val="{00000006-CBF5-4FEF-932E-81361BBC41E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313</c:v>
                </c:pt>
                <c:pt idx="3">
                  <c:v>339</c:v>
                </c:pt>
                <c:pt idx="6">
                  <c:v>322</c:v>
                </c:pt>
                <c:pt idx="9">
                  <c:v>353</c:v>
                </c:pt>
                <c:pt idx="12">
                  <c:v>340</c:v>
                </c:pt>
              </c:numCache>
            </c:numRef>
          </c:val>
          <c:extLst>
            <c:ext xmlns:c16="http://schemas.microsoft.com/office/drawing/2014/chart" uri="{C3380CC4-5D6E-409C-BE32-E72D297353CC}">
              <c16:uniqueId val="{00000007-CBF5-4FEF-932E-81361BBC41E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5621</c:v>
                </c:pt>
                <c:pt idx="3">
                  <c:v>5819</c:v>
                </c:pt>
                <c:pt idx="6">
                  <c:v>5997</c:v>
                </c:pt>
                <c:pt idx="9">
                  <c:v>6158</c:v>
                </c:pt>
                <c:pt idx="12">
                  <c:v>6302</c:v>
                </c:pt>
              </c:numCache>
            </c:numRef>
          </c:val>
          <c:extLst>
            <c:ext xmlns:c16="http://schemas.microsoft.com/office/drawing/2014/chart" uri="{C3380CC4-5D6E-409C-BE32-E72D297353CC}">
              <c16:uniqueId val="{00000008-CBF5-4FEF-932E-81361BBC41E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BF5-4FEF-932E-81361BBC41E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5255</c:v>
                </c:pt>
                <c:pt idx="3">
                  <c:v>5168</c:v>
                </c:pt>
                <c:pt idx="6">
                  <c:v>5076</c:v>
                </c:pt>
                <c:pt idx="9">
                  <c:v>4665</c:v>
                </c:pt>
                <c:pt idx="12">
                  <c:v>4308</c:v>
                </c:pt>
              </c:numCache>
            </c:numRef>
          </c:val>
          <c:extLst>
            <c:ext xmlns:c16="http://schemas.microsoft.com/office/drawing/2014/chart" uri="{C3380CC4-5D6E-409C-BE32-E72D297353CC}">
              <c16:uniqueId val="{0000000A-CBF5-4FEF-932E-81361BBC41E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2669</c:v>
                </c:pt>
                <c:pt idx="2">
                  <c:v>#N/A</c:v>
                </c:pt>
                <c:pt idx="3">
                  <c:v>#N/A</c:v>
                </c:pt>
                <c:pt idx="4">
                  <c:v>2797</c:v>
                </c:pt>
                <c:pt idx="5">
                  <c:v>#N/A</c:v>
                </c:pt>
                <c:pt idx="6">
                  <c:v>#N/A</c:v>
                </c:pt>
                <c:pt idx="7">
                  <c:v>2006</c:v>
                </c:pt>
                <c:pt idx="8">
                  <c:v>#N/A</c:v>
                </c:pt>
                <c:pt idx="9">
                  <c:v>#N/A</c:v>
                </c:pt>
                <c:pt idx="10">
                  <c:v>1539</c:v>
                </c:pt>
                <c:pt idx="11">
                  <c:v>#N/A</c:v>
                </c:pt>
                <c:pt idx="12">
                  <c:v>#N/A</c:v>
                </c:pt>
                <c:pt idx="13">
                  <c:v>1625</c:v>
                </c:pt>
                <c:pt idx="14">
                  <c:v>#N/A</c:v>
                </c:pt>
              </c:numCache>
            </c:numRef>
          </c:val>
          <c:smooth val="0"/>
          <c:extLst>
            <c:ext xmlns:c16="http://schemas.microsoft.com/office/drawing/2014/chart" uri="{C3380CC4-5D6E-409C-BE32-E72D297353CC}">
              <c16:uniqueId val="{0000000B-CBF5-4FEF-932E-81361BBC41E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1603</c:v>
                </c:pt>
                <c:pt idx="1">
                  <c:v>2021</c:v>
                </c:pt>
                <c:pt idx="2">
                  <c:v>1906</c:v>
                </c:pt>
              </c:numCache>
            </c:numRef>
          </c:val>
          <c:extLst>
            <c:ext xmlns:c16="http://schemas.microsoft.com/office/drawing/2014/chart" uri="{C3380CC4-5D6E-409C-BE32-E72D297353CC}">
              <c16:uniqueId val="{00000000-1F32-4402-8879-F673544D87E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328</c:v>
                </c:pt>
                <c:pt idx="1">
                  <c:v>328</c:v>
                </c:pt>
                <c:pt idx="2">
                  <c:v>328</c:v>
                </c:pt>
              </c:numCache>
            </c:numRef>
          </c:val>
          <c:extLst>
            <c:ext xmlns:c16="http://schemas.microsoft.com/office/drawing/2014/chart" uri="{C3380CC4-5D6E-409C-BE32-E72D297353CC}">
              <c16:uniqueId val="{00000001-1F32-4402-8879-F673544D87E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1326</c:v>
                </c:pt>
                <c:pt idx="1">
                  <c:v>1357</c:v>
                </c:pt>
                <c:pt idx="2">
                  <c:v>1401</c:v>
                </c:pt>
              </c:numCache>
            </c:numRef>
          </c:val>
          <c:extLst>
            <c:ext xmlns:c16="http://schemas.microsoft.com/office/drawing/2014/chart" uri="{C3380CC4-5D6E-409C-BE32-E72D297353CC}">
              <c16:uniqueId val="{00000002-1F32-4402-8879-F673544D87E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岐阜県神戸町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18,409
17,915
18.78
7,715,813
7,351,069
364,744
5,020,572
4,307,698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緩やかな景気回復等による軽自動車税、たばこ税等の徴税の増収により、全国平均を上回る数値を維持することができた。しかし、今後も人口減少、特に少子高齢化による生産年齢人口の減少が予想されることや社会保障関連経費の増高も懸念されるため、これらを見据えた自主財源確保の施策の実施や公共施設マネジメントの取組みを進めながら、健全な財政運営に努め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2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24493</xdr:rowOff>
    </xdr:from>
    <xdr:to>
      <xdr:col>23</xdr:col>
      <xdr:colOff>133350</xdr:colOff>
      <xdr:row>41</xdr:row>
      <xdr:rowOff>76200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5394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84562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285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161472</xdr:rowOff>
    </xdr:from>
    <xdr:to>
      <xdr:col>19</xdr:col>
      <xdr:colOff>133350</xdr:colOff>
      <xdr:row>41</xdr:row>
      <xdr:rowOff>24493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0194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109765</xdr:rowOff>
    </xdr:from>
    <xdr:to>
      <xdr:col>15</xdr:col>
      <xdr:colOff>82550</xdr:colOff>
      <xdr:row>40</xdr:row>
      <xdr:rowOff>161472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967765"/>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78015</xdr:rowOff>
    </xdr:from>
    <xdr:to>
      <xdr:col>15</xdr:col>
      <xdr:colOff>133350</xdr:colOff>
      <xdr:row>43</xdr:row>
      <xdr:rowOff>8165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164392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92528</xdr:rowOff>
    </xdr:from>
    <xdr:to>
      <xdr:col>11</xdr:col>
      <xdr:colOff>31750</xdr:colOff>
      <xdr:row>40</xdr:row>
      <xdr:rowOff>109765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145143</xdr:rowOff>
    </xdr:from>
    <xdr:to>
      <xdr:col>19</xdr:col>
      <xdr:colOff>184150</xdr:colOff>
      <xdr:row>41</xdr:row>
      <xdr:rowOff>75293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85470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110672</xdr:rowOff>
    </xdr:from>
    <xdr:to>
      <xdr:col>15</xdr:col>
      <xdr:colOff>133350</xdr:colOff>
      <xdr:row>41</xdr:row>
      <xdr:rowOff>40822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58965</xdr:rowOff>
    </xdr:from>
    <xdr:to>
      <xdr:col>11</xdr:col>
      <xdr:colOff>82550</xdr:colOff>
      <xdr:row>40</xdr:row>
      <xdr:rowOff>160565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170742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人件費や物件費等の義務的経費の増加により昨年度比</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ポイント増加した。また、類似団体平均と比較すると</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ポイントと低い結果となっている。これは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過去から義務的経費の削減</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・見直し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に努めてきたことによ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るものと考えられる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引き続きすべての事務事業において 評価を実施し、より一層事務の再点検や見直しを進め、費用対効果の小さい事務事業については計画的に廃止・縮小するなど、事業の取捨選択を行い、健全かつ適引き続き切な財政運営の堅持に努めていく。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88138</xdr:rowOff>
    </xdr:from>
    <xdr:to>
      <xdr:col>23</xdr:col>
      <xdr:colOff>133350</xdr:colOff>
      <xdr:row>66</xdr:row>
      <xdr:rowOff>24638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75138"/>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168165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24638</xdr:rowOff>
    </xdr:from>
    <xdr:to>
      <xdr:col>24</xdr:col>
      <xdr:colOff>12700</xdr:colOff>
      <xdr:row>66</xdr:row>
      <xdr:rowOff>24638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3065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11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88138</xdr:rowOff>
    </xdr:from>
    <xdr:to>
      <xdr:col>24</xdr:col>
      <xdr:colOff>12700</xdr:colOff>
      <xdr:row>60</xdr:row>
      <xdr:rowOff>88138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7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15494</xdr:rowOff>
    </xdr:from>
    <xdr:to>
      <xdr:col>23</xdr:col>
      <xdr:colOff>133350</xdr:colOff>
      <xdr:row>62</xdr:row>
      <xdr:rowOff>102362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4539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141224</xdr:rowOff>
    </xdr:from>
    <xdr:to>
      <xdr:col>19</xdr:col>
      <xdr:colOff>133350</xdr:colOff>
      <xdr:row>62</xdr:row>
      <xdr:rowOff>15494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428224"/>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39370</xdr:rowOff>
    </xdr:from>
    <xdr:to>
      <xdr:col>19</xdr:col>
      <xdr:colOff>184150</xdr:colOff>
      <xdr:row>63</xdr:row>
      <xdr:rowOff>140970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141224</xdr:rowOff>
    </xdr:from>
    <xdr:to>
      <xdr:col>15</xdr:col>
      <xdr:colOff>82550</xdr:colOff>
      <xdr:row>62</xdr:row>
      <xdr:rowOff>39624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42822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10668</xdr:rowOff>
    </xdr:from>
    <xdr:to>
      <xdr:col>11</xdr:col>
      <xdr:colOff>31750</xdr:colOff>
      <xdr:row>62</xdr:row>
      <xdr:rowOff>39624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64056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164355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68089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136144</xdr:rowOff>
    </xdr:from>
    <xdr:to>
      <xdr:col>19</xdr:col>
      <xdr:colOff>184150</xdr:colOff>
      <xdr:row>62</xdr:row>
      <xdr:rowOff>66294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76471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6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90424</xdr:rowOff>
    </xdr:from>
    <xdr:to>
      <xdr:col>15</xdr:col>
      <xdr:colOff>133350</xdr:colOff>
      <xdr:row>61</xdr:row>
      <xdr:rowOff>20574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30751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160274</xdr:rowOff>
    </xdr:from>
    <xdr:to>
      <xdr:col>11</xdr:col>
      <xdr:colOff>82550</xdr:colOff>
      <xdr:row>62</xdr:row>
      <xdr:rowOff>90424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100601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131318</xdr:rowOff>
    </xdr:from>
    <xdr:to>
      <xdr:col>7</xdr:col>
      <xdr:colOff>31750</xdr:colOff>
      <xdr:row>62</xdr:row>
      <xdr:rowOff>61468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71645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[144,793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前年度よりも増加したが、全国平均及び類似団体平均値より低い水準となっている。今後も適正な定員管理、昇給等の実施などを行い、バランスを見極めながら適正な職員規模の維持に努めていく。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68866</xdr:rowOff>
    </xdr:from>
    <xdr:to>
      <xdr:col>23</xdr:col>
      <xdr:colOff>133350</xdr:colOff>
      <xdr:row>89</xdr:row>
      <xdr:rowOff>164762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127766"/>
          <a:ext cx="0" cy="1296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136839</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9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164762</xdr:rowOff>
    </xdr:from>
    <xdr:to>
      <xdr:col>24</xdr:col>
      <xdr:colOff>12700</xdr:colOff>
      <xdr:row>89</xdr:row>
      <xdr:rowOff>164762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23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155243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87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68866</xdr:rowOff>
    </xdr:from>
    <xdr:to>
      <xdr:col>24</xdr:col>
      <xdr:colOff>12700</xdr:colOff>
      <xdr:row>82</xdr:row>
      <xdr:rowOff>68866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12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80922</xdr:rowOff>
    </xdr:from>
    <xdr:to>
      <xdr:col>23</xdr:col>
      <xdr:colOff>133350</xdr:colOff>
      <xdr:row>82</xdr:row>
      <xdr:rowOff>102051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39822"/>
          <a:ext cx="838200" cy="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165772</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567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22245</xdr:rowOff>
    </xdr:from>
    <xdr:to>
      <xdr:col>23</xdr:col>
      <xdr:colOff>184150</xdr:colOff>
      <xdr:row>85</xdr:row>
      <xdr:rowOff>123845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59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20517</xdr:rowOff>
    </xdr:from>
    <xdr:to>
      <xdr:col>19</xdr:col>
      <xdr:colOff>133350</xdr:colOff>
      <xdr:row>82</xdr:row>
      <xdr:rowOff>80922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79417"/>
          <a:ext cx="889000" cy="6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159767</xdr:rowOff>
    </xdr:from>
    <xdr:to>
      <xdr:col>19</xdr:col>
      <xdr:colOff>184150</xdr:colOff>
      <xdr:row>85</xdr:row>
      <xdr:rowOff>89917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5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74694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6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153060</xdr:rowOff>
    </xdr:from>
    <xdr:to>
      <xdr:col>15</xdr:col>
      <xdr:colOff>82550</xdr:colOff>
      <xdr:row>82</xdr:row>
      <xdr:rowOff>20517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40510"/>
          <a:ext cx="889000" cy="3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106200</xdr:rowOff>
    </xdr:from>
    <xdr:to>
      <xdr:col>15</xdr:col>
      <xdr:colOff>133350</xdr:colOff>
      <xdr:row>85</xdr:row>
      <xdr:rowOff>36350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5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21127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5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36401</xdr:rowOff>
    </xdr:from>
    <xdr:to>
      <xdr:col>11</xdr:col>
      <xdr:colOff>31750</xdr:colOff>
      <xdr:row>81</xdr:row>
      <xdr:rowOff>153060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23851"/>
          <a:ext cx="889000" cy="11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50000</xdr:rowOff>
    </xdr:from>
    <xdr:to>
      <xdr:col>11</xdr:col>
      <xdr:colOff>82550</xdr:colOff>
      <xdr:row>84</xdr:row>
      <xdr:rowOff>151600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136377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53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85784</xdr:rowOff>
    </xdr:from>
    <xdr:to>
      <xdr:col>7</xdr:col>
      <xdr:colOff>31750</xdr:colOff>
      <xdr:row>84</xdr:row>
      <xdr:rowOff>15934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711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40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51251</xdr:rowOff>
    </xdr:from>
    <xdr:to>
      <xdr:col>23</xdr:col>
      <xdr:colOff>184150</xdr:colOff>
      <xdr:row>82</xdr:row>
      <xdr:rowOff>152851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1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143978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3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30122</xdr:rowOff>
    </xdr:from>
    <xdr:to>
      <xdr:col>19</xdr:col>
      <xdr:colOff>184150</xdr:colOff>
      <xdr:row>82</xdr:row>
      <xdr:rowOff>131722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8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141899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57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141167</xdr:rowOff>
    </xdr:from>
    <xdr:to>
      <xdr:col>15</xdr:col>
      <xdr:colOff>133350</xdr:colOff>
      <xdr:row>82</xdr:row>
      <xdr:rowOff>71317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2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81494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9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102260</xdr:rowOff>
    </xdr:from>
    <xdr:to>
      <xdr:col>11</xdr:col>
      <xdr:colOff>82550</xdr:colOff>
      <xdr:row>82</xdr:row>
      <xdr:rowOff>32410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8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42587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5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157051</xdr:rowOff>
    </xdr:from>
    <xdr:to>
      <xdr:col>7</xdr:col>
      <xdr:colOff>31750</xdr:colOff>
      <xdr:row>81</xdr:row>
      <xdr:rowOff>87201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7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97378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41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類似平均団体を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93.3</a:t>
          </a:r>
          <a:r>
            <a:rPr kumimoji="1" lang="ja-JP" altLang="en-US" sz="1300">
              <a:latin typeface="ＭＳ Ｐゴシック" panose="020B0600070205080204" pitchFamily="50" charset="-128"/>
              <a:ea typeface="ＭＳ Ｐゴシック" panose="020B0600070205080204" pitchFamily="50" charset="-128"/>
            </a:rPr>
            <a:t>％となっている。人件費の増加は財政硬直化の主要因の一つであるため、今後も引き続き適正な給与水準の維持に努めていく。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121557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1215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79829</xdr:rowOff>
    </xdr:from>
    <xdr:to>
      <xdr:col>81</xdr:col>
      <xdr:colOff>44450</xdr:colOff>
      <xdr:row>82</xdr:row>
      <xdr:rowOff>80736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3967279"/>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140806</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711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168729</xdr:rowOff>
    </xdr:from>
    <xdr:to>
      <xdr:col>81</xdr:col>
      <xdr:colOff>95250</xdr:colOff>
      <xdr:row>84</xdr:row>
      <xdr:rowOff>98879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11793</xdr:rowOff>
    </xdr:from>
    <xdr:to>
      <xdr:col>77</xdr:col>
      <xdr:colOff>44450</xdr:colOff>
      <xdr:row>82</xdr:row>
      <xdr:rowOff>80736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07069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100891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11793</xdr:rowOff>
    </xdr:from>
    <xdr:to>
      <xdr:col>72</xdr:col>
      <xdr:colOff>203200</xdr:colOff>
      <xdr:row>82</xdr:row>
      <xdr:rowOff>80736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07069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100891</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97064</xdr:rowOff>
    </xdr:from>
    <xdr:to>
      <xdr:col>68</xdr:col>
      <xdr:colOff>152400</xdr:colOff>
      <xdr:row>82</xdr:row>
      <xdr:rowOff>80736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398451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83457</xdr:rowOff>
    </xdr:from>
    <xdr:to>
      <xdr:col>68</xdr:col>
      <xdr:colOff>203200</xdr:colOff>
      <xdr:row>85</xdr:row>
      <xdr:rowOff>13607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169834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169834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29029</xdr:rowOff>
    </xdr:from>
    <xdr:to>
      <xdr:col>81</xdr:col>
      <xdr:colOff>95250</xdr:colOff>
      <xdr:row>81</xdr:row>
      <xdr:rowOff>130629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45556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3761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29936</xdr:rowOff>
    </xdr:from>
    <xdr:to>
      <xdr:col>77</xdr:col>
      <xdr:colOff>95250</xdr:colOff>
      <xdr:row>82</xdr:row>
      <xdr:rowOff>131536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141713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385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132443</xdr:rowOff>
    </xdr:from>
    <xdr:to>
      <xdr:col>73</xdr:col>
      <xdr:colOff>44450</xdr:colOff>
      <xdr:row>82</xdr:row>
      <xdr:rowOff>62593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72770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378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29936</xdr:rowOff>
    </xdr:from>
    <xdr:to>
      <xdr:col>68</xdr:col>
      <xdr:colOff>203200</xdr:colOff>
      <xdr:row>82</xdr:row>
      <xdr:rowOff>131536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141713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46264</xdr:rowOff>
    </xdr:from>
    <xdr:to>
      <xdr:col>64</xdr:col>
      <xdr:colOff>152400</xdr:colOff>
      <xdr:row>81</xdr:row>
      <xdr:rowOff>147864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158041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類似団体平均値と比較して</a:t>
          </a:r>
          <a:r>
            <a:rPr kumimoji="1" lang="en-US" altLang="ja-JP" sz="1300">
              <a:latin typeface="ＭＳ Ｐゴシック" panose="020B0600070205080204" pitchFamily="50" charset="-128"/>
              <a:ea typeface="ＭＳ Ｐゴシック" panose="020B0600070205080204" pitchFamily="50" charset="-128"/>
            </a:rPr>
            <a:t>1.94</a:t>
          </a:r>
          <a:r>
            <a:rPr kumimoji="1" lang="ja-JP" altLang="en-US" sz="1300">
              <a:latin typeface="ＭＳ Ｐゴシック" panose="020B0600070205080204" pitchFamily="50" charset="-128"/>
              <a:ea typeface="ＭＳ Ｐゴシック" panose="020B0600070205080204" pitchFamily="50" charset="-128"/>
            </a:rPr>
            <a:t>ポイント低い水準となっている。今後も、事務事業及び事務処理体制の見直し、公務能力の向上等により定員の適正な管理に努めていく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66</xdr:row>
      <xdr:rowOff>123916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88335"/>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95993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123916</xdr:rowOff>
    </xdr:from>
    <xdr:to>
      <xdr:col>81</xdr:col>
      <xdr:colOff>133350</xdr:colOff>
      <xdr:row>66</xdr:row>
      <xdr:rowOff>123916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160655</xdr:rowOff>
    </xdr:from>
    <xdr:to>
      <xdr:col>81</xdr:col>
      <xdr:colOff>44450</xdr:colOff>
      <xdr:row>59</xdr:row>
      <xdr:rowOff>165826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276205"/>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73405</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31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101328</xdr:rowOff>
    </xdr:from>
    <xdr:to>
      <xdr:col>81</xdr:col>
      <xdr:colOff>95250</xdr:colOff>
      <xdr:row>62</xdr:row>
      <xdr:rowOff>31478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5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102053</xdr:rowOff>
    </xdr:from>
    <xdr:to>
      <xdr:col>77</xdr:col>
      <xdr:colOff>44450</xdr:colOff>
      <xdr:row>59</xdr:row>
      <xdr:rowOff>165826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217603"/>
          <a:ext cx="889000" cy="6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99604</xdr:rowOff>
    </xdr:from>
    <xdr:to>
      <xdr:col>77</xdr:col>
      <xdr:colOff>95250</xdr:colOff>
      <xdr:row>62</xdr:row>
      <xdr:rowOff>29754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14531</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64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88265</xdr:rowOff>
    </xdr:from>
    <xdr:to>
      <xdr:col>72</xdr:col>
      <xdr:colOff>203200</xdr:colOff>
      <xdr:row>59</xdr:row>
      <xdr:rowOff>102053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203815"/>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61685</xdr:rowOff>
    </xdr:from>
    <xdr:to>
      <xdr:col>73</xdr:col>
      <xdr:colOff>44450</xdr:colOff>
      <xdr:row>61</xdr:row>
      <xdr:rowOff>163285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5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148062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60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41728</xdr:rowOff>
    </xdr:from>
    <xdr:to>
      <xdr:col>68</xdr:col>
      <xdr:colOff>152400</xdr:colOff>
      <xdr:row>59</xdr:row>
      <xdr:rowOff>88265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157278"/>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22044</xdr:rowOff>
    </xdr:from>
    <xdr:to>
      <xdr:col>68</xdr:col>
      <xdr:colOff>203200</xdr:colOff>
      <xdr:row>61</xdr:row>
      <xdr:rowOff>123644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8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108421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6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56515</xdr:rowOff>
    </xdr:from>
    <xdr:to>
      <xdr:col>64</xdr:col>
      <xdr:colOff>152400</xdr:colOff>
      <xdr:row>61</xdr:row>
      <xdr:rowOff>158115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142892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109855</xdr:rowOff>
    </xdr:from>
    <xdr:to>
      <xdr:col>81</xdr:col>
      <xdr:colOff>95250</xdr:colOff>
      <xdr:row>60</xdr:row>
      <xdr:rowOff>40005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126382</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07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115026</xdr:rowOff>
    </xdr:from>
    <xdr:to>
      <xdr:col>77</xdr:col>
      <xdr:colOff>95250</xdr:colOff>
      <xdr:row>60</xdr:row>
      <xdr:rowOff>45176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55353</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999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51253</xdr:rowOff>
    </xdr:from>
    <xdr:to>
      <xdr:col>73</xdr:col>
      <xdr:colOff>44450</xdr:colOff>
      <xdr:row>59</xdr:row>
      <xdr:rowOff>152853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16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163030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935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37465</xdr:rowOff>
    </xdr:from>
    <xdr:to>
      <xdr:col>68</xdr:col>
      <xdr:colOff>203200</xdr:colOff>
      <xdr:row>59</xdr:row>
      <xdr:rowOff>139065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149242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162378</xdr:rowOff>
    </xdr:from>
    <xdr:to>
      <xdr:col>64</xdr:col>
      <xdr:colOff>152400</xdr:colOff>
      <xdr:row>59</xdr:row>
      <xdr:rowOff>92528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1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102705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87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全国平均を下回る水準となっている。過去からの起債抑制策により元利償還金の額が減少していること等が主な要因である。平成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実施のごうど中央スポーツ公園再整備事業に係る起債の償還等に伴い、今後上昇が見込まれるが、緊急性や住民ニーズを的確に把握した事業の選択をし、持続可能な財政運営を実現するため、公債費減少に向けた取組みを進め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9737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3001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54610</xdr:rowOff>
    </xdr:from>
    <xdr:to>
      <xdr:col>81</xdr:col>
      <xdr:colOff>44450</xdr:colOff>
      <xdr:row>40</xdr:row>
      <xdr:rowOff>102870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91261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14394</xdr:rowOff>
    </xdr:from>
    <xdr:to>
      <xdr:col>77</xdr:col>
      <xdr:colOff>44450</xdr:colOff>
      <xdr:row>40</xdr:row>
      <xdr:rowOff>54610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8723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40</xdr:row>
      <xdr:rowOff>14394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8643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169756</xdr:rowOff>
    </xdr:from>
    <xdr:to>
      <xdr:col>68</xdr:col>
      <xdr:colOff>152400</xdr:colOff>
      <xdr:row>40</xdr:row>
      <xdr:rowOff>6350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8563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170180</xdr:rowOff>
    </xdr:from>
    <xdr:to>
      <xdr:col>68</xdr:col>
      <xdr:colOff>203200</xdr:colOff>
      <xdr:row>42</xdr:row>
      <xdr:rowOff>100330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85107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38946</xdr:rowOff>
    </xdr:from>
    <xdr:to>
      <xdr:col>64</xdr:col>
      <xdr:colOff>152400</xdr:colOff>
      <xdr:row>42</xdr:row>
      <xdr:rowOff>140546</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125323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68597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3810</xdr:rowOff>
    </xdr:from>
    <xdr:to>
      <xdr:col>77</xdr:col>
      <xdr:colOff>95250</xdr:colOff>
      <xdr:row>40</xdr:row>
      <xdr:rowOff>105410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135044</xdr:rowOff>
    </xdr:from>
    <xdr:to>
      <xdr:col>73</xdr:col>
      <xdr:colOff>44450</xdr:colOff>
      <xdr:row>40</xdr:row>
      <xdr:rowOff>65194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127000</xdr:rowOff>
    </xdr:from>
    <xdr:to>
      <xdr:col>68</xdr:col>
      <xdr:colOff>203200</xdr:colOff>
      <xdr:row>40</xdr:row>
      <xdr:rowOff>57150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118956</xdr:rowOff>
    </xdr:from>
    <xdr:to>
      <xdr:col>64</xdr:col>
      <xdr:colOff>152400</xdr:colOff>
      <xdr:row>40</xdr:row>
      <xdr:rowOff>49106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59283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対前年度比で増加したが、全国平均を大きく上回る水準となっている。今後は施設の老朽化に伴う、改修や修繕が見込まれるが公共施設総合管理計画により、財政の健全化に努める。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58632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30709</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802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58632</xdr:rowOff>
    </xdr:from>
    <xdr:to>
      <xdr:col>81</xdr:col>
      <xdr:colOff>133350</xdr:colOff>
      <xdr:row>22</xdr:row>
      <xdr:rowOff>58632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830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165841</xdr:rowOff>
    </xdr:from>
    <xdr:to>
      <xdr:col>81</xdr:col>
      <xdr:colOff>44450</xdr:colOff>
      <xdr:row>18</xdr:row>
      <xdr:rowOff>12488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179800" y="3080491"/>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165841</xdr:rowOff>
    </xdr:from>
    <xdr:to>
      <xdr:col>77</xdr:col>
      <xdr:colOff>44450</xdr:colOff>
      <xdr:row>19</xdr:row>
      <xdr:rowOff>11959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3080491"/>
          <a:ext cx="8890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11959</xdr:rowOff>
    </xdr:from>
    <xdr:to>
      <xdr:col>72</xdr:col>
      <xdr:colOff>203200</xdr:colOff>
      <xdr:row>21</xdr:row>
      <xdr:rowOff>101388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3269509"/>
          <a:ext cx="889000" cy="43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101388</xdr:rowOff>
    </xdr:from>
    <xdr:to>
      <xdr:col>68</xdr:col>
      <xdr:colOff>152400</xdr:colOff>
      <xdr:row>21</xdr:row>
      <xdr:rowOff>117475</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370183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17568</xdr:rowOff>
    </xdr:from>
    <xdr:to>
      <xdr:col>68</xdr:col>
      <xdr:colOff>203200</xdr:colOff>
      <xdr:row>15</xdr:row>
      <xdr:rowOff>119168</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129345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5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117052</xdr:rowOff>
    </xdr:from>
    <xdr:to>
      <xdr:col>64</xdr:col>
      <xdr:colOff>152400</xdr:colOff>
      <xdr:row>18</xdr:row>
      <xdr:rowOff>47202</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30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57379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80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133138</xdr:rowOff>
    </xdr:from>
    <xdr:to>
      <xdr:col>81</xdr:col>
      <xdr:colOff>95250</xdr:colOff>
      <xdr:row>18</xdr:row>
      <xdr:rowOff>63288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304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105215</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301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115041</xdr:rowOff>
    </xdr:from>
    <xdr:to>
      <xdr:col>77</xdr:col>
      <xdr:colOff>95250</xdr:colOff>
      <xdr:row>18</xdr:row>
      <xdr:rowOff>45191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02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29968</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11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132609</xdr:rowOff>
    </xdr:from>
    <xdr:to>
      <xdr:col>73</xdr:col>
      <xdr:colOff>44450</xdr:colOff>
      <xdr:row>19</xdr:row>
      <xdr:rowOff>62759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21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47536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30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50588</xdr:rowOff>
    </xdr:from>
    <xdr:to>
      <xdr:col>68</xdr:col>
      <xdr:colOff>203200</xdr:colOff>
      <xdr:row>21</xdr:row>
      <xdr:rowOff>152188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65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136965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73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66675</xdr:rowOff>
    </xdr:from>
    <xdr:to>
      <xdr:col>64</xdr:col>
      <xdr:colOff>152400</xdr:colOff>
      <xdr:row>21</xdr:row>
      <xdr:rowOff>168275</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66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153052</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75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岐阜県神戸町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18,409
17,915
18.78
7,715,813
7,351,069
364,744
5,020,572
4,307,698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人件費に係る経常収支比率は低くなっている。これは、ゴミ処理業務や消防業務を一部事務組合で行っていることが要因の一つである。人件費は前年度比で増加したが、適正な定員管理、昇給等の実施によりバランスを見極めながら今後も適正な職員規模の維持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41</xdr:row>
      <xdr:rowOff>19558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458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163576</xdr:rowOff>
    </xdr:from>
    <xdr:to>
      <xdr:col>24</xdr:col>
      <xdr:colOff>25400</xdr:colOff>
      <xdr:row>36</xdr:row>
      <xdr:rowOff>168148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357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36</xdr:row>
      <xdr:rowOff>163576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580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85852</xdr:rowOff>
    </xdr:from>
    <xdr:to>
      <xdr:col>15</xdr:col>
      <xdr:colOff>98425</xdr:colOff>
      <xdr:row>37</xdr:row>
      <xdr:rowOff>28702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5805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62484</xdr:rowOff>
    </xdr:from>
    <xdr:to>
      <xdr:col>15</xdr:col>
      <xdr:colOff>149225</xdr:colOff>
      <xdr:row>36</xdr:row>
      <xdr:rowOff>164084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148861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165862</xdr:rowOff>
    </xdr:from>
    <xdr:to>
      <xdr:col>11</xdr:col>
      <xdr:colOff>9525</xdr:colOff>
      <xdr:row>37</xdr:row>
      <xdr:rowOff>28702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66612"/>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158005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133875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112776</xdr:rowOff>
    </xdr:from>
    <xdr:to>
      <xdr:col>20</xdr:col>
      <xdr:colOff>38100</xdr:colOff>
      <xdr:row>37</xdr:row>
      <xdr:rowOff>42926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35052</xdr:rowOff>
    </xdr:from>
    <xdr:to>
      <xdr:col>15</xdr:col>
      <xdr:colOff>149225</xdr:colOff>
      <xdr:row>36</xdr:row>
      <xdr:rowOff>136652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146829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149352</xdr:rowOff>
    </xdr:from>
    <xdr:to>
      <xdr:col>11</xdr:col>
      <xdr:colOff>60325</xdr:colOff>
      <xdr:row>37</xdr:row>
      <xdr:rowOff>79502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64279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115062</xdr:rowOff>
    </xdr:from>
    <xdr:to>
      <xdr:col>6</xdr:col>
      <xdr:colOff>171450</xdr:colOff>
      <xdr:row>36</xdr:row>
      <xdr:rowOff>45212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55389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全国平均・類似団体平均と比較すると僅かに下回ってはいるが、経年で見ると直近</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ヵ年で最も高くなっている。これは社会保障関係の委託料等の増加が原因であり、今後もこの傾向が続いていくと考えられる。一般的経費については、前年度水準の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％削減を目標にして抑制に努めており、今後とも積極的な経費の削減を行う必要がある。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22225</xdr:rowOff>
    </xdr:from>
    <xdr:to>
      <xdr:col>82</xdr:col>
      <xdr:colOff>107950</xdr:colOff>
      <xdr:row>15</xdr:row>
      <xdr:rowOff>41275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939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48277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0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76200</xdr:rowOff>
    </xdr:from>
    <xdr:to>
      <xdr:col>82</xdr:col>
      <xdr:colOff>158750</xdr:colOff>
      <xdr:row>16</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98425</xdr:rowOff>
    </xdr:from>
    <xdr:to>
      <xdr:col>78</xdr:col>
      <xdr:colOff>69850</xdr:colOff>
      <xdr:row>15</xdr:row>
      <xdr:rowOff>22225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49872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38100</xdr:rowOff>
    </xdr:from>
    <xdr:to>
      <xdr:col>78</xdr:col>
      <xdr:colOff>120650</xdr:colOff>
      <xdr:row>15</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0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124477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9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98425</xdr:rowOff>
    </xdr:from>
    <xdr:to>
      <xdr:col>73</xdr:col>
      <xdr:colOff>180975</xdr:colOff>
      <xdr:row>14</xdr:row>
      <xdr:rowOff>127000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4987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14</xdr:row>
      <xdr:rowOff>155575</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5273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114300</xdr:rowOff>
    </xdr:from>
    <xdr:to>
      <xdr:col>69</xdr:col>
      <xdr:colOff>142875</xdr:colOff>
      <xdr:row>15</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29227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123825</xdr:rowOff>
    </xdr:from>
    <xdr:to>
      <xdr:col>65</xdr:col>
      <xdr:colOff>53975</xdr:colOff>
      <xdr:row>15</xdr:row>
      <xdr:rowOff>53975</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52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38752</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1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161925</xdr:rowOff>
    </xdr:from>
    <xdr:to>
      <xdr:col>82</xdr:col>
      <xdr:colOff>158750</xdr:colOff>
      <xdr:row>15</xdr:row>
      <xdr:rowOff>92075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7002</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0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142875</xdr:rowOff>
    </xdr:from>
    <xdr:to>
      <xdr:col>78</xdr:col>
      <xdr:colOff>120650</xdr:colOff>
      <xdr:row>15</xdr:row>
      <xdr:rowOff>73025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4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83202</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12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47625</xdr:rowOff>
    </xdr:from>
    <xdr:to>
      <xdr:col>74</xdr:col>
      <xdr:colOff>31750</xdr:colOff>
      <xdr:row>14</xdr:row>
      <xdr:rowOff>149225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159402</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104775</xdr:rowOff>
    </xdr:from>
    <xdr:to>
      <xdr:col>65</xdr:col>
      <xdr:colOff>53975</xdr:colOff>
      <xdr:row>15</xdr:row>
      <xdr:rowOff>34925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45102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7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前年に引き続き、対前年度比で増加、類似団体平均と比較しても依然として高い状態である。この要因としては、児童福祉費関連など、独自に助成しているものの額が大きいこと等が挙げられる。社会情勢の変化の中、扶助費の増加も予測されるが、事業内容の見直し等を進めながら、引き続き支出を低減させ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20865</xdr:rowOff>
    </xdr:from>
    <xdr:to>
      <xdr:col>24</xdr:col>
      <xdr:colOff>25400</xdr:colOff>
      <xdr:row>62</xdr:row>
      <xdr:rowOff>61685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07715"/>
          <a:ext cx="0" cy="1583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107242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20865</xdr:rowOff>
    </xdr:from>
    <xdr:to>
      <xdr:col>24</xdr:col>
      <xdr:colOff>114300</xdr:colOff>
      <xdr:row>53</xdr:row>
      <xdr:rowOff>20865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167822</xdr:rowOff>
    </xdr:from>
    <xdr:to>
      <xdr:col>24</xdr:col>
      <xdr:colOff>25400</xdr:colOff>
      <xdr:row>58</xdr:row>
      <xdr:rowOff>45357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9404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57</xdr:row>
      <xdr:rowOff>167822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8098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149678</xdr:rowOff>
    </xdr:from>
    <xdr:to>
      <xdr:col>20</xdr:col>
      <xdr:colOff>38100</xdr:colOff>
      <xdr:row>56</xdr:row>
      <xdr:rowOff>79828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90005</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57</xdr:row>
      <xdr:rowOff>151493</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8098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151493</xdr:rowOff>
    </xdr:from>
    <xdr:to>
      <xdr:col>11</xdr:col>
      <xdr:colOff>9525</xdr:colOff>
      <xdr:row>59</xdr:row>
      <xdr:rowOff>135165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924143"/>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57349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43543</xdr:rowOff>
    </xdr:from>
    <xdr:to>
      <xdr:col>6</xdr:col>
      <xdr:colOff>171450</xdr:colOff>
      <xdr:row>56</xdr:row>
      <xdr:rowOff>145143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155320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166007</xdr:rowOff>
    </xdr:from>
    <xdr:to>
      <xdr:col>24</xdr:col>
      <xdr:colOff>76200</xdr:colOff>
      <xdr:row>58</xdr:row>
      <xdr:rowOff>96157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138084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117022</xdr:rowOff>
    </xdr:from>
    <xdr:to>
      <xdr:col>20</xdr:col>
      <xdr:colOff>38100</xdr:colOff>
      <xdr:row>58</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157843</xdr:rowOff>
    </xdr:from>
    <xdr:to>
      <xdr:col>15</xdr:col>
      <xdr:colOff>149225</xdr:colOff>
      <xdr:row>57</xdr:row>
      <xdr:rowOff>87993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100693</xdr:rowOff>
    </xdr:from>
    <xdr:to>
      <xdr:col>11</xdr:col>
      <xdr:colOff>60325</xdr:colOff>
      <xdr:row>58</xdr:row>
      <xdr:rowOff>30843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15620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84365</xdr:rowOff>
    </xdr:from>
    <xdr:to>
      <xdr:col>6</xdr:col>
      <xdr:colOff>171450</xdr:colOff>
      <xdr:row>60</xdr:row>
      <xdr:rowOff>14515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170742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民健康保険事業や介護保険事業、下水道事業への繰出金は増加傾向にある。今後も、高齢化の進展等による社会保障関連事業への繰出しはさらに増加することが見込まれる。経費削減への取組みを進め、税収を主な財源とする普通会計の負担額をできるだけ減らしていく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154215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281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126292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154215</xdr:rowOff>
    </xdr:from>
    <xdr:to>
      <xdr:col>82</xdr:col>
      <xdr:colOff>196850</xdr:colOff>
      <xdr:row>60</xdr:row>
      <xdr:rowOff>154215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99077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135165</xdr:rowOff>
    </xdr:from>
    <xdr:to>
      <xdr:col>82</xdr:col>
      <xdr:colOff>107950</xdr:colOff>
      <xdr:row>58</xdr:row>
      <xdr:rowOff>83457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907815"/>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41020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24493</xdr:rowOff>
    </xdr:from>
    <xdr:to>
      <xdr:col>82</xdr:col>
      <xdr:colOff>158750</xdr:colOff>
      <xdr:row>55</xdr:row>
      <xdr:rowOff>126093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99785</xdr:rowOff>
    </xdr:from>
    <xdr:to>
      <xdr:col>78</xdr:col>
      <xdr:colOff>69850</xdr:colOff>
      <xdr:row>57</xdr:row>
      <xdr:rowOff>135165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700985"/>
          <a:ext cx="889000" cy="20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158042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99785</xdr:rowOff>
    </xdr:from>
    <xdr:to>
      <xdr:col>73</xdr:col>
      <xdr:colOff>180975</xdr:colOff>
      <xdr:row>56</xdr:row>
      <xdr:rowOff>165100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700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68035</xdr:rowOff>
    </xdr:from>
    <xdr:to>
      <xdr:col>74</xdr:col>
      <xdr:colOff>31750</xdr:colOff>
      <xdr:row>55</xdr:row>
      <xdr:rowOff>169635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8362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58965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766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89807</xdr:rowOff>
    </xdr:from>
    <xdr:to>
      <xdr:col>69</xdr:col>
      <xdr:colOff>142875</xdr:colOff>
      <xdr:row>56</xdr:row>
      <xdr:rowOff>19957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30134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155122</xdr:rowOff>
    </xdr:from>
    <xdr:to>
      <xdr:col>65</xdr:col>
      <xdr:colOff>53975</xdr:colOff>
      <xdr:row>56</xdr:row>
      <xdr:rowOff>85272</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95449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4734</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94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84365</xdr:rowOff>
    </xdr:from>
    <xdr:to>
      <xdr:col>78</xdr:col>
      <xdr:colOff>120650</xdr:colOff>
      <xdr:row>58</xdr:row>
      <xdr:rowOff>14515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48985</xdr:rowOff>
    </xdr:from>
    <xdr:to>
      <xdr:col>74</xdr:col>
      <xdr:colOff>31750</xdr:colOff>
      <xdr:row>56</xdr:row>
      <xdr:rowOff>150585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135362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対前年度比で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ているが、全国平均、類似団体平均は下回っている。現在はゴミ処理業務や消防業務に対する一部事務組合、養老鉄道への負担金等があるが、今後とも社会情勢の変化などを勘案しながら、各種団体等への補助事業の精査及び見直しを実施し、引き続き経費の縮減に努め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17272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15152"/>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35560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1620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76708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1620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99568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248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149860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2717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償還の終了、過去からの起債抑制策により類似団体平均を大きく下回る</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となったが、大型の施設等整備事業の集中による地方債の元利償還金の減少が要因に挙げられる。緊急性の高いものや住民ニーズを的確に把握した事業の取捨選択を行い、地方債の新規発行の抑制に努める必要があ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58420</xdr:rowOff>
    </xdr:from>
    <xdr:to>
      <xdr:col>24</xdr:col>
      <xdr:colOff>25400</xdr:colOff>
      <xdr:row>81</xdr:row>
      <xdr:rowOff>64136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45720"/>
          <a:ext cx="0" cy="1205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36213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2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64136</xdr:rowOff>
    </xdr:from>
    <xdr:to>
      <xdr:col>24</xdr:col>
      <xdr:colOff>114300</xdr:colOff>
      <xdr:row>81</xdr:row>
      <xdr:rowOff>64136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95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144797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58420</xdr:rowOff>
    </xdr:from>
    <xdr:to>
      <xdr:col>24</xdr:col>
      <xdr:colOff>114300</xdr:colOff>
      <xdr:row>74</xdr:row>
      <xdr:rowOff>58420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98425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248639"/>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99713</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472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127636</xdr:rowOff>
    </xdr:from>
    <xdr:to>
      <xdr:col>24</xdr:col>
      <xdr:colOff>76200</xdr:colOff>
      <xdr:row>79</xdr:row>
      <xdr:rowOff>57786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41275</xdr:rowOff>
    </xdr:from>
    <xdr:to>
      <xdr:col>19</xdr:col>
      <xdr:colOff>187325</xdr:colOff>
      <xdr:row>77</xdr:row>
      <xdr:rowOff>98425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2429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156211</xdr:rowOff>
    </xdr:from>
    <xdr:to>
      <xdr:col>20</xdr:col>
      <xdr:colOff>38100</xdr:colOff>
      <xdr:row>79</xdr:row>
      <xdr:rowOff>86361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52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71138</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615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41275</xdr:rowOff>
    </xdr:from>
    <xdr:to>
      <xdr:col>15</xdr:col>
      <xdr:colOff>98425</xdr:colOff>
      <xdr:row>77</xdr:row>
      <xdr:rowOff>64136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24292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127636</xdr:rowOff>
    </xdr:from>
    <xdr:to>
      <xdr:col>15</xdr:col>
      <xdr:colOff>149225</xdr:colOff>
      <xdr:row>79</xdr:row>
      <xdr:rowOff>57786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42563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58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58420</xdr:rowOff>
    </xdr:from>
    <xdr:to>
      <xdr:col>11</xdr:col>
      <xdr:colOff>9525</xdr:colOff>
      <xdr:row>77</xdr:row>
      <xdr:rowOff>64136</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2600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13336</xdr:rowOff>
    </xdr:from>
    <xdr:to>
      <xdr:col>11</xdr:col>
      <xdr:colOff>60325</xdr:colOff>
      <xdr:row>79</xdr:row>
      <xdr:rowOff>114936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5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99713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64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41911</xdr:rowOff>
    </xdr:from>
    <xdr:to>
      <xdr:col>6</xdr:col>
      <xdr:colOff>171450</xdr:colOff>
      <xdr:row>79</xdr:row>
      <xdr:rowOff>143511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128288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12716</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47625</xdr:rowOff>
    </xdr:from>
    <xdr:to>
      <xdr:col>20</xdr:col>
      <xdr:colOff>38100</xdr:colOff>
      <xdr:row>77</xdr:row>
      <xdr:rowOff>149225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159402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018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161925</xdr:rowOff>
    </xdr:from>
    <xdr:to>
      <xdr:col>15</xdr:col>
      <xdr:colOff>149225</xdr:colOff>
      <xdr:row>77</xdr:row>
      <xdr:rowOff>92075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102252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6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13336</xdr:rowOff>
    </xdr:from>
    <xdr:to>
      <xdr:col>11</xdr:col>
      <xdr:colOff>60325</xdr:colOff>
      <xdr:row>77</xdr:row>
      <xdr:rowOff>114936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125113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8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7620</xdr:rowOff>
    </xdr:from>
    <xdr:to>
      <xdr:col>6</xdr:col>
      <xdr:colOff>171450</xdr:colOff>
      <xdr:row>77</xdr:row>
      <xdr:rowOff>109220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119397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の比較すると、人件費は比較的少なく、扶助費がかなり高い数値を示していることから、少ない人件費において、住民への福祉を厚くしている施策を展開していることが分かる。新規に事業を実施する際は、各性質別経費の推移を注視しながら総点検を図り、無理のない範囲で実行するよう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82</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7533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5080</xdr:rowOff>
    </xdr:from>
    <xdr:to>
      <xdr:col>82</xdr:col>
      <xdr:colOff>107950</xdr:colOff>
      <xdr:row>79</xdr:row>
      <xdr:rowOff>39370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37818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100347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30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83820</xdr:rowOff>
    </xdr:from>
    <xdr:to>
      <xdr:col>82</xdr:col>
      <xdr:colOff>158750</xdr:colOff>
      <xdr:row>79</xdr:row>
      <xdr:rowOff>13970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81280</xdr:rowOff>
    </xdr:from>
    <xdr:to>
      <xdr:col>78</xdr:col>
      <xdr:colOff>69850</xdr:colOff>
      <xdr:row>78</xdr:row>
      <xdr:rowOff>5080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11148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140970</xdr:rowOff>
    </xdr:from>
    <xdr:to>
      <xdr:col>78</xdr:col>
      <xdr:colOff>120650</xdr:colOff>
      <xdr:row>78</xdr:row>
      <xdr:rowOff>71120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55897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78</xdr:row>
      <xdr:rowOff>88900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11148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83820</xdr:rowOff>
    </xdr:from>
    <xdr:to>
      <xdr:col>74</xdr:col>
      <xdr:colOff>31750</xdr:colOff>
      <xdr:row>77</xdr:row>
      <xdr:rowOff>13970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170197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50800</xdr:rowOff>
    </xdr:from>
    <xdr:to>
      <xdr:col>69</xdr:col>
      <xdr:colOff>92075</xdr:colOff>
      <xdr:row>78</xdr:row>
      <xdr:rowOff>88900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42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102870</xdr:rowOff>
    </xdr:from>
    <xdr:to>
      <xdr:col>69</xdr:col>
      <xdr:colOff>142875</xdr:colOff>
      <xdr:row>78</xdr:row>
      <xdr:rowOff>33020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43197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125730</xdr:rowOff>
    </xdr:from>
    <xdr:to>
      <xdr:col>65</xdr:col>
      <xdr:colOff>53975</xdr:colOff>
      <xdr:row>78</xdr:row>
      <xdr:rowOff>55880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66057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160020</xdr:rowOff>
    </xdr:from>
    <xdr:to>
      <xdr:col>82</xdr:col>
      <xdr:colOff>158750</xdr:colOff>
      <xdr:row>79</xdr:row>
      <xdr:rowOff>90170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132097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125730</xdr:rowOff>
    </xdr:from>
    <xdr:to>
      <xdr:col>78</xdr:col>
      <xdr:colOff>120650</xdr:colOff>
      <xdr:row>78</xdr:row>
      <xdr:rowOff>55880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30480</xdr:rowOff>
    </xdr:from>
    <xdr:to>
      <xdr:col>74</xdr:col>
      <xdr:colOff>31750</xdr:colOff>
      <xdr:row>76</xdr:row>
      <xdr:rowOff>132080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38100</xdr:rowOff>
    </xdr:from>
    <xdr:to>
      <xdr:col>69</xdr:col>
      <xdr:colOff>142875</xdr:colOff>
      <xdr:row>78</xdr:row>
      <xdr:rowOff>139700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124477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86377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岐阜県神戸町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34738</xdr:rowOff>
    </xdr:from>
    <xdr:to>
      <xdr:col>29</xdr:col>
      <xdr:colOff>127000</xdr:colOff>
      <xdr:row>19</xdr:row>
      <xdr:rowOff>131452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68313"/>
          <a:ext cx="0" cy="14683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103529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0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131452</xdr:rowOff>
    </xdr:from>
    <xdr:to>
      <xdr:col>30</xdr:col>
      <xdr:colOff>25400</xdr:colOff>
      <xdr:row>19</xdr:row>
      <xdr:rowOff>131452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366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121115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1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34738</xdr:rowOff>
    </xdr:from>
    <xdr:to>
      <xdr:col>30</xdr:col>
      <xdr:colOff>25400</xdr:colOff>
      <xdr:row>11</xdr:row>
      <xdr:rowOff>34738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683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140907</xdr:rowOff>
    </xdr:from>
    <xdr:to>
      <xdr:col>29</xdr:col>
      <xdr:colOff>127000</xdr:colOff>
      <xdr:row>18</xdr:row>
      <xdr:rowOff>50414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03182"/>
          <a:ext cx="647700" cy="80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57419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05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40892</xdr:rowOff>
    </xdr:from>
    <xdr:to>
      <xdr:col>29</xdr:col>
      <xdr:colOff>177800</xdr:colOff>
      <xdr:row>15</xdr:row>
      <xdr:rowOff>142492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660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50414</xdr:rowOff>
    </xdr:from>
    <xdr:to>
      <xdr:col>26</xdr:col>
      <xdr:colOff>50800</xdr:colOff>
      <xdr:row>18</xdr:row>
      <xdr:rowOff>69061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84139"/>
          <a:ext cx="698500" cy="18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106272</xdr:rowOff>
    </xdr:from>
    <xdr:to>
      <xdr:col>26</xdr:col>
      <xdr:colOff>101600</xdr:colOff>
      <xdr:row>16</xdr:row>
      <xdr:rowOff>36422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25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46599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494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69061</xdr:rowOff>
    </xdr:from>
    <xdr:to>
      <xdr:col>22</xdr:col>
      <xdr:colOff>114300</xdr:colOff>
      <xdr:row>18</xdr:row>
      <xdr:rowOff>89259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02786"/>
          <a:ext cx="698500" cy="20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154359</xdr:rowOff>
    </xdr:from>
    <xdr:to>
      <xdr:col>22</xdr:col>
      <xdr:colOff>165100</xdr:colOff>
      <xdr:row>16</xdr:row>
      <xdr:rowOff>84509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94686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4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89259</xdr:rowOff>
    </xdr:from>
    <xdr:to>
      <xdr:col>18</xdr:col>
      <xdr:colOff>177800</xdr:colOff>
      <xdr:row>19</xdr:row>
      <xdr:rowOff>8808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22984"/>
          <a:ext cx="698500" cy="90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57858</xdr:rowOff>
    </xdr:from>
    <xdr:to>
      <xdr:col>19</xdr:col>
      <xdr:colOff>38100</xdr:colOff>
      <xdr:row>16</xdr:row>
      <xdr:rowOff>159458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169635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1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66234</xdr:rowOff>
    </xdr:from>
    <xdr:to>
      <xdr:col>15</xdr:col>
      <xdr:colOff>101600</xdr:colOff>
      <xdr:row>16</xdr:row>
      <xdr:rowOff>167834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6561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2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90107</xdr:rowOff>
    </xdr:from>
    <xdr:to>
      <xdr:col>29</xdr:col>
      <xdr:colOff>177800</xdr:colOff>
      <xdr:row>18</xdr:row>
      <xdr:rowOff>20257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52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62184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2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171064</xdr:rowOff>
    </xdr:from>
    <xdr:to>
      <xdr:col>26</xdr:col>
      <xdr:colOff>101600</xdr:colOff>
      <xdr:row>18</xdr:row>
      <xdr:rowOff>101214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33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85991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19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18261</xdr:rowOff>
    </xdr:from>
    <xdr:to>
      <xdr:col>22</xdr:col>
      <xdr:colOff>165100</xdr:colOff>
      <xdr:row>18</xdr:row>
      <xdr:rowOff>119861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51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104638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3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38459</xdr:rowOff>
    </xdr:from>
    <xdr:to>
      <xdr:col>19</xdr:col>
      <xdr:colOff>38100</xdr:colOff>
      <xdr:row>18</xdr:row>
      <xdr:rowOff>140059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72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124836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5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129458</xdr:rowOff>
    </xdr:from>
    <xdr:to>
      <xdr:col>15</xdr:col>
      <xdr:colOff>101600</xdr:colOff>
      <xdr:row>19</xdr:row>
      <xdr:rowOff>59608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63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44385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49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220497</xdr:rowOff>
    </xdr:from>
    <xdr:to>
      <xdr:col>29</xdr:col>
      <xdr:colOff>127000</xdr:colOff>
      <xdr:row>37</xdr:row>
      <xdr:rowOff>218745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5047"/>
          <a:ext cx="0" cy="11983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190822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1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218745</xdr:rowOff>
    </xdr:from>
    <xdr:to>
      <xdr:col>30</xdr:col>
      <xdr:colOff>25400</xdr:colOff>
      <xdr:row>37</xdr:row>
      <xdr:rowOff>218745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43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135424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220497</xdr:rowOff>
    </xdr:from>
    <xdr:to>
      <xdr:col>30</xdr:col>
      <xdr:colOff>25400</xdr:colOff>
      <xdr:row>33</xdr:row>
      <xdr:rowOff>220497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50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320757</xdr:rowOff>
    </xdr:from>
    <xdr:to>
      <xdr:col>29</xdr:col>
      <xdr:colOff>127000</xdr:colOff>
      <xdr:row>36</xdr:row>
      <xdr:rowOff>3175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31107"/>
          <a:ext cx="647700" cy="25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233583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01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45606</xdr:rowOff>
    </xdr:from>
    <xdr:to>
      <xdr:col>29</xdr:col>
      <xdr:colOff>177800</xdr:colOff>
      <xdr:row>35</xdr:row>
      <xdr:rowOff>147206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55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3175</xdr:rowOff>
    </xdr:from>
    <xdr:to>
      <xdr:col>26</xdr:col>
      <xdr:colOff>50800</xdr:colOff>
      <xdr:row>36</xdr:row>
      <xdr:rowOff>30531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56425"/>
          <a:ext cx="698500" cy="27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21260</xdr:rowOff>
    </xdr:from>
    <xdr:to>
      <xdr:col>26</xdr:col>
      <xdr:colOff>101600</xdr:colOff>
      <xdr:row>35</xdr:row>
      <xdr:rowOff>122860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31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133037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40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30531</xdr:rowOff>
    </xdr:from>
    <xdr:to>
      <xdr:col>22</xdr:col>
      <xdr:colOff>114300</xdr:colOff>
      <xdr:row>36</xdr:row>
      <xdr:rowOff>79566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83781"/>
          <a:ext cx="698500" cy="49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55283</xdr:rowOff>
    </xdr:from>
    <xdr:to>
      <xdr:col>22</xdr:col>
      <xdr:colOff>165100</xdr:colOff>
      <xdr:row>35</xdr:row>
      <xdr:rowOff>156883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65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167060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79566</xdr:rowOff>
    </xdr:from>
    <xdr:to>
      <xdr:col>18</xdr:col>
      <xdr:colOff>177800</xdr:colOff>
      <xdr:row>36</xdr:row>
      <xdr:rowOff>90633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032816"/>
          <a:ext cx="698500" cy="11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84030</xdr:rowOff>
    </xdr:from>
    <xdr:to>
      <xdr:col>19</xdr:col>
      <xdr:colOff>38100</xdr:colOff>
      <xdr:row>35</xdr:row>
      <xdr:rowOff>185630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943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195807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6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78867</xdr:rowOff>
    </xdr:from>
    <xdr:to>
      <xdr:col>15</xdr:col>
      <xdr:colOff>101600</xdr:colOff>
      <xdr:row>35</xdr:row>
      <xdr:rowOff>180467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892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190644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5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269957</xdr:rowOff>
    </xdr:from>
    <xdr:to>
      <xdr:col>29</xdr:col>
      <xdr:colOff>177800</xdr:colOff>
      <xdr:row>36</xdr:row>
      <xdr:rowOff>28657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80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242034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52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295275</xdr:rowOff>
    </xdr:from>
    <xdr:to>
      <xdr:col>26</xdr:col>
      <xdr:colOff>101600</xdr:colOff>
      <xdr:row>36</xdr:row>
      <xdr:rowOff>53975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05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38752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92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322631</xdr:rowOff>
    </xdr:from>
    <xdr:to>
      <xdr:col>22</xdr:col>
      <xdr:colOff>165100</xdr:colOff>
      <xdr:row>36</xdr:row>
      <xdr:rowOff>81331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32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66108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19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28766</xdr:rowOff>
    </xdr:from>
    <xdr:to>
      <xdr:col>19</xdr:col>
      <xdr:colOff>38100</xdr:colOff>
      <xdr:row>36</xdr:row>
      <xdr:rowOff>130366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82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115143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68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39833</xdr:rowOff>
    </xdr:from>
    <xdr:to>
      <xdr:col>15</xdr:col>
      <xdr:colOff>101600</xdr:colOff>
      <xdr:row>36</xdr:row>
      <xdr:rowOff>141433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93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126210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7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岐阜県神戸町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18,409
17,915
18.78
7,715,813
7,351,069
364,744
5,020,572
4,307,698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100165</xdr:rowOff>
    </xdr:from>
    <xdr:to>
      <xdr:col>24</xdr:col>
      <xdr:colOff>62865</xdr:colOff>
      <xdr:row>38</xdr:row>
      <xdr:rowOff>143955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15115"/>
          <a:ext cx="1270" cy="12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147782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143955</xdr:rowOff>
    </xdr:from>
    <xdr:to>
      <xdr:col>24</xdr:col>
      <xdr:colOff>152400</xdr:colOff>
      <xdr:row>38</xdr:row>
      <xdr:rowOff>143955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9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46842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9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100165</xdr:rowOff>
    </xdr:from>
    <xdr:to>
      <xdr:col>24</xdr:col>
      <xdr:colOff>152400</xdr:colOff>
      <xdr:row>31</xdr:row>
      <xdr:rowOff>100165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1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15672</xdr:rowOff>
    </xdr:from>
    <xdr:to>
      <xdr:col>24</xdr:col>
      <xdr:colOff>63500</xdr:colOff>
      <xdr:row>38</xdr:row>
      <xdr:rowOff>57277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30772"/>
          <a:ext cx="8382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166666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959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143789</xdr:rowOff>
    </xdr:from>
    <xdr:to>
      <xdr:col>24</xdr:col>
      <xdr:colOff>114300</xdr:colOff>
      <xdr:row>36</xdr:row>
      <xdr:rowOff>73939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57277</xdr:rowOff>
    </xdr:from>
    <xdr:to>
      <xdr:col>19</xdr:col>
      <xdr:colOff>177800</xdr:colOff>
      <xdr:row>38</xdr:row>
      <xdr:rowOff>70714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72377"/>
          <a:ext cx="889000" cy="1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12471</xdr:rowOff>
    </xdr:from>
    <xdr:to>
      <xdr:col>20</xdr:col>
      <xdr:colOff>38100</xdr:colOff>
      <xdr:row>36</xdr:row>
      <xdr:rowOff>114071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130598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5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70714</xdr:rowOff>
    </xdr:from>
    <xdr:to>
      <xdr:col>15</xdr:col>
      <xdr:colOff>50800</xdr:colOff>
      <xdr:row>38</xdr:row>
      <xdr:rowOff>94399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85814"/>
          <a:ext cx="889000" cy="2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37592</xdr:rowOff>
    </xdr:from>
    <xdr:to>
      <xdr:col>15</xdr:col>
      <xdr:colOff>101600</xdr:colOff>
      <xdr:row>36</xdr:row>
      <xdr:rowOff>139192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155719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94399</xdr:rowOff>
    </xdr:from>
    <xdr:to>
      <xdr:col>10</xdr:col>
      <xdr:colOff>114300</xdr:colOff>
      <xdr:row>39</xdr:row>
      <xdr:rowOff>115494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09499"/>
          <a:ext cx="889000" cy="19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97930</xdr:rowOff>
    </xdr:from>
    <xdr:to>
      <xdr:col>10</xdr:col>
      <xdr:colOff>165100</xdr:colOff>
      <xdr:row>37</xdr:row>
      <xdr:rowOff>28080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7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44607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4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44793</xdr:rowOff>
    </xdr:from>
    <xdr:to>
      <xdr:col>6</xdr:col>
      <xdr:colOff>38100</xdr:colOff>
      <xdr:row>37</xdr:row>
      <xdr:rowOff>146393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162920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6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136322</xdr:rowOff>
    </xdr:from>
    <xdr:to>
      <xdr:col>24</xdr:col>
      <xdr:colOff>114300</xdr:colOff>
      <xdr:row>38</xdr:row>
      <xdr:rowOff>66472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114749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5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6477</xdr:rowOff>
    </xdr:from>
    <xdr:to>
      <xdr:col>20</xdr:col>
      <xdr:colOff>38100</xdr:colOff>
      <xdr:row>38</xdr:row>
      <xdr:rowOff>108077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2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99204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1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19914</xdr:rowOff>
    </xdr:from>
    <xdr:to>
      <xdr:col>15</xdr:col>
      <xdr:colOff>101600</xdr:colOff>
      <xdr:row>38</xdr:row>
      <xdr:rowOff>121514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3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112641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2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43599</xdr:rowOff>
    </xdr:from>
    <xdr:to>
      <xdr:col>10</xdr:col>
      <xdr:colOff>165100</xdr:colOff>
      <xdr:row>38</xdr:row>
      <xdr:rowOff>145199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5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136326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5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64694</xdr:rowOff>
    </xdr:from>
    <xdr:to>
      <xdr:col>6</xdr:col>
      <xdr:colOff>38100</xdr:colOff>
      <xdr:row>39</xdr:row>
      <xdr:rowOff>166294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7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157421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84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72965</xdr:rowOff>
    </xdr:from>
    <xdr:to>
      <xdr:col>24</xdr:col>
      <xdr:colOff>62865</xdr:colOff>
      <xdr:row>59</xdr:row>
      <xdr:rowOff>42480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45465"/>
          <a:ext cx="1270" cy="151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46307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6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42480</xdr:rowOff>
    </xdr:from>
    <xdr:to>
      <xdr:col>24</xdr:col>
      <xdr:colOff>152400</xdr:colOff>
      <xdr:row>59</xdr:row>
      <xdr:rowOff>42480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19642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2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72965</xdr:rowOff>
    </xdr:from>
    <xdr:to>
      <xdr:col>24</xdr:col>
      <xdr:colOff>152400</xdr:colOff>
      <xdr:row>50</xdr:row>
      <xdr:rowOff>72965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4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71398</xdr:rowOff>
    </xdr:from>
    <xdr:to>
      <xdr:col>24</xdr:col>
      <xdr:colOff>63500</xdr:colOff>
      <xdr:row>58</xdr:row>
      <xdr:rowOff>114227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10015498"/>
          <a:ext cx="838200" cy="4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125444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8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102567</xdr:rowOff>
    </xdr:from>
    <xdr:to>
      <xdr:col>24</xdr:col>
      <xdr:colOff>114300</xdr:colOff>
      <xdr:row>56</xdr:row>
      <xdr:rowOff>32717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71398</xdr:rowOff>
    </xdr:from>
    <xdr:to>
      <xdr:col>19</xdr:col>
      <xdr:colOff>177800</xdr:colOff>
      <xdr:row>59</xdr:row>
      <xdr:rowOff>19930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015498"/>
          <a:ext cx="889000" cy="11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123761</xdr:rowOff>
    </xdr:from>
    <xdr:to>
      <xdr:col>20</xdr:col>
      <xdr:colOff>38100</xdr:colOff>
      <xdr:row>56</xdr:row>
      <xdr:rowOff>53911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5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70438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2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19930</xdr:rowOff>
    </xdr:from>
    <xdr:to>
      <xdr:col>15</xdr:col>
      <xdr:colOff>50800</xdr:colOff>
      <xdr:row>59</xdr:row>
      <xdr:rowOff>56081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135480"/>
          <a:ext cx="889000" cy="3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32583</xdr:rowOff>
    </xdr:from>
    <xdr:to>
      <xdr:col>15</xdr:col>
      <xdr:colOff>101600</xdr:colOff>
      <xdr:row>56</xdr:row>
      <xdr:rowOff>134183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3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150710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51803</xdr:rowOff>
    </xdr:from>
    <xdr:to>
      <xdr:col>10</xdr:col>
      <xdr:colOff>114300</xdr:colOff>
      <xdr:row>59</xdr:row>
      <xdr:rowOff>56081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10167353"/>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68865</xdr:rowOff>
    </xdr:from>
    <xdr:to>
      <xdr:col>10</xdr:col>
      <xdr:colOff>165100</xdr:colOff>
      <xdr:row>56</xdr:row>
      <xdr:rowOff>170465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15542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4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124578</xdr:rowOff>
    </xdr:from>
    <xdr:to>
      <xdr:col>6</xdr:col>
      <xdr:colOff>38100</xdr:colOff>
      <xdr:row>57</xdr:row>
      <xdr:rowOff>54728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2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71255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0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63427</xdr:rowOff>
    </xdr:from>
    <xdr:to>
      <xdr:col>24</xdr:col>
      <xdr:colOff>114300</xdr:colOff>
      <xdr:row>58</xdr:row>
      <xdr:rowOff>165027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1000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149804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92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20598</xdr:rowOff>
    </xdr:from>
    <xdr:to>
      <xdr:col>20</xdr:col>
      <xdr:colOff>38100</xdr:colOff>
      <xdr:row>58</xdr:row>
      <xdr:rowOff>122198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6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113325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5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140580</xdr:rowOff>
    </xdr:from>
    <xdr:to>
      <xdr:col>15</xdr:col>
      <xdr:colOff>101600</xdr:colOff>
      <xdr:row>59</xdr:row>
      <xdr:rowOff>70730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8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61857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5281</xdr:rowOff>
    </xdr:from>
    <xdr:to>
      <xdr:col>10</xdr:col>
      <xdr:colOff>165100</xdr:colOff>
      <xdr:row>59</xdr:row>
      <xdr:rowOff>106881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12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98008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21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1003</xdr:rowOff>
    </xdr:from>
    <xdr:to>
      <xdr:col>6</xdr:col>
      <xdr:colOff>38100</xdr:colOff>
      <xdr:row>59</xdr:row>
      <xdr:rowOff>102603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1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93730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20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18771</xdr:rowOff>
    </xdr:from>
    <xdr:to>
      <xdr:col>24</xdr:col>
      <xdr:colOff>62865</xdr:colOff>
      <xdr:row>78</xdr:row>
      <xdr:rowOff>94483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363171"/>
          <a:ext cx="1270" cy="110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98310</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1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94483</xdr:rowOff>
    </xdr:from>
    <xdr:to>
      <xdr:col>24</xdr:col>
      <xdr:colOff>152400</xdr:colOff>
      <xdr:row>78</xdr:row>
      <xdr:rowOff>94483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136898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3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18771</xdr:rowOff>
    </xdr:from>
    <xdr:to>
      <xdr:col>24</xdr:col>
      <xdr:colOff>152400</xdr:colOff>
      <xdr:row>72</xdr:row>
      <xdr:rowOff>18771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363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1305</xdr:rowOff>
    </xdr:from>
    <xdr:to>
      <xdr:col>24</xdr:col>
      <xdr:colOff>63500</xdr:colOff>
      <xdr:row>78</xdr:row>
      <xdr:rowOff>67188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74405"/>
          <a:ext cx="838200" cy="6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73601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32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50724</xdr:rowOff>
    </xdr:from>
    <xdr:to>
      <xdr:col>24</xdr:col>
      <xdr:colOff>114300</xdr:colOff>
      <xdr:row>76</xdr:row>
      <xdr:rowOff>152324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8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18084</xdr:rowOff>
    </xdr:from>
    <xdr:to>
      <xdr:col>19</xdr:col>
      <xdr:colOff>177800</xdr:colOff>
      <xdr:row>78</xdr:row>
      <xdr:rowOff>67188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91184"/>
          <a:ext cx="889000" cy="4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22651</xdr:rowOff>
    </xdr:from>
    <xdr:to>
      <xdr:col>20</xdr:col>
      <xdr:colOff>38100</xdr:colOff>
      <xdr:row>76</xdr:row>
      <xdr:rowOff>124251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140779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2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18084</xdr:rowOff>
    </xdr:from>
    <xdr:to>
      <xdr:col>15</xdr:col>
      <xdr:colOff>50800</xdr:colOff>
      <xdr:row>78</xdr:row>
      <xdr:rowOff>60010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91184"/>
          <a:ext cx="889000" cy="4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171059</xdr:rowOff>
    </xdr:from>
    <xdr:to>
      <xdr:col>15</xdr:col>
      <xdr:colOff>101600</xdr:colOff>
      <xdr:row>76</xdr:row>
      <xdr:rowOff>101209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117736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0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53060</xdr:rowOff>
    </xdr:from>
    <xdr:to>
      <xdr:col>10</xdr:col>
      <xdr:colOff>114300</xdr:colOff>
      <xdr:row>78</xdr:row>
      <xdr:rowOff>60010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26160"/>
          <a:ext cx="8890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170921</xdr:rowOff>
    </xdr:from>
    <xdr:to>
      <xdr:col>10</xdr:col>
      <xdr:colOff>165100</xdr:colOff>
      <xdr:row>76</xdr:row>
      <xdr:rowOff>101071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117598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0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144724</xdr:rowOff>
    </xdr:from>
    <xdr:to>
      <xdr:col>6</xdr:col>
      <xdr:colOff>38100</xdr:colOff>
      <xdr:row>77</xdr:row>
      <xdr:rowOff>74874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7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91401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5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121955</xdr:rowOff>
    </xdr:from>
    <xdr:to>
      <xdr:col>24</xdr:col>
      <xdr:colOff>114300</xdr:colOff>
      <xdr:row>78</xdr:row>
      <xdr:rowOff>52105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2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36882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3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16388</xdr:rowOff>
    </xdr:from>
    <xdr:to>
      <xdr:col>20</xdr:col>
      <xdr:colOff>38100</xdr:colOff>
      <xdr:row>78</xdr:row>
      <xdr:rowOff>117988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8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109115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8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138734</xdr:rowOff>
    </xdr:from>
    <xdr:to>
      <xdr:col>15</xdr:col>
      <xdr:colOff>101600</xdr:colOff>
      <xdr:row>78</xdr:row>
      <xdr:rowOff>68884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4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60011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3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9210</xdr:rowOff>
    </xdr:from>
    <xdr:to>
      <xdr:col>10</xdr:col>
      <xdr:colOff>165100</xdr:colOff>
      <xdr:row>78</xdr:row>
      <xdr:rowOff>110810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101937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7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2260</xdr:rowOff>
    </xdr:from>
    <xdr:to>
      <xdr:col>6</xdr:col>
      <xdr:colOff>38100</xdr:colOff>
      <xdr:row>78</xdr:row>
      <xdr:rowOff>103860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7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94987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6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107581</xdr:rowOff>
    </xdr:from>
    <xdr:to>
      <xdr:col>24</xdr:col>
      <xdr:colOff>62865</xdr:colOff>
      <xdr:row>98</xdr:row>
      <xdr:rowOff>90436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66631"/>
          <a:ext cx="127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94263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90436</xdr:rowOff>
    </xdr:from>
    <xdr:to>
      <xdr:col>24</xdr:col>
      <xdr:colOff>152400</xdr:colOff>
      <xdr:row>98</xdr:row>
      <xdr:rowOff>90436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9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54258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1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107581</xdr:rowOff>
    </xdr:from>
    <xdr:to>
      <xdr:col>24</xdr:col>
      <xdr:colOff>152400</xdr:colOff>
      <xdr:row>89</xdr:row>
      <xdr:rowOff>107581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6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8581</xdr:rowOff>
    </xdr:from>
    <xdr:to>
      <xdr:col>24</xdr:col>
      <xdr:colOff>63500</xdr:colOff>
      <xdr:row>97</xdr:row>
      <xdr:rowOff>89326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39231"/>
          <a:ext cx="838200" cy="8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15684</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31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164257</xdr:rowOff>
    </xdr:from>
    <xdr:to>
      <xdr:col>24</xdr:col>
      <xdr:colOff>114300</xdr:colOff>
      <xdr:row>95</xdr:row>
      <xdr:rowOff>94407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8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40340</xdr:rowOff>
    </xdr:from>
    <xdr:to>
      <xdr:col>19</xdr:col>
      <xdr:colOff>177800</xdr:colOff>
      <xdr:row>97</xdr:row>
      <xdr:rowOff>89326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499540"/>
          <a:ext cx="889000" cy="2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115891</xdr:rowOff>
    </xdr:from>
    <xdr:to>
      <xdr:col>20</xdr:col>
      <xdr:colOff>38100</xdr:colOff>
      <xdr:row>96</xdr:row>
      <xdr:rowOff>46041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0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62568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17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40340</xdr:rowOff>
    </xdr:from>
    <xdr:to>
      <xdr:col>15</xdr:col>
      <xdr:colOff>50800</xdr:colOff>
      <xdr:row>98</xdr:row>
      <xdr:rowOff>47819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99540"/>
          <a:ext cx="889000" cy="35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100363</xdr:rowOff>
    </xdr:from>
    <xdr:to>
      <xdr:col>15</xdr:col>
      <xdr:colOff>101600</xdr:colOff>
      <xdr:row>95</xdr:row>
      <xdr:rowOff>30513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47040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599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15929</xdr:rowOff>
    </xdr:from>
    <xdr:to>
      <xdr:col>10</xdr:col>
      <xdr:colOff>114300</xdr:colOff>
      <xdr:row>98</xdr:row>
      <xdr:rowOff>47819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818029"/>
          <a:ext cx="889000" cy="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29301</xdr:rowOff>
    </xdr:from>
    <xdr:to>
      <xdr:col>10</xdr:col>
      <xdr:colOff>165100</xdr:colOff>
      <xdr:row>97</xdr:row>
      <xdr:rowOff>130901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147428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43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39294</xdr:rowOff>
    </xdr:from>
    <xdr:to>
      <xdr:col>6</xdr:col>
      <xdr:colOff>38100</xdr:colOff>
      <xdr:row>97</xdr:row>
      <xdr:rowOff>140894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157421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129231</xdr:rowOff>
    </xdr:from>
    <xdr:to>
      <xdr:col>24</xdr:col>
      <xdr:colOff>114300</xdr:colOff>
      <xdr:row>97</xdr:row>
      <xdr:rowOff>59381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8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107658</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6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38526</xdr:rowOff>
    </xdr:from>
    <xdr:to>
      <xdr:col>20</xdr:col>
      <xdr:colOff>38100</xdr:colOff>
      <xdr:row>97</xdr:row>
      <xdr:rowOff>140126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6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131253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6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160990</xdr:rowOff>
    </xdr:from>
    <xdr:to>
      <xdr:col>15</xdr:col>
      <xdr:colOff>101600</xdr:colOff>
      <xdr:row>96</xdr:row>
      <xdr:rowOff>91140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4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82267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54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168469</xdr:rowOff>
    </xdr:from>
    <xdr:to>
      <xdr:col>10</xdr:col>
      <xdr:colOff>165100</xdr:colOff>
      <xdr:row>98</xdr:row>
      <xdr:rowOff>98619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9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89746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9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136579</xdr:rowOff>
    </xdr:from>
    <xdr:to>
      <xdr:col>6</xdr:col>
      <xdr:colOff>38100</xdr:colOff>
      <xdr:row>98</xdr:row>
      <xdr:rowOff>66729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6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57856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5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125079</xdr:rowOff>
    </xdr:from>
    <xdr:to>
      <xdr:col>54</xdr:col>
      <xdr:colOff>189865</xdr:colOff>
      <xdr:row>38</xdr:row>
      <xdr:rowOff>142105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611479"/>
          <a:ext cx="1270" cy="1045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145932</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6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142105</xdr:rowOff>
    </xdr:from>
    <xdr:to>
      <xdr:col>55</xdr:col>
      <xdr:colOff>88900</xdr:colOff>
      <xdr:row>38</xdr:row>
      <xdr:rowOff>142105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7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71756</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386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125079</xdr:rowOff>
    </xdr:from>
    <xdr:to>
      <xdr:col>55</xdr:col>
      <xdr:colOff>88900</xdr:colOff>
      <xdr:row>32</xdr:row>
      <xdr:rowOff>125079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61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75820</xdr:rowOff>
    </xdr:from>
    <xdr:to>
      <xdr:col>55</xdr:col>
      <xdr:colOff>0</xdr:colOff>
      <xdr:row>38</xdr:row>
      <xdr:rowOff>107248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590920"/>
          <a:ext cx="838200" cy="3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686</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01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149259</xdr:rowOff>
    </xdr:from>
    <xdr:to>
      <xdr:col>55</xdr:col>
      <xdr:colOff>50800</xdr:colOff>
      <xdr:row>36</xdr:row>
      <xdr:rowOff>79409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5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107248</xdr:rowOff>
    </xdr:from>
    <xdr:to>
      <xdr:col>50</xdr:col>
      <xdr:colOff>114300</xdr:colOff>
      <xdr:row>39</xdr:row>
      <xdr:rowOff>20901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622348"/>
          <a:ext cx="889000" cy="8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163040</xdr:rowOff>
    </xdr:from>
    <xdr:to>
      <xdr:col>50</xdr:col>
      <xdr:colOff>165100</xdr:colOff>
      <xdr:row>36</xdr:row>
      <xdr:rowOff>93190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6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109717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593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105492</xdr:rowOff>
    </xdr:from>
    <xdr:to>
      <xdr:col>45</xdr:col>
      <xdr:colOff>177800</xdr:colOff>
      <xdr:row>39</xdr:row>
      <xdr:rowOff>20901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763342"/>
          <a:ext cx="889000" cy="94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51903</xdr:rowOff>
    </xdr:from>
    <xdr:to>
      <xdr:col>46</xdr:col>
      <xdr:colOff>38100</xdr:colOff>
      <xdr:row>36</xdr:row>
      <xdr:rowOff>153503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170030</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599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105492</xdr:rowOff>
    </xdr:from>
    <xdr:to>
      <xdr:col>41</xdr:col>
      <xdr:colOff>50800</xdr:colOff>
      <xdr:row>39</xdr:row>
      <xdr:rowOff>22995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763342"/>
          <a:ext cx="889000" cy="94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119807</xdr:rowOff>
    </xdr:from>
    <xdr:to>
      <xdr:col>41</xdr:col>
      <xdr:colOff>101600</xdr:colOff>
      <xdr:row>31</xdr:row>
      <xdr:rowOff>49957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26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66484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038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73501</xdr:rowOff>
    </xdr:from>
    <xdr:to>
      <xdr:col>36</xdr:col>
      <xdr:colOff>165100</xdr:colOff>
      <xdr:row>37</xdr:row>
      <xdr:rowOff>3651</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4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20178</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02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25020</xdr:rowOff>
    </xdr:from>
    <xdr:to>
      <xdr:col>55</xdr:col>
      <xdr:colOff>50800</xdr:colOff>
      <xdr:row>38</xdr:row>
      <xdr:rowOff>126620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54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111397</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45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56448</xdr:rowOff>
    </xdr:from>
    <xdr:to>
      <xdr:col>50</xdr:col>
      <xdr:colOff>165100</xdr:colOff>
      <xdr:row>38</xdr:row>
      <xdr:rowOff>158048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57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149175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66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141551</xdr:rowOff>
    </xdr:from>
    <xdr:to>
      <xdr:col>46</xdr:col>
      <xdr:colOff>38100</xdr:colOff>
      <xdr:row>39</xdr:row>
      <xdr:rowOff>71701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65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62828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74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54692</xdr:rowOff>
    </xdr:from>
    <xdr:to>
      <xdr:col>41</xdr:col>
      <xdr:colOff>101600</xdr:colOff>
      <xdr:row>33</xdr:row>
      <xdr:rowOff>156292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71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147419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805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143645</xdr:rowOff>
    </xdr:from>
    <xdr:to>
      <xdr:col>36</xdr:col>
      <xdr:colOff>165100</xdr:colOff>
      <xdr:row>39</xdr:row>
      <xdr:rowOff>73795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65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64922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75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43903</xdr:rowOff>
    </xdr:from>
    <xdr:to>
      <xdr:col>54</xdr:col>
      <xdr:colOff>189865</xdr:colOff>
      <xdr:row>58</xdr:row>
      <xdr:rowOff>30521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959303"/>
          <a:ext cx="1270" cy="101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34348</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99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30521</xdr:rowOff>
    </xdr:from>
    <xdr:to>
      <xdr:col>55</xdr:col>
      <xdr:colOff>88900</xdr:colOff>
      <xdr:row>58</xdr:row>
      <xdr:rowOff>30521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997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162030</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73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43903</xdr:rowOff>
    </xdr:from>
    <xdr:to>
      <xdr:col>55</xdr:col>
      <xdr:colOff>88900</xdr:colOff>
      <xdr:row>52</xdr:row>
      <xdr:rowOff>43903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9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30521</xdr:rowOff>
    </xdr:from>
    <xdr:to>
      <xdr:col>55</xdr:col>
      <xdr:colOff>0</xdr:colOff>
      <xdr:row>58</xdr:row>
      <xdr:rowOff>36254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74621"/>
          <a:ext cx="838200" cy="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91656</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52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68779</xdr:rowOff>
    </xdr:from>
    <xdr:to>
      <xdr:col>55</xdr:col>
      <xdr:colOff>50800</xdr:colOff>
      <xdr:row>56</xdr:row>
      <xdr:rowOff>170379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66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36254</xdr:rowOff>
    </xdr:from>
    <xdr:to>
      <xdr:col>50</xdr:col>
      <xdr:colOff>114300</xdr:colOff>
      <xdr:row>58</xdr:row>
      <xdr:rowOff>63956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980354"/>
          <a:ext cx="889000" cy="2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94876</xdr:rowOff>
    </xdr:from>
    <xdr:to>
      <xdr:col>50</xdr:col>
      <xdr:colOff>165100</xdr:colOff>
      <xdr:row>57</xdr:row>
      <xdr:rowOff>25026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69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41553</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47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156630</xdr:rowOff>
    </xdr:from>
    <xdr:to>
      <xdr:col>45</xdr:col>
      <xdr:colOff>177800</xdr:colOff>
      <xdr:row>58</xdr:row>
      <xdr:rowOff>63956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929280"/>
          <a:ext cx="889000" cy="7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90875</xdr:rowOff>
    </xdr:from>
    <xdr:to>
      <xdr:col>46</xdr:col>
      <xdr:colOff>38100</xdr:colOff>
      <xdr:row>57</xdr:row>
      <xdr:rowOff>21025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6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37552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46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156630</xdr:rowOff>
    </xdr:from>
    <xdr:to>
      <xdr:col>41</xdr:col>
      <xdr:colOff>50800</xdr:colOff>
      <xdr:row>58</xdr:row>
      <xdr:rowOff>8854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29280"/>
          <a:ext cx="889000" cy="2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45654</xdr:rowOff>
    </xdr:from>
    <xdr:to>
      <xdr:col>41</xdr:col>
      <xdr:colOff>101600</xdr:colOff>
      <xdr:row>56</xdr:row>
      <xdr:rowOff>147254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64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163781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42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51853</xdr:rowOff>
    </xdr:from>
    <xdr:to>
      <xdr:col>36</xdr:col>
      <xdr:colOff>165100</xdr:colOff>
      <xdr:row>56</xdr:row>
      <xdr:rowOff>153453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65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169980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42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151171</xdr:rowOff>
    </xdr:from>
    <xdr:to>
      <xdr:col>55</xdr:col>
      <xdr:colOff>50800</xdr:colOff>
      <xdr:row>58</xdr:row>
      <xdr:rowOff>81321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2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66098</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3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156904</xdr:rowOff>
    </xdr:from>
    <xdr:to>
      <xdr:col>50</xdr:col>
      <xdr:colOff>165100</xdr:colOff>
      <xdr:row>58</xdr:row>
      <xdr:rowOff>87054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2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78181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2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13156</xdr:rowOff>
    </xdr:from>
    <xdr:to>
      <xdr:col>46</xdr:col>
      <xdr:colOff>38100</xdr:colOff>
      <xdr:row>58</xdr:row>
      <xdr:rowOff>114756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5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105883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4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105830</xdr:rowOff>
    </xdr:from>
    <xdr:to>
      <xdr:col>41</xdr:col>
      <xdr:colOff>101600</xdr:colOff>
      <xdr:row>58</xdr:row>
      <xdr:rowOff>35980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27107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97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129504</xdr:rowOff>
    </xdr:from>
    <xdr:to>
      <xdr:col>36</xdr:col>
      <xdr:colOff>165100</xdr:colOff>
      <xdr:row>58</xdr:row>
      <xdr:rowOff>59654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0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50781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99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142081</xdr:rowOff>
    </xdr:from>
    <xdr:to>
      <xdr:col>54</xdr:col>
      <xdr:colOff>189865</xdr:colOff>
      <xdr:row>79</xdr:row>
      <xdr:rowOff>42221</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315031"/>
          <a:ext cx="1270" cy="1271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46048</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0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42221</xdr:rowOff>
    </xdr:from>
    <xdr:to>
      <xdr:col>55</xdr:col>
      <xdr:colOff>88900</xdr:colOff>
      <xdr:row>79</xdr:row>
      <xdr:rowOff>42221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88758</xdr:rowOff>
    </xdr:from>
    <xdr:ext cx="534377"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142081</xdr:rowOff>
    </xdr:from>
    <xdr:to>
      <xdr:col>55</xdr:col>
      <xdr:colOff>88900</xdr:colOff>
      <xdr:row>71</xdr:row>
      <xdr:rowOff>142081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31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76836</xdr:rowOff>
    </xdr:from>
    <xdr:to>
      <xdr:col>55</xdr:col>
      <xdr:colOff>0</xdr:colOff>
      <xdr:row>78</xdr:row>
      <xdr:rowOff>105963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449936"/>
          <a:ext cx="838200" cy="2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68172</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09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45295</xdr:rowOff>
    </xdr:from>
    <xdr:to>
      <xdr:col>55</xdr:col>
      <xdr:colOff>50800</xdr:colOff>
      <xdr:row>77</xdr:row>
      <xdr:rowOff>146895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105963</xdr:rowOff>
    </xdr:from>
    <xdr:to>
      <xdr:col>50</xdr:col>
      <xdr:colOff>114300</xdr:colOff>
      <xdr:row>78</xdr:row>
      <xdr:rowOff>170142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479063"/>
          <a:ext cx="889000" cy="6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41618</xdr:rowOff>
    </xdr:from>
    <xdr:to>
      <xdr:col>50</xdr:col>
      <xdr:colOff>165100</xdr:colOff>
      <xdr:row>77</xdr:row>
      <xdr:rowOff>143218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24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159745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1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99885</xdr:rowOff>
    </xdr:from>
    <xdr:to>
      <xdr:col>45</xdr:col>
      <xdr:colOff>177800</xdr:colOff>
      <xdr:row>78</xdr:row>
      <xdr:rowOff>170142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72985"/>
          <a:ext cx="889000" cy="7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58782</xdr:rowOff>
    </xdr:from>
    <xdr:to>
      <xdr:col>46</xdr:col>
      <xdr:colOff>38100</xdr:colOff>
      <xdr:row>77</xdr:row>
      <xdr:rowOff>160382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5459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3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170695</xdr:rowOff>
    </xdr:from>
    <xdr:to>
      <xdr:col>41</xdr:col>
      <xdr:colOff>50800</xdr:colOff>
      <xdr:row>78</xdr:row>
      <xdr:rowOff>99885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372345"/>
          <a:ext cx="889000" cy="10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66460</xdr:rowOff>
    </xdr:from>
    <xdr:to>
      <xdr:col>41</xdr:col>
      <xdr:colOff>101600</xdr:colOff>
      <xdr:row>77</xdr:row>
      <xdr:rowOff>168060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13137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0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67526</xdr:rowOff>
    </xdr:from>
    <xdr:to>
      <xdr:col>36</xdr:col>
      <xdr:colOff>165100</xdr:colOff>
      <xdr:row>75</xdr:row>
      <xdr:rowOff>169126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29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14203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70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26036</xdr:rowOff>
    </xdr:from>
    <xdr:to>
      <xdr:col>55</xdr:col>
      <xdr:colOff>50800</xdr:colOff>
      <xdr:row>78</xdr:row>
      <xdr:rowOff>127636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9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4463</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7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55163</xdr:rowOff>
    </xdr:from>
    <xdr:to>
      <xdr:col>50</xdr:col>
      <xdr:colOff>165100</xdr:colOff>
      <xdr:row>78</xdr:row>
      <xdr:rowOff>156763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2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147890</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52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119342</xdr:rowOff>
    </xdr:from>
    <xdr:to>
      <xdr:col>46</xdr:col>
      <xdr:colOff>38100</xdr:colOff>
      <xdr:row>79</xdr:row>
      <xdr:rowOff>49492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9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40619</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585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49085</xdr:rowOff>
    </xdr:from>
    <xdr:to>
      <xdr:col>41</xdr:col>
      <xdr:colOff>101600</xdr:colOff>
      <xdr:row>78</xdr:row>
      <xdr:rowOff>150685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2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141812</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51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119895</xdr:rowOff>
    </xdr:from>
    <xdr:to>
      <xdr:col>36</xdr:col>
      <xdr:colOff>165100</xdr:colOff>
      <xdr:row>78</xdr:row>
      <xdr:rowOff>50045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2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41172</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41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66818</xdr:rowOff>
    </xdr:from>
    <xdr:to>
      <xdr:col>54</xdr:col>
      <xdr:colOff>189865</xdr:colOff>
      <xdr:row>98</xdr:row>
      <xdr:rowOff>77256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40218"/>
          <a:ext cx="1270" cy="103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81083</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8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77256</xdr:rowOff>
    </xdr:from>
    <xdr:to>
      <xdr:col>55</xdr:col>
      <xdr:colOff>88900</xdr:colOff>
      <xdr:row>98</xdr:row>
      <xdr:rowOff>77256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7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13495</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61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66818</xdr:rowOff>
    </xdr:from>
    <xdr:to>
      <xdr:col>55</xdr:col>
      <xdr:colOff>88900</xdr:colOff>
      <xdr:row>92</xdr:row>
      <xdr:rowOff>66818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4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69552</xdr:rowOff>
    </xdr:from>
    <xdr:to>
      <xdr:col>55</xdr:col>
      <xdr:colOff>0</xdr:colOff>
      <xdr:row>98</xdr:row>
      <xdr:rowOff>72332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71652"/>
          <a:ext cx="838200" cy="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34424</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11547</xdr:rowOff>
    </xdr:from>
    <xdr:to>
      <xdr:col>55</xdr:col>
      <xdr:colOff>50800</xdr:colOff>
      <xdr:row>97</xdr:row>
      <xdr:rowOff>113147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4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72332</xdr:rowOff>
    </xdr:from>
    <xdr:to>
      <xdr:col>50</xdr:col>
      <xdr:colOff>114300</xdr:colOff>
      <xdr:row>98</xdr:row>
      <xdr:rowOff>92503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74432"/>
          <a:ext cx="889000" cy="2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40922</xdr:rowOff>
    </xdr:from>
    <xdr:to>
      <xdr:col>50</xdr:col>
      <xdr:colOff>165100</xdr:colOff>
      <xdr:row>97</xdr:row>
      <xdr:rowOff>142522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7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159049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4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51332</xdr:rowOff>
    </xdr:from>
    <xdr:to>
      <xdr:col>45</xdr:col>
      <xdr:colOff>177800</xdr:colOff>
      <xdr:row>98</xdr:row>
      <xdr:rowOff>92503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53432"/>
          <a:ext cx="889000" cy="4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41191</xdr:rowOff>
    </xdr:from>
    <xdr:to>
      <xdr:col>46</xdr:col>
      <xdr:colOff>38100</xdr:colOff>
      <xdr:row>97</xdr:row>
      <xdr:rowOff>142791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7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159318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4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51332</xdr:rowOff>
    </xdr:from>
    <xdr:to>
      <xdr:col>41</xdr:col>
      <xdr:colOff>50800</xdr:colOff>
      <xdr:row>98</xdr:row>
      <xdr:rowOff>70549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53432"/>
          <a:ext cx="889000" cy="1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164740</xdr:rowOff>
    </xdr:from>
    <xdr:to>
      <xdr:col>41</xdr:col>
      <xdr:colOff>101600</xdr:colOff>
      <xdr:row>97</xdr:row>
      <xdr:rowOff>94890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111417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9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77932</xdr:rowOff>
    </xdr:from>
    <xdr:to>
      <xdr:col>36</xdr:col>
      <xdr:colOff>165100</xdr:colOff>
      <xdr:row>98</xdr:row>
      <xdr:rowOff>8082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0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24609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8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18752</xdr:rowOff>
    </xdr:from>
    <xdr:to>
      <xdr:col>55</xdr:col>
      <xdr:colOff>50800</xdr:colOff>
      <xdr:row>98</xdr:row>
      <xdr:rowOff>120352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2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105129</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3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21532</xdr:rowOff>
    </xdr:from>
    <xdr:to>
      <xdr:col>50</xdr:col>
      <xdr:colOff>165100</xdr:colOff>
      <xdr:row>98</xdr:row>
      <xdr:rowOff>123132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2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114259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41703</xdr:rowOff>
    </xdr:from>
    <xdr:to>
      <xdr:col>46</xdr:col>
      <xdr:colOff>38100</xdr:colOff>
      <xdr:row>98</xdr:row>
      <xdr:rowOff>143303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4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134430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3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532</xdr:rowOff>
    </xdr:from>
    <xdr:to>
      <xdr:col>41</xdr:col>
      <xdr:colOff>101600</xdr:colOff>
      <xdr:row>98</xdr:row>
      <xdr:rowOff>102132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0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93259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9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19749</xdr:rowOff>
    </xdr:from>
    <xdr:to>
      <xdr:col>36</xdr:col>
      <xdr:colOff>165100</xdr:colOff>
      <xdr:row>98</xdr:row>
      <xdr:rowOff>121349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2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112476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1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52438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67388"/>
          <a:ext cx="1269" cy="1363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170565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4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52438</xdr:rowOff>
    </xdr:from>
    <xdr:to>
      <xdr:col>86</xdr:col>
      <xdr:colOff>25400</xdr:colOff>
      <xdr:row>31</xdr:row>
      <xdr:rowOff>52438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6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69397</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13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46520</xdr:rowOff>
    </xdr:from>
    <xdr:to>
      <xdr:col>85</xdr:col>
      <xdr:colOff>177800</xdr:colOff>
      <xdr:row>38</xdr:row>
      <xdr:rowOff>148120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95314</xdr:rowOff>
    </xdr:from>
    <xdr:to>
      <xdr:col>81</xdr:col>
      <xdr:colOff>101600</xdr:colOff>
      <xdr:row>39</xdr:row>
      <xdr:rowOff>25464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1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41991</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8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102362</xdr:rowOff>
    </xdr:from>
    <xdr:to>
      <xdr:col>76</xdr:col>
      <xdr:colOff>165100</xdr:colOff>
      <xdr:row>39</xdr:row>
      <xdr:rowOff>32512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49039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39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74308</xdr:rowOff>
    </xdr:from>
    <xdr:to>
      <xdr:col>72</xdr:col>
      <xdr:colOff>38100</xdr:colOff>
      <xdr:row>39</xdr:row>
      <xdr:rowOff>4458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20985</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6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51232</xdr:rowOff>
    </xdr:from>
    <xdr:to>
      <xdr:col>67</xdr:col>
      <xdr:colOff>101600</xdr:colOff>
      <xdr:row>38</xdr:row>
      <xdr:rowOff>152832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6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169359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4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16675</xdr:rowOff>
    </xdr:from>
    <xdr:to>
      <xdr:col>85</xdr:col>
      <xdr:colOff>126364</xdr:colOff>
      <xdr:row>79</xdr:row>
      <xdr:rowOff>12548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018175"/>
          <a:ext cx="1269" cy="153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16375</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6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12548</xdr:rowOff>
    </xdr:from>
    <xdr:to>
      <xdr:col>86</xdr:col>
      <xdr:colOff>25400</xdr:colOff>
      <xdr:row>79</xdr:row>
      <xdr:rowOff>12548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5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134802</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793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16675</xdr:rowOff>
    </xdr:from>
    <xdr:to>
      <xdr:col>86</xdr:col>
      <xdr:colOff>25400</xdr:colOff>
      <xdr:row>70</xdr:row>
      <xdr:rowOff>16675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0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38188</xdr:rowOff>
    </xdr:from>
    <xdr:to>
      <xdr:col>85</xdr:col>
      <xdr:colOff>127000</xdr:colOff>
      <xdr:row>77</xdr:row>
      <xdr:rowOff>55714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239838"/>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134459</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65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111582</xdr:rowOff>
    </xdr:from>
    <xdr:to>
      <xdr:col>85</xdr:col>
      <xdr:colOff>177800</xdr:colOff>
      <xdr:row>75</xdr:row>
      <xdr:rowOff>41732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27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38188</xdr:rowOff>
    </xdr:from>
    <xdr:to>
      <xdr:col>81</xdr:col>
      <xdr:colOff>50800</xdr:colOff>
      <xdr:row>77</xdr:row>
      <xdr:rowOff>44017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239838"/>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88341</xdr:rowOff>
    </xdr:from>
    <xdr:to>
      <xdr:col>81</xdr:col>
      <xdr:colOff>101600</xdr:colOff>
      <xdr:row>75</xdr:row>
      <xdr:rowOff>18491</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27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35018</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55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44017</xdr:rowOff>
    </xdr:from>
    <xdr:to>
      <xdr:col>76</xdr:col>
      <xdr:colOff>114300</xdr:colOff>
      <xdr:row>77</xdr:row>
      <xdr:rowOff>73189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245667"/>
          <a:ext cx="889000" cy="2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112331</xdr:rowOff>
    </xdr:from>
    <xdr:to>
      <xdr:col>76</xdr:col>
      <xdr:colOff>165100</xdr:colOff>
      <xdr:row>75</xdr:row>
      <xdr:rowOff>42481</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59008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5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73189</xdr:rowOff>
    </xdr:from>
    <xdr:to>
      <xdr:col>71</xdr:col>
      <xdr:colOff>177800</xdr:colOff>
      <xdr:row>77</xdr:row>
      <xdr:rowOff>91123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274839"/>
          <a:ext cx="889000" cy="1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139674</xdr:rowOff>
    </xdr:from>
    <xdr:to>
      <xdr:col>72</xdr:col>
      <xdr:colOff>38100</xdr:colOff>
      <xdr:row>75</xdr:row>
      <xdr:rowOff>69824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86351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6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148069</xdr:rowOff>
    </xdr:from>
    <xdr:to>
      <xdr:col>67</xdr:col>
      <xdr:colOff>101600</xdr:colOff>
      <xdr:row>75</xdr:row>
      <xdr:rowOff>78219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2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94746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61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4914</xdr:rowOff>
    </xdr:from>
    <xdr:to>
      <xdr:col>85</xdr:col>
      <xdr:colOff>177800</xdr:colOff>
      <xdr:row>77</xdr:row>
      <xdr:rowOff>106514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0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154791</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18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158838</xdr:rowOff>
    </xdr:from>
    <xdr:to>
      <xdr:col>81</xdr:col>
      <xdr:colOff>101600</xdr:colOff>
      <xdr:row>77</xdr:row>
      <xdr:rowOff>88988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18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80115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28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164667</xdr:rowOff>
    </xdr:from>
    <xdr:to>
      <xdr:col>76</xdr:col>
      <xdr:colOff>165100</xdr:colOff>
      <xdr:row>77</xdr:row>
      <xdr:rowOff>94817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9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85944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28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22389</xdr:rowOff>
    </xdr:from>
    <xdr:to>
      <xdr:col>72</xdr:col>
      <xdr:colOff>38100</xdr:colOff>
      <xdr:row>77</xdr:row>
      <xdr:rowOff>123989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2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115116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1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40323</xdr:rowOff>
    </xdr:from>
    <xdr:to>
      <xdr:col>67</xdr:col>
      <xdr:colOff>101600</xdr:colOff>
      <xdr:row>77</xdr:row>
      <xdr:rowOff>141923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4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133050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24747</xdr:rowOff>
    </xdr:from>
    <xdr:to>
      <xdr:col>85</xdr:col>
      <xdr:colOff>126364</xdr:colOff>
      <xdr:row>99</xdr:row>
      <xdr:rowOff>57452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26697"/>
          <a:ext cx="1269" cy="140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61279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3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57452</xdr:rowOff>
    </xdr:from>
    <xdr:to>
      <xdr:col>86</xdr:col>
      <xdr:colOff>25400</xdr:colOff>
      <xdr:row>99</xdr:row>
      <xdr:rowOff>57452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142874</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0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24747</xdr:rowOff>
    </xdr:from>
    <xdr:to>
      <xdr:col>86</xdr:col>
      <xdr:colOff>25400</xdr:colOff>
      <xdr:row>91</xdr:row>
      <xdr:rowOff>24747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2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138280</xdr:rowOff>
    </xdr:from>
    <xdr:to>
      <xdr:col>85</xdr:col>
      <xdr:colOff>127000</xdr:colOff>
      <xdr:row>97</xdr:row>
      <xdr:rowOff>111158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426030"/>
          <a:ext cx="838200" cy="31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124530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412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101653</xdr:rowOff>
    </xdr:from>
    <xdr:to>
      <xdr:col>85</xdr:col>
      <xdr:colOff>177800</xdr:colOff>
      <xdr:row>97</xdr:row>
      <xdr:rowOff>31803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56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125347</xdr:rowOff>
    </xdr:from>
    <xdr:to>
      <xdr:col>81</xdr:col>
      <xdr:colOff>50800</xdr:colOff>
      <xdr:row>95</xdr:row>
      <xdr:rowOff>138280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413097"/>
          <a:ext cx="889000" cy="1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10376</xdr:rowOff>
    </xdr:from>
    <xdr:to>
      <xdr:col>81</xdr:col>
      <xdr:colOff>101600</xdr:colOff>
      <xdr:row>96</xdr:row>
      <xdr:rowOff>111976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46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103103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5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125347</xdr:rowOff>
    </xdr:from>
    <xdr:to>
      <xdr:col>76</xdr:col>
      <xdr:colOff>114300</xdr:colOff>
      <xdr:row>98</xdr:row>
      <xdr:rowOff>61926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413097"/>
          <a:ext cx="889000" cy="45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109981</xdr:rowOff>
    </xdr:from>
    <xdr:to>
      <xdr:col>76</xdr:col>
      <xdr:colOff>165100</xdr:colOff>
      <xdr:row>96</xdr:row>
      <xdr:rowOff>40131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31258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4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28077</xdr:rowOff>
    </xdr:from>
    <xdr:to>
      <xdr:col>71</xdr:col>
      <xdr:colOff>177800</xdr:colOff>
      <xdr:row>98</xdr:row>
      <xdr:rowOff>61926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830177"/>
          <a:ext cx="889000" cy="3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79887</xdr:rowOff>
    </xdr:from>
    <xdr:to>
      <xdr:col>72</xdr:col>
      <xdr:colOff>38100</xdr:colOff>
      <xdr:row>98</xdr:row>
      <xdr:rowOff>10037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26564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48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141168</xdr:rowOff>
    </xdr:from>
    <xdr:to>
      <xdr:col>67</xdr:col>
      <xdr:colOff>101600</xdr:colOff>
      <xdr:row>98</xdr:row>
      <xdr:rowOff>71318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87845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60358</xdr:rowOff>
    </xdr:from>
    <xdr:to>
      <xdr:col>85</xdr:col>
      <xdr:colOff>177800</xdr:colOff>
      <xdr:row>97</xdr:row>
      <xdr:rowOff>161958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69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38785</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66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87480</xdr:rowOff>
    </xdr:from>
    <xdr:to>
      <xdr:col>81</xdr:col>
      <xdr:colOff>101600</xdr:colOff>
      <xdr:row>96</xdr:row>
      <xdr:rowOff>17630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37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34157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15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74547</xdr:rowOff>
    </xdr:from>
    <xdr:to>
      <xdr:col>76</xdr:col>
      <xdr:colOff>165100</xdr:colOff>
      <xdr:row>96</xdr:row>
      <xdr:rowOff>4697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3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21224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13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11126</xdr:rowOff>
    </xdr:from>
    <xdr:to>
      <xdr:col>72</xdr:col>
      <xdr:colOff>38100</xdr:colOff>
      <xdr:row>98</xdr:row>
      <xdr:rowOff>112726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1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103853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90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148727</xdr:rowOff>
    </xdr:from>
    <xdr:to>
      <xdr:col>67</xdr:col>
      <xdr:colOff>101600</xdr:colOff>
      <xdr:row>98</xdr:row>
      <xdr:rowOff>78877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77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70004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87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84322</xdr:rowOff>
    </xdr:from>
    <xdr:to>
      <xdr:col>116</xdr:col>
      <xdr:colOff>62864</xdr:colOff>
      <xdr:row>38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27822"/>
          <a:ext cx="1269" cy="13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30999</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00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84322</xdr:rowOff>
    </xdr:from>
    <xdr:to>
      <xdr:col>116</xdr:col>
      <xdr:colOff>152400</xdr:colOff>
      <xdr:row>30</xdr:row>
      <xdr:rowOff>84322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2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135780</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136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112903</xdr:rowOff>
    </xdr:from>
    <xdr:to>
      <xdr:col>116</xdr:col>
      <xdr:colOff>114300</xdr:colOff>
      <xdr:row>37</xdr:row>
      <xdr:rowOff>43053</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28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133591</xdr:rowOff>
    </xdr:from>
    <xdr:to>
      <xdr:col>112</xdr:col>
      <xdr:colOff>38100</xdr:colOff>
      <xdr:row>37</xdr:row>
      <xdr:rowOff>63741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30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80268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08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114503</xdr:rowOff>
    </xdr:from>
    <xdr:to>
      <xdr:col>107</xdr:col>
      <xdr:colOff>101600</xdr:colOff>
      <xdr:row>37</xdr:row>
      <xdr:rowOff>44653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28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61180</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06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87471</xdr:rowOff>
    </xdr:from>
    <xdr:to>
      <xdr:col>102</xdr:col>
      <xdr:colOff>165100</xdr:colOff>
      <xdr:row>37</xdr:row>
      <xdr:rowOff>17621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25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34148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03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154737</xdr:rowOff>
    </xdr:from>
    <xdr:to>
      <xdr:col>98</xdr:col>
      <xdr:colOff>38100</xdr:colOff>
      <xdr:row>37</xdr:row>
      <xdr:rowOff>84887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101414</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1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157393</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901343"/>
          <a:ext cx="1269" cy="118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104070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7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157393</xdr:rowOff>
    </xdr:from>
    <xdr:to>
      <xdr:col>116</xdr:col>
      <xdr:colOff>152400</xdr:colOff>
      <xdr:row>51</xdr:row>
      <xdr:rowOff>157393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90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137780</xdr:rowOff>
    </xdr:from>
    <xdr:to>
      <xdr:col>116</xdr:col>
      <xdr:colOff>63500</xdr:colOff>
      <xdr:row>58</xdr:row>
      <xdr:rowOff>137826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81880"/>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136831</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738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113954</xdr:rowOff>
    </xdr:from>
    <xdr:to>
      <xdr:col>116</xdr:col>
      <xdr:colOff>114300</xdr:colOff>
      <xdr:row>58</xdr:row>
      <xdr:rowOff>44104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8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137597</xdr:rowOff>
    </xdr:from>
    <xdr:to>
      <xdr:col>111</xdr:col>
      <xdr:colOff>177800</xdr:colOff>
      <xdr:row>58</xdr:row>
      <xdr:rowOff>137826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08169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109108</xdr:rowOff>
    </xdr:from>
    <xdr:to>
      <xdr:col>112</xdr:col>
      <xdr:colOff>38100</xdr:colOff>
      <xdr:row>58</xdr:row>
      <xdr:rowOff>39258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8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55785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65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136225</xdr:rowOff>
    </xdr:from>
    <xdr:to>
      <xdr:col>107</xdr:col>
      <xdr:colOff>50800</xdr:colOff>
      <xdr:row>58</xdr:row>
      <xdr:rowOff>137597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08032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97587</xdr:rowOff>
    </xdr:from>
    <xdr:to>
      <xdr:col>107</xdr:col>
      <xdr:colOff>101600</xdr:colOff>
      <xdr:row>58</xdr:row>
      <xdr:rowOff>27737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44264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64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136225</xdr:rowOff>
    </xdr:from>
    <xdr:to>
      <xdr:col>102</xdr:col>
      <xdr:colOff>114300</xdr:colOff>
      <xdr:row>58</xdr:row>
      <xdr:rowOff>136499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080325"/>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130002</xdr:rowOff>
    </xdr:from>
    <xdr:to>
      <xdr:col>102</xdr:col>
      <xdr:colOff>165100</xdr:colOff>
      <xdr:row>58</xdr:row>
      <xdr:rowOff>60152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76679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67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152908</xdr:rowOff>
    </xdr:from>
    <xdr:to>
      <xdr:col>98</xdr:col>
      <xdr:colOff>38100</xdr:colOff>
      <xdr:row>58</xdr:row>
      <xdr:rowOff>83058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99585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86980</xdr:rowOff>
    </xdr:from>
    <xdr:to>
      <xdr:col>116</xdr:col>
      <xdr:colOff>114300</xdr:colOff>
      <xdr:row>59</xdr:row>
      <xdr:rowOff>17130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3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1907</xdr:rowOff>
    </xdr:from>
    <xdr:ext cx="313932"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46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87026</xdr:rowOff>
    </xdr:from>
    <xdr:to>
      <xdr:col>112</xdr:col>
      <xdr:colOff>38100</xdr:colOff>
      <xdr:row>59</xdr:row>
      <xdr:rowOff>17176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3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8303</xdr:rowOff>
    </xdr:from>
    <xdr:ext cx="313932"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66333" y="10123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86797</xdr:rowOff>
    </xdr:from>
    <xdr:to>
      <xdr:col>107</xdr:col>
      <xdr:colOff>101600</xdr:colOff>
      <xdr:row>59</xdr:row>
      <xdr:rowOff>16947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3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8074</xdr:rowOff>
    </xdr:from>
    <xdr:ext cx="313932"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77333" y="101236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85425</xdr:rowOff>
    </xdr:from>
    <xdr:to>
      <xdr:col>102</xdr:col>
      <xdr:colOff>165100</xdr:colOff>
      <xdr:row>59</xdr:row>
      <xdr:rowOff>15575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2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6702</xdr:rowOff>
    </xdr:from>
    <xdr:ext cx="313932"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88333" y="101222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85699</xdr:rowOff>
    </xdr:from>
    <xdr:to>
      <xdr:col>98</xdr:col>
      <xdr:colOff>38100</xdr:colOff>
      <xdr:row>59</xdr:row>
      <xdr:rowOff>15849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6976</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99333" y="10122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163399</xdr:rowOff>
    </xdr:from>
    <xdr:to>
      <xdr:col>116</xdr:col>
      <xdr:colOff>62864</xdr:colOff>
      <xdr:row>78</xdr:row>
      <xdr:rowOff>102933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1993449"/>
          <a:ext cx="1269" cy="148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106760</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47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102933</xdr:rowOff>
    </xdr:from>
    <xdr:to>
      <xdr:col>116</xdr:col>
      <xdr:colOff>152400</xdr:colOff>
      <xdr:row>78</xdr:row>
      <xdr:rowOff>102933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47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110076</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76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163399</xdr:rowOff>
    </xdr:from>
    <xdr:to>
      <xdr:col>116</xdr:col>
      <xdr:colOff>152400</xdr:colOff>
      <xdr:row>69</xdr:row>
      <xdr:rowOff>163399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199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22219</xdr:rowOff>
    </xdr:from>
    <xdr:to>
      <xdr:col>116</xdr:col>
      <xdr:colOff>63500</xdr:colOff>
      <xdr:row>75</xdr:row>
      <xdr:rowOff>120574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2880969"/>
          <a:ext cx="838200" cy="9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165168</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852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15291</xdr:rowOff>
    </xdr:from>
    <xdr:to>
      <xdr:col>116</xdr:col>
      <xdr:colOff>114300</xdr:colOff>
      <xdr:row>75</xdr:row>
      <xdr:rowOff>116891</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87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120574</xdr:rowOff>
    </xdr:from>
    <xdr:to>
      <xdr:col>111</xdr:col>
      <xdr:colOff>177800</xdr:colOff>
      <xdr:row>76</xdr:row>
      <xdr:rowOff>2006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2979324"/>
          <a:ext cx="889000" cy="5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160204</xdr:rowOff>
    </xdr:from>
    <xdr:to>
      <xdr:col>112</xdr:col>
      <xdr:colOff>38100</xdr:colOff>
      <xdr:row>75</xdr:row>
      <xdr:rowOff>90354</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28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106881</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262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2006</xdr:rowOff>
    </xdr:from>
    <xdr:to>
      <xdr:col>107</xdr:col>
      <xdr:colOff>50800</xdr:colOff>
      <xdr:row>76</xdr:row>
      <xdr:rowOff>27687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3032206"/>
          <a:ext cx="889000" cy="2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144602</xdr:rowOff>
    </xdr:from>
    <xdr:to>
      <xdr:col>107</xdr:col>
      <xdr:colOff>101600</xdr:colOff>
      <xdr:row>75</xdr:row>
      <xdr:rowOff>74752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91279</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60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27115</xdr:rowOff>
    </xdr:from>
    <xdr:to>
      <xdr:col>102</xdr:col>
      <xdr:colOff>114300</xdr:colOff>
      <xdr:row>76</xdr:row>
      <xdr:rowOff>27687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656300" y="13057315"/>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27616</xdr:rowOff>
    </xdr:from>
    <xdr:to>
      <xdr:col>102</xdr:col>
      <xdr:colOff>165100</xdr:colOff>
      <xdr:row>75</xdr:row>
      <xdr:rowOff>129216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145743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6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163843</xdr:rowOff>
    </xdr:from>
    <xdr:to>
      <xdr:col>98</xdr:col>
      <xdr:colOff>38100</xdr:colOff>
      <xdr:row>75</xdr:row>
      <xdr:rowOff>93993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110520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62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142869</xdr:rowOff>
    </xdr:from>
    <xdr:to>
      <xdr:col>116</xdr:col>
      <xdr:colOff>114300</xdr:colOff>
      <xdr:row>75</xdr:row>
      <xdr:rowOff>73019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283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165746</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68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69774</xdr:rowOff>
    </xdr:from>
    <xdr:to>
      <xdr:col>112</xdr:col>
      <xdr:colOff>38100</xdr:colOff>
      <xdr:row>75</xdr:row>
      <xdr:rowOff>171374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292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162501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02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122657</xdr:rowOff>
    </xdr:from>
    <xdr:to>
      <xdr:col>107</xdr:col>
      <xdr:colOff>101600</xdr:colOff>
      <xdr:row>76</xdr:row>
      <xdr:rowOff>52806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29814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43933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0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148337</xdr:rowOff>
    </xdr:from>
    <xdr:to>
      <xdr:col>102</xdr:col>
      <xdr:colOff>165100</xdr:colOff>
      <xdr:row>76</xdr:row>
      <xdr:rowOff>78487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00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69614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09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147765</xdr:rowOff>
    </xdr:from>
    <xdr:to>
      <xdr:col>98</xdr:col>
      <xdr:colOff>38100</xdr:colOff>
      <xdr:row>76</xdr:row>
      <xdr:rowOff>77915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300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69042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09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は、ほとんどの科目において、類似団体平均を下回っている。その中でも特に人件費、物件費、維持補修費、補助費等、普通建設事業費、貸付金、公債費については類似団体内の順位が極めて低いことから全体的に見て、コストを抑えながらサービスを行っていることが分かる。今後も住民のニーズに応えながら、節度とメリハリの利いた財政運営に努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岐阜県神戸町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18,409
17,915
18.78
7,715,813
7,351,069
364,744
5,020,572
4,307,698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153416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484"/>
          <a:ext cx="127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153416</xdr:rowOff>
    </xdr:from>
    <xdr:to>
      <xdr:col>24</xdr:col>
      <xdr:colOff>63500</xdr:colOff>
      <xdr:row>39</xdr:row>
      <xdr:rowOff>73406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66851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50436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79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27559</xdr:rowOff>
    </xdr:from>
    <xdr:to>
      <xdr:col>24</xdr:col>
      <xdr:colOff>114300</xdr:colOff>
      <xdr:row>35</xdr:row>
      <xdr:rowOff>129159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121412</xdr:rowOff>
    </xdr:from>
    <xdr:to>
      <xdr:col>19</xdr:col>
      <xdr:colOff>177800</xdr:colOff>
      <xdr:row>39</xdr:row>
      <xdr:rowOff>73406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63651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83566</xdr:rowOff>
    </xdr:from>
    <xdr:to>
      <xdr:col>20</xdr:col>
      <xdr:colOff>38100</xdr:colOff>
      <xdr:row>36</xdr:row>
      <xdr:rowOff>13716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30243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121412</xdr:rowOff>
    </xdr:from>
    <xdr:to>
      <xdr:col>15</xdr:col>
      <xdr:colOff>50800</xdr:colOff>
      <xdr:row>39</xdr:row>
      <xdr:rowOff>4064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636512"/>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129667</xdr:rowOff>
    </xdr:from>
    <xdr:to>
      <xdr:col>15</xdr:col>
      <xdr:colOff>101600</xdr:colOff>
      <xdr:row>36</xdr:row>
      <xdr:rowOff>59817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76344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0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162941</xdr:rowOff>
    </xdr:from>
    <xdr:to>
      <xdr:col>10</xdr:col>
      <xdr:colOff>114300</xdr:colOff>
      <xdr:row>39</xdr:row>
      <xdr:rowOff>4064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678041"/>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165100</xdr:rowOff>
    </xdr:from>
    <xdr:to>
      <xdr:col>10</xdr:col>
      <xdr:colOff>165100</xdr:colOff>
      <xdr:row>36</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111777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4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5080</xdr:rowOff>
    </xdr:from>
    <xdr:to>
      <xdr:col>6</xdr:col>
      <xdr:colOff>38100</xdr:colOff>
      <xdr:row>35</xdr:row>
      <xdr:rowOff>106680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123207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8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102616</xdr:rowOff>
    </xdr:from>
    <xdr:to>
      <xdr:col>24</xdr:col>
      <xdr:colOff>114300</xdr:colOff>
      <xdr:row>39</xdr:row>
      <xdr:rowOff>32766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61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17543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53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22606</xdr:rowOff>
    </xdr:from>
    <xdr:to>
      <xdr:col>20</xdr:col>
      <xdr:colOff>38100</xdr:colOff>
      <xdr:row>39</xdr:row>
      <xdr:rowOff>124206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70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115333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80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70612</xdr:rowOff>
    </xdr:from>
    <xdr:to>
      <xdr:col>15</xdr:col>
      <xdr:colOff>101600</xdr:colOff>
      <xdr:row>39</xdr:row>
      <xdr:rowOff>762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163339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124714</xdr:rowOff>
    </xdr:from>
    <xdr:to>
      <xdr:col>10</xdr:col>
      <xdr:colOff>165100</xdr:colOff>
      <xdr:row>39</xdr:row>
      <xdr:rowOff>54864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6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45991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73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112141</xdr:rowOff>
    </xdr:from>
    <xdr:to>
      <xdr:col>6</xdr:col>
      <xdr:colOff>38100</xdr:colOff>
      <xdr:row>39</xdr:row>
      <xdr:rowOff>42291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62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33418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71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12303</xdr:rowOff>
    </xdr:from>
    <xdr:to>
      <xdr:col>24</xdr:col>
      <xdr:colOff>62865</xdr:colOff>
      <xdr:row>58</xdr:row>
      <xdr:rowOff>113144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756253"/>
          <a:ext cx="1270" cy="13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116971</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113144</xdr:rowOff>
    </xdr:from>
    <xdr:to>
      <xdr:col>24</xdr:col>
      <xdr:colOff>152400</xdr:colOff>
      <xdr:row>58</xdr:row>
      <xdr:rowOff>113144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57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130430</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531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12303</xdr:rowOff>
    </xdr:from>
    <xdr:to>
      <xdr:col>24</xdr:col>
      <xdr:colOff>152400</xdr:colOff>
      <xdr:row>51</xdr:row>
      <xdr:rowOff>12303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75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126536</xdr:rowOff>
    </xdr:from>
    <xdr:to>
      <xdr:col>24</xdr:col>
      <xdr:colOff>63500</xdr:colOff>
      <xdr:row>57</xdr:row>
      <xdr:rowOff>138500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9727736"/>
          <a:ext cx="838200" cy="18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75696</xdr:rowOff>
    </xdr:from>
    <xdr:ext cx="599010"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3339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52819</xdr:rowOff>
    </xdr:from>
    <xdr:to>
      <xdr:col>24</xdr:col>
      <xdr:colOff>114300</xdr:colOff>
      <xdr:row>55</xdr:row>
      <xdr:rowOff>154419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4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126536</xdr:rowOff>
    </xdr:from>
    <xdr:to>
      <xdr:col>19</xdr:col>
      <xdr:colOff>177800</xdr:colOff>
      <xdr:row>56</xdr:row>
      <xdr:rowOff>166580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9727736"/>
          <a:ext cx="889000" cy="4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2470</xdr:rowOff>
    </xdr:from>
    <xdr:to>
      <xdr:col>20</xdr:col>
      <xdr:colOff>38100</xdr:colOff>
      <xdr:row>55</xdr:row>
      <xdr:rowOff>104070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4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120597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497795" y="920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158226</xdr:rowOff>
    </xdr:from>
    <xdr:to>
      <xdr:col>15</xdr:col>
      <xdr:colOff>50800</xdr:colOff>
      <xdr:row>56</xdr:row>
      <xdr:rowOff>166580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9073626"/>
          <a:ext cx="889000" cy="69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142831</xdr:rowOff>
    </xdr:from>
    <xdr:to>
      <xdr:col>15</xdr:col>
      <xdr:colOff>101600</xdr:colOff>
      <xdr:row>55</xdr:row>
      <xdr:rowOff>72981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40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89508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08795" y="917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158226</xdr:rowOff>
    </xdr:from>
    <xdr:to>
      <xdr:col>10</xdr:col>
      <xdr:colOff>114300</xdr:colOff>
      <xdr:row>58</xdr:row>
      <xdr:rowOff>56061</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9073626"/>
          <a:ext cx="889000" cy="92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57344</xdr:rowOff>
    </xdr:from>
    <xdr:to>
      <xdr:col>10</xdr:col>
      <xdr:colOff>165100</xdr:colOff>
      <xdr:row>50</xdr:row>
      <xdr:rowOff>158944</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8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4021</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8405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14910</xdr:rowOff>
    </xdr:from>
    <xdr:to>
      <xdr:col>6</xdr:col>
      <xdr:colOff>38100</xdr:colOff>
      <xdr:row>56</xdr:row>
      <xdr:rowOff>116510</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6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133037</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39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87700</xdr:rowOff>
    </xdr:from>
    <xdr:to>
      <xdr:col>24</xdr:col>
      <xdr:colOff>114300</xdr:colOff>
      <xdr:row>58</xdr:row>
      <xdr:rowOff>17850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86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66127</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83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75736</xdr:rowOff>
    </xdr:from>
    <xdr:to>
      <xdr:col>20</xdr:col>
      <xdr:colOff>38100</xdr:colOff>
      <xdr:row>57</xdr:row>
      <xdr:rowOff>5886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67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168463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76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115780</xdr:rowOff>
    </xdr:from>
    <xdr:to>
      <xdr:col>15</xdr:col>
      <xdr:colOff>101600</xdr:colOff>
      <xdr:row>57</xdr:row>
      <xdr:rowOff>45930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7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37057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980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107426</xdr:rowOff>
    </xdr:from>
    <xdr:to>
      <xdr:col>10</xdr:col>
      <xdr:colOff>165100</xdr:colOff>
      <xdr:row>53</xdr:row>
      <xdr:rowOff>37576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02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28703</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9115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5261</xdr:rowOff>
    </xdr:from>
    <xdr:to>
      <xdr:col>6</xdr:col>
      <xdr:colOff>38100</xdr:colOff>
      <xdr:row>58</xdr:row>
      <xdr:rowOff>106861</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94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97988</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1004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130061</xdr:rowOff>
    </xdr:from>
    <xdr:to>
      <xdr:col>24</xdr:col>
      <xdr:colOff>62865</xdr:colOff>
      <xdr:row>77</xdr:row>
      <xdr:rowOff>69889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1960111"/>
          <a:ext cx="1270" cy="131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73716</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27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69889</xdr:rowOff>
    </xdr:from>
    <xdr:to>
      <xdr:col>24</xdr:col>
      <xdr:colOff>152400</xdr:colOff>
      <xdr:row>77</xdr:row>
      <xdr:rowOff>69889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27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76738</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3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130061</xdr:rowOff>
    </xdr:from>
    <xdr:to>
      <xdr:col>24</xdr:col>
      <xdr:colOff>152400</xdr:colOff>
      <xdr:row>69</xdr:row>
      <xdr:rowOff>130061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1960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60630</xdr:rowOff>
    </xdr:from>
    <xdr:to>
      <xdr:col>24</xdr:col>
      <xdr:colOff>63500</xdr:colOff>
      <xdr:row>77</xdr:row>
      <xdr:rowOff>135255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262280"/>
          <a:ext cx="838200" cy="7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120413</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6362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97536</xdr:rowOff>
    </xdr:from>
    <xdr:to>
      <xdr:col>24</xdr:col>
      <xdr:colOff>114300</xdr:colOff>
      <xdr:row>75</xdr:row>
      <xdr:rowOff>27686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78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45732</xdr:rowOff>
    </xdr:from>
    <xdr:to>
      <xdr:col>19</xdr:col>
      <xdr:colOff>177800</xdr:colOff>
      <xdr:row>77</xdr:row>
      <xdr:rowOff>135255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3247382"/>
          <a:ext cx="889000" cy="8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47282</xdr:rowOff>
    </xdr:from>
    <xdr:to>
      <xdr:col>20</xdr:col>
      <xdr:colOff>38100</xdr:colOff>
      <xdr:row>75</xdr:row>
      <xdr:rowOff>148882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9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165409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68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45732</xdr:rowOff>
    </xdr:from>
    <xdr:to>
      <xdr:col>15</xdr:col>
      <xdr:colOff>50800</xdr:colOff>
      <xdr:row>79</xdr:row>
      <xdr:rowOff>26454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247382"/>
          <a:ext cx="889000" cy="3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118643</xdr:rowOff>
    </xdr:from>
    <xdr:to>
      <xdr:col>15</xdr:col>
      <xdr:colOff>101600</xdr:colOff>
      <xdr:row>75</xdr:row>
      <xdr:rowOff>48793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80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65320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58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26454</xdr:rowOff>
    </xdr:from>
    <xdr:to>
      <xdr:col>10</xdr:col>
      <xdr:colOff>114300</xdr:colOff>
      <xdr:row>79</xdr:row>
      <xdr:rowOff>76912</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571004"/>
          <a:ext cx="889000" cy="5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164415</xdr:rowOff>
    </xdr:from>
    <xdr:to>
      <xdr:col>10</xdr:col>
      <xdr:colOff>165100</xdr:colOff>
      <xdr:row>77</xdr:row>
      <xdr:rowOff>94565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9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111091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6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55829</xdr:rowOff>
    </xdr:from>
    <xdr:to>
      <xdr:col>6</xdr:col>
      <xdr:colOff>38100</xdr:colOff>
      <xdr:row>77</xdr:row>
      <xdr:rowOff>157429</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2506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3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9830</xdr:rowOff>
    </xdr:from>
    <xdr:to>
      <xdr:col>24</xdr:col>
      <xdr:colOff>114300</xdr:colOff>
      <xdr:row>77</xdr:row>
      <xdr:rowOff>111430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21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96207</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126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84455</xdr:rowOff>
    </xdr:from>
    <xdr:to>
      <xdr:col>20</xdr:col>
      <xdr:colOff>38100</xdr:colOff>
      <xdr:row>78</xdr:row>
      <xdr:rowOff>14605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2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5732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378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166382</xdr:rowOff>
    </xdr:from>
    <xdr:to>
      <xdr:col>15</xdr:col>
      <xdr:colOff>101600</xdr:colOff>
      <xdr:row>77</xdr:row>
      <xdr:rowOff>96532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19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87659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289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147104</xdr:rowOff>
    </xdr:from>
    <xdr:to>
      <xdr:col>10</xdr:col>
      <xdr:colOff>165100</xdr:colOff>
      <xdr:row>79</xdr:row>
      <xdr:rowOff>77254</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52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68381</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61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26112</xdr:rowOff>
    </xdr:from>
    <xdr:to>
      <xdr:col>6</xdr:col>
      <xdr:colOff>38100</xdr:colOff>
      <xdr:row>79</xdr:row>
      <xdr:rowOff>127712</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57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118839</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66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55454</xdr:rowOff>
    </xdr:from>
    <xdr:to>
      <xdr:col>24</xdr:col>
      <xdr:colOff>62865</xdr:colOff>
      <xdr:row>99</xdr:row>
      <xdr:rowOff>21072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85954"/>
          <a:ext cx="1270" cy="1508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24899</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9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21072</xdr:rowOff>
    </xdr:from>
    <xdr:to>
      <xdr:col>24</xdr:col>
      <xdr:colOff>152400</xdr:colOff>
      <xdr:row>99</xdr:row>
      <xdr:rowOff>21072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99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2131</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6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55454</xdr:rowOff>
    </xdr:from>
    <xdr:to>
      <xdr:col>24</xdr:col>
      <xdr:colOff>152400</xdr:colOff>
      <xdr:row>90</xdr:row>
      <xdr:rowOff>55454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8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36175</xdr:rowOff>
    </xdr:from>
    <xdr:to>
      <xdr:col>24</xdr:col>
      <xdr:colOff>63500</xdr:colOff>
      <xdr:row>98</xdr:row>
      <xdr:rowOff>91435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838275"/>
          <a:ext cx="838200" cy="5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93825</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81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70948</xdr:rowOff>
    </xdr:from>
    <xdr:to>
      <xdr:col>24</xdr:col>
      <xdr:colOff>114300</xdr:colOff>
      <xdr:row>97</xdr:row>
      <xdr:rowOff>1098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3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36175</xdr:rowOff>
    </xdr:from>
    <xdr:to>
      <xdr:col>19</xdr:col>
      <xdr:colOff>177800</xdr:colOff>
      <xdr:row>98</xdr:row>
      <xdr:rowOff>86680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838275"/>
          <a:ext cx="889000" cy="5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102174</xdr:rowOff>
    </xdr:from>
    <xdr:to>
      <xdr:col>20</xdr:col>
      <xdr:colOff>38100</xdr:colOff>
      <xdr:row>97</xdr:row>
      <xdr:rowOff>32324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6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48851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33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86680</xdr:rowOff>
    </xdr:from>
    <xdr:to>
      <xdr:col>15</xdr:col>
      <xdr:colOff>50800</xdr:colOff>
      <xdr:row>99</xdr:row>
      <xdr:rowOff>10571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888780"/>
          <a:ext cx="889000" cy="9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67746</xdr:rowOff>
    </xdr:from>
    <xdr:to>
      <xdr:col>15</xdr:col>
      <xdr:colOff>101600</xdr:colOff>
      <xdr:row>96</xdr:row>
      <xdr:rowOff>169346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2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14423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30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10571</xdr:rowOff>
    </xdr:from>
    <xdr:to>
      <xdr:col>10</xdr:col>
      <xdr:colOff>114300</xdr:colOff>
      <xdr:row>99</xdr:row>
      <xdr:rowOff>55209</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984121"/>
          <a:ext cx="889000" cy="4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114564</xdr:rowOff>
    </xdr:from>
    <xdr:to>
      <xdr:col>10</xdr:col>
      <xdr:colOff>165100</xdr:colOff>
      <xdr:row>97</xdr:row>
      <xdr:rowOff>44714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57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61241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34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57445</xdr:rowOff>
    </xdr:from>
    <xdr:to>
      <xdr:col>6</xdr:col>
      <xdr:colOff>38100</xdr:colOff>
      <xdr:row>97</xdr:row>
      <xdr:rowOff>159045</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6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4122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46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40635</xdr:rowOff>
    </xdr:from>
    <xdr:to>
      <xdr:col>24</xdr:col>
      <xdr:colOff>114300</xdr:colOff>
      <xdr:row>98</xdr:row>
      <xdr:rowOff>142235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84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127012</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156825</xdr:rowOff>
    </xdr:from>
    <xdr:to>
      <xdr:col>20</xdr:col>
      <xdr:colOff>38100</xdr:colOff>
      <xdr:row>98</xdr:row>
      <xdr:rowOff>86975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78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78102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88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35880</xdr:rowOff>
    </xdr:from>
    <xdr:to>
      <xdr:col>15</xdr:col>
      <xdr:colOff>101600</xdr:colOff>
      <xdr:row>98</xdr:row>
      <xdr:rowOff>137480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83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128607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93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131221</xdr:rowOff>
    </xdr:from>
    <xdr:to>
      <xdr:col>10</xdr:col>
      <xdr:colOff>165100</xdr:colOff>
      <xdr:row>99</xdr:row>
      <xdr:rowOff>61371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93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52498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702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4409</xdr:rowOff>
    </xdr:from>
    <xdr:to>
      <xdr:col>6</xdr:col>
      <xdr:colOff>38100</xdr:colOff>
      <xdr:row>99</xdr:row>
      <xdr:rowOff>106009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97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97136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707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57861</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72811"/>
          <a:ext cx="1270" cy="1281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4538</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57861</xdr:rowOff>
    </xdr:from>
    <xdr:to>
      <xdr:col>55</xdr:col>
      <xdr:colOff>88900</xdr:colOff>
      <xdr:row>31</xdr:row>
      <xdr:rowOff>57861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137871</xdr:rowOff>
    </xdr:from>
    <xdr:to>
      <xdr:col>55</xdr:col>
      <xdr:colOff>0</xdr:colOff>
      <xdr:row>38</xdr:row>
      <xdr:rowOff>138329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52971"/>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44111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163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21234</xdr:rowOff>
    </xdr:from>
    <xdr:to>
      <xdr:col>55</xdr:col>
      <xdr:colOff>50800</xdr:colOff>
      <xdr:row>37</xdr:row>
      <xdr:rowOff>122834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138329</xdr:rowOff>
    </xdr:from>
    <xdr:to>
      <xdr:col>50</xdr:col>
      <xdr:colOff>114300</xdr:colOff>
      <xdr:row>38</xdr:row>
      <xdr:rowOff>138329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5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xdr:rowOff>
    </xdr:from>
    <xdr:to>
      <xdr:col>50</xdr:col>
      <xdr:colOff>165100</xdr:colOff>
      <xdr:row>37</xdr:row>
      <xdr:rowOff>103632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120159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138329</xdr:rowOff>
    </xdr:from>
    <xdr:to>
      <xdr:col>45</xdr:col>
      <xdr:colOff>177800</xdr:colOff>
      <xdr:row>38</xdr:row>
      <xdr:rowOff>138785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53429"/>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77013</xdr:rowOff>
    </xdr:from>
    <xdr:to>
      <xdr:col>46</xdr:col>
      <xdr:colOff>38100</xdr:colOff>
      <xdr:row>37</xdr:row>
      <xdr:rowOff>7163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24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23690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024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137871</xdr:rowOff>
    </xdr:from>
    <xdr:to>
      <xdr:col>41</xdr:col>
      <xdr:colOff>50800</xdr:colOff>
      <xdr:row>38</xdr:row>
      <xdr:rowOff>138785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5297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22149</xdr:rowOff>
    </xdr:from>
    <xdr:to>
      <xdr:col>41</xdr:col>
      <xdr:colOff>101600</xdr:colOff>
      <xdr:row>37</xdr:row>
      <xdr:rowOff>123749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140276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141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91643</xdr:rowOff>
    </xdr:from>
    <xdr:to>
      <xdr:col>36</xdr:col>
      <xdr:colOff>165100</xdr:colOff>
      <xdr:row>38</xdr:row>
      <xdr:rowOff>21793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38320</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10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87071</xdr:rowOff>
    </xdr:from>
    <xdr:to>
      <xdr:col>55</xdr:col>
      <xdr:colOff>50800</xdr:colOff>
      <xdr:row>39</xdr:row>
      <xdr:rowOff>17221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1998</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17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87529</xdr:rowOff>
    </xdr:from>
    <xdr:to>
      <xdr:col>50</xdr:col>
      <xdr:colOff>165100</xdr:colOff>
      <xdr:row>39</xdr:row>
      <xdr:rowOff>17679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8806</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87529</xdr:rowOff>
    </xdr:from>
    <xdr:to>
      <xdr:col>46</xdr:col>
      <xdr:colOff>38100</xdr:colOff>
      <xdr:row>39</xdr:row>
      <xdr:rowOff>17679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8806</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87985</xdr:rowOff>
    </xdr:from>
    <xdr:to>
      <xdr:col>41</xdr:col>
      <xdr:colOff>101600</xdr:colOff>
      <xdr:row>39</xdr:row>
      <xdr:rowOff>18135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9262</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87071</xdr:rowOff>
    </xdr:from>
    <xdr:to>
      <xdr:col>36</xdr:col>
      <xdr:colOff>165100</xdr:colOff>
      <xdr:row>39</xdr:row>
      <xdr:rowOff>17221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8348</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694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56653</xdr:rowOff>
    </xdr:from>
    <xdr:to>
      <xdr:col>54</xdr:col>
      <xdr:colOff>189865</xdr:colOff>
      <xdr:row>59</xdr:row>
      <xdr:rowOff>4695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29153"/>
          <a:ext cx="1270" cy="1491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8522</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2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4695</xdr:rowOff>
    </xdr:from>
    <xdr:to>
      <xdr:col>55</xdr:col>
      <xdr:colOff>88900</xdr:colOff>
      <xdr:row>59</xdr:row>
      <xdr:rowOff>4695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2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3330</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0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56653</xdr:rowOff>
    </xdr:from>
    <xdr:to>
      <xdr:col>55</xdr:col>
      <xdr:colOff>88900</xdr:colOff>
      <xdr:row>50</xdr:row>
      <xdr:rowOff>56653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2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155196</xdr:rowOff>
    </xdr:from>
    <xdr:to>
      <xdr:col>55</xdr:col>
      <xdr:colOff>0</xdr:colOff>
      <xdr:row>59</xdr:row>
      <xdr:rowOff>5952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099296"/>
          <a:ext cx="838200" cy="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14263</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444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162836</xdr:rowOff>
    </xdr:from>
    <xdr:to>
      <xdr:col>55</xdr:col>
      <xdr:colOff>50800</xdr:colOff>
      <xdr:row>56</xdr:row>
      <xdr:rowOff>92986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5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5952</xdr:rowOff>
    </xdr:from>
    <xdr:to>
      <xdr:col>50</xdr:col>
      <xdr:colOff>114300</xdr:colOff>
      <xdr:row>59</xdr:row>
      <xdr:rowOff>13284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10121502"/>
          <a:ext cx="889000" cy="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122978</xdr:rowOff>
    </xdr:from>
    <xdr:to>
      <xdr:col>50</xdr:col>
      <xdr:colOff>165100</xdr:colOff>
      <xdr:row>56</xdr:row>
      <xdr:rowOff>53128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55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69655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32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10247</xdr:rowOff>
    </xdr:from>
    <xdr:to>
      <xdr:col>45</xdr:col>
      <xdr:colOff>177800</xdr:colOff>
      <xdr:row>59</xdr:row>
      <xdr:rowOff>13284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10125797"/>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160190</xdr:rowOff>
    </xdr:from>
    <xdr:to>
      <xdr:col>46</xdr:col>
      <xdr:colOff>38100</xdr:colOff>
      <xdr:row>56</xdr:row>
      <xdr:rowOff>90340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5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106867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36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131111</xdr:rowOff>
    </xdr:from>
    <xdr:to>
      <xdr:col>41</xdr:col>
      <xdr:colOff>50800</xdr:colOff>
      <xdr:row>59</xdr:row>
      <xdr:rowOff>10247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10075211"/>
          <a:ext cx="889000" cy="5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151667</xdr:rowOff>
    </xdr:from>
    <xdr:to>
      <xdr:col>41</xdr:col>
      <xdr:colOff>101600</xdr:colOff>
      <xdr:row>56</xdr:row>
      <xdr:rowOff>81817</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98344</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3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37155</xdr:rowOff>
    </xdr:from>
    <xdr:to>
      <xdr:col>36</xdr:col>
      <xdr:colOff>165100</xdr:colOff>
      <xdr:row>56</xdr:row>
      <xdr:rowOff>138755</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6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155282</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4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104396</xdr:rowOff>
    </xdr:from>
    <xdr:to>
      <xdr:col>55</xdr:col>
      <xdr:colOff>50800</xdr:colOff>
      <xdr:row>59</xdr:row>
      <xdr:rowOff>34546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4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19323</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6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126602</xdr:rowOff>
    </xdr:from>
    <xdr:to>
      <xdr:col>50</xdr:col>
      <xdr:colOff>165100</xdr:colOff>
      <xdr:row>59</xdr:row>
      <xdr:rowOff>56752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7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47879</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16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133934</xdr:rowOff>
    </xdr:from>
    <xdr:to>
      <xdr:col>46</xdr:col>
      <xdr:colOff>38100</xdr:colOff>
      <xdr:row>59</xdr:row>
      <xdr:rowOff>64084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7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55211</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17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130897</xdr:rowOff>
    </xdr:from>
    <xdr:to>
      <xdr:col>41</xdr:col>
      <xdr:colOff>101600</xdr:colOff>
      <xdr:row>59</xdr:row>
      <xdr:rowOff>61047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7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52174</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16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80311</xdr:rowOff>
    </xdr:from>
    <xdr:to>
      <xdr:col>36</xdr:col>
      <xdr:colOff>165100</xdr:colOff>
      <xdr:row>59</xdr:row>
      <xdr:rowOff>10461</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2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1588</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11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169581</xdr:rowOff>
    </xdr:from>
    <xdr:to>
      <xdr:col>54</xdr:col>
      <xdr:colOff>189865</xdr:colOff>
      <xdr:row>79</xdr:row>
      <xdr:rowOff>63348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171081"/>
          <a:ext cx="1270" cy="1436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67175</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61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63348</xdr:rowOff>
    </xdr:from>
    <xdr:to>
      <xdr:col>55</xdr:col>
      <xdr:colOff>88900</xdr:colOff>
      <xdr:row>79</xdr:row>
      <xdr:rowOff>63348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607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116258</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94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169581</xdr:rowOff>
    </xdr:from>
    <xdr:to>
      <xdr:col>55</xdr:col>
      <xdr:colOff>88900</xdr:colOff>
      <xdr:row>70</xdr:row>
      <xdr:rowOff>169581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171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65798</xdr:rowOff>
    </xdr:from>
    <xdr:to>
      <xdr:col>55</xdr:col>
      <xdr:colOff>0</xdr:colOff>
      <xdr:row>78</xdr:row>
      <xdr:rowOff>154167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9639300" y="13438898"/>
          <a:ext cx="838200" cy="8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4106</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2862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152679</xdr:rowOff>
    </xdr:from>
    <xdr:to>
      <xdr:col>55</xdr:col>
      <xdr:colOff>50800</xdr:colOff>
      <xdr:row>76</xdr:row>
      <xdr:rowOff>82829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01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146427</xdr:rowOff>
    </xdr:from>
    <xdr:to>
      <xdr:col>50</xdr:col>
      <xdr:colOff>114300</xdr:colOff>
      <xdr:row>78</xdr:row>
      <xdr:rowOff>154167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8750300" y="13519527"/>
          <a:ext cx="889000" cy="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67640</xdr:rowOff>
    </xdr:from>
    <xdr:to>
      <xdr:col>50</xdr:col>
      <xdr:colOff>165100</xdr:colOff>
      <xdr:row>75</xdr:row>
      <xdr:rowOff>169239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29263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14317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270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68932</xdr:rowOff>
    </xdr:from>
    <xdr:to>
      <xdr:col>45</xdr:col>
      <xdr:colOff>177800</xdr:colOff>
      <xdr:row>78</xdr:row>
      <xdr:rowOff>146427</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7861300" y="13442032"/>
          <a:ext cx="889000" cy="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92982</xdr:rowOff>
    </xdr:from>
    <xdr:to>
      <xdr:col>46</xdr:col>
      <xdr:colOff>38100</xdr:colOff>
      <xdr:row>76</xdr:row>
      <xdr:rowOff>23132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29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39659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7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68932</xdr:rowOff>
    </xdr:from>
    <xdr:to>
      <xdr:col>41</xdr:col>
      <xdr:colOff>50800</xdr:colOff>
      <xdr:row>78</xdr:row>
      <xdr:rowOff>134899</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442032"/>
          <a:ext cx="889000" cy="6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32665</xdr:rowOff>
    </xdr:from>
    <xdr:to>
      <xdr:col>41</xdr:col>
      <xdr:colOff>101600</xdr:colOff>
      <xdr:row>75</xdr:row>
      <xdr:rowOff>134265</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150792</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26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81029</xdr:rowOff>
    </xdr:from>
    <xdr:to>
      <xdr:col>36</xdr:col>
      <xdr:colOff>165100</xdr:colOff>
      <xdr:row>77</xdr:row>
      <xdr:rowOff>11179</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11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27707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28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14998</xdr:rowOff>
    </xdr:from>
    <xdr:to>
      <xdr:col>55</xdr:col>
      <xdr:colOff>50800</xdr:colOff>
      <xdr:row>78</xdr:row>
      <xdr:rowOff>116598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38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164875</xdr:rowOff>
    </xdr:from>
    <xdr:ext cx="469744"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36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103367</xdr:rowOff>
    </xdr:from>
    <xdr:to>
      <xdr:col>50</xdr:col>
      <xdr:colOff>165100</xdr:colOff>
      <xdr:row>79</xdr:row>
      <xdr:rowOff>33517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47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24644</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404428" y="1356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95627</xdr:rowOff>
    </xdr:from>
    <xdr:to>
      <xdr:col>46</xdr:col>
      <xdr:colOff>38100</xdr:colOff>
      <xdr:row>79</xdr:row>
      <xdr:rowOff>25777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46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16904</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15428" y="1356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18132</xdr:rowOff>
    </xdr:from>
    <xdr:to>
      <xdr:col>41</xdr:col>
      <xdr:colOff>101600</xdr:colOff>
      <xdr:row>78</xdr:row>
      <xdr:rowOff>119732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3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110859</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626428" y="1348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84099</xdr:rowOff>
    </xdr:from>
    <xdr:to>
      <xdr:col>36</xdr:col>
      <xdr:colOff>165100</xdr:colOff>
      <xdr:row>79</xdr:row>
      <xdr:rowOff>14249</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45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5376</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37428" y="1354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134843</xdr:rowOff>
    </xdr:from>
    <xdr:to>
      <xdr:col>54</xdr:col>
      <xdr:colOff>189865</xdr:colOff>
      <xdr:row>97</xdr:row>
      <xdr:rowOff>109049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393893"/>
          <a:ext cx="1270" cy="1345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112876</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74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109049</xdr:rowOff>
    </xdr:from>
    <xdr:to>
      <xdr:col>55</xdr:col>
      <xdr:colOff>88900</xdr:colOff>
      <xdr:row>97</xdr:row>
      <xdr:rowOff>109049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739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81520</xdr:rowOff>
    </xdr:from>
    <xdr:ext cx="599010"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16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134843</xdr:rowOff>
    </xdr:from>
    <xdr:to>
      <xdr:col>55</xdr:col>
      <xdr:colOff>88900</xdr:colOff>
      <xdr:row>89</xdr:row>
      <xdr:rowOff>134843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3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138385</xdr:rowOff>
    </xdr:from>
    <xdr:to>
      <xdr:col>55</xdr:col>
      <xdr:colOff>0</xdr:colOff>
      <xdr:row>96</xdr:row>
      <xdr:rowOff>135813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426135"/>
          <a:ext cx="838200" cy="16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106405</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051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83528</xdr:rowOff>
    </xdr:from>
    <xdr:to>
      <xdr:col>55</xdr:col>
      <xdr:colOff>50800</xdr:colOff>
      <xdr:row>95</xdr:row>
      <xdr:rowOff>13678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1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135813</xdr:rowOff>
    </xdr:from>
    <xdr:to>
      <xdr:col>50</xdr:col>
      <xdr:colOff>114300</xdr:colOff>
      <xdr:row>97</xdr:row>
      <xdr:rowOff>153149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8750300" y="16595013"/>
          <a:ext cx="889000" cy="18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62058</xdr:rowOff>
    </xdr:from>
    <xdr:to>
      <xdr:col>50</xdr:col>
      <xdr:colOff>165100</xdr:colOff>
      <xdr:row>94</xdr:row>
      <xdr:rowOff>163658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17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8735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595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75806</xdr:rowOff>
    </xdr:from>
    <xdr:to>
      <xdr:col>45</xdr:col>
      <xdr:colOff>177800</xdr:colOff>
      <xdr:row>97</xdr:row>
      <xdr:rowOff>153149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6706456"/>
          <a:ext cx="8890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120962</xdr:rowOff>
    </xdr:from>
    <xdr:to>
      <xdr:col>46</xdr:col>
      <xdr:colOff>38100</xdr:colOff>
      <xdr:row>95</xdr:row>
      <xdr:rowOff>51112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67639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0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170371</xdr:rowOff>
    </xdr:from>
    <xdr:to>
      <xdr:col>41</xdr:col>
      <xdr:colOff>50800</xdr:colOff>
      <xdr:row>97</xdr:row>
      <xdr:rowOff>75806</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6629571"/>
          <a:ext cx="889000" cy="7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90957</xdr:rowOff>
    </xdr:from>
    <xdr:to>
      <xdr:col>41</xdr:col>
      <xdr:colOff>101600</xdr:colOff>
      <xdr:row>95</xdr:row>
      <xdr:rowOff>21107</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2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37634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598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3651</xdr:rowOff>
    </xdr:from>
    <xdr:to>
      <xdr:col>36</xdr:col>
      <xdr:colOff>165100</xdr:colOff>
      <xdr:row>94</xdr:row>
      <xdr:rowOff>105251</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11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121778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58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87585</xdr:rowOff>
    </xdr:from>
    <xdr:to>
      <xdr:col>55</xdr:col>
      <xdr:colOff>50800</xdr:colOff>
      <xdr:row>96</xdr:row>
      <xdr:rowOff>17735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3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66012</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35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85013</xdr:rowOff>
    </xdr:from>
    <xdr:to>
      <xdr:col>50</xdr:col>
      <xdr:colOff>165100</xdr:colOff>
      <xdr:row>97</xdr:row>
      <xdr:rowOff>15163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54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6290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63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102349</xdr:rowOff>
    </xdr:from>
    <xdr:to>
      <xdr:col>46</xdr:col>
      <xdr:colOff>38100</xdr:colOff>
      <xdr:row>98</xdr:row>
      <xdr:rowOff>32499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73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23626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82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25006</xdr:rowOff>
    </xdr:from>
    <xdr:to>
      <xdr:col>41</xdr:col>
      <xdr:colOff>101600</xdr:colOff>
      <xdr:row>97</xdr:row>
      <xdr:rowOff>126606</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6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117733</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74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119571</xdr:rowOff>
    </xdr:from>
    <xdr:to>
      <xdr:col>36</xdr:col>
      <xdr:colOff>165100</xdr:colOff>
      <xdr:row>97</xdr:row>
      <xdr:rowOff>49721</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57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40848</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67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88045</xdr:rowOff>
    </xdr:from>
    <xdr:to>
      <xdr:col>85</xdr:col>
      <xdr:colOff>126364</xdr:colOff>
      <xdr:row>38</xdr:row>
      <xdr:rowOff>74457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574445"/>
          <a:ext cx="1269" cy="1015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78284</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59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74457</xdr:rowOff>
    </xdr:from>
    <xdr:to>
      <xdr:col>86</xdr:col>
      <xdr:colOff>25400</xdr:colOff>
      <xdr:row>38</xdr:row>
      <xdr:rowOff>74457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58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34722</xdr:rowOff>
    </xdr:from>
    <xdr:ext cx="599010"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34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88045</xdr:rowOff>
    </xdr:from>
    <xdr:to>
      <xdr:col>86</xdr:col>
      <xdr:colOff>25400</xdr:colOff>
      <xdr:row>32</xdr:row>
      <xdr:rowOff>88045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5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67280</xdr:rowOff>
    </xdr:from>
    <xdr:to>
      <xdr:col>85</xdr:col>
      <xdr:colOff>127000</xdr:colOff>
      <xdr:row>38</xdr:row>
      <xdr:rowOff>73246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582380"/>
          <a:ext cx="838200" cy="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134610</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306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111733</xdr:rowOff>
    </xdr:from>
    <xdr:to>
      <xdr:col>85</xdr:col>
      <xdr:colOff>177800</xdr:colOff>
      <xdr:row>38</xdr:row>
      <xdr:rowOff>41883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45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73246</xdr:rowOff>
    </xdr:from>
    <xdr:to>
      <xdr:col>81</xdr:col>
      <xdr:colOff>50800</xdr:colOff>
      <xdr:row>38</xdr:row>
      <xdr:rowOff>73489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588346"/>
          <a:ext cx="889000" cy="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139416</xdr:rowOff>
    </xdr:from>
    <xdr:to>
      <xdr:col>81</xdr:col>
      <xdr:colOff>101600</xdr:colOff>
      <xdr:row>38</xdr:row>
      <xdr:rowOff>69566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48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86093</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25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66754</xdr:rowOff>
    </xdr:from>
    <xdr:to>
      <xdr:col>76</xdr:col>
      <xdr:colOff>114300</xdr:colOff>
      <xdr:row>38</xdr:row>
      <xdr:rowOff>73489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581854"/>
          <a:ext cx="889000" cy="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140637</xdr:rowOff>
    </xdr:from>
    <xdr:to>
      <xdr:col>76</xdr:col>
      <xdr:colOff>165100</xdr:colOff>
      <xdr:row>38</xdr:row>
      <xdr:rowOff>70786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4842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87314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25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66754</xdr:rowOff>
    </xdr:from>
    <xdr:to>
      <xdr:col>71</xdr:col>
      <xdr:colOff>177800</xdr:colOff>
      <xdr:row>38</xdr:row>
      <xdr:rowOff>72798</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581854"/>
          <a:ext cx="889000" cy="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115029</xdr:rowOff>
    </xdr:from>
    <xdr:to>
      <xdr:col>72</xdr:col>
      <xdr:colOff>38100</xdr:colOff>
      <xdr:row>38</xdr:row>
      <xdr:rowOff>45179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45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61706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2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133921</xdr:rowOff>
    </xdr:from>
    <xdr:to>
      <xdr:col>67</xdr:col>
      <xdr:colOff>101600</xdr:colOff>
      <xdr:row>38</xdr:row>
      <xdr:rowOff>64071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7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80598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25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16480</xdr:rowOff>
    </xdr:from>
    <xdr:to>
      <xdr:col>85</xdr:col>
      <xdr:colOff>177800</xdr:colOff>
      <xdr:row>38</xdr:row>
      <xdr:rowOff>118080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53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102857</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44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22446</xdr:rowOff>
    </xdr:from>
    <xdr:to>
      <xdr:col>81</xdr:col>
      <xdr:colOff>101600</xdr:colOff>
      <xdr:row>38</xdr:row>
      <xdr:rowOff>124046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53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115173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63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22689</xdr:rowOff>
    </xdr:from>
    <xdr:to>
      <xdr:col>76</xdr:col>
      <xdr:colOff>165100</xdr:colOff>
      <xdr:row>38</xdr:row>
      <xdr:rowOff>124289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53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115416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63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15954</xdr:rowOff>
    </xdr:from>
    <xdr:to>
      <xdr:col>72</xdr:col>
      <xdr:colOff>38100</xdr:colOff>
      <xdr:row>38</xdr:row>
      <xdr:rowOff>117554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5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108681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6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21998</xdr:rowOff>
    </xdr:from>
    <xdr:to>
      <xdr:col>67</xdr:col>
      <xdr:colOff>101600</xdr:colOff>
      <xdr:row>38</xdr:row>
      <xdr:rowOff>123598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53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114725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62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37579</xdr:rowOff>
    </xdr:from>
    <xdr:to>
      <xdr:col>85</xdr:col>
      <xdr:colOff>126364</xdr:colOff>
      <xdr:row>58</xdr:row>
      <xdr:rowOff>129197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10079"/>
          <a:ext cx="1269" cy="146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133024</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7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129197</xdr:rowOff>
    </xdr:from>
    <xdr:to>
      <xdr:col>86</xdr:col>
      <xdr:colOff>25400</xdr:colOff>
      <xdr:row>58</xdr:row>
      <xdr:rowOff>129197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7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155706</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38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37579</xdr:rowOff>
    </xdr:from>
    <xdr:to>
      <xdr:col>86</xdr:col>
      <xdr:colOff>25400</xdr:colOff>
      <xdr:row>50</xdr:row>
      <xdr:rowOff>37579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10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40691</xdr:rowOff>
    </xdr:from>
    <xdr:to>
      <xdr:col>85</xdr:col>
      <xdr:colOff>127000</xdr:colOff>
      <xdr:row>58</xdr:row>
      <xdr:rowOff>41732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984791"/>
          <a:ext cx="838200" cy="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157751</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16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134874</xdr:rowOff>
    </xdr:from>
    <xdr:to>
      <xdr:col>85</xdr:col>
      <xdr:colOff>177800</xdr:colOff>
      <xdr:row>56</xdr:row>
      <xdr:rowOff>65024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6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41732</xdr:rowOff>
    </xdr:from>
    <xdr:to>
      <xdr:col>81</xdr:col>
      <xdr:colOff>50800</xdr:colOff>
      <xdr:row>58</xdr:row>
      <xdr:rowOff>52718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985832"/>
          <a:ext cx="889000" cy="1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34213</xdr:rowOff>
    </xdr:from>
    <xdr:to>
      <xdr:col>81</xdr:col>
      <xdr:colOff>101600</xdr:colOff>
      <xdr:row>56</xdr:row>
      <xdr:rowOff>135813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3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152340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1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20854</xdr:rowOff>
    </xdr:from>
    <xdr:to>
      <xdr:col>76</xdr:col>
      <xdr:colOff>114300</xdr:colOff>
      <xdr:row>58</xdr:row>
      <xdr:rowOff>52718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793504"/>
          <a:ext cx="889000" cy="20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59563</xdr:rowOff>
    </xdr:from>
    <xdr:to>
      <xdr:col>76</xdr:col>
      <xdr:colOff>165100</xdr:colOff>
      <xdr:row>56</xdr:row>
      <xdr:rowOff>161163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6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6240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3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20854</xdr:rowOff>
    </xdr:from>
    <xdr:to>
      <xdr:col>71</xdr:col>
      <xdr:colOff>177800</xdr:colOff>
      <xdr:row>58</xdr:row>
      <xdr:rowOff>90767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93504"/>
          <a:ext cx="889000" cy="24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33451</xdr:rowOff>
    </xdr:from>
    <xdr:to>
      <xdr:col>72</xdr:col>
      <xdr:colOff>38100</xdr:colOff>
      <xdr:row>56</xdr:row>
      <xdr:rowOff>135051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3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151578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0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78740</xdr:rowOff>
    </xdr:from>
    <xdr:to>
      <xdr:col>67</xdr:col>
      <xdr:colOff>101600</xdr:colOff>
      <xdr:row>57</xdr:row>
      <xdr:rowOff>8890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25417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161341</xdr:rowOff>
    </xdr:from>
    <xdr:to>
      <xdr:col>85</xdr:col>
      <xdr:colOff>177800</xdr:colOff>
      <xdr:row>58</xdr:row>
      <xdr:rowOff>91491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93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76268</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8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162382</xdr:rowOff>
    </xdr:from>
    <xdr:to>
      <xdr:col>81</xdr:col>
      <xdr:colOff>101600</xdr:colOff>
      <xdr:row>58</xdr:row>
      <xdr:rowOff>92532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9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83659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1002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1918</xdr:rowOff>
    </xdr:from>
    <xdr:to>
      <xdr:col>76</xdr:col>
      <xdr:colOff>165100</xdr:colOff>
      <xdr:row>58</xdr:row>
      <xdr:rowOff>103518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94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94645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1003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141504</xdr:rowOff>
    </xdr:from>
    <xdr:to>
      <xdr:col>72</xdr:col>
      <xdr:colOff>38100</xdr:colOff>
      <xdr:row>57</xdr:row>
      <xdr:rowOff>71654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4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62781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3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39967</xdr:rowOff>
    </xdr:from>
    <xdr:to>
      <xdr:col>67</xdr:col>
      <xdr:colOff>101600</xdr:colOff>
      <xdr:row>58</xdr:row>
      <xdr:rowOff>141567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98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132694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07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52439</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25389"/>
          <a:ext cx="1269" cy="1363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170566</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00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52439</xdr:rowOff>
    </xdr:from>
    <xdr:to>
      <xdr:col>86</xdr:col>
      <xdr:colOff>25400</xdr:colOff>
      <xdr:row>71</xdr:row>
      <xdr:rowOff>52439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2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69397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71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46520</xdr:rowOff>
    </xdr:from>
    <xdr:to>
      <xdr:col>85</xdr:col>
      <xdr:colOff>177800</xdr:colOff>
      <xdr:row>78</xdr:row>
      <xdr:rowOff>148120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95314</xdr:rowOff>
    </xdr:from>
    <xdr:to>
      <xdr:col>81</xdr:col>
      <xdr:colOff>101600</xdr:colOff>
      <xdr:row>79</xdr:row>
      <xdr:rowOff>25464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41991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2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101600</xdr:rowOff>
    </xdr:from>
    <xdr:to>
      <xdr:col>76</xdr:col>
      <xdr:colOff>165100</xdr:colOff>
      <xdr:row>79</xdr:row>
      <xdr:rowOff>31750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48277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74307</xdr:rowOff>
    </xdr:from>
    <xdr:to>
      <xdr:col>72</xdr:col>
      <xdr:colOff>38100</xdr:colOff>
      <xdr:row>79</xdr:row>
      <xdr:rowOff>4457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20984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22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50178</xdr:rowOff>
    </xdr:from>
    <xdr:to>
      <xdr:col>67</xdr:col>
      <xdr:colOff>101600</xdr:colOff>
      <xdr:row>78</xdr:row>
      <xdr:rowOff>151778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168305</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9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16675</xdr:rowOff>
    </xdr:from>
    <xdr:to>
      <xdr:col>85</xdr:col>
      <xdr:colOff>126364</xdr:colOff>
      <xdr:row>99</xdr:row>
      <xdr:rowOff>12548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47175"/>
          <a:ext cx="1269" cy="153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16375</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8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12548</xdr:rowOff>
    </xdr:from>
    <xdr:to>
      <xdr:col>86</xdr:col>
      <xdr:colOff>25400</xdr:colOff>
      <xdr:row>99</xdr:row>
      <xdr:rowOff>12548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8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134802</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2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16675</xdr:rowOff>
    </xdr:from>
    <xdr:to>
      <xdr:col>86</xdr:col>
      <xdr:colOff>25400</xdr:colOff>
      <xdr:row>90</xdr:row>
      <xdr:rowOff>16675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38188</xdr:rowOff>
    </xdr:from>
    <xdr:to>
      <xdr:col>85</xdr:col>
      <xdr:colOff>127000</xdr:colOff>
      <xdr:row>97</xdr:row>
      <xdr:rowOff>55714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668838"/>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134447</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079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111570</xdr:rowOff>
    </xdr:from>
    <xdr:to>
      <xdr:col>85</xdr:col>
      <xdr:colOff>177800</xdr:colOff>
      <xdr:row>95</xdr:row>
      <xdr:rowOff>41720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2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38188</xdr:rowOff>
    </xdr:from>
    <xdr:to>
      <xdr:col>81</xdr:col>
      <xdr:colOff>50800</xdr:colOff>
      <xdr:row>97</xdr:row>
      <xdr:rowOff>43942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668838"/>
          <a:ext cx="889000" cy="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88316</xdr:rowOff>
    </xdr:from>
    <xdr:to>
      <xdr:col>81</xdr:col>
      <xdr:colOff>101600</xdr:colOff>
      <xdr:row>95</xdr:row>
      <xdr:rowOff>18466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0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34993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597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43942</xdr:rowOff>
    </xdr:from>
    <xdr:to>
      <xdr:col>76</xdr:col>
      <xdr:colOff>114300</xdr:colOff>
      <xdr:row>97</xdr:row>
      <xdr:rowOff>73189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674592"/>
          <a:ext cx="889000" cy="2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112319</xdr:rowOff>
    </xdr:from>
    <xdr:to>
      <xdr:col>76</xdr:col>
      <xdr:colOff>165100</xdr:colOff>
      <xdr:row>95</xdr:row>
      <xdr:rowOff>42469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58996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73189</xdr:rowOff>
    </xdr:from>
    <xdr:to>
      <xdr:col>71</xdr:col>
      <xdr:colOff>177800</xdr:colOff>
      <xdr:row>97</xdr:row>
      <xdr:rowOff>91123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703839"/>
          <a:ext cx="889000" cy="1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139661</xdr:rowOff>
    </xdr:from>
    <xdr:to>
      <xdr:col>72</xdr:col>
      <xdr:colOff>38100</xdr:colOff>
      <xdr:row>95</xdr:row>
      <xdr:rowOff>69811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86338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0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148019</xdr:rowOff>
    </xdr:from>
    <xdr:to>
      <xdr:col>67</xdr:col>
      <xdr:colOff>101600</xdr:colOff>
      <xdr:row>95</xdr:row>
      <xdr:rowOff>78169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94696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3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4914</xdr:rowOff>
    </xdr:from>
    <xdr:to>
      <xdr:col>85</xdr:col>
      <xdr:colOff>177800</xdr:colOff>
      <xdr:row>97</xdr:row>
      <xdr:rowOff>106514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63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154791</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61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158838</xdr:rowOff>
    </xdr:from>
    <xdr:to>
      <xdr:col>81</xdr:col>
      <xdr:colOff>101600</xdr:colOff>
      <xdr:row>97</xdr:row>
      <xdr:rowOff>88988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61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80115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71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164592</xdr:rowOff>
    </xdr:from>
    <xdr:to>
      <xdr:col>76</xdr:col>
      <xdr:colOff>165100</xdr:colOff>
      <xdr:row>97</xdr:row>
      <xdr:rowOff>94742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62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85869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71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22389</xdr:rowOff>
    </xdr:from>
    <xdr:to>
      <xdr:col>72</xdr:col>
      <xdr:colOff>38100</xdr:colOff>
      <xdr:row>97</xdr:row>
      <xdr:rowOff>123989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65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115116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7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40323</xdr:rowOff>
    </xdr:from>
    <xdr:to>
      <xdr:col>67</xdr:col>
      <xdr:colOff>101600</xdr:colOff>
      <xdr:row>97</xdr:row>
      <xdr:rowOff>141923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67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133050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76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141986</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569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88663</xdr:rowOff>
    </xdr:from>
    <xdr:ext cx="378565"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32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141986</xdr:rowOff>
    </xdr:from>
    <xdr:to>
      <xdr:col>116</xdr:col>
      <xdr:colOff>152400</xdr:colOff>
      <xdr:row>31</xdr:row>
      <xdr:rowOff>141986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47752</xdr:rowOff>
    </xdr:from>
    <xdr:to>
      <xdr:col>112</xdr:col>
      <xdr:colOff>38100</xdr:colOff>
      <xdr:row>38</xdr:row>
      <xdr:rowOff>149352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165879</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47752</xdr:rowOff>
    </xdr:from>
    <xdr:to>
      <xdr:col>107</xdr:col>
      <xdr:colOff>101600</xdr:colOff>
      <xdr:row>38</xdr:row>
      <xdr:rowOff>149352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165879</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155194</xdr:rowOff>
    </xdr:from>
    <xdr:to>
      <xdr:col>102</xdr:col>
      <xdr:colOff>165100</xdr:colOff>
      <xdr:row>37</xdr:row>
      <xdr:rowOff>85344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101871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132334</xdr:rowOff>
    </xdr:from>
    <xdr:to>
      <xdr:col>98</xdr:col>
      <xdr:colOff>38100</xdr:colOff>
      <xdr:row>36</xdr:row>
      <xdr:rowOff>62484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79011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5908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すべてにおいて、類似団体平均より、一人あたりのコストは少なくなっている。また、衛生費や消防費が比較的少ないのは、一部事務組合で事務を行っていることが大きな要因であると考えられる。今後とも、コストを抑え効率的な行政運営を行っていけるよう努め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岐阜県神戸町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財政調整基金残高については、前年度より</a:t>
          </a:r>
          <a:r>
            <a:rPr kumimoji="1" lang="en-US" altLang="ja-JP" sz="1400">
              <a:latin typeface="ＭＳ ゴシック" pitchFamily="49" charset="-128"/>
              <a:ea typeface="ＭＳ ゴシック" pitchFamily="49" charset="-128"/>
            </a:rPr>
            <a:t>3.16</a:t>
          </a:r>
          <a:r>
            <a:rPr kumimoji="1" lang="ja-JP" altLang="en-US" sz="1400">
              <a:latin typeface="ＭＳ ゴシック" pitchFamily="49" charset="-128"/>
              <a:ea typeface="ＭＳ ゴシック" pitchFamily="49" charset="-128"/>
            </a:rPr>
            <a:t>ポイント減少した。標準財政規模の増加と財政調整基金からの繰入による残高の減少が要因と考えられる。また、実質収支額については</a:t>
          </a:r>
          <a:r>
            <a:rPr kumimoji="1" lang="en-US" altLang="ja-JP" sz="1400">
              <a:latin typeface="ＭＳ ゴシック" pitchFamily="49" charset="-128"/>
              <a:ea typeface="ＭＳ ゴシック" pitchFamily="49" charset="-128"/>
            </a:rPr>
            <a:t>2.20</a:t>
          </a:r>
          <a:r>
            <a:rPr kumimoji="1" lang="ja-JP" altLang="en-US" sz="1400">
              <a:latin typeface="ＭＳ ゴシック" pitchFamily="49" charset="-128"/>
              <a:ea typeface="ＭＳ ゴシック" pitchFamily="49" charset="-128"/>
            </a:rPr>
            <a:t>ポイント増加したが実質単年度収支は、直近</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か年で最も低い数値となった。今後も、基金の取崩しだけでなく、余裕のある年度は積立をすることが必要である。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岐阜県神戸町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前年度に引き続き、赤字が生じている会計は存在しない。今後も事業の適正化を図り、各会計が健全な状況で推移していくように努める。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岐阜県神戸町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年度以降、元利償還金は増加傾向にあったが、令和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減少。また算入公債費等も減少したが実質公債費比率の分子の数値が増加傾向にある。今後も大型事業の実施に伴う新規普通債の発行により今後公債費が増加することが予測されることから、節度とメリハリのある 財政運営に努める必要がある。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岐阜県神戸町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年度の地方債現在高は昨年度に引き続き減少したがその他の繰入見込額、負担見込額全体の総額が増加をしたため、将来負担額が増加している。また、充当可能財源等が減少したため、将来負担比率の分子は 前年度比で増加している。今後も地方債の新規発行等による将来負担額の増加が 予測されるため、事業の適正な取捨選択を行い、財政の健全化に努めていく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岐阜県神戸町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・令和５年度末の基金残高は、普通会計で約３，６３５百万円となっており、前年度から約７１百万円の減少となっている。 これは、その他特定目的基金のうち、ふるさと納税基金の積立により約４９百万円増加したが、財政調整基金を３３６百万円取り崩したことにより基金残高全体が減少した主な要因であると考えられる。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べての事務事業において評価を実施し、より一層事務の再点検や見直しを進め、費用対効果の小さい事務事業については計画的に廃止・縮小するなど、事業の取捨選択を行い、健全かつ適切な財政運営の堅持に努め、今後も、持続可能なまちづくりをしていくために、計画的な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・ふるさと納税基金：子どもの保育や教育環境の整備、文化及び歴史保存の事業、社会保障に関わる町単独経費、まちづくり事業の振興を図る。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・公共施設整備基金：公共施設の整備等の振興を図る。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・ふるさと振興地域福祉基金：高齢者社会に対応し、地域ぐるみで温かい福祉社会を築いていくための振興を図る。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・ふるさと納税基金：ふるさと納税寄附金約１５０百万円を積立てしたことで増加している。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・ふるさと納税基金：今後もふるさと納税寄付金は継続して積立をしていく。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・令和４年度からは養老線存続に係る経費に１００百万円ずつ取り崩しをしていく。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・令和５年度末の基金残高は、約１，９０６百万円となっており、前年度から約１１５百万円の減少となっている。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・大規模な建設事業計画や大規模災害の発生など不測の事態に対する財源確保の観点から、これまで同様、予算編成や予算執行における効率化の徹底を図っていく。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・財政調整基金の残高が標準財政規模の２０％を数値目標とし、現状の残高を維持していけるよう計画的に積立をしていく。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・令和５年度末の基金残高は、約３２８百万円となっており、対前年度比では増減は見受けられない。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・今後、金利変動等の公債費の償還リスクや、町内各施設の長寿命化対策における町債の新規発行による公債費の増加に備えるため、減債基金を計画的に積立していく。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22" zoomScale="85" zoomScaleNormal="85" workbookViewId="0">
      <selection activeCell="L25" sqref="L25:P25"/>
    </sheetView>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7715813</v>
      </c>
      <c r="BO4" s="436"/>
      <c r="BP4" s="436"/>
      <c r="BQ4" s="436"/>
      <c r="BR4" s="436"/>
      <c r="BS4" s="436"/>
      <c r="BT4" s="436"/>
      <c r="BU4" s="437"/>
      <c r="BV4" s="435">
        <v>7782351</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7.3</v>
      </c>
      <c r="CU4" s="576"/>
      <c r="CV4" s="576"/>
      <c r="CW4" s="576"/>
      <c r="CX4" s="576"/>
      <c r="CY4" s="576"/>
      <c r="CZ4" s="576"/>
      <c r="DA4" s="577"/>
      <c r="DB4" s="575">
        <v>5.0999999999999996</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7351069</v>
      </c>
      <c r="BO5" s="407"/>
      <c r="BP5" s="407"/>
      <c r="BQ5" s="407"/>
      <c r="BR5" s="407"/>
      <c r="BS5" s="407"/>
      <c r="BT5" s="407"/>
      <c r="BU5" s="408"/>
      <c r="BV5" s="406">
        <v>7489233</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83.7</v>
      </c>
      <c r="CU5" s="404"/>
      <c r="CV5" s="404"/>
      <c r="CW5" s="404"/>
      <c r="CX5" s="404"/>
      <c r="CY5" s="404"/>
      <c r="CZ5" s="404"/>
      <c r="DA5" s="405"/>
      <c r="DB5" s="403">
        <v>81.900000000000006</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364744</v>
      </c>
      <c r="BO6" s="407"/>
      <c r="BP6" s="407"/>
      <c r="BQ6" s="407"/>
      <c r="BR6" s="407"/>
      <c r="BS6" s="407"/>
      <c r="BT6" s="407"/>
      <c r="BU6" s="408"/>
      <c r="BV6" s="406">
        <v>293118</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84.6</v>
      </c>
      <c r="CU6" s="550"/>
      <c r="CV6" s="550"/>
      <c r="CW6" s="550"/>
      <c r="CX6" s="550"/>
      <c r="CY6" s="550"/>
      <c r="CZ6" s="550"/>
      <c r="DA6" s="551"/>
      <c r="DB6" s="549">
        <v>81.900000000000006</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0</v>
      </c>
      <c r="BO7" s="407"/>
      <c r="BP7" s="407"/>
      <c r="BQ7" s="407"/>
      <c r="BR7" s="407"/>
      <c r="BS7" s="407"/>
      <c r="BT7" s="407"/>
      <c r="BU7" s="408"/>
      <c r="BV7" s="406">
        <v>44281</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5020572</v>
      </c>
      <c r="CU7" s="407"/>
      <c r="CV7" s="407"/>
      <c r="CW7" s="407"/>
      <c r="CX7" s="407"/>
      <c r="CY7" s="407"/>
      <c r="CZ7" s="407"/>
      <c r="DA7" s="408"/>
      <c r="DB7" s="406">
        <v>4916109</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364744</v>
      </c>
      <c r="BO8" s="407"/>
      <c r="BP8" s="407"/>
      <c r="BQ8" s="407"/>
      <c r="BR8" s="407"/>
      <c r="BS8" s="407"/>
      <c r="BT8" s="407"/>
      <c r="BU8" s="408"/>
      <c r="BV8" s="406">
        <v>248837</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0.63</v>
      </c>
      <c r="CU8" s="510"/>
      <c r="CV8" s="510"/>
      <c r="CW8" s="510"/>
      <c r="CX8" s="510"/>
      <c r="CY8" s="510"/>
      <c r="CZ8" s="510"/>
      <c r="DA8" s="511"/>
      <c r="DB8" s="509">
        <v>0.66</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7"/>
      <c r="L9" s="540" t="s">
        <v>107</v>
      </c>
      <c r="M9" s="541"/>
      <c r="N9" s="541"/>
      <c r="O9" s="541"/>
      <c r="P9" s="541"/>
      <c r="Q9" s="542"/>
      <c r="R9" s="543">
        <v>18585</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110</v>
      </c>
      <c r="AV9" s="465"/>
      <c r="AW9" s="465"/>
      <c r="AX9" s="465"/>
      <c r="AY9" s="420" t="s">
        <v>111</v>
      </c>
      <c r="AZ9" s="421"/>
      <c r="BA9" s="421"/>
      <c r="BB9" s="421"/>
      <c r="BC9" s="421"/>
      <c r="BD9" s="421"/>
      <c r="BE9" s="421"/>
      <c r="BF9" s="421"/>
      <c r="BG9" s="421"/>
      <c r="BH9" s="421"/>
      <c r="BI9" s="421"/>
      <c r="BJ9" s="421"/>
      <c r="BK9" s="421"/>
      <c r="BL9" s="421"/>
      <c r="BM9" s="422"/>
      <c r="BN9" s="406">
        <v>115907</v>
      </c>
      <c r="BO9" s="407"/>
      <c r="BP9" s="407"/>
      <c r="BQ9" s="407"/>
      <c r="BR9" s="407"/>
      <c r="BS9" s="407"/>
      <c r="BT9" s="407"/>
      <c r="BU9" s="408"/>
      <c r="BV9" s="406">
        <v>-339511</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8</v>
      </c>
      <c r="CU9" s="404"/>
      <c r="CV9" s="404"/>
      <c r="CW9" s="404"/>
      <c r="CX9" s="404"/>
      <c r="CY9" s="404"/>
      <c r="CZ9" s="404"/>
      <c r="DA9" s="405"/>
      <c r="DB9" s="403">
        <v>8.6</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113</v>
      </c>
      <c r="M10" s="363"/>
      <c r="N10" s="363"/>
      <c r="O10" s="363"/>
      <c r="P10" s="363"/>
      <c r="Q10" s="364"/>
      <c r="R10" s="359">
        <v>19282</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220705</v>
      </c>
      <c r="BO10" s="407"/>
      <c r="BP10" s="407"/>
      <c r="BQ10" s="407"/>
      <c r="BR10" s="407"/>
      <c r="BS10" s="407"/>
      <c r="BT10" s="407"/>
      <c r="BU10" s="408"/>
      <c r="BV10" s="406">
        <v>600565</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18409</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336000</v>
      </c>
      <c r="BO12" s="407"/>
      <c r="BP12" s="407"/>
      <c r="BQ12" s="407"/>
      <c r="BR12" s="407"/>
      <c r="BS12" s="407"/>
      <c r="BT12" s="407"/>
      <c r="BU12" s="408"/>
      <c r="BV12" s="406">
        <v>182500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130</v>
      </c>
      <c r="N13" s="491"/>
      <c r="O13" s="491"/>
      <c r="P13" s="491"/>
      <c r="Q13" s="492"/>
      <c r="R13" s="493">
        <v>17915</v>
      </c>
      <c r="S13" s="494"/>
      <c r="T13" s="494"/>
      <c r="U13" s="494"/>
      <c r="V13" s="495"/>
      <c r="W13" s="496" t="s">
        <v>131</v>
      </c>
      <c r="X13" s="392"/>
      <c r="Y13" s="392"/>
      <c r="Z13" s="392"/>
      <c r="AA13" s="392"/>
      <c r="AB13" s="393"/>
      <c r="AC13" s="359">
        <v>420</v>
      </c>
      <c r="AD13" s="360"/>
      <c r="AE13" s="360"/>
      <c r="AF13" s="360"/>
      <c r="AG13" s="361"/>
      <c r="AH13" s="359">
        <v>408</v>
      </c>
      <c r="AI13" s="360"/>
      <c r="AJ13" s="360"/>
      <c r="AK13" s="360"/>
      <c r="AL13" s="419"/>
      <c r="AM13" s="463" t="s">
        <v>132</v>
      </c>
      <c r="AN13" s="363"/>
      <c r="AO13" s="363"/>
      <c r="AP13" s="363"/>
      <c r="AQ13" s="363"/>
      <c r="AR13" s="363"/>
      <c r="AS13" s="363"/>
      <c r="AT13" s="364"/>
      <c r="AU13" s="464" t="s">
        <v>110</v>
      </c>
      <c r="AV13" s="465"/>
      <c r="AW13" s="465"/>
      <c r="AX13" s="465"/>
      <c r="AY13" s="420" t="s">
        <v>133</v>
      </c>
      <c r="AZ13" s="421"/>
      <c r="BA13" s="421"/>
      <c r="BB13" s="421"/>
      <c r="BC13" s="421"/>
      <c r="BD13" s="421"/>
      <c r="BE13" s="421"/>
      <c r="BF13" s="421"/>
      <c r="BG13" s="421"/>
      <c r="BH13" s="421"/>
      <c r="BI13" s="421"/>
      <c r="BJ13" s="421"/>
      <c r="BK13" s="421"/>
      <c r="BL13" s="421"/>
      <c r="BM13" s="422"/>
      <c r="BN13" s="406">
        <v>612</v>
      </c>
      <c r="BO13" s="407"/>
      <c r="BP13" s="407"/>
      <c r="BQ13" s="407"/>
      <c r="BR13" s="407"/>
      <c r="BS13" s="407"/>
      <c r="BT13" s="407"/>
      <c r="BU13" s="408"/>
      <c r="BV13" s="406">
        <v>78554</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4.7</v>
      </c>
      <c r="CU13" s="404"/>
      <c r="CV13" s="404"/>
      <c r="CW13" s="404"/>
      <c r="CX13" s="404"/>
      <c r="CY13" s="404"/>
      <c r="CZ13" s="404"/>
      <c r="DA13" s="405"/>
      <c r="DB13" s="403">
        <v>4.0999999999999996</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18577</v>
      </c>
      <c r="S14" s="494"/>
      <c r="T14" s="494"/>
      <c r="U14" s="494"/>
      <c r="V14" s="495"/>
      <c r="W14" s="497"/>
      <c r="X14" s="395"/>
      <c r="Y14" s="395"/>
      <c r="Z14" s="395"/>
      <c r="AA14" s="395"/>
      <c r="AB14" s="396"/>
      <c r="AC14" s="486">
        <v>4.5999999999999996</v>
      </c>
      <c r="AD14" s="487"/>
      <c r="AE14" s="487"/>
      <c r="AF14" s="487"/>
      <c r="AG14" s="488"/>
      <c r="AH14" s="486">
        <v>4.4000000000000004</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36.200000000000003</v>
      </c>
      <c r="CU14" s="504"/>
      <c r="CV14" s="504"/>
      <c r="CW14" s="504"/>
      <c r="CX14" s="504"/>
      <c r="CY14" s="504"/>
      <c r="CZ14" s="504"/>
      <c r="DA14" s="505"/>
      <c r="DB14" s="503">
        <v>35.299999999999997</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130</v>
      </c>
      <c r="N15" s="491"/>
      <c r="O15" s="491"/>
      <c r="P15" s="491"/>
      <c r="Q15" s="492"/>
      <c r="R15" s="493">
        <v>18163</v>
      </c>
      <c r="S15" s="494"/>
      <c r="T15" s="494"/>
      <c r="U15" s="494"/>
      <c r="V15" s="495"/>
      <c r="W15" s="496" t="s">
        <v>137</v>
      </c>
      <c r="X15" s="392"/>
      <c r="Y15" s="392"/>
      <c r="Z15" s="392"/>
      <c r="AA15" s="392"/>
      <c r="AB15" s="393"/>
      <c r="AC15" s="359">
        <v>3486</v>
      </c>
      <c r="AD15" s="360"/>
      <c r="AE15" s="360"/>
      <c r="AF15" s="360"/>
      <c r="AG15" s="361"/>
      <c r="AH15" s="359">
        <v>3526</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2661035</v>
      </c>
      <c r="BO15" s="436"/>
      <c r="BP15" s="436"/>
      <c r="BQ15" s="436"/>
      <c r="BR15" s="436"/>
      <c r="BS15" s="436"/>
      <c r="BT15" s="436"/>
      <c r="BU15" s="437"/>
      <c r="BV15" s="435">
        <v>2636868</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37.799999999999997</v>
      </c>
      <c r="AD16" s="487"/>
      <c r="AE16" s="487"/>
      <c r="AF16" s="487"/>
      <c r="AG16" s="488"/>
      <c r="AH16" s="486">
        <v>37.700000000000003</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4244364</v>
      </c>
      <c r="BO16" s="407"/>
      <c r="BP16" s="407"/>
      <c r="BQ16" s="407"/>
      <c r="BR16" s="407"/>
      <c r="BS16" s="407"/>
      <c r="BT16" s="407"/>
      <c r="BU16" s="408"/>
      <c r="BV16" s="406">
        <v>4106293</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5308</v>
      </c>
      <c r="AD17" s="360"/>
      <c r="AE17" s="360"/>
      <c r="AF17" s="360"/>
      <c r="AG17" s="361"/>
      <c r="AH17" s="359">
        <v>5420</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3361454</v>
      </c>
      <c r="BO17" s="407"/>
      <c r="BP17" s="407"/>
      <c r="BQ17" s="407"/>
      <c r="BR17" s="407"/>
      <c r="BS17" s="407"/>
      <c r="BT17" s="407"/>
      <c r="BU17" s="408"/>
      <c r="BV17" s="406">
        <v>3332183</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18.78</v>
      </c>
      <c r="M18" s="459"/>
      <c r="N18" s="459"/>
      <c r="O18" s="459"/>
      <c r="P18" s="459"/>
      <c r="Q18" s="459"/>
      <c r="R18" s="460"/>
      <c r="S18" s="460"/>
      <c r="T18" s="460"/>
      <c r="U18" s="460"/>
      <c r="V18" s="461"/>
      <c r="W18" s="477"/>
      <c r="X18" s="478"/>
      <c r="Y18" s="478"/>
      <c r="Z18" s="478"/>
      <c r="AA18" s="478"/>
      <c r="AB18" s="502"/>
      <c r="AC18" s="376">
        <v>57.6</v>
      </c>
      <c r="AD18" s="377"/>
      <c r="AE18" s="377"/>
      <c r="AF18" s="377"/>
      <c r="AG18" s="462"/>
      <c r="AH18" s="376">
        <v>57.9</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4206147</v>
      </c>
      <c r="BO18" s="407"/>
      <c r="BP18" s="407"/>
      <c r="BQ18" s="407"/>
      <c r="BR18" s="407"/>
      <c r="BS18" s="407"/>
      <c r="BT18" s="407"/>
      <c r="BU18" s="408"/>
      <c r="BV18" s="406">
        <v>3967214</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990</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6013753</v>
      </c>
      <c r="BO19" s="407"/>
      <c r="BP19" s="407"/>
      <c r="BQ19" s="407"/>
      <c r="BR19" s="407"/>
      <c r="BS19" s="407"/>
      <c r="BT19" s="407"/>
      <c r="BU19" s="408"/>
      <c r="BV19" s="406">
        <v>5969339</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6810</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4307698</v>
      </c>
      <c r="BO22" s="436"/>
      <c r="BP22" s="436"/>
      <c r="BQ22" s="436"/>
      <c r="BR22" s="436"/>
      <c r="BS22" s="436"/>
      <c r="BT22" s="436"/>
      <c r="BU22" s="437"/>
      <c r="BV22" s="435">
        <v>4665058</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4261698</v>
      </c>
      <c r="BO23" s="407"/>
      <c r="BP23" s="407"/>
      <c r="BQ23" s="407"/>
      <c r="BR23" s="407"/>
      <c r="BS23" s="407"/>
      <c r="BT23" s="407"/>
      <c r="BU23" s="408"/>
      <c r="BV23" s="406">
        <v>4665058</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8000</v>
      </c>
      <c r="R24" s="360"/>
      <c r="S24" s="360"/>
      <c r="T24" s="360"/>
      <c r="U24" s="360"/>
      <c r="V24" s="361"/>
      <c r="W24" s="449"/>
      <c r="X24" s="386"/>
      <c r="Y24" s="387"/>
      <c r="Z24" s="362" t="s">
        <v>162</v>
      </c>
      <c r="AA24" s="363"/>
      <c r="AB24" s="363"/>
      <c r="AC24" s="363"/>
      <c r="AD24" s="363"/>
      <c r="AE24" s="363"/>
      <c r="AF24" s="363"/>
      <c r="AG24" s="364"/>
      <c r="AH24" s="359">
        <v>147</v>
      </c>
      <c r="AI24" s="360"/>
      <c r="AJ24" s="360"/>
      <c r="AK24" s="360"/>
      <c r="AL24" s="361"/>
      <c r="AM24" s="359">
        <v>423507</v>
      </c>
      <c r="AN24" s="360"/>
      <c r="AO24" s="360"/>
      <c r="AP24" s="360"/>
      <c r="AQ24" s="360"/>
      <c r="AR24" s="361"/>
      <c r="AS24" s="359">
        <v>2881</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1269908</v>
      </c>
      <c r="BO24" s="407"/>
      <c r="BP24" s="407"/>
      <c r="BQ24" s="407"/>
      <c r="BR24" s="407"/>
      <c r="BS24" s="407"/>
      <c r="BT24" s="407"/>
      <c r="BU24" s="408"/>
      <c r="BV24" s="406">
        <v>1383430</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6450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t="s">
        <v>122</v>
      </c>
      <c r="BO25" s="436"/>
      <c r="BP25" s="436"/>
      <c r="BQ25" s="436"/>
      <c r="BR25" s="436"/>
      <c r="BS25" s="436"/>
      <c r="BT25" s="436"/>
      <c r="BU25" s="437"/>
      <c r="BV25" s="435" t="s">
        <v>122</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5400</v>
      </c>
      <c r="R26" s="360"/>
      <c r="S26" s="360"/>
      <c r="T26" s="360"/>
      <c r="U26" s="360"/>
      <c r="V26" s="361"/>
      <c r="W26" s="449"/>
      <c r="X26" s="386"/>
      <c r="Y26" s="387"/>
      <c r="Z26" s="362" t="s">
        <v>168</v>
      </c>
      <c r="AA26" s="417"/>
      <c r="AB26" s="417"/>
      <c r="AC26" s="417"/>
      <c r="AD26" s="417"/>
      <c r="AE26" s="417"/>
      <c r="AF26" s="417"/>
      <c r="AG26" s="418"/>
      <c r="AH26" s="359">
        <v>7</v>
      </c>
      <c r="AI26" s="360"/>
      <c r="AJ26" s="360"/>
      <c r="AK26" s="360"/>
      <c r="AL26" s="361"/>
      <c r="AM26" s="359">
        <v>14973</v>
      </c>
      <c r="AN26" s="360"/>
      <c r="AO26" s="360"/>
      <c r="AP26" s="360"/>
      <c r="AQ26" s="360"/>
      <c r="AR26" s="361"/>
      <c r="AS26" s="359">
        <v>2139</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2970</v>
      </c>
      <c r="R27" s="360"/>
      <c r="S27" s="360"/>
      <c r="T27" s="360"/>
      <c r="U27" s="360"/>
      <c r="V27" s="361"/>
      <c r="W27" s="449"/>
      <c r="X27" s="386"/>
      <c r="Y27" s="387"/>
      <c r="Z27" s="362" t="s">
        <v>171</v>
      </c>
      <c r="AA27" s="363"/>
      <c r="AB27" s="363"/>
      <c r="AC27" s="363"/>
      <c r="AD27" s="363"/>
      <c r="AE27" s="363"/>
      <c r="AF27" s="363"/>
      <c r="AG27" s="364"/>
      <c r="AH27" s="359" t="s">
        <v>122</v>
      </c>
      <c r="AI27" s="360"/>
      <c r="AJ27" s="360"/>
      <c r="AK27" s="360"/>
      <c r="AL27" s="361"/>
      <c r="AM27" s="359" t="s">
        <v>122</v>
      </c>
      <c r="AN27" s="360"/>
      <c r="AO27" s="360"/>
      <c r="AP27" s="360"/>
      <c r="AQ27" s="360"/>
      <c r="AR27" s="361"/>
      <c r="AS27" s="359" t="s">
        <v>122</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2800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1905558</v>
      </c>
      <c r="BO28" s="436"/>
      <c r="BP28" s="436"/>
      <c r="BQ28" s="436"/>
      <c r="BR28" s="436"/>
      <c r="BS28" s="436"/>
      <c r="BT28" s="436"/>
      <c r="BU28" s="437"/>
      <c r="BV28" s="435">
        <v>2020853</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8</v>
      </c>
      <c r="M29" s="360"/>
      <c r="N29" s="360"/>
      <c r="O29" s="360"/>
      <c r="P29" s="361"/>
      <c r="Q29" s="359">
        <v>2660</v>
      </c>
      <c r="R29" s="360"/>
      <c r="S29" s="360"/>
      <c r="T29" s="360"/>
      <c r="U29" s="360"/>
      <c r="V29" s="361"/>
      <c r="W29" s="450"/>
      <c r="X29" s="451"/>
      <c r="Y29" s="452"/>
      <c r="Z29" s="362" t="s">
        <v>177</v>
      </c>
      <c r="AA29" s="363"/>
      <c r="AB29" s="363"/>
      <c r="AC29" s="363"/>
      <c r="AD29" s="363"/>
      <c r="AE29" s="363"/>
      <c r="AF29" s="363"/>
      <c r="AG29" s="364"/>
      <c r="AH29" s="359">
        <v>147</v>
      </c>
      <c r="AI29" s="360"/>
      <c r="AJ29" s="360"/>
      <c r="AK29" s="360"/>
      <c r="AL29" s="361"/>
      <c r="AM29" s="359">
        <v>423507</v>
      </c>
      <c r="AN29" s="360"/>
      <c r="AO29" s="360"/>
      <c r="AP29" s="360"/>
      <c r="AQ29" s="360"/>
      <c r="AR29" s="361"/>
      <c r="AS29" s="359">
        <v>2881</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328368</v>
      </c>
      <c r="BO29" s="407"/>
      <c r="BP29" s="407"/>
      <c r="BQ29" s="407"/>
      <c r="BR29" s="407"/>
      <c r="BS29" s="407"/>
      <c r="BT29" s="407"/>
      <c r="BU29" s="408"/>
      <c r="BV29" s="406">
        <v>328363</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93.3</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1401014</v>
      </c>
      <c r="BO30" s="441"/>
      <c r="BP30" s="441"/>
      <c r="BQ30" s="441"/>
      <c r="BR30" s="441"/>
      <c r="BS30" s="441"/>
      <c r="BT30" s="441"/>
      <c r="BU30" s="442"/>
      <c r="BV30" s="440">
        <v>1357237</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4</v>
      </c>
      <c r="V34" s="354"/>
      <c r="W34" s="355" t="str">
        <f>IF('各会計、関係団体の財政状況及び健全化判断比率'!B28="","",'各会計、関係団体の財政状況及び健全化判断比率'!B28)</f>
        <v>神戸町国民健康保険特別会計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IF('各会計、関係団体の財政状況及び健全化判断比率'!B30="","",'各会計、関係団体の財政状況及び健全化判断比率'!B30)</f>
        <v>神戸町水道事業会計</v>
      </c>
      <c r="AP34" s="355"/>
      <c r="AQ34" s="355"/>
      <c r="AR34" s="355"/>
      <c r="AS34" s="355"/>
      <c r="AT34" s="355"/>
      <c r="AU34" s="355"/>
      <c r="AV34" s="355"/>
      <c r="AW34" s="355"/>
      <c r="AX34" s="355"/>
      <c r="AY34" s="355"/>
      <c r="AZ34" s="355"/>
      <c r="BA34" s="355"/>
      <c r="BB34" s="355"/>
      <c r="BC34" s="355"/>
      <c r="BD34" s="175"/>
      <c r="BE34" s="354">
        <f>IF(BG34="","",MAX(C34:D43,U34:V43,AM34:AN43)+1)</f>
        <v>7</v>
      </c>
      <c r="BF34" s="354"/>
      <c r="BG34" s="355" t="str">
        <f>IF('各会計、関係団体の財政状況及び健全化判断比率'!B31="","",'各会計、関係団体の財政状況及び健全化判断比率'!B31)</f>
        <v>神戸町公共下水道事業特別会計</v>
      </c>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大垣衛生施設組合</v>
      </c>
      <c r="BZ34" s="355"/>
      <c r="CA34" s="355"/>
      <c r="CB34" s="355"/>
      <c r="CC34" s="355"/>
      <c r="CD34" s="355"/>
      <c r="CE34" s="355"/>
      <c r="CF34" s="355"/>
      <c r="CG34" s="355"/>
      <c r="CH34" s="355"/>
      <c r="CI34" s="355"/>
      <c r="CJ34" s="355"/>
      <c r="CK34" s="355"/>
      <c r="CL34" s="355"/>
      <c r="CM34" s="355"/>
      <c r="CN34" s="175"/>
      <c r="CO34" s="354">
        <f>IF(CQ34="","",MAX(C34:D43,U34:V43,AM34:AN43,BE34:BF43,BW34:BX43)+1)</f>
        <v>18</v>
      </c>
      <c r="CP34" s="354"/>
      <c r="CQ34" s="355" t="str">
        <f>IF('各会計、関係団体の財政状況及び健全化判断比率'!BS7="","",'各会計、関係団体の財政状況及び健全化判断比率'!BS7)</f>
        <v>神戸町土地開発公社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f>IF(E35="","",C34+1)</f>
        <v>2</v>
      </c>
      <c r="D35" s="354"/>
      <c r="E35" s="355" t="str">
        <f>IF('各会計、関係団体の財政状況及び健全化判断比率'!B8="","",'各会計、関係団体の財政状況及び健全化判断比率'!B8)</f>
        <v>障がい福祉サービス事業特別会計</v>
      </c>
      <c r="F35" s="355"/>
      <c r="G35" s="355"/>
      <c r="H35" s="355"/>
      <c r="I35" s="355"/>
      <c r="J35" s="355"/>
      <c r="K35" s="355"/>
      <c r="L35" s="355"/>
      <c r="M35" s="355"/>
      <c r="N35" s="355"/>
      <c r="O35" s="355"/>
      <c r="P35" s="355"/>
      <c r="Q35" s="355"/>
      <c r="R35" s="355"/>
      <c r="S35" s="355"/>
      <c r="T35" s="175"/>
      <c r="U35" s="354">
        <f>IF(W35="","",U34+1)</f>
        <v>5</v>
      </c>
      <c r="V35" s="354"/>
      <c r="W35" s="355" t="str">
        <f>IF('各会計、関係団体の財政状況及び健全化判断比率'!B29="","",'各会計、関係団体の財政状況及び健全化判断比率'!B29)</f>
        <v>神戸町後期高齢者医療特別会計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大垣輪中水防事務組合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f>IF(E36="","",C35+1)</f>
        <v>3</v>
      </c>
      <c r="D36" s="354"/>
      <c r="E36" s="355" t="str">
        <f>IF('各会計、関係団体の財政状況及び健全化判断比率'!B9="","",'各会計、関係団体の財政状況及び健全化判断比率'!B9)</f>
        <v>学校給食事業特別会計</v>
      </c>
      <c r="F36" s="355"/>
      <c r="G36" s="355"/>
      <c r="H36" s="355"/>
      <c r="I36" s="355"/>
      <c r="J36" s="355"/>
      <c r="K36" s="355"/>
      <c r="L36" s="355"/>
      <c r="M36" s="355"/>
      <c r="N36" s="355"/>
      <c r="O36" s="355"/>
      <c r="P36" s="355"/>
      <c r="Q36" s="355"/>
      <c r="R36" s="355"/>
      <c r="S36" s="355"/>
      <c r="T36" s="175"/>
      <c r="U36" s="354" t="str">
        <f t="shared" ref="U36:U43" si="4">IF(W36="","",U35+1)</f>
        <v/>
      </c>
      <c r="V36" s="354"/>
      <c r="W36" s="355"/>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10</v>
      </c>
      <c r="BX36" s="354"/>
      <c r="BY36" s="355" t="str">
        <f>IF('各会計、関係団体の財政状況及び健全化判断比率'!B70="","",'各会計、関係団体の財政状況及び健全化判断比率'!B70)</f>
        <v>岐阜県市町村会館組合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11</v>
      </c>
      <c r="BX37" s="354"/>
      <c r="BY37" s="355" t="str">
        <f>IF('各会計、関係団体の財政状況及び健全化判断比率'!B71="","",'各会計、関係団体の財政状況及び健全化判断比率'!B71)</f>
        <v>岐阜県市町村職員退職手当組合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12</v>
      </c>
      <c r="BX38" s="354"/>
      <c r="BY38" s="355" t="str">
        <f>IF('各会計、関係団体の財政状況及び健全化判断比率'!B72="","",'各会計、関係団体の財政状況及び健全化判断比率'!B72)</f>
        <v>大垣消防組合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13</v>
      </c>
      <c r="BX39" s="354"/>
      <c r="BY39" s="355" t="str">
        <f>IF('各会計、関係団体の財政状況及び健全化判断比率'!B73="","",'各会計、関係団体の財政状況及び健全化判断比率'!B73)</f>
        <v>揖斐川水防事務組合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14</v>
      </c>
      <c r="BX40" s="354"/>
      <c r="BY40" s="355" t="str">
        <f>IF('各会計、関係団体の財政状況及び健全化判断比率'!B74="","",'各会計、関係団体の財政状況及び健全化判断比率'!B74)</f>
        <v>西濃環境整備組合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15</v>
      </c>
      <c r="BX41" s="354"/>
      <c r="BY41" s="355" t="str">
        <f>IF('各会計、関係団体の財政状況及び健全化判断比率'!B75="","",'各会計、関係団体の財政状況及び健全化判断比率'!B75)</f>
        <v>西南濃粗大廃棄物処理組合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16</v>
      </c>
      <c r="BX42" s="354"/>
      <c r="BY42" s="355" t="str">
        <f>IF('各会計、関係団体の財政状況及び健全化判断比率'!B76="","",'各会計、関係団体の財政状況及び健全化判断比率'!B76)</f>
        <v>安八郡広域連合（特別会計）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17</v>
      </c>
      <c r="BX43" s="354"/>
      <c r="BY43" s="355" t="str">
        <f>IF('各会計、関係団体の財政状況及び健全化判断比率'!B77="","",'各会計、関係団体の財政状況及び健全化判断比率'!B77)</f>
        <v>後期高齢者医療広域連合（一般会計分）</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NfPgIsJF7Vixo+bHrJXYJb3wqHybrnnBg2howEgGy+mIZpkEO9pBR5gnkefUkCf1226CjU3Q/uy+Ut1/qp4plQ==" saltValue="Q7z+VC8rktgMViAlLSomU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F1" workbookViewId="0">
      <selection activeCell="AP19" sqref="AP19:BF19"/>
    </sheetView>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215</v>
      </c>
      <c r="C5" s="667"/>
      <c r="D5" s="667"/>
      <c r="E5" s="667"/>
      <c r="F5" s="667"/>
      <c r="G5" s="667"/>
      <c r="H5" s="667"/>
      <c r="I5" s="667"/>
      <c r="J5" s="667"/>
      <c r="K5" s="667"/>
      <c r="L5" s="667"/>
      <c r="M5" s="667"/>
      <c r="N5" s="667"/>
      <c r="O5" s="667"/>
      <c r="P5" s="667"/>
      <c r="Q5" s="668"/>
      <c r="R5" s="663">
        <v>2683261</v>
      </c>
      <c r="S5" s="664"/>
      <c r="T5" s="664"/>
      <c r="U5" s="664"/>
      <c r="V5" s="664"/>
      <c r="W5" s="664"/>
      <c r="X5" s="664"/>
      <c r="Y5" s="689"/>
      <c r="Z5" s="702">
        <v>34.799999999999997</v>
      </c>
      <c r="AA5" s="702"/>
      <c r="AB5" s="702"/>
      <c r="AC5" s="702"/>
      <c r="AD5" s="703">
        <v>2683261</v>
      </c>
      <c r="AE5" s="703"/>
      <c r="AF5" s="703"/>
      <c r="AG5" s="703"/>
      <c r="AH5" s="703"/>
      <c r="AI5" s="703"/>
      <c r="AJ5" s="703"/>
      <c r="AK5" s="703"/>
      <c r="AL5" s="690">
        <v>54</v>
      </c>
      <c r="AM5" s="672"/>
      <c r="AN5" s="672"/>
      <c r="AO5" s="691"/>
      <c r="AP5" s="666" t="s">
        <v>216</v>
      </c>
      <c r="AQ5" s="667"/>
      <c r="AR5" s="667"/>
      <c r="AS5" s="667"/>
      <c r="AT5" s="667"/>
      <c r="AU5" s="667"/>
      <c r="AV5" s="667"/>
      <c r="AW5" s="667"/>
      <c r="AX5" s="667"/>
      <c r="AY5" s="667"/>
      <c r="AZ5" s="667"/>
      <c r="BA5" s="667"/>
      <c r="BB5" s="667"/>
      <c r="BC5" s="667"/>
      <c r="BD5" s="667"/>
      <c r="BE5" s="667"/>
      <c r="BF5" s="668"/>
      <c r="BG5" s="608">
        <v>2683261</v>
      </c>
      <c r="BH5" s="609"/>
      <c r="BI5" s="609"/>
      <c r="BJ5" s="609"/>
      <c r="BK5" s="609"/>
      <c r="BL5" s="609"/>
      <c r="BM5" s="609"/>
      <c r="BN5" s="610"/>
      <c r="BO5" s="646">
        <v>100</v>
      </c>
      <c r="BP5" s="646"/>
      <c r="BQ5" s="646"/>
      <c r="BR5" s="646"/>
      <c r="BS5" s="647" t="s">
        <v>122</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2">
      <c r="B6" s="605" t="s">
        <v>220</v>
      </c>
      <c r="C6" s="606"/>
      <c r="D6" s="606"/>
      <c r="E6" s="606"/>
      <c r="F6" s="606"/>
      <c r="G6" s="606"/>
      <c r="H6" s="606"/>
      <c r="I6" s="606"/>
      <c r="J6" s="606"/>
      <c r="K6" s="606"/>
      <c r="L6" s="606"/>
      <c r="M6" s="606"/>
      <c r="N6" s="606"/>
      <c r="O6" s="606"/>
      <c r="P6" s="606"/>
      <c r="Q6" s="607"/>
      <c r="R6" s="608">
        <v>101573</v>
      </c>
      <c r="S6" s="609"/>
      <c r="T6" s="609"/>
      <c r="U6" s="609"/>
      <c r="V6" s="609"/>
      <c r="W6" s="609"/>
      <c r="X6" s="609"/>
      <c r="Y6" s="610"/>
      <c r="Z6" s="646">
        <v>1.3</v>
      </c>
      <c r="AA6" s="646"/>
      <c r="AB6" s="646"/>
      <c r="AC6" s="646"/>
      <c r="AD6" s="647">
        <v>101573</v>
      </c>
      <c r="AE6" s="647"/>
      <c r="AF6" s="647"/>
      <c r="AG6" s="647"/>
      <c r="AH6" s="647"/>
      <c r="AI6" s="647"/>
      <c r="AJ6" s="647"/>
      <c r="AK6" s="647"/>
      <c r="AL6" s="611">
        <v>2</v>
      </c>
      <c r="AM6" s="612"/>
      <c r="AN6" s="612"/>
      <c r="AO6" s="648"/>
      <c r="AP6" s="605" t="s">
        <v>221</v>
      </c>
      <c r="AQ6" s="606"/>
      <c r="AR6" s="606"/>
      <c r="AS6" s="606"/>
      <c r="AT6" s="606"/>
      <c r="AU6" s="606"/>
      <c r="AV6" s="606"/>
      <c r="AW6" s="606"/>
      <c r="AX6" s="606"/>
      <c r="AY6" s="606"/>
      <c r="AZ6" s="606"/>
      <c r="BA6" s="606"/>
      <c r="BB6" s="606"/>
      <c r="BC6" s="606"/>
      <c r="BD6" s="606"/>
      <c r="BE6" s="606"/>
      <c r="BF6" s="607"/>
      <c r="BG6" s="608">
        <v>2683261</v>
      </c>
      <c r="BH6" s="609"/>
      <c r="BI6" s="609"/>
      <c r="BJ6" s="609"/>
      <c r="BK6" s="609"/>
      <c r="BL6" s="609"/>
      <c r="BM6" s="609"/>
      <c r="BN6" s="610"/>
      <c r="BO6" s="646">
        <v>100</v>
      </c>
      <c r="BP6" s="646"/>
      <c r="BQ6" s="646"/>
      <c r="BR6" s="646"/>
      <c r="BS6" s="647" t="s">
        <v>122</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76653</v>
      </c>
      <c r="CS6" s="609"/>
      <c r="CT6" s="609"/>
      <c r="CU6" s="609"/>
      <c r="CV6" s="609"/>
      <c r="CW6" s="609"/>
      <c r="CX6" s="609"/>
      <c r="CY6" s="610"/>
      <c r="CZ6" s="690">
        <v>1</v>
      </c>
      <c r="DA6" s="672"/>
      <c r="DB6" s="672"/>
      <c r="DC6" s="692"/>
      <c r="DD6" s="614" t="s">
        <v>122</v>
      </c>
      <c r="DE6" s="609"/>
      <c r="DF6" s="609"/>
      <c r="DG6" s="609"/>
      <c r="DH6" s="609"/>
      <c r="DI6" s="609"/>
      <c r="DJ6" s="609"/>
      <c r="DK6" s="609"/>
      <c r="DL6" s="609"/>
      <c r="DM6" s="609"/>
      <c r="DN6" s="609"/>
      <c r="DO6" s="609"/>
      <c r="DP6" s="610"/>
      <c r="DQ6" s="614">
        <v>76653</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832</v>
      </c>
      <c r="S7" s="609"/>
      <c r="T7" s="609"/>
      <c r="U7" s="609"/>
      <c r="V7" s="609"/>
      <c r="W7" s="609"/>
      <c r="X7" s="609"/>
      <c r="Y7" s="610"/>
      <c r="Z7" s="646">
        <v>0</v>
      </c>
      <c r="AA7" s="646"/>
      <c r="AB7" s="646"/>
      <c r="AC7" s="646"/>
      <c r="AD7" s="647">
        <v>832</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1099461</v>
      </c>
      <c r="BH7" s="609"/>
      <c r="BI7" s="609"/>
      <c r="BJ7" s="609"/>
      <c r="BK7" s="609"/>
      <c r="BL7" s="609"/>
      <c r="BM7" s="609"/>
      <c r="BN7" s="610"/>
      <c r="BO7" s="646">
        <v>41</v>
      </c>
      <c r="BP7" s="646"/>
      <c r="BQ7" s="646"/>
      <c r="BR7" s="646"/>
      <c r="BS7" s="647" t="s">
        <v>122</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1217307</v>
      </c>
      <c r="CS7" s="609"/>
      <c r="CT7" s="609"/>
      <c r="CU7" s="609"/>
      <c r="CV7" s="609"/>
      <c r="CW7" s="609"/>
      <c r="CX7" s="609"/>
      <c r="CY7" s="610"/>
      <c r="CZ7" s="646">
        <v>16.600000000000001</v>
      </c>
      <c r="DA7" s="646"/>
      <c r="DB7" s="646"/>
      <c r="DC7" s="646"/>
      <c r="DD7" s="614">
        <v>25309</v>
      </c>
      <c r="DE7" s="609"/>
      <c r="DF7" s="609"/>
      <c r="DG7" s="609"/>
      <c r="DH7" s="609"/>
      <c r="DI7" s="609"/>
      <c r="DJ7" s="609"/>
      <c r="DK7" s="609"/>
      <c r="DL7" s="609"/>
      <c r="DM7" s="609"/>
      <c r="DN7" s="609"/>
      <c r="DO7" s="609"/>
      <c r="DP7" s="610"/>
      <c r="DQ7" s="614">
        <v>899916</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16131</v>
      </c>
      <c r="S8" s="609"/>
      <c r="T8" s="609"/>
      <c r="U8" s="609"/>
      <c r="V8" s="609"/>
      <c r="W8" s="609"/>
      <c r="X8" s="609"/>
      <c r="Y8" s="610"/>
      <c r="Z8" s="646">
        <v>0.2</v>
      </c>
      <c r="AA8" s="646"/>
      <c r="AB8" s="646"/>
      <c r="AC8" s="646"/>
      <c r="AD8" s="647">
        <v>16131</v>
      </c>
      <c r="AE8" s="647"/>
      <c r="AF8" s="647"/>
      <c r="AG8" s="647"/>
      <c r="AH8" s="647"/>
      <c r="AI8" s="647"/>
      <c r="AJ8" s="647"/>
      <c r="AK8" s="647"/>
      <c r="AL8" s="611">
        <v>0.3</v>
      </c>
      <c r="AM8" s="612"/>
      <c r="AN8" s="612"/>
      <c r="AO8" s="648"/>
      <c r="AP8" s="605" t="s">
        <v>227</v>
      </c>
      <c r="AQ8" s="606"/>
      <c r="AR8" s="606"/>
      <c r="AS8" s="606"/>
      <c r="AT8" s="606"/>
      <c r="AU8" s="606"/>
      <c r="AV8" s="606"/>
      <c r="AW8" s="606"/>
      <c r="AX8" s="606"/>
      <c r="AY8" s="606"/>
      <c r="AZ8" s="606"/>
      <c r="BA8" s="606"/>
      <c r="BB8" s="606"/>
      <c r="BC8" s="606"/>
      <c r="BD8" s="606"/>
      <c r="BE8" s="606"/>
      <c r="BF8" s="607"/>
      <c r="BG8" s="608">
        <v>34439</v>
      </c>
      <c r="BH8" s="609"/>
      <c r="BI8" s="609"/>
      <c r="BJ8" s="609"/>
      <c r="BK8" s="609"/>
      <c r="BL8" s="609"/>
      <c r="BM8" s="609"/>
      <c r="BN8" s="610"/>
      <c r="BO8" s="646">
        <v>1.3</v>
      </c>
      <c r="BP8" s="646"/>
      <c r="BQ8" s="646"/>
      <c r="BR8" s="646"/>
      <c r="BS8" s="647" t="s">
        <v>122</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2682668</v>
      </c>
      <c r="CS8" s="609"/>
      <c r="CT8" s="609"/>
      <c r="CU8" s="609"/>
      <c r="CV8" s="609"/>
      <c r="CW8" s="609"/>
      <c r="CX8" s="609"/>
      <c r="CY8" s="610"/>
      <c r="CZ8" s="646">
        <v>36.5</v>
      </c>
      <c r="DA8" s="646"/>
      <c r="DB8" s="646"/>
      <c r="DC8" s="646"/>
      <c r="DD8" s="614">
        <v>18526</v>
      </c>
      <c r="DE8" s="609"/>
      <c r="DF8" s="609"/>
      <c r="DG8" s="609"/>
      <c r="DH8" s="609"/>
      <c r="DI8" s="609"/>
      <c r="DJ8" s="609"/>
      <c r="DK8" s="609"/>
      <c r="DL8" s="609"/>
      <c r="DM8" s="609"/>
      <c r="DN8" s="609"/>
      <c r="DO8" s="609"/>
      <c r="DP8" s="610"/>
      <c r="DQ8" s="614">
        <v>1684232</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18050</v>
      </c>
      <c r="S9" s="609"/>
      <c r="T9" s="609"/>
      <c r="U9" s="609"/>
      <c r="V9" s="609"/>
      <c r="W9" s="609"/>
      <c r="X9" s="609"/>
      <c r="Y9" s="610"/>
      <c r="Z9" s="646">
        <v>0.2</v>
      </c>
      <c r="AA9" s="646"/>
      <c r="AB9" s="646"/>
      <c r="AC9" s="646"/>
      <c r="AD9" s="647">
        <v>18050</v>
      </c>
      <c r="AE9" s="647"/>
      <c r="AF9" s="647"/>
      <c r="AG9" s="647"/>
      <c r="AH9" s="647"/>
      <c r="AI9" s="647"/>
      <c r="AJ9" s="647"/>
      <c r="AK9" s="647"/>
      <c r="AL9" s="611">
        <v>0.4</v>
      </c>
      <c r="AM9" s="612"/>
      <c r="AN9" s="612"/>
      <c r="AO9" s="648"/>
      <c r="AP9" s="605" t="s">
        <v>230</v>
      </c>
      <c r="AQ9" s="606"/>
      <c r="AR9" s="606"/>
      <c r="AS9" s="606"/>
      <c r="AT9" s="606"/>
      <c r="AU9" s="606"/>
      <c r="AV9" s="606"/>
      <c r="AW9" s="606"/>
      <c r="AX9" s="606"/>
      <c r="AY9" s="606"/>
      <c r="AZ9" s="606"/>
      <c r="BA9" s="606"/>
      <c r="BB9" s="606"/>
      <c r="BC9" s="606"/>
      <c r="BD9" s="606"/>
      <c r="BE9" s="606"/>
      <c r="BF9" s="607"/>
      <c r="BG9" s="608">
        <v>883775</v>
      </c>
      <c r="BH9" s="609"/>
      <c r="BI9" s="609"/>
      <c r="BJ9" s="609"/>
      <c r="BK9" s="609"/>
      <c r="BL9" s="609"/>
      <c r="BM9" s="609"/>
      <c r="BN9" s="610"/>
      <c r="BO9" s="646">
        <v>32.9</v>
      </c>
      <c r="BP9" s="646"/>
      <c r="BQ9" s="646"/>
      <c r="BR9" s="646"/>
      <c r="BS9" s="647" t="s">
        <v>122</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610565</v>
      </c>
      <c r="CS9" s="609"/>
      <c r="CT9" s="609"/>
      <c r="CU9" s="609"/>
      <c r="CV9" s="609"/>
      <c r="CW9" s="609"/>
      <c r="CX9" s="609"/>
      <c r="CY9" s="610"/>
      <c r="CZ9" s="646">
        <v>8.3000000000000007</v>
      </c>
      <c r="DA9" s="646"/>
      <c r="DB9" s="646"/>
      <c r="DC9" s="646"/>
      <c r="DD9" s="614">
        <v>20924</v>
      </c>
      <c r="DE9" s="609"/>
      <c r="DF9" s="609"/>
      <c r="DG9" s="609"/>
      <c r="DH9" s="609"/>
      <c r="DI9" s="609"/>
      <c r="DJ9" s="609"/>
      <c r="DK9" s="609"/>
      <c r="DL9" s="609"/>
      <c r="DM9" s="609"/>
      <c r="DN9" s="609"/>
      <c r="DO9" s="609"/>
      <c r="DP9" s="610"/>
      <c r="DQ9" s="614">
        <v>497403</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45042</v>
      </c>
      <c r="BH10" s="609"/>
      <c r="BI10" s="609"/>
      <c r="BJ10" s="609"/>
      <c r="BK10" s="609"/>
      <c r="BL10" s="609"/>
      <c r="BM10" s="609"/>
      <c r="BN10" s="610"/>
      <c r="BO10" s="646">
        <v>1.7</v>
      </c>
      <c r="BP10" s="646"/>
      <c r="BQ10" s="646"/>
      <c r="BR10" s="646"/>
      <c r="BS10" s="647" t="s">
        <v>122</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67</v>
      </c>
      <c r="CS10" s="609"/>
      <c r="CT10" s="609"/>
      <c r="CU10" s="609"/>
      <c r="CV10" s="609"/>
      <c r="CW10" s="609"/>
      <c r="CX10" s="609"/>
      <c r="CY10" s="610"/>
      <c r="CZ10" s="646">
        <v>0</v>
      </c>
      <c r="DA10" s="646"/>
      <c r="DB10" s="646"/>
      <c r="DC10" s="646"/>
      <c r="DD10" s="614" t="s">
        <v>122</v>
      </c>
      <c r="DE10" s="609"/>
      <c r="DF10" s="609"/>
      <c r="DG10" s="609"/>
      <c r="DH10" s="609"/>
      <c r="DI10" s="609"/>
      <c r="DJ10" s="609"/>
      <c r="DK10" s="609"/>
      <c r="DL10" s="609"/>
      <c r="DM10" s="609"/>
      <c r="DN10" s="609"/>
      <c r="DO10" s="609"/>
      <c r="DP10" s="610"/>
      <c r="DQ10" s="614">
        <v>67</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452024</v>
      </c>
      <c r="S11" s="609"/>
      <c r="T11" s="609"/>
      <c r="U11" s="609"/>
      <c r="V11" s="609"/>
      <c r="W11" s="609"/>
      <c r="X11" s="609"/>
      <c r="Y11" s="610"/>
      <c r="Z11" s="611">
        <v>5.9</v>
      </c>
      <c r="AA11" s="612"/>
      <c r="AB11" s="612"/>
      <c r="AC11" s="613"/>
      <c r="AD11" s="614">
        <v>452024</v>
      </c>
      <c r="AE11" s="609"/>
      <c r="AF11" s="609"/>
      <c r="AG11" s="609"/>
      <c r="AH11" s="609"/>
      <c r="AI11" s="609"/>
      <c r="AJ11" s="609"/>
      <c r="AK11" s="610"/>
      <c r="AL11" s="611">
        <v>9.1</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136205</v>
      </c>
      <c r="BH11" s="609"/>
      <c r="BI11" s="609"/>
      <c r="BJ11" s="609"/>
      <c r="BK11" s="609"/>
      <c r="BL11" s="609"/>
      <c r="BM11" s="609"/>
      <c r="BN11" s="610"/>
      <c r="BO11" s="646">
        <v>5.0999999999999996</v>
      </c>
      <c r="BP11" s="646"/>
      <c r="BQ11" s="646"/>
      <c r="BR11" s="646"/>
      <c r="BS11" s="647" t="s">
        <v>122</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129810</v>
      </c>
      <c r="CS11" s="609"/>
      <c r="CT11" s="609"/>
      <c r="CU11" s="609"/>
      <c r="CV11" s="609"/>
      <c r="CW11" s="609"/>
      <c r="CX11" s="609"/>
      <c r="CY11" s="610"/>
      <c r="CZ11" s="646">
        <v>1.8</v>
      </c>
      <c r="DA11" s="646"/>
      <c r="DB11" s="646"/>
      <c r="DC11" s="646"/>
      <c r="DD11" s="614">
        <v>13373</v>
      </c>
      <c r="DE11" s="609"/>
      <c r="DF11" s="609"/>
      <c r="DG11" s="609"/>
      <c r="DH11" s="609"/>
      <c r="DI11" s="609"/>
      <c r="DJ11" s="609"/>
      <c r="DK11" s="609"/>
      <c r="DL11" s="609"/>
      <c r="DM11" s="609"/>
      <c r="DN11" s="609"/>
      <c r="DO11" s="609"/>
      <c r="DP11" s="610"/>
      <c r="DQ11" s="614">
        <v>84112</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1386917</v>
      </c>
      <c r="BH12" s="609"/>
      <c r="BI12" s="609"/>
      <c r="BJ12" s="609"/>
      <c r="BK12" s="609"/>
      <c r="BL12" s="609"/>
      <c r="BM12" s="609"/>
      <c r="BN12" s="610"/>
      <c r="BO12" s="646">
        <v>51.7</v>
      </c>
      <c r="BP12" s="646"/>
      <c r="BQ12" s="646"/>
      <c r="BR12" s="646"/>
      <c r="BS12" s="647" t="s">
        <v>122</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115298</v>
      </c>
      <c r="CS12" s="609"/>
      <c r="CT12" s="609"/>
      <c r="CU12" s="609"/>
      <c r="CV12" s="609"/>
      <c r="CW12" s="609"/>
      <c r="CX12" s="609"/>
      <c r="CY12" s="610"/>
      <c r="CZ12" s="646">
        <v>1.6</v>
      </c>
      <c r="DA12" s="646"/>
      <c r="DB12" s="646"/>
      <c r="DC12" s="646"/>
      <c r="DD12" s="614" t="s">
        <v>122</v>
      </c>
      <c r="DE12" s="609"/>
      <c r="DF12" s="609"/>
      <c r="DG12" s="609"/>
      <c r="DH12" s="609"/>
      <c r="DI12" s="609"/>
      <c r="DJ12" s="609"/>
      <c r="DK12" s="609"/>
      <c r="DL12" s="609"/>
      <c r="DM12" s="609"/>
      <c r="DN12" s="609"/>
      <c r="DO12" s="609"/>
      <c r="DP12" s="610"/>
      <c r="DQ12" s="614">
        <v>109176</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1386908</v>
      </c>
      <c r="BH13" s="609"/>
      <c r="BI13" s="609"/>
      <c r="BJ13" s="609"/>
      <c r="BK13" s="609"/>
      <c r="BL13" s="609"/>
      <c r="BM13" s="609"/>
      <c r="BN13" s="610"/>
      <c r="BO13" s="646">
        <v>51.7</v>
      </c>
      <c r="BP13" s="646"/>
      <c r="BQ13" s="646"/>
      <c r="BR13" s="646"/>
      <c r="BS13" s="647" t="s">
        <v>122</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940133</v>
      </c>
      <c r="CS13" s="609"/>
      <c r="CT13" s="609"/>
      <c r="CU13" s="609"/>
      <c r="CV13" s="609"/>
      <c r="CW13" s="609"/>
      <c r="CX13" s="609"/>
      <c r="CY13" s="610"/>
      <c r="CZ13" s="646">
        <v>12.8</v>
      </c>
      <c r="DA13" s="646"/>
      <c r="DB13" s="646"/>
      <c r="DC13" s="646"/>
      <c r="DD13" s="614">
        <v>308881</v>
      </c>
      <c r="DE13" s="609"/>
      <c r="DF13" s="609"/>
      <c r="DG13" s="609"/>
      <c r="DH13" s="609"/>
      <c r="DI13" s="609"/>
      <c r="DJ13" s="609"/>
      <c r="DK13" s="609"/>
      <c r="DL13" s="609"/>
      <c r="DM13" s="609"/>
      <c r="DN13" s="609"/>
      <c r="DO13" s="609"/>
      <c r="DP13" s="610"/>
      <c r="DQ13" s="614">
        <v>825783</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111</v>
      </c>
      <c r="S14" s="609"/>
      <c r="T14" s="609"/>
      <c r="U14" s="609"/>
      <c r="V14" s="609"/>
      <c r="W14" s="609"/>
      <c r="X14" s="609"/>
      <c r="Y14" s="610"/>
      <c r="Z14" s="646">
        <v>0</v>
      </c>
      <c r="AA14" s="646"/>
      <c r="AB14" s="646"/>
      <c r="AC14" s="646"/>
      <c r="AD14" s="647">
        <v>111</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62602</v>
      </c>
      <c r="BH14" s="609"/>
      <c r="BI14" s="609"/>
      <c r="BJ14" s="609"/>
      <c r="BK14" s="609"/>
      <c r="BL14" s="609"/>
      <c r="BM14" s="609"/>
      <c r="BN14" s="610"/>
      <c r="BO14" s="646">
        <v>2.2999999999999998</v>
      </c>
      <c r="BP14" s="646"/>
      <c r="BQ14" s="646"/>
      <c r="BR14" s="646"/>
      <c r="BS14" s="647" t="s">
        <v>122</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291607</v>
      </c>
      <c r="CS14" s="609"/>
      <c r="CT14" s="609"/>
      <c r="CU14" s="609"/>
      <c r="CV14" s="609"/>
      <c r="CW14" s="609"/>
      <c r="CX14" s="609"/>
      <c r="CY14" s="610"/>
      <c r="CZ14" s="646">
        <v>4</v>
      </c>
      <c r="DA14" s="646"/>
      <c r="DB14" s="646"/>
      <c r="DC14" s="646"/>
      <c r="DD14" s="614">
        <v>12153</v>
      </c>
      <c r="DE14" s="609"/>
      <c r="DF14" s="609"/>
      <c r="DG14" s="609"/>
      <c r="DH14" s="609"/>
      <c r="DI14" s="609"/>
      <c r="DJ14" s="609"/>
      <c r="DK14" s="609"/>
      <c r="DL14" s="609"/>
      <c r="DM14" s="609"/>
      <c r="DN14" s="609"/>
      <c r="DO14" s="609"/>
      <c r="DP14" s="610"/>
      <c r="DQ14" s="614">
        <v>278995</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134281</v>
      </c>
      <c r="BH15" s="609"/>
      <c r="BI15" s="609"/>
      <c r="BJ15" s="609"/>
      <c r="BK15" s="609"/>
      <c r="BL15" s="609"/>
      <c r="BM15" s="609"/>
      <c r="BN15" s="610"/>
      <c r="BO15" s="646">
        <v>5</v>
      </c>
      <c r="BP15" s="646"/>
      <c r="BQ15" s="646"/>
      <c r="BR15" s="646"/>
      <c r="BS15" s="647" t="s">
        <v>122</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806247</v>
      </c>
      <c r="CS15" s="609"/>
      <c r="CT15" s="609"/>
      <c r="CU15" s="609"/>
      <c r="CV15" s="609"/>
      <c r="CW15" s="609"/>
      <c r="CX15" s="609"/>
      <c r="CY15" s="610"/>
      <c r="CZ15" s="646">
        <v>11</v>
      </c>
      <c r="DA15" s="646"/>
      <c r="DB15" s="646"/>
      <c r="DC15" s="646"/>
      <c r="DD15" s="614">
        <v>40449</v>
      </c>
      <c r="DE15" s="609"/>
      <c r="DF15" s="609"/>
      <c r="DG15" s="609"/>
      <c r="DH15" s="609"/>
      <c r="DI15" s="609"/>
      <c r="DJ15" s="609"/>
      <c r="DK15" s="609"/>
      <c r="DL15" s="609"/>
      <c r="DM15" s="609"/>
      <c r="DN15" s="609"/>
      <c r="DO15" s="609"/>
      <c r="DP15" s="610"/>
      <c r="DQ15" s="614">
        <v>711958</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13363</v>
      </c>
      <c r="S16" s="609"/>
      <c r="T16" s="609"/>
      <c r="U16" s="609"/>
      <c r="V16" s="609"/>
      <c r="W16" s="609"/>
      <c r="X16" s="609"/>
      <c r="Y16" s="610"/>
      <c r="Z16" s="646">
        <v>0.2</v>
      </c>
      <c r="AA16" s="646"/>
      <c r="AB16" s="646"/>
      <c r="AC16" s="646"/>
      <c r="AD16" s="647">
        <v>13363</v>
      </c>
      <c r="AE16" s="647"/>
      <c r="AF16" s="647"/>
      <c r="AG16" s="647"/>
      <c r="AH16" s="647"/>
      <c r="AI16" s="647"/>
      <c r="AJ16" s="647"/>
      <c r="AK16" s="647"/>
      <c r="AL16" s="611">
        <v>0.3</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t="s">
        <v>122</v>
      </c>
      <c r="CS16" s="609"/>
      <c r="CT16" s="609"/>
      <c r="CU16" s="609"/>
      <c r="CV16" s="609"/>
      <c r="CW16" s="609"/>
      <c r="CX16" s="609"/>
      <c r="CY16" s="610"/>
      <c r="CZ16" s="646" t="s">
        <v>122</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v>33985</v>
      </c>
      <c r="S17" s="609"/>
      <c r="T17" s="609"/>
      <c r="U17" s="609"/>
      <c r="V17" s="609"/>
      <c r="W17" s="609"/>
      <c r="X17" s="609"/>
      <c r="Y17" s="610"/>
      <c r="Z17" s="646">
        <v>0.4</v>
      </c>
      <c r="AA17" s="646"/>
      <c r="AB17" s="646"/>
      <c r="AC17" s="646"/>
      <c r="AD17" s="647">
        <v>33985</v>
      </c>
      <c r="AE17" s="647"/>
      <c r="AF17" s="647"/>
      <c r="AG17" s="647"/>
      <c r="AH17" s="647"/>
      <c r="AI17" s="647"/>
      <c r="AJ17" s="647"/>
      <c r="AK17" s="647"/>
      <c r="AL17" s="611">
        <v>0.7</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480714</v>
      </c>
      <c r="CS17" s="609"/>
      <c r="CT17" s="609"/>
      <c r="CU17" s="609"/>
      <c r="CV17" s="609"/>
      <c r="CW17" s="609"/>
      <c r="CX17" s="609"/>
      <c r="CY17" s="610"/>
      <c r="CZ17" s="646">
        <v>6.5</v>
      </c>
      <c r="DA17" s="646"/>
      <c r="DB17" s="646"/>
      <c r="DC17" s="646"/>
      <c r="DD17" s="614" t="s">
        <v>122</v>
      </c>
      <c r="DE17" s="609"/>
      <c r="DF17" s="609"/>
      <c r="DG17" s="609"/>
      <c r="DH17" s="609"/>
      <c r="DI17" s="609"/>
      <c r="DJ17" s="609"/>
      <c r="DK17" s="609"/>
      <c r="DL17" s="609"/>
      <c r="DM17" s="609"/>
      <c r="DN17" s="609"/>
      <c r="DO17" s="609"/>
      <c r="DP17" s="610"/>
      <c r="DQ17" s="614">
        <v>480714</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18665</v>
      </c>
      <c r="S18" s="609"/>
      <c r="T18" s="609"/>
      <c r="U18" s="609"/>
      <c r="V18" s="609"/>
      <c r="W18" s="609"/>
      <c r="X18" s="609"/>
      <c r="Y18" s="610"/>
      <c r="Z18" s="646">
        <v>0.2</v>
      </c>
      <c r="AA18" s="646"/>
      <c r="AB18" s="646"/>
      <c r="AC18" s="646"/>
      <c r="AD18" s="647">
        <v>18665</v>
      </c>
      <c r="AE18" s="647"/>
      <c r="AF18" s="647"/>
      <c r="AG18" s="647"/>
      <c r="AH18" s="647"/>
      <c r="AI18" s="647"/>
      <c r="AJ18" s="647"/>
      <c r="AK18" s="647"/>
      <c r="AL18" s="611">
        <v>0.4</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18631</v>
      </c>
      <c r="S19" s="609"/>
      <c r="T19" s="609"/>
      <c r="U19" s="609"/>
      <c r="V19" s="609"/>
      <c r="W19" s="609"/>
      <c r="X19" s="609"/>
      <c r="Y19" s="610"/>
      <c r="Z19" s="646">
        <v>0.2</v>
      </c>
      <c r="AA19" s="646"/>
      <c r="AB19" s="646"/>
      <c r="AC19" s="646"/>
      <c r="AD19" s="647">
        <v>18631</v>
      </c>
      <c r="AE19" s="647"/>
      <c r="AF19" s="647"/>
      <c r="AG19" s="647"/>
      <c r="AH19" s="647"/>
      <c r="AI19" s="647"/>
      <c r="AJ19" s="647"/>
      <c r="AK19" s="647"/>
      <c r="AL19" s="611">
        <v>0.4</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t="s">
        <v>122</v>
      </c>
      <c r="BH19" s="609"/>
      <c r="BI19" s="609"/>
      <c r="BJ19" s="609"/>
      <c r="BK19" s="609"/>
      <c r="BL19" s="609"/>
      <c r="BM19" s="609"/>
      <c r="BN19" s="610"/>
      <c r="BO19" s="646" t="s">
        <v>122</v>
      </c>
      <c r="BP19" s="646"/>
      <c r="BQ19" s="646"/>
      <c r="BR19" s="646"/>
      <c r="BS19" s="647" t="s">
        <v>122</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75" t="s">
        <v>262</v>
      </c>
      <c r="C20" s="676"/>
      <c r="D20" s="676"/>
      <c r="E20" s="676"/>
      <c r="F20" s="676"/>
      <c r="G20" s="676"/>
      <c r="H20" s="676"/>
      <c r="I20" s="676"/>
      <c r="J20" s="676"/>
      <c r="K20" s="676"/>
      <c r="L20" s="676"/>
      <c r="M20" s="676"/>
      <c r="N20" s="676"/>
      <c r="O20" s="676"/>
      <c r="P20" s="676"/>
      <c r="Q20" s="677"/>
      <c r="R20" s="608">
        <v>34</v>
      </c>
      <c r="S20" s="609"/>
      <c r="T20" s="609"/>
      <c r="U20" s="609"/>
      <c r="V20" s="609"/>
      <c r="W20" s="609"/>
      <c r="X20" s="609"/>
      <c r="Y20" s="610"/>
      <c r="Z20" s="646">
        <v>0</v>
      </c>
      <c r="AA20" s="646"/>
      <c r="AB20" s="646"/>
      <c r="AC20" s="646"/>
      <c r="AD20" s="647">
        <v>34</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t="s">
        <v>122</v>
      </c>
      <c r="BH20" s="609"/>
      <c r="BI20" s="609"/>
      <c r="BJ20" s="609"/>
      <c r="BK20" s="609"/>
      <c r="BL20" s="609"/>
      <c r="BM20" s="609"/>
      <c r="BN20" s="610"/>
      <c r="BO20" s="646" t="s">
        <v>122</v>
      </c>
      <c r="BP20" s="646"/>
      <c r="BQ20" s="646"/>
      <c r="BR20" s="646"/>
      <c r="BS20" s="647" t="s">
        <v>122</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7351069</v>
      </c>
      <c r="CS20" s="609"/>
      <c r="CT20" s="609"/>
      <c r="CU20" s="609"/>
      <c r="CV20" s="609"/>
      <c r="CW20" s="609"/>
      <c r="CX20" s="609"/>
      <c r="CY20" s="610"/>
      <c r="CZ20" s="646">
        <v>100</v>
      </c>
      <c r="DA20" s="646"/>
      <c r="DB20" s="646"/>
      <c r="DC20" s="646"/>
      <c r="DD20" s="614">
        <v>439615</v>
      </c>
      <c r="DE20" s="609"/>
      <c r="DF20" s="609"/>
      <c r="DG20" s="609"/>
      <c r="DH20" s="609"/>
      <c r="DI20" s="609"/>
      <c r="DJ20" s="609"/>
      <c r="DK20" s="609"/>
      <c r="DL20" s="609"/>
      <c r="DM20" s="609"/>
      <c r="DN20" s="609"/>
      <c r="DO20" s="609"/>
      <c r="DP20" s="610"/>
      <c r="DQ20" s="614">
        <v>5649009</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v>1740461</v>
      </c>
      <c r="S21" s="609"/>
      <c r="T21" s="609"/>
      <c r="U21" s="609"/>
      <c r="V21" s="609"/>
      <c r="W21" s="609"/>
      <c r="X21" s="609"/>
      <c r="Y21" s="610"/>
      <c r="Z21" s="646">
        <v>22.6</v>
      </c>
      <c r="AA21" s="646"/>
      <c r="AB21" s="646"/>
      <c r="AC21" s="646"/>
      <c r="AD21" s="647">
        <v>1608636</v>
      </c>
      <c r="AE21" s="647"/>
      <c r="AF21" s="647"/>
      <c r="AG21" s="647"/>
      <c r="AH21" s="647"/>
      <c r="AI21" s="647"/>
      <c r="AJ21" s="647"/>
      <c r="AK21" s="647"/>
      <c r="AL21" s="611">
        <v>32.4</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v>1608636</v>
      </c>
      <c r="S22" s="609"/>
      <c r="T22" s="609"/>
      <c r="U22" s="609"/>
      <c r="V22" s="609"/>
      <c r="W22" s="609"/>
      <c r="X22" s="609"/>
      <c r="Y22" s="610"/>
      <c r="Z22" s="646">
        <v>20.8</v>
      </c>
      <c r="AA22" s="646"/>
      <c r="AB22" s="646"/>
      <c r="AC22" s="646"/>
      <c r="AD22" s="647">
        <v>1608636</v>
      </c>
      <c r="AE22" s="647"/>
      <c r="AF22" s="647"/>
      <c r="AG22" s="647"/>
      <c r="AH22" s="647"/>
      <c r="AI22" s="647"/>
      <c r="AJ22" s="647"/>
      <c r="AK22" s="647"/>
      <c r="AL22" s="611">
        <v>32.4</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270</v>
      </c>
      <c r="C23" s="606"/>
      <c r="D23" s="606"/>
      <c r="E23" s="606"/>
      <c r="F23" s="606"/>
      <c r="G23" s="606"/>
      <c r="H23" s="606"/>
      <c r="I23" s="606"/>
      <c r="J23" s="606"/>
      <c r="K23" s="606"/>
      <c r="L23" s="606"/>
      <c r="M23" s="606"/>
      <c r="N23" s="606"/>
      <c r="O23" s="606"/>
      <c r="P23" s="606"/>
      <c r="Q23" s="607"/>
      <c r="R23" s="608">
        <v>131825</v>
      </c>
      <c r="S23" s="609"/>
      <c r="T23" s="609"/>
      <c r="U23" s="609"/>
      <c r="V23" s="609"/>
      <c r="W23" s="609"/>
      <c r="X23" s="609"/>
      <c r="Y23" s="610"/>
      <c r="Z23" s="646">
        <v>1.7</v>
      </c>
      <c r="AA23" s="646"/>
      <c r="AB23" s="646"/>
      <c r="AC23" s="646"/>
      <c r="AD23" s="647" t="s">
        <v>122</v>
      </c>
      <c r="AE23" s="647"/>
      <c r="AF23" s="647"/>
      <c r="AG23" s="647"/>
      <c r="AH23" s="647"/>
      <c r="AI23" s="647"/>
      <c r="AJ23" s="647"/>
      <c r="AK23" s="647"/>
      <c r="AL23" s="611" t="s">
        <v>122</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2">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3100235</v>
      </c>
      <c r="CS24" s="664"/>
      <c r="CT24" s="664"/>
      <c r="CU24" s="664"/>
      <c r="CV24" s="664"/>
      <c r="CW24" s="664"/>
      <c r="CX24" s="664"/>
      <c r="CY24" s="689"/>
      <c r="CZ24" s="690">
        <v>42.2</v>
      </c>
      <c r="DA24" s="672"/>
      <c r="DB24" s="672"/>
      <c r="DC24" s="692"/>
      <c r="DD24" s="688">
        <v>2189955</v>
      </c>
      <c r="DE24" s="664"/>
      <c r="DF24" s="664"/>
      <c r="DG24" s="664"/>
      <c r="DH24" s="664"/>
      <c r="DI24" s="664"/>
      <c r="DJ24" s="664"/>
      <c r="DK24" s="689"/>
      <c r="DL24" s="688">
        <v>2052322</v>
      </c>
      <c r="DM24" s="664"/>
      <c r="DN24" s="664"/>
      <c r="DO24" s="664"/>
      <c r="DP24" s="664"/>
      <c r="DQ24" s="664"/>
      <c r="DR24" s="664"/>
      <c r="DS24" s="664"/>
      <c r="DT24" s="664"/>
      <c r="DU24" s="664"/>
      <c r="DV24" s="689"/>
      <c r="DW24" s="690">
        <v>40.9</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5078456</v>
      </c>
      <c r="S25" s="609"/>
      <c r="T25" s="609"/>
      <c r="U25" s="609"/>
      <c r="V25" s="609"/>
      <c r="W25" s="609"/>
      <c r="X25" s="609"/>
      <c r="Y25" s="610"/>
      <c r="Z25" s="646">
        <v>65.8</v>
      </c>
      <c r="AA25" s="646"/>
      <c r="AB25" s="646"/>
      <c r="AC25" s="646"/>
      <c r="AD25" s="647">
        <v>4946631</v>
      </c>
      <c r="AE25" s="647"/>
      <c r="AF25" s="647"/>
      <c r="AG25" s="647"/>
      <c r="AH25" s="647"/>
      <c r="AI25" s="647"/>
      <c r="AJ25" s="647"/>
      <c r="AK25" s="647"/>
      <c r="AL25" s="611">
        <v>99.5</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1394775</v>
      </c>
      <c r="CS25" s="621"/>
      <c r="CT25" s="621"/>
      <c r="CU25" s="621"/>
      <c r="CV25" s="621"/>
      <c r="CW25" s="621"/>
      <c r="CX25" s="621"/>
      <c r="CY25" s="622"/>
      <c r="CZ25" s="611">
        <v>19</v>
      </c>
      <c r="DA25" s="623"/>
      <c r="DB25" s="623"/>
      <c r="DC25" s="624"/>
      <c r="DD25" s="614">
        <v>1186381</v>
      </c>
      <c r="DE25" s="621"/>
      <c r="DF25" s="621"/>
      <c r="DG25" s="621"/>
      <c r="DH25" s="621"/>
      <c r="DI25" s="621"/>
      <c r="DJ25" s="621"/>
      <c r="DK25" s="622"/>
      <c r="DL25" s="614">
        <v>1176538</v>
      </c>
      <c r="DM25" s="621"/>
      <c r="DN25" s="621"/>
      <c r="DO25" s="621"/>
      <c r="DP25" s="621"/>
      <c r="DQ25" s="621"/>
      <c r="DR25" s="621"/>
      <c r="DS25" s="621"/>
      <c r="DT25" s="621"/>
      <c r="DU25" s="621"/>
      <c r="DV25" s="622"/>
      <c r="DW25" s="611">
        <v>23.4</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v>1371</v>
      </c>
      <c r="S26" s="609"/>
      <c r="T26" s="609"/>
      <c r="U26" s="609"/>
      <c r="V26" s="609"/>
      <c r="W26" s="609"/>
      <c r="X26" s="609"/>
      <c r="Y26" s="610"/>
      <c r="Z26" s="646">
        <v>0</v>
      </c>
      <c r="AA26" s="646"/>
      <c r="AB26" s="646"/>
      <c r="AC26" s="646"/>
      <c r="AD26" s="647">
        <v>1371</v>
      </c>
      <c r="AE26" s="647"/>
      <c r="AF26" s="647"/>
      <c r="AG26" s="647"/>
      <c r="AH26" s="647"/>
      <c r="AI26" s="647"/>
      <c r="AJ26" s="647"/>
      <c r="AK26" s="647"/>
      <c r="AL26" s="611">
        <v>0</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754988</v>
      </c>
      <c r="CS26" s="609"/>
      <c r="CT26" s="609"/>
      <c r="CU26" s="609"/>
      <c r="CV26" s="609"/>
      <c r="CW26" s="609"/>
      <c r="CX26" s="609"/>
      <c r="CY26" s="610"/>
      <c r="CZ26" s="611">
        <v>10.3</v>
      </c>
      <c r="DA26" s="623"/>
      <c r="DB26" s="623"/>
      <c r="DC26" s="624"/>
      <c r="DD26" s="614">
        <v>627018</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44851</v>
      </c>
      <c r="S27" s="609"/>
      <c r="T27" s="609"/>
      <c r="U27" s="609"/>
      <c r="V27" s="609"/>
      <c r="W27" s="609"/>
      <c r="X27" s="609"/>
      <c r="Y27" s="610"/>
      <c r="Z27" s="646">
        <v>0.6</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2683261</v>
      </c>
      <c r="BH27" s="609"/>
      <c r="BI27" s="609"/>
      <c r="BJ27" s="609"/>
      <c r="BK27" s="609"/>
      <c r="BL27" s="609"/>
      <c r="BM27" s="609"/>
      <c r="BN27" s="610"/>
      <c r="BO27" s="646">
        <v>100</v>
      </c>
      <c r="BP27" s="646"/>
      <c r="BQ27" s="646"/>
      <c r="BR27" s="646"/>
      <c r="BS27" s="647" t="s">
        <v>122</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1224746</v>
      </c>
      <c r="CS27" s="621"/>
      <c r="CT27" s="621"/>
      <c r="CU27" s="621"/>
      <c r="CV27" s="621"/>
      <c r="CW27" s="621"/>
      <c r="CX27" s="621"/>
      <c r="CY27" s="622"/>
      <c r="CZ27" s="611">
        <v>16.7</v>
      </c>
      <c r="DA27" s="623"/>
      <c r="DB27" s="623"/>
      <c r="DC27" s="624"/>
      <c r="DD27" s="614">
        <v>522860</v>
      </c>
      <c r="DE27" s="621"/>
      <c r="DF27" s="621"/>
      <c r="DG27" s="621"/>
      <c r="DH27" s="621"/>
      <c r="DI27" s="621"/>
      <c r="DJ27" s="621"/>
      <c r="DK27" s="622"/>
      <c r="DL27" s="614">
        <v>395070</v>
      </c>
      <c r="DM27" s="621"/>
      <c r="DN27" s="621"/>
      <c r="DO27" s="621"/>
      <c r="DP27" s="621"/>
      <c r="DQ27" s="621"/>
      <c r="DR27" s="621"/>
      <c r="DS27" s="621"/>
      <c r="DT27" s="621"/>
      <c r="DU27" s="621"/>
      <c r="DV27" s="622"/>
      <c r="DW27" s="611">
        <v>7.9</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82529</v>
      </c>
      <c r="S28" s="609"/>
      <c r="T28" s="609"/>
      <c r="U28" s="609"/>
      <c r="V28" s="609"/>
      <c r="W28" s="609"/>
      <c r="X28" s="609"/>
      <c r="Y28" s="610"/>
      <c r="Z28" s="646">
        <v>1.1000000000000001</v>
      </c>
      <c r="AA28" s="646"/>
      <c r="AB28" s="646"/>
      <c r="AC28" s="646"/>
      <c r="AD28" s="647">
        <v>15118</v>
      </c>
      <c r="AE28" s="647"/>
      <c r="AF28" s="647"/>
      <c r="AG28" s="647"/>
      <c r="AH28" s="647"/>
      <c r="AI28" s="647"/>
      <c r="AJ28" s="647"/>
      <c r="AK28" s="647"/>
      <c r="AL28" s="611">
        <v>0.3</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480714</v>
      </c>
      <c r="CS28" s="609"/>
      <c r="CT28" s="609"/>
      <c r="CU28" s="609"/>
      <c r="CV28" s="609"/>
      <c r="CW28" s="609"/>
      <c r="CX28" s="609"/>
      <c r="CY28" s="610"/>
      <c r="CZ28" s="611">
        <v>6.5</v>
      </c>
      <c r="DA28" s="623"/>
      <c r="DB28" s="623"/>
      <c r="DC28" s="624"/>
      <c r="DD28" s="614">
        <v>480714</v>
      </c>
      <c r="DE28" s="609"/>
      <c r="DF28" s="609"/>
      <c r="DG28" s="609"/>
      <c r="DH28" s="609"/>
      <c r="DI28" s="609"/>
      <c r="DJ28" s="609"/>
      <c r="DK28" s="610"/>
      <c r="DL28" s="614">
        <v>480714</v>
      </c>
      <c r="DM28" s="609"/>
      <c r="DN28" s="609"/>
      <c r="DO28" s="609"/>
      <c r="DP28" s="609"/>
      <c r="DQ28" s="609"/>
      <c r="DR28" s="609"/>
      <c r="DS28" s="609"/>
      <c r="DT28" s="609"/>
      <c r="DU28" s="609"/>
      <c r="DV28" s="610"/>
      <c r="DW28" s="611">
        <v>9.6</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29185</v>
      </c>
      <c r="S29" s="609"/>
      <c r="T29" s="609"/>
      <c r="U29" s="609"/>
      <c r="V29" s="609"/>
      <c r="W29" s="609"/>
      <c r="X29" s="609"/>
      <c r="Y29" s="610"/>
      <c r="Z29" s="646">
        <v>0.4</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480714</v>
      </c>
      <c r="CS29" s="621"/>
      <c r="CT29" s="621"/>
      <c r="CU29" s="621"/>
      <c r="CV29" s="621"/>
      <c r="CW29" s="621"/>
      <c r="CX29" s="621"/>
      <c r="CY29" s="622"/>
      <c r="CZ29" s="611">
        <v>6.5</v>
      </c>
      <c r="DA29" s="623"/>
      <c r="DB29" s="623"/>
      <c r="DC29" s="624"/>
      <c r="DD29" s="614">
        <v>480714</v>
      </c>
      <c r="DE29" s="621"/>
      <c r="DF29" s="621"/>
      <c r="DG29" s="621"/>
      <c r="DH29" s="621"/>
      <c r="DI29" s="621"/>
      <c r="DJ29" s="621"/>
      <c r="DK29" s="622"/>
      <c r="DL29" s="614">
        <v>480714</v>
      </c>
      <c r="DM29" s="621"/>
      <c r="DN29" s="621"/>
      <c r="DO29" s="621"/>
      <c r="DP29" s="621"/>
      <c r="DQ29" s="621"/>
      <c r="DR29" s="621"/>
      <c r="DS29" s="621"/>
      <c r="DT29" s="621"/>
      <c r="DU29" s="621"/>
      <c r="DV29" s="622"/>
      <c r="DW29" s="611">
        <v>9.6</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849062</v>
      </c>
      <c r="S30" s="609"/>
      <c r="T30" s="609"/>
      <c r="U30" s="609"/>
      <c r="V30" s="609"/>
      <c r="W30" s="609"/>
      <c r="X30" s="609"/>
      <c r="Y30" s="610"/>
      <c r="Z30" s="646">
        <v>11</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78"/>
      <c r="BI30" s="678"/>
      <c r="BJ30" s="678"/>
      <c r="BK30" s="678"/>
      <c r="BL30" s="678"/>
      <c r="BM30" s="678"/>
      <c r="BN30" s="678"/>
      <c r="BO30" s="678"/>
      <c r="BP30" s="678"/>
      <c r="BQ30" s="679"/>
      <c r="BR30" s="660" t="s">
        <v>295</v>
      </c>
      <c r="BS30" s="678"/>
      <c r="BT30" s="678"/>
      <c r="BU30" s="678"/>
      <c r="BV30" s="678"/>
      <c r="BW30" s="678"/>
      <c r="BX30" s="678"/>
      <c r="BY30" s="678"/>
      <c r="BZ30" s="678"/>
      <c r="CA30" s="678"/>
      <c r="CB30" s="679"/>
      <c r="CD30" s="629"/>
      <c r="CE30" s="630"/>
      <c r="CF30" s="605" t="s">
        <v>296</v>
      </c>
      <c r="CG30" s="606"/>
      <c r="CH30" s="606"/>
      <c r="CI30" s="606"/>
      <c r="CJ30" s="606"/>
      <c r="CK30" s="606"/>
      <c r="CL30" s="606"/>
      <c r="CM30" s="606"/>
      <c r="CN30" s="606"/>
      <c r="CO30" s="606"/>
      <c r="CP30" s="606"/>
      <c r="CQ30" s="607"/>
      <c r="CR30" s="608">
        <v>462660</v>
      </c>
      <c r="CS30" s="609"/>
      <c r="CT30" s="609"/>
      <c r="CU30" s="609"/>
      <c r="CV30" s="609"/>
      <c r="CW30" s="609"/>
      <c r="CX30" s="609"/>
      <c r="CY30" s="610"/>
      <c r="CZ30" s="611">
        <v>6.3</v>
      </c>
      <c r="DA30" s="623"/>
      <c r="DB30" s="623"/>
      <c r="DC30" s="624"/>
      <c r="DD30" s="614">
        <v>462660</v>
      </c>
      <c r="DE30" s="609"/>
      <c r="DF30" s="609"/>
      <c r="DG30" s="609"/>
      <c r="DH30" s="609"/>
      <c r="DI30" s="609"/>
      <c r="DJ30" s="609"/>
      <c r="DK30" s="610"/>
      <c r="DL30" s="614">
        <v>462660</v>
      </c>
      <c r="DM30" s="609"/>
      <c r="DN30" s="609"/>
      <c r="DO30" s="609"/>
      <c r="DP30" s="609"/>
      <c r="DQ30" s="609"/>
      <c r="DR30" s="609"/>
      <c r="DS30" s="609"/>
      <c r="DT30" s="609"/>
      <c r="DU30" s="609"/>
      <c r="DV30" s="610"/>
      <c r="DW30" s="611">
        <v>9.1999999999999993</v>
      </c>
      <c r="DX30" s="623"/>
      <c r="DY30" s="623"/>
      <c r="DZ30" s="623"/>
      <c r="EA30" s="623"/>
      <c r="EB30" s="623"/>
      <c r="EC30" s="635"/>
    </row>
    <row r="31" spans="2:133" ht="11.25" customHeight="1" x14ac:dyDescent="0.2">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80" t="s">
        <v>298</v>
      </c>
      <c r="AQ31" s="681"/>
      <c r="AR31" s="681"/>
      <c r="AS31" s="681"/>
      <c r="AT31" s="682" t="s">
        <v>299</v>
      </c>
      <c r="AU31" s="212"/>
      <c r="AV31" s="212"/>
      <c r="AW31" s="212"/>
      <c r="AX31" s="666" t="s">
        <v>177</v>
      </c>
      <c r="AY31" s="667"/>
      <c r="AZ31" s="667"/>
      <c r="BA31" s="667"/>
      <c r="BB31" s="667"/>
      <c r="BC31" s="667"/>
      <c r="BD31" s="667"/>
      <c r="BE31" s="667"/>
      <c r="BF31" s="668"/>
      <c r="BG31" s="670">
        <v>99</v>
      </c>
      <c r="BH31" s="671"/>
      <c r="BI31" s="671"/>
      <c r="BJ31" s="671"/>
      <c r="BK31" s="671"/>
      <c r="BL31" s="671"/>
      <c r="BM31" s="672">
        <v>95.8</v>
      </c>
      <c r="BN31" s="671"/>
      <c r="BO31" s="671"/>
      <c r="BP31" s="671"/>
      <c r="BQ31" s="673"/>
      <c r="BR31" s="670">
        <v>99.2</v>
      </c>
      <c r="BS31" s="671"/>
      <c r="BT31" s="671"/>
      <c r="BU31" s="671"/>
      <c r="BV31" s="671"/>
      <c r="BW31" s="671"/>
      <c r="BX31" s="672">
        <v>96.2</v>
      </c>
      <c r="BY31" s="671"/>
      <c r="BZ31" s="671"/>
      <c r="CA31" s="671"/>
      <c r="CB31" s="673"/>
      <c r="CD31" s="629"/>
      <c r="CE31" s="630"/>
      <c r="CF31" s="605" t="s">
        <v>300</v>
      </c>
      <c r="CG31" s="606"/>
      <c r="CH31" s="606"/>
      <c r="CI31" s="606"/>
      <c r="CJ31" s="606"/>
      <c r="CK31" s="606"/>
      <c r="CL31" s="606"/>
      <c r="CM31" s="606"/>
      <c r="CN31" s="606"/>
      <c r="CO31" s="606"/>
      <c r="CP31" s="606"/>
      <c r="CQ31" s="607"/>
      <c r="CR31" s="608">
        <v>18054</v>
      </c>
      <c r="CS31" s="621"/>
      <c r="CT31" s="621"/>
      <c r="CU31" s="621"/>
      <c r="CV31" s="621"/>
      <c r="CW31" s="621"/>
      <c r="CX31" s="621"/>
      <c r="CY31" s="622"/>
      <c r="CZ31" s="611">
        <v>0.2</v>
      </c>
      <c r="DA31" s="623"/>
      <c r="DB31" s="623"/>
      <c r="DC31" s="624"/>
      <c r="DD31" s="614">
        <v>18054</v>
      </c>
      <c r="DE31" s="621"/>
      <c r="DF31" s="621"/>
      <c r="DG31" s="621"/>
      <c r="DH31" s="621"/>
      <c r="DI31" s="621"/>
      <c r="DJ31" s="621"/>
      <c r="DK31" s="622"/>
      <c r="DL31" s="614">
        <v>18054</v>
      </c>
      <c r="DM31" s="621"/>
      <c r="DN31" s="621"/>
      <c r="DO31" s="621"/>
      <c r="DP31" s="621"/>
      <c r="DQ31" s="621"/>
      <c r="DR31" s="621"/>
      <c r="DS31" s="621"/>
      <c r="DT31" s="621"/>
      <c r="DU31" s="621"/>
      <c r="DV31" s="622"/>
      <c r="DW31" s="611">
        <v>0.4</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449874</v>
      </c>
      <c r="S32" s="609"/>
      <c r="T32" s="609"/>
      <c r="U32" s="609"/>
      <c r="V32" s="609"/>
      <c r="W32" s="609"/>
      <c r="X32" s="609"/>
      <c r="Y32" s="610"/>
      <c r="Z32" s="646">
        <v>5.8</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3"/>
      <c r="AU32" s="208" t="s">
        <v>302</v>
      </c>
      <c r="AX32" s="605" t="s">
        <v>303</v>
      </c>
      <c r="AY32" s="606"/>
      <c r="AZ32" s="606"/>
      <c r="BA32" s="606"/>
      <c r="BB32" s="606"/>
      <c r="BC32" s="606"/>
      <c r="BD32" s="606"/>
      <c r="BE32" s="606"/>
      <c r="BF32" s="607"/>
      <c r="BG32" s="674">
        <v>98.7</v>
      </c>
      <c r="BH32" s="621"/>
      <c r="BI32" s="621"/>
      <c r="BJ32" s="621"/>
      <c r="BK32" s="621"/>
      <c r="BL32" s="621"/>
      <c r="BM32" s="612">
        <v>95.2</v>
      </c>
      <c r="BN32" s="621"/>
      <c r="BO32" s="621"/>
      <c r="BP32" s="621"/>
      <c r="BQ32" s="644"/>
      <c r="BR32" s="674">
        <v>99.1</v>
      </c>
      <c r="BS32" s="621"/>
      <c r="BT32" s="621"/>
      <c r="BU32" s="621"/>
      <c r="BV32" s="621"/>
      <c r="BW32" s="621"/>
      <c r="BX32" s="612">
        <v>95.8</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3878</v>
      </c>
      <c r="S33" s="609"/>
      <c r="T33" s="609"/>
      <c r="U33" s="609"/>
      <c r="V33" s="609"/>
      <c r="W33" s="609"/>
      <c r="X33" s="609"/>
      <c r="Y33" s="610"/>
      <c r="Z33" s="646">
        <v>0.1</v>
      </c>
      <c r="AA33" s="646"/>
      <c r="AB33" s="646"/>
      <c r="AC33" s="646"/>
      <c r="AD33" s="647" t="s">
        <v>122</v>
      </c>
      <c r="AE33" s="647"/>
      <c r="AF33" s="647"/>
      <c r="AG33" s="647"/>
      <c r="AH33" s="647"/>
      <c r="AI33" s="647"/>
      <c r="AJ33" s="647"/>
      <c r="AK33" s="647"/>
      <c r="AL33" s="611" t="s">
        <v>122</v>
      </c>
      <c r="AM33" s="612"/>
      <c r="AN33" s="612"/>
      <c r="AO33" s="648"/>
      <c r="AP33" s="651"/>
      <c r="AQ33" s="652"/>
      <c r="AR33" s="652"/>
      <c r="AS33" s="652"/>
      <c r="AT33" s="684"/>
      <c r="AU33" s="213"/>
      <c r="AV33" s="213"/>
      <c r="AW33" s="213"/>
      <c r="AX33" s="589" t="s">
        <v>306</v>
      </c>
      <c r="AY33" s="590"/>
      <c r="AZ33" s="590"/>
      <c r="BA33" s="590"/>
      <c r="BB33" s="590"/>
      <c r="BC33" s="590"/>
      <c r="BD33" s="590"/>
      <c r="BE33" s="590"/>
      <c r="BF33" s="591"/>
      <c r="BG33" s="669">
        <v>99.1</v>
      </c>
      <c r="BH33" s="593"/>
      <c r="BI33" s="593"/>
      <c r="BJ33" s="593"/>
      <c r="BK33" s="593"/>
      <c r="BL33" s="593"/>
      <c r="BM33" s="639">
        <v>96.1</v>
      </c>
      <c r="BN33" s="593"/>
      <c r="BO33" s="593"/>
      <c r="BP33" s="593"/>
      <c r="BQ33" s="656"/>
      <c r="BR33" s="669">
        <v>99.3</v>
      </c>
      <c r="BS33" s="593"/>
      <c r="BT33" s="593"/>
      <c r="BU33" s="593"/>
      <c r="BV33" s="593"/>
      <c r="BW33" s="593"/>
      <c r="BX33" s="639">
        <v>96.3</v>
      </c>
      <c r="BY33" s="593"/>
      <c r="BZ33" s="593"/>
      <c r="CA33" s="593"/>
      <c r="CB33" s="656"/>
      <c r="CD33" s="605" t="s">
        <v>307</v>
      </c>
      <c r="CE33" s="606"/>
      <c r="CF33" s="606"/>
      <c r="CG33" s="606"/>
      <c r="CH33" s="606"/>
      <c r="CI33" s="606"/>
      <c r="CJ33" s="606"/>
      <c r="CK33" s="606"/>
      <c r="CL33" s="606"/>
      <c r="CM33" s="606"/>
      <c r="CN33" s="606"/>
      <c r="CO33" s="606"/>
      <c r="CP33" s="606"/>
      <c r="CQ33" s="607"/>
      <c r="CR33" s="608">
        <v>3811219</v>
      </c>
      <c r="CS33" s="621"/>
      <c r="CT33" s="621"/>
      <c r="CU33" s="621"/>
      <c r="CV33" s="621"/>
      <c r="CW33" s="621"/>
      <c r="CX33" s="621"/>
      <c r="CY33" s="622"/>
      <c r="CZ33" s="611">
        <v>51.8</v>
      </c>
      <c r="DA33" s="623"/>
      <c r="DB33" s="623"/>
      <c r="DC33" s="624"/>
      <c r="DD33" s="614">
        <v>3154145</v>
      </c>
      <c r="DE33" s="621"/>
      <c r="DF33" s="621"/>
      <c r="DG33" s="621"/>
      <c r="DH33" s="621"/>
      <c r="DI33" s="621"/>
      <c r="DJ33" s="621"/>
      <c r="DK33" s="622"/>
      <c r="DL33" s="614">
        <v>2153825</v>
      </c>
      <c r="DM33" s="621"/>
      <c r="DN33" s="621"/>
      <c r="DO33" s="621"/>
      <c r="DP33" s="621"/>
      <c r="DQ33" s="621"/>
      <c r="DR33" s="621"/>
      <c r="DS33" s="621"/>
      <c r="DT33" s="621"/>
      <c r="DU33" s="621"/>
      <c r="DV33" s="622"/>
      <c r="DW33" s="611">
        <v>42.9</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152916</v>
      </c>
      <c r="S34" s="609"/>
      <c r="T34" s="609"/>
      <c r="U34" s="609"/>
      <c r="V34" s="609"/>
      <c r="W34" s="609"/>
      <c r="X34" s="609"/>
      <c r="Y34" s="610"/>
      <c r="Z34" s="646">
        <v>2</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1280537</v>
      </c>
      <c r="CS34" s="609"/>
      <c r="CT34" s="609"/>
      <c r="CU34" s="609"/>
      <c r="CV34" s="609"/>
      <c r="CW34" s="609"/>
      <c r="CX34" s="609"/>
      <c r="CY34" s="610"/>
      <c r="CZ34" s="611">
        <v>17.399999999999999</v>
      </c>
      <c r="DA34" s="623"/>
      <c r="DB34" s="623"/>
      <c r="DC34" s="624"/>
      <c r="DD34" s="614">
        <v>1048322</v>
      </c>
      <c r="DE34" s="609"/>
      <c r="DF34" s="609"/>
      <c r="DG34" s="609"/>
      <c r="DH34" s="609"/>
      <c r="DI34" s="609"/>
      <c r="DJ34" s="609"/>
      <c r="DK34" s="610"/>
      <c r="DL34" s="614">
        <v>706655</v>
      </c>
      <c r="DM34" s="609"/>
      <c r="DN34" s="609"/>
      <c r="DO34" s="609"/>
      <c r="DP34" s="609"/>
      <c r="DQ34" s="609"/>
      <c r="DR34" s="609"/>
      <c r="DS34" s="609"/>
      <c r="DT34" s="609"/>
      <c r="DU34" s="609"/>
      <c r="DV34" s="610"/>
      <c r="DW34" s="611">
        <v>14.1</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473253</v>
      </c>
      <c r="S35" s="609"/>
      <c r="T35" s="609"/>
      <c r="U35" s="609"/>
      <c r="V35" s="609"/>
      <c r="W35" s="609"/>
      <c r="X35" s="609"/>
      <c r="Y35" s="610"/>
      <c r="Z35" s="646">
        <v>6.1</v>
      </c>
      <c r="AA35" s="646"/>
      <c r="AB35" s="646"/>
      <c r="AC35" s="646"/>
      <c r="AD35" s="647" t="s">
        <v>122</v>
      </c>
      <c r="AE35" s="647"/>
      <c r="AF35" s="647"/>
      <c r="AG35" s="647"/>
      <c r="AH35" s="647"/>
      <c r="AI35" s="647"/>
      <c r="AJ35" s="647"/>
      <c r="AK35" s="647"/>
      <c r="AL35" s="611" t="s">
        <v>122</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55730</v>
      </c>
      <c r="CS35" s="621"/>
      <c r="CT35" s="621"/>
      <c r="CU35" s="621"/>
      <c r="CV35" s="621"/>
      <c r="CW35" s="621"/>
      <c r="CX35" s="621"/>
      <c r="CY35" s="622"/>
      <c r="CZ35" s="611">
        <v>0.8</v>
      </c>
      <c r="DA35" s="623"/>
      <c r="DB35" s="623"/>
      <c r="DC35" s="624"/>
      <c r="DD35" s="614">
        <v>54163</v>
      </c>
      <c r="DE35" s="621"/>
      <c r="DF35" s="621"/>
      <c r="DG35" s="621"/>
      <c r="DH35" s="621"/>
      <c r="DI35" s="621"/>
      <c r="DJ35" s="621"/>
      <c r="DK35" s="622"/>
      <c r="DL35" s="614">
        <v>54163</v>
      </c>
      <c r="DM35" s="621"/>
      <c r="DN35" s="621"/>
      <c r="DO35" s="621"/>
      <c r="DP35" s="621"/>
      <c r="DQ35" s="621"/>
      <c r="DR35" s="621"/>
      <c r="DS35" s="621"/>
      <c r="DT35" s="621"/>
      <c r="DU35" s="621"/>
      <c r="DV35" s="622"/>
      <c r="DW35" s="611">
        <v>1.1000000000000001</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293118</v>
      </c>
      <c r="S36" s="609"/>
      <c r="T36" s="609"/>
      <c r="U36" s="609"/>
      <c r="V36" s="609"/>
      <c r="W36" s="609"/>
      <c r="X36" s="609"/>
      <c r="Y36" s="610"/>
      <c r="Z36" s="646">
        <v>3.8</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3">
        <v>1074498</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40520</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1049053</v>
      </c>
      <c r="CS36" s="609"/>
      <c r="CT36" s="609"/>
      <c r="CU36" s="609"/>
      <c r="CV36" s="609"/>
      <c r="CW36" s="609"/>
      <c r="CX36" s="609"/>
      <c r="CY36" s="610"/>
      <c r="CZ36" s="611">
        <v>14.3</v>
      </c>
      <c r="DA36" s="623"/>
      <c r="DB36" s="623"/>
      <c r="DC36" s="624"/>
      <c r="DD36" s="614">
        <v>882285</v>
      </c>
      <c r="DE36" s="609"/>
      <c r="DF36" s="609"/>
      <c r="DG36" s="609"/>
      <c r="DH36" s="609"/>
      <c r="DI36" s="609"/>
      <c r="DJ36" s="609"/>
      <c r="DK36" s="610"/>
      <c r="DL36" s="614">
        <v>525547</v>
      </c>
      <c r="DM36" s="609"/>
      <c r="DN36" s="609"/>
      <c r="DO36" s="609"/>
      <c r="DP36" s="609"/>
      <c r="DQ36" s="609"/>
      <c r="DR36" s="609"/>
      <c r="DS36" s="609"/>
      <c r="DT36" s="609"/>
      <c r="DU36" s="609"/>
      <c r="DV36" s="610"/>
      <c r="DW36" s="611">
        <v>10.5</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152020</v>
      </c>
      <c r="S37" s="609"/>
      <c r="T37" s="609"/>
      <c r="U37" s="609"/>
      <c r="V37" s="609"/>
      <c r="W37" s="609"/>
      <c r="X37" s="609"/>
      <c r="Y37" s="610"/>
      <c r="Z37" s="646">
        <v>2</v>
      </c>
      <c r="AA37" s="646"/>
      <c r="AB37" s="646"/>
      <c r="AC37" s="646"/>
      <c r="AD37" s="647">
        <v>9150</v>
      </c>
      <c r="AE37" s="647"/>
      <c r="AF37" s="647"/>
      <c r="AG37" s="647"/>
      <c r="AH37" s="647"/>
      <c r="AI37" s="647"/>
      <c r="AJ37" s="647"/>
      <c r="AK37" s="647"/>
      <c r="AL37" s="611">
        <v>0.2</v>
      </c>
      <c r="AM37" s="612"/>
      <c r="AN37" s="612"/>
      <c r="AO37" s="648"/>
      <c r="AQ37" s="641" t="s">
        <v>319</v>
      </c>
      <c r="AR37" s="642"/>
      <c r="AS37" s="642"/>
      <c r="AT37" s="642"/>
      <c r="AU37" s="642"/>
      <c r="AV37" s="642"/>
      <c r="AW37" s="642"/>
      <c r="AX37" s="642"/>
      <c r="AY37" s="643"/>
      <c r="AZ37" s="608">
        <v>386500</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24283</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432190</v>
      </c>
      <c r="CS37" s="621"/>
      <c r="CT37" s="621"/>
      <c r="CU37" s="621"/>
      <c r="CV37" s="621"/>
      <c r="CW37" s="621"/>
      <c r="CX37" s="621"/>
      <c r="CY37" s="622"/>
      <c r="CZ37" s="611">
        <v>5.9</v>
      </c>
      <c r="DA37" s="623"/>
      <c r="DB37" s="623"/>
      <c r="DC37" s="624"/>
      <c r="DD37" s="614">
        <v>432190</v>
      </c>
      <c r="DE37" s="621"/>
      <c r="DF37" s="621"/>
      <c r="DG37" s="621"/>
      <c r="DH37" s="621"/>
      <c r="DI37" s="621"/>
      <c r="DJ37" s="621"/>
      <c r="DK37" s="622"/>
      <c r="DL37" s="614">
        <v>369915</v>
      </c>
      <c r="DM37" s="621"/>
      <c r="DN37" s="621"/>
      <c r="DO37" s="621"/>
      <c r="DP37" s="621"/>
      <c r="DQ37" s="621"/>
      <c r="DR37" s="621"/>
      <c r="DS37" s="621"/>
      <c r="DT37" s="621"/>
      <c r="DU37" s="621"/>
      <c r="DV37" s="622"/>
      <c r="DW37" s="611">
        <v>7.4</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105300</v>
      </c>
      <c r="S38" s="609"/>
      <c r="T38" s="609"/>
      <c r="U38" s="609"/>
      <c r="V38" s="609"/>
      <c r="W38" s="609"/>
      <c r="X38" s="609"/>
      <c r="Y38" s="610"/>
      <c r="Z38" s="646">
        <v>1.4</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22114</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2249</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1052384</v>
      </c>
      <c r="CS38" s="609"/>
      <c r="CT38" s="609"/>
      <c r="CU38" s="609"/>
      <c r="CV38" s="609"/>
      <c r="CW38" s="609"/>
      <c r="CX38" s="609"/>
      <c r="CY38" s="610"/>
      <c r="CZ38" s="611">
        <v>14.3</v>
      </c>
      <c r="DA38" s="623"/>
      <c r="DB38" s="623"/>
      <c r="DC38" s="624"/>
      <c r="DD38" s="614">
        <v>947519</v>
      </c>
      <c r="DE38" s="609"/>
      <c r="DF38" s="609"/>
      <c r="DG38" s="609"/>
      <c r="DH38" s="609"/>
      <c r="DI38" s="609"/>
      <c r="DJ38" s="609"/>
      <c r="DK38" s="610"/>
      <c r="DL38" s="614">
        <v>867460</v>
      </c>
      <c r="DM38" s="609"/>
      <c r="DN38" s="609"/>
      <c r="DO38" s="609"/>
      <c r="DP38" s="609"/>
      <c r="DQ38" s="609"/>
      <c r="DR38" s="609"/>
      <c r="DS38" s="609"/>
      <c r="DT38" s="609"/>
      <c r="DU38" s="609"/>
      <c r="DV38" s="610"/>
      <c r="DW38" s="611">
        <v>17.3</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t="s">
        <v>122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3443</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372747</v>
      </c>
      <c r="CS39" s="621"/>
      <c r="CT39" s="621"/>
      <c r="CU39" s="621"/>
      <c r="CV39" s="621"/>
      <c r="CW39" s="621"/>
      <c r="CX39" s="621"/>
      <c r="CY39" s="622"/>
      <c r="CZ39" s="611">
        <v>5.0999999999999996</v>
      </c>
      <c r="DA39" s="623"/>
      <c r="DB39" s="623"/>
      <c r="DC39" s="624"/>
      <c r="DD39" s="614">
        <v>221088</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v>50400</v>
      </c>
      <c r="S40" s="609"/>
      <c r="T40" s="609"/>
      <c r="U40" s="609"/>
      <c r="V40" s="609"/>
      <c r="W40" s="609"/>
      <c r="X40" s="609"/>
      <c r="Y40" s="610"/>
      <c r="Z40" s="646">
        <v>0.7</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103</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768</v>
      </c>
      <c r="CS40" s="609"/>
      <c r="CT40" s="609"/>
      <c r="CU40" s="609"/>
      <c r="CV40" s="609"/>
      <c r="CW40" s="609"/>
      <c r="CX40" s="609"/>
      <c r="CY40" s="610"/>
      <c r="CZ40" s="611">
        <v>0</v>
      </c>
      <c r="DA40" s="623"/>
      <c r="DB40" s="623"/>
      <c r="DC40" s="624"/>
      <c r="DD40" s="614">
        <v>768</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7715813</v>
      </c>
      <c r="S41" s="633"/>
      <c r="T41" s="633"/>
      <c r="U41" s="633"/>
      <c r="V41" s="633"/>
      <c r="W41" s="633"/>
      <c r="X41" s="633"/>
      <c r="Y41" s="636"/>
      <c r="Z41" s="637">
        <v>100</v>
      </c>
      <c r="AA41" s="637"/>
      <c r="AB41" s="637"/>
      <c r="AC41" s="637"/>
      <c r="AD41" s="638">
        <v>4972270</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130529</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535355</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414</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439615</v>
      </c>
      <c r="CS42" s="621"/>
      <c r="CT42" s="621"/>
      <c r="CU42" s="621"/>
      <c r="CV42" s="621"/>
      <c r="CW42" s="621"/>
      <c r="CX42" s="621"/>
      <c r="CY42" s="622"/>
      <c r="CZ42" s="611">
        <v>6</v>
      </c>
      <c r="DA42" s="623"/>
      <c r="DB42" s="623"/>
      <c r="DC42" s="624"/>
      <c r="DD42" s="614">
        <v>304909</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342</v>
      </c>
      <c r="CD43" s="605" t="s">
        <v>343</v>
      </c>
      <c r="CE43" s="606"/>
      <c r="CF43" s="606"/>
      <c r="CG43" s="606"/>
      <c r="CH43" s="606"/>
      <c r="CI43" s="606"/>
      <c r="CJ43" s="606"/>
      <c r="CK43" s="606"/>
      <c r="CL43" s="606"/>
      <c r="CM43" s="606"/>
      <c r="CN43" s="606"/>
      <c r="CO43" s="606"/>
      <c r="CP43" s="606"/>
      <c r="CQ43" s="607"/>
      <c r="CR43" s="608">
        <v>4742</v>
      </c>
      <c r="CS43" s="621"/>
      <c r="CT43" s="621"/>
      <c r="CU43" s="621"/>
      <c r="CV43" s="621"/>
      <c r="CW43" s="621"/>
      <c r="CX43" s="621"/>
      <c r="CY43" s="622"/>
      <c r="CZ43" s="611">
        <v>0.1</v>
      </c>
      <c r="DA43" s="623"/>
      <c r="DB43" s="623"/>
      <c r="DC43" s="624"/>
      <c r="DD43" s="614">
        <v>4742</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439615</v>
      </c>
      <c r="CS44" s="609"/>
      <c r="CT44" s="609"/>
      <c r="CU44" s="609"/>
      <c r="CV44" s="609"/>
      <c r="CW44" s="609"/>
      <c r="CX44" s="609"/>
      <c r="CY44" s="610"/>
      <c r="CZ44" s="611">
        <v>6</v>
      </c>
      <c r="DA44" s="612"/>
      <c r="DB44" s="612"/>
      <c r="DC44" s="613"/>
      <c r="DD44" s="614">
        <v>304909</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60202</v>
      </c>
      <c r="CS45" s="621"/>
      <c r="CT45" s="621"/>
      <c r="CU45" s="621"/>
      <c r="CV45" s="621"/>
      <c r="CW45" s="621"/>
      <c r="CX45" s="621"/>
      <c r="CY45" s="622"/>
      <c r="CZ45" s="611">
        <v>0.8</v>
      </c>
      <c r="DA45" s="623"/>
      <c r="DB45" s="623"/>
      <c r="DC45" s="624"/>
      <c r="DD45" s="614">
        <v>45915</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348</v>
      </c>
      <c r="CG46" s="606"/>
      <c r="CH46" s="606"/>
      <c r="CI46" s="606"/>
      <c r="CJ46" s="606"/>
      <c r="CK46" s="606"/>
      <c r="CL46" s="606"/>
      <c r="CM46" s="606"/>
      <c r="CN46" s="606"/>
      <c r="CO46" s="606"/>
      <c r="CP46" s="606"/>
      <c r="CQ46" s="607"/>
      <c r="CR46" s="608">
        <v>364954</v>
      </c>
      <c r="CS46" s="609"/>
      <c r="CT46" s="609"/>
      <c r="CU46" s="609"/>
      <c r="CV46" s="609"/>
      <c r="CW46" s="609"/>
      <c r="CX46" s="609"/>
      <c r="CY46" s="610"/>
      <c r="CZ46" s="611">
        <v>5</v>
      </c>
      <c r="DA46" s="612"/>
      <c r="DB46" s="612"/>
      <c r="DC46" s="613"/>
      <c r="DD46" s="614">
        <v>244535</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349</v>
      </c>
      <c r="CG47" s="606"/>
      <c r="CH47" s="606"/>
      <c r="CI47" s="606"/>
      <c r="CJ47" s="606"/>
      <c r="CK47" s="606"/>
      <c r="CL47" s="606"/>
      <c r="CM47" s="606"/>
      <c r="CN47" s="606"/>
      <c r="CO47" s="606"/>
      <c r="CP47" s="606"/>
      <c r="CQ47" s="607"/>
      <c r="CR47" s="608" t="s">
        <v>122</v>
      </c>
      <c r="CS47" s="621"/>
      <c r="CT47" s="621"/>
      <c r="CU47" s="621"/>
      <c r="CV47" s="621"/>
      <c r="CW47" s="621"/>
      <c r="CX47" s="621"/>
      <c r="CY47" s="622"/>
      <c r="CZ47" s="611" t="s">
        <v>122</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351</v>
      </c>
      <c r="CE49" s="590"/>
      <c r="CF49" s="590"/>
      <c r="CG49" s="590"/>
      <c r="CH49" s="590"/>
      <c r="CI49" s="590"/>
      <c r="CJ49" s="590"/>
      <c r="CK49" s="590"/>
      <c r="CL49" s="590"/>
      <c r="CM49" s="590"/>
      <c r="CN49" s="590"/>
      <c r="CO49" s="590"/>
      <c r="CP49" s="590"/>
      <c r="CQ49" s="591"/>
      <c r="CR49" s="592">
        <v>7351069</v>
      </c>
      <c r="CS49" s="593"/>
      <c r="CT49" s="593"/>
      <c r="CU49" s="593"/>
      <c r="CV49" s="593"/>
      <c r="CW49" s="593"/>
      <c r="CX49" s="593"/>
      <c r="CY49" s="594"/>
      <c r="CZ49" s="595">
        <v>100</v>
      </c>
      <c r="DA49" s="596"/>
      <c r="DB49" s="596"/>
      <c r="DC49" s="597"/>
      <c r="DD49" s="598">
        <v>5649009</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xcF+gytoI6vghQl4zlbvDOphexoh1wqJyIlVdUpC2I44/F6vUOy3RtMtYeVdvn3rGoOhoaBObpzO5duwwatOGw==" saltValue="+vY/Q5BMNE5W7SL1sc46M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zoomScale="55" zoomScaleNormal="55" zoomScaleSheetLayoutView="70" workbookViewId="0">
      <selection activeCell="AA8" sqref="AA8:AE8"/>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374</v>
      </c>
      <c r="C7" s="1035"/>
      <c r="D7" s="1035"/>
      <c r="E7" s="1035"/>
      <c r="F7" s="1035"/>
      <c r="G7" s="1035"/>
      <c r="H7" s="1035"/>
      <c r="I7" s="1035"/>
      <c r="J7" s="1035"/>
      <c r="K7" s="1035"/>
      <c r="L7" s="1035"/>
      <c r="M7" s="1035"/>
      <c r="N7" s="1035"/>
      <c r="O7" s="1035"/>
      <c r="P7" s="1036"/>
      <c r="Q7" s="1089">
        <v>7617</v>
      </c>
      <c r="R7" s="1090"/>
      <c r="S7" s="1090"/>
      <c r="T7" s="1090"/>
      <c r="U7" s="1090"/>
      <c r="V7" s="1090">
        <v>7256</v>
      </c>
      <c r="W7" s="1090"/>
      <c r="X7" s="1090"/>
      <c r="Y7" s="1090"/>
      <c r="Z7" s="1090"/>
      <c r="AA7" s="1090">
        <v>360</v>
      </c>
      <c r="AB7" s="1090"/>
      <c r="AC7" s="1090"/>
      <c r="AD7" s="1090"/>
      <c r="AE7" s="1091"/>
      <c r="AF7" s="1092">
        <v>360</v>
      </c>
      <c r="AG7" s="1093"/>
      <c r="AH7" s="1093"/>
      <c r="AI7" s="1093"/>
      <c r="AJ7" s="1094"/>
      <c r="AK7" s="1095">
        <v>473</v>
      </c>
      <c r="AL7" s="1096"/>
      <c r="AM7" s="1096"/>
      <c r="AN7" s="1096"/>
      <c r="AO7" s="1096"/>
      <c r="AP7" s="1096">
        <v>4308</v>
      </c>
      <c r="AQ7" s="1096"/>
      <c r="AR7" s="1096"/>
      <c r="AS7" s="1096"/>
      <c r="AT7" s="1096"/>
      <c r="AU7" s="1097" t="s">
        <v>546</v>
      </c>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547</v>
      </c>
      <c r="BT7" s="1087"/>
      <c r="BU7" s="1087"/>
      <c r="BV7" s="1087"/>
      <c r="BW7" s="1087"/>
      <c r="BX7" s="1087"/>
      <c r="BY7" s="1087"/>
      <c r="BZ7" s="1087"/>
      <c r="CA7" s="1087"/>
      <c r="CB7" s="1087"/>
      <c r="CC7" s="1087"/>
      <c r="CD7" s="1087"/>
      <c r="CE7" s="1087"/>
      <c r="CF7" s="1087"/>
      <c r="CG7" s="1099"/>
      <c r="CH7" s="1083">
        <v>0</v>
      </c>
      <c r="CI7" s="1084"/>
      <c r="CJ7" s="1084"/>
      <c r="CK7" s="1084"/>
      <c r="CL7" s="1085"/>
      <c r="CM7" s="1083">
        <v>122</v>
      </c>
      <c r="CN7" s="1084"/>
      <c r="CO7" s="1084"/>
      <c r="CP7" s="1084"/>
      <c r="CQ7" s="1085"/>
      <c r="CR7" s="1083">
        <v>5</v>
      </c>
      <c r="CS7" s="1084"/>
      <c r="CT7" s="1084"/>
      <c r="CU7" s="1084"/>
      <c r="CV7" s="1085"/>
      <c r="CW7" s="1083" t="s">
        <v>545</v>
      </c>
      <c r="CX7" s="1084"/>
      <c r="CY7" s="1084"/>
      <c r="CZ7" s="1084"/>
      <c r="DA7" s="1085"/>
      <c r="DB7" s="1083" t="s">
        <v>545</v>
      </c>
      <c r="DC7" s="1084"/>
      <c r="DD7" s="1084"/>
      <c r="DE7" s="1084"/>
      <c r="DF7" s="1085"/>
      <c r="DG7" s="1083" t="s">
        <v>545</v>
      </c>
      <c r="DH7" s="1084"/>
      <c r="DI7" s="1084"/>
      <c r="DJ7" s="1084"/>
      <c r="DK7" s="1085"/>
      <c r="DL7" s="1083" t="s">
        <v>545</v>
      </c>
      <c r="DM7" s="1084"/>
      <c r="DN7" s="1084"/>
      <c r="DO7" s="1084"/>
      <c r="DP7" s="1085"/>
      <c r="DQ7" s="1083" t="s">
        <v>545</v>
      </c>
      <c r="DR7" s="1084"/>
      <c r="DS7" s="1084"/>
      <c r="DT7" s="1084"/>
      <c r="DU7" s="1085"/>
      <c r="DV7" s="1086"/>
      <c r="DW7" s="1087"/>
      <c r="DX7" s="1087"/>
      <c r="DY7" s="1087"/>
      <c r="DZ7" s="1088"/>
      <c r="EA7" s="229"/>
    </row>
    <row r="8" spans="1:131" s="230" customFormat="1" ht="26.25" customHeight="1" x14ac:dyDescent="0.2">
      <c r="A8" s="233">
        <v>2</v>
      </c>
      <c r="B8" s="1017" t="s">
        <v>375</v>
      </c>
      <c r="C8" s="1018"/>
      <c r="D8" s="1018"/>
      <c r="E8" s="1018"/>
      <c r="F8" s="1018"/>
      <c r="G8" s="1018"/>
      <c r="H8" s="1018"/>
      <c r="I8" s="1018"/>
      <c r="J8" s="1018"/>
      <c r="K8" s="1018"/>
      <c r="L8" s="1018"/>
      <c r="M8" s="1018"/>
      <c r="N8" s="1018"/>
      <c r="O8" s="1018"/>
      <c r="P8" s="1019"/>
      <c r="Q8" s="1025">
        <v>58</v>
      </c>
      <c r="R8" s="1026"/>
      <c r="S8" s="1026"/>
      <c r="T8" s="1026"/>
      <c r="U8" s="1026"/>
      <c r="V8" s="1026">
        <v>55</v>
      </c>
      <c r="W8" s="1026"/>
      <c r="X8" s="1026"/>
      <c r="Y8" s="1026"/>
      <c r="Z8" s="1026"/>
      <c r="AA8" s="1026">
        <v>3</v>
      </c>
      <c r="AB8" s="1026"/>
      <c r="AC8" s="1026"/>
      <c r="AD8" s="1026"/>
      <c r="AE8" s="1027"/>
      <c r="AF8" s="1022">
        <v>3</v>
      </c>
      <c r="AG8" s="1023"/>
      <c r="AH8" s="1023"/>
      <c r="AI8" s="1023"/>
      <c r="AJ8" s="1024"/>
      <c r="AK8" s="1067" t="s">
        <v>545</v>
      </c>
      <c r="AL8" s="1068"/>
      <c r="AM8" s="1068"/>
      <c r="AN8" s="1068"/>
      <c r="AO8" s="1068"/>
      <c r="AP8" s="1068" t="s">
        <v>545</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2">
      <c r="A9" s="233">
        <v>3</v>
      </c>
      <c r="B9" s="1017" t="s">
        <v>376</v>
      </c>
      <c r="C9" s="1018"/>
      <c r="D9" s="1018"/>
      <c r="E9" s="1018"/>
      <c r="F9" s="1018"/>
      <c r="G9" s="1018"/>
      <c r="H9" s="1018"/>
      <c r="I9" s="1018"/>
      <c r="J9" s="1018"/>
      <c r="K9" s="1018"/>
      <c r="L9" s="1018"/>
      <c r="M9" s="1018"/>
      <c r="N9" s="1018"/>
      <c r="O9" s="1018"/>
      <c r="P9" s="1019"/>
      <c r="Q9" s="1025">
        <v>120</v>
      </c>
      <c r="R9" s="1026"/>
      <c r="S9" s="1026"/>
      <c r="T9" s="1026"/>
      <c r="U9" s="1026"/>
      <c r="V9" s="1026">
        <v>119</v>
      </c>
      <c r="W9" s="1026"/>
      <c r="X9" s="1026"/>
      <c r="Y9" s="1026"/>
      <c r="Z9" s="1026"/>
      <c r="AA9" s="1026">
        <v>1</v>
      </c>
      <c r="AB9" s="1026"/>
      <c r="AC9" s="1026"/>
      <c r="AD9" s="1026"/>
      <c r="AE9" s="1027"/>
      <c r="AF9" s="1022">
        <v>1</v>
      </c>
      <c r="AG9" s="1023"/>
      <c r="AH9" s="1023"/>
      <c r="AI9" s="1023"/>
      <c r="AJ9" s="1024"/>
      <c r="AK9" s="1067" t="s">
        <v>545</v>
      </c>
      <c r="AL9" s="1068"/>
      <c r="AM9" s="1068"/>
      <c r="AN9" s="1068"/>
      <c r="AO9" s="1068"/>
      <c r="AP9" s="1068" t="s">
        <v>545</v>
      </c>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377</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378</v>
      </c>
      <c r="B23" s="924" t="s">
        <v>379</v>
      </c>
      <c r="C23" s="925"/>
      <c r="D23" s="925"/>
      <c r="E23" s="925"/>
      <c r="F23" s="925"/>
      <c r="G23" s="925"/>
      <c r="H23" s="925"/>
      <c r="I23" s="925"/>
      <c r="J23" s="925"/>
      <c r="K23" s="925"/>
      <c r="L23" s="925"/>
      <c r="M23" s="925"/>
      <c r="N23" s="925"/>
      <c r="O23" s="925"/>
      <c r="P23" s="935"/>
      <c r="Q23" s="1054">
        <v>7795</v>
      </c>
      <c r="R23" s="1048"/>
      <c r="S23" s="1048"/>
      <c r="T23" s="1048"/>
      <c r="U23" s="1048"/>
      <c r="V23" s="1048">
        <v>7430</v>
      </c>
      <c r="W23" s="1048"/>
      <c r="X23" s="1048"/>
      <c r="Y23" s="1048"/>
      <c r="Z23" s="1048"/>
      <c r="AA23" s="1048">
        <v>365</v>
      </c>
      <c r="AB23" s="1048"/>
      <c r="AC23" s="1048"/>
      <c r="AD23" s="1048"/>
      <c r="AE23" s="1055"/>
      <c r="AF23" s="1056">
        <v>365</v>
      </c>
      <c r="AG23" s="1048"/>
      <c r="AH23" s="1048"/>
      <c r="AI23" s="1048"/>
      <c r="AJ23" s="1057"/>
      <c r="AK23" s="1058"/>
      <c r="AL23" s="1059"/>
      <c r="AM23" s="1059"/>
      <c r="AN23" s="1059"/>
      <c r="AO23" s="1059"/>
      <c r="AP23" s="1048">
        <v>4308</v>
      </c>
      <c r="AQ23" s="1048"/>
      <c r="AR23" s="1048"/>
      <c r="AS23" s="1048"/>
      <c r="AT23" s="1048"/>
      <c r="AU23" s="1049" t="s">
        <v>545</v>
      </c>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380</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381</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382</v>
      </c>
      <c r="R26" s="989"/>
      <c r="S26" s="989"/>
      <c r="T26" s="989"/>
      <c r="U26" s="990"/>
      <c r="V26" s="988" t="s">
        <v>383</v>
      </c>
      <c r="W26" s="989"/>
      <c r="X26" s="989"/>
      <c r="Y26" s="989"/>
      <c r="Z26" s="990"/>
      <c r="AA26" s="988" t="s">
        <v>384</v>
      </c>
      <c r="AB26" s="989"/>
      <c r="AC26" s="989"/>
      <c r="AD26" s="989"/>
      <c r="AE26" s="989"/>
      <c r="AF26" s="1042" t="s">
        <v>385</v>
      </c>
      <c r="AG26" s="995"/>
      <c r="AH26" s="995"/>
      <c r="AI26" s="995"/>
      <c r="AJ26" s="1043"/>
      <c r="AK26" s="989" t="s">
        <v>386</v>
      </c>
      <c r="AL26" s="989"/>
      <c r="AM26" s="989"/>
      <c r="AN26" s="989"/>
      <c r="AO26" s="990"/>
      <c r="AP26" s="988" t="s">
        <v>387</v>
      </c>
      <c r="AQ26" s="989"/>
      <c r="AR26" s="989"/>
      <c r="AS26" s="989"/>
      <c r="AT26" s="990"/>
      <c r="AU26" s="988" t="s">
        <v>388</v>
      </c>
      <c r="AV26" s="989"/>
      <c r="AW26" s="989"/>
      <c r="AX26" s="989"/>
      <c r="AY26" s="990"/>
      <c r="AZ26" s="988" t="s">
        <v>389</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390</v>
      </c>
      <c r="C28" s="1035"/>
      <c r="D28" s="1035"/>
      <c r="E28" s="1035"/>
      <c r="F28" s="1035"/>
      <c r="G28" s="1035"/>
      <c r="H28" s="1035"/>
      <c r="I28" s="1035"/>
      <c r="J28" s="1035"/>
      <c r="K28" s="1035"/>
      <c r="L28" s="1035"/>
      <c r="M28" s="1035"/>
      <c r="N28" s="1035"/>
      <c r="O28" s="1035"/>
      <c r="P28" s="1036"/>
      <c r="Q28" s="1037">
        <v>2036</v>
      </c>
      <c r="R28" s="1038"/>
      <c r="S28" s="1038"/>
      <c r="T28" s="1038"/>
      <c r="U28" s="1038"/>
      <c r="V28" s="1038">
        <v>1995</v>
      </c>
      <c r="W28" s="1038"/>
      <c r="X28" s="1038"/>
      <c r="Y28" s="1038"/>
      <c r="Z28" s="1038"/>
      <c r="AA28" s="1038">
        <v>41</v>
      </c>
      <c r="AB28" s="1038"/>
      <c r="AC28" s="1038"/>
      <c r="AD28" s="1038"/>
      <c r="AE28" s="1039"/>
      <c r="AF28" s="1040">
        <v>41</v>
      </c>
      <c r="AG28" s="1038"/>
      <c r="AH28" s="1038"/>
      <c r="AI28" s="1038"/>
      <c r="AJ28" s="1041"/>
      <c r="AK28" s="1029">
        <v>131</v>
      </c>
      <c r="AL28" s="1030"/>
      <c r="AM28" s="1030"/>
      <c r="AN28" s="1030"/>
      <c r="AO28" s="1030"/>
      <c r="AP28" s="1030" t="s">
        <v>545</v>
      </c>
      <c r="AQ28" s="1030"/>
      <c r="AR28" s="1030"/>
      <c r="AS28" s="1030"/>
      <c r="AT28" s="1030"/>
      <c r="AU28" s="1030" t="s">
        <v>545</v>
      </c>
      <c r="AV28" s="1030"/>
      <c r="AW28" s="1030"/>
      <c r="AX28" s="1030"/>
      <c r="AY28" s="1030"/>
      <c r="AZ28" s="1031" t="s">
        <v>545</v>
      </c>
      <c r="BA28" s="1031"/>
      <c r="BB28" s="1031"/>
      <c r="BC28" s="1031"/>
      <c r="BD28" s="1031"/>
      <c r="BE28" s="1032" t="s">
        <v>548</v>
      </c>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391</v>
      </c>
      <c r="C29" s="1018"/>
      <c r="D29" s="1018"/>
      <c r="E29" s="1018"/>
      <c r="F29" s="1018"/>
      <c r="G29" s="1018"/>
      <c r="H29" s="1018"/>
      <c r="I29" s="1018"/>
      <c r="J29" s="1018"/>
      <c r="K29" s="1018"/>
      <c r="L29" s="1018"/>
      <c r="M29" s="1018"/>
      <c r="N29" s="1018"/>
      <c r="O29" s="1018"/>
      <c r="P29" s="1019"/>
      <c r="Q29" s="1025">
        <v>348</v>
      </c>
      <c r="R29" s="1026"/>
      <c r="S29" s="1026"/>
      <c r="T29" s="1026"/>
      <c r="U29" s="1026"/>
      <c r="V29" s="1026">
        <v>340</v>
      </c>
      <c r="W29" s="1026"/>
      <c r="X29" s="1026"/>
      <c r="Y29" s="1026"/>
      <c r="Z29" s="1026"/>
      <c r="AA29" s="1026">
        <v>8</v>
      </c>
      <c r="AB29" s="1026"/>
      <c r="AC29" s="1026"/>
      <c r="AD29" s="1026"/>
      <c r="AE29" s="1027"/>
      <c r="AF29" s="1022">
        <v>8</v>
      </c>
      <c r="AG29" s="1023"/>
      <c r="AH29" s="1023"/>
      <c r="AI29" s="1023"/>
      <c r="AJ29" s="1024"/>
      <c r="AK29" s="967">
        <v>75</v>
      </c>
      <c r="AL29" s="958"/>
      <c r="AM29" s="958"/>
      <c r="AN29" s="958"/>
      <c r="AO29" s="958"/>
      <c r="AP29" s="958" t="s">
        <v>545</v>
      </c>
      <c r="AQ29" s="958"/>
      <c r="AR29" s="958"/>
      <c r="AS29" s="958"/>
      <c r="AT29" s="958"/>
      <c r="AU29" s="958" t="s">
        <v>545</v>
      </c>
      <c r="AV29" s="958"/>
      <c r="AW29" s="958"/>
      <c r="AX29" s="958"/>
      <c r="AY29" s="958"/>
      <c r="AZ29" s="1028" t="s">
        <v>545</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392</v>
      </c>
      <c r="C30" s="1018"/>
      <c r="D30" s="1018"/>
      <c r="E30" s="1018"/>
      <c r="F30" s="1018"/>
      <c r="G30" s="1018"/>
      <c r="H30" s="1018"/>
      <c r="I30" s="1018"/>
      <c r="J30" s="1018"/>
      <c r="K30" s="1018"/>
      <c r="L30" s="1018"/>
      <c r="M30" s="1018"/>
      <c r="N30" s="1018"/>
      <c r="O30" s="1018"/>
      <c r="P30" s="1019"/>
      <c r="Q30" s="1025">
        <v>173</v>
      </c>
      <c r="R30" s="1026"/>
      <c r="S30" s="1026"/>
      <c r="T30" s="1026"/>
      <c r="U30" s="1026"/>
      <c r="V30" s="1026">
        <v>170</v>
      </c>
      <c r="W30" s="1026"/>
      <c r="X30" s="1026"/>
      <c r="Y30" s="1026"/>
      <c r="Z30" s="1026"/>
      <c r="AA30" s="1026">
        <v>3</v>
      </c>
      <c r="AB30" s="1026"/>
      <c r="AC30" s="1026"/>
      <c r="AD30" s="1026"/>
      <c r="AE30" s="1027"/>
      <c r="AF30" s="1022">
        <v>324</v>
      </c>
      <c r="AG30" s="1023"/>
      <c r="AH30" s="1023"/>
      <c r="AI30" s="1023"/>
      <c r="AJ30" s="1024"/>
      <c r="AK30" s="967">
        <v>1</v>
      </c>
      <c r="AL30" s="958"/>
      <c r="AM30" s="958"/>
      <c r="AN30" s="958"/>
      <c r="AO30" s="958"/>
      <c r="AP30" s="958" t="s">
        <v>545</v>
      </c>
      <c r="AQ30" s="958"/>
      <c r="AR30" s="958"/>
      <c r="AS30" s="958"/>
      <c r="AT30" s="958"/>
      <c r="AU30" s="958" t="s">
        <v>545</v>
      </c>
      <c r="AV30" s="958"/>
      <c r="AW30" s="958"/>
      <c r="AX30" s="958"/>
      <c r="AY30" s="958"/>
      <c r="AZ30" s="1028" t="s">
        <v>545</v>
      </c>
      <c r="BA30" s="1028"/>
      <c r="BB30" s="1028"/>
      <c r="BC30" s="1028"/>
      <c r="BD30" s="1028"/>
      <c r="BE30" s="959" t="s">
        <v>393</v>
      </c>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394</v>
      </c>
      <c r="C31" s="1018"/>
      <c r="D31" s="1018"/>
      <c r="E31" s="1018"/>
      <c r="F31" s="1018"/>
      <c r="G31" s="1018"/>
      <c r="H31" s="1018"/>
      <c r="I31" s="1018"/>
      <c r="J31" s="1018"/>
      <c r="K31" s="1018"/>
      <c r="L31" s="1018"/>
      <c r="M31" s="1018"/>
      <c r="N31" s="1018"/>
      <c r="O31" s="1018"/>
      <c r="P31" s="1019"/>
      <c r="Q31" s="1025">
        <v>1244</v>
      </c>
      <c r="R31" s="1026"/>
      <c r="S31" s="1026"/>
      <c r="T31" s="1026"/>
      <c r="U31" s="1026"/>
      <c r="V31" s="1026">
        <v>1213</v>
      </c>
      <c r="W31" s="1026"/>
      <c r="X31" s="1026"/>
      <c r="Y31" s="1026"/>
      <c r="Z31" s="1026"/>
      <c r="AA31" s="1026">
        <v>31</v>
      </c>
      <c r="AB31" s="1026"/>
      <c r="AC31" s="1026"/>
      <c r="AD31" s="1026"/>
      <c r="AE31" s="1027"/>
      <c r="AF31" s="1022">
        <v>31</v>
      </c>
      <c r="AG31" s="1023"/>
      <c r="AH31" s="1023"/>
      <c r="AI31" s="1023"/>
      <c r="AJ31" s="1024"/>
      <c r="AK31" s="967">
        <v>343</v>
      </c>
      <c r="AL31" s="958"/>
      <c r="AM31" s="958"/>
      <c r="AN31" s="958"/>
      <c r="AO31" s="958"/>
      <c r="AP31" s="958">
        <v>6302</v>
      </c>
      <c r="AQ31" s="958"/>
      <c r="AR31" s="958"/>
      <c r="AS31" s="958"/>
      <c r="AT31" s="958"/>
      <c r="AU31" s="958">
        <v>6302</v>
      </c>
      <c r="AV31" s="958"/>
      <c r="AW31" s="958"/>
      <c r="AX31" s="958"/>
      <c r="AY31" s="958"/>
      <c r="AZ31" s="1028" t="s">
        <v>545</v>
      </c>
      <c r="BA31" s="1028"/>
      <c r="BB31" s="1028"/>
      <c r="BC31" s="1028"/>
      <c r="BD31" s="1028"/>
      <c r="BE31" s="959" t="s">
        <v>395</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c r="C32" s="1018"/>
      <c r="D32" s="1018"/>
      <c r="E32" s="1018"/>
      <c r="F32" s="1018"/>
      <c r="G32" s="1018"/>
      <c r="H32" s="1018"/>
      <c r="I32" s="1018"/>
      <c r="J32" s="1018"/>
      <c r="K32" s="1018"/>
      <c r="L32" s="1018"/>
      <c r="M32" s="1018"/>
      <c r="N32" s="1018"/>
      <c r="O32" s="1018"/>
      <c r="P32" s="1019"/>
      <c r="Q32" s="1025"/>
      <c r="R32" s="1026"/>
      <c r="S32" s="1026"/>
      <c r="T32" s="1026"/>
      <c r="U32" s="1026"/>
      <c r="V32" s="1026"/>
      <c r="W32" s="1026"/>
      <c r="X32" s="1026"/>
      <c r="Y32" s="1026"/>
      <c r="Z32" s="1026"/>
      <c r="AA32" s="1026"/>
      <c r="AB32" s="1026"/>
      <c r="AC32" s="1026"/>
      <c r="AD32" s="1026"/>
      <c r="AE32" s="1027"/>
      <c r="AF32" s="1022"/>
      <c r="AG32" s="1023"/>
      <c r="AH32" s="1023"/>
      <c r="AI32" s="1023"/>
      <c r="AJ32" s="1024"/>
      <c r="AK32" s="967"/>
      <c r="AL32" s="958"/>
      <c r="AM32" s="958"/>
      <c r="AN32" s="958"/>
      <c r="AO32" s="958"/>
      <c r="AP32" s="958"/>
      <c r="AQ32" s="958"/>
      <c r="AR32" s="958"/>
      <c r="AS32" s="958"/>
      <c r="AT32" s="958"/>
      <c r="AU32" s="958"/>
      <c r="AV32" s="958"/>
      <c r="AW32" s="958"/>
      <c r="AX32" s="958"/>
      <c r="AY32" s="958"/>
      <c r="AZ32" s="1028"/>
      <c r="BA32" s="1028"/>
      <c r="BB32" s="1028"/>
      <c r="BC32" s="1028"/>
      <c r="BD32" s="1028"/>
      <c r="BE32" s="959"/>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396</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378</v>
      </c>
      <c r="B63" s="924" t="s">
        <v>397</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403</v>
      </c>
      <c r="AG63" s="946"/>
      <c r="AH63" s="946"/>
      <c r="AI63" s="946"/>
      <c r="AJ63" s="1009"/>
      <c r="AK63" s="1010"/>
      <c r="AL63" s="950"/>
      <c r="AM63" s="950"/>
      <c r="AN63" s="950"/>
      <c r="AO63" s="950"/>
      <c r="AP63" s="946">
        <v>6302</v>
      </c>
      <c r="AQ63" s="946"/>
      <c r="AR63" s="946"/>
      <c r="AS63" s="946"/>
      <c r="AT63" s="946"/>
      <c r="AU63" s="946">
        <v>6302</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398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399</v>
      </c>
      <c r="B66" s="983"/>
      <c r="C66" s="983"/>
      <c r="D66" s="983"/>
      <c r="E66" s="983"/>
      <c r="F66" s="983"/>
      <c r="G66" s="983"/>
      <c r="H66" s="983"/>
      <c r="I66" s="983"/>
      <c r="J66" s="983"/>
      <c r="K66" s="983"/>
      <c r="L66" s="983"/>
      <c r="M66" s="983"/>
      <c r="N66" s="983"/>
      <c r="O66" s="983"/>
      <c r="P66" s="984"/>
      <c r="Q66" s="988" t="s">
        <v>382</v>
      </c>
      <c r="R66" s="989"/>
      <c r="S66" s="989"/>
      <c r="T66" s="989"/>
      <c r="U66" s="990"/>
      <c r="V66" s="988" t="s">
        <v>383</v>
      </c>
      <c r="W66" s="989"/>
      <c r="X66" s="989"/>
      <c r="Y66" s="989"/>
      <c r="Z66" s="990"/>
      <c r="AA66" s="988" t="s">
        <v>384</v>
      </c>
      <c r="AB66" s="989"/>
      <c r="AC66" s="989"/>
      <c r="AD66" s="989"/>
      <c r="AE66" s="990"/>
      <c r="AF66" s="994" t="s">
        <v>385</v>
      </c>
      <c r="AG66" s="995"/>
      <c r="AH66" s="995"/>
      <c r="AI66" s="995"/>
      <c r="AJ66" s="996"/>
      <c r="AK66" s="988" t="s">
        <v>386</v>
      </c>
      <c r="AL66" s="983"/>
      <c r="AM66" s="983"/>
      <c r="AN66" s="983"/>
      <c r="AO66" s="984"/>
      <c r="AP66" s="988" t="s">
        <v>387</v>
      </c>
      <c r="AQ66" s="989"/>
      <c r="AR66" s="989"/>
      <c r="AS66" s="989"/>
      <c r="AT66" s="990"/>
      <c r="AU66" s="988" t="s">
        <v>400</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549</v>
      </c>
      <c r="C68" s="973"/>
      <c r="D68" s="973"/>
      <c r="E68" s="973"/>
      <c r="F68" s="973"/>
      <c r="G68" s="973"/>
      <c r="H68" s="973"/>
      <c r="I68" s="973"/>
      <c r="J68" s="973"/>
      <c r="K68" s="973"/>
      <c r="L68" s="973"/>
      <c r="M68" s="973"/>
      <c r="N68" s="973"/>
      <c r="O68" s="973"/>
      <c r="P68" s="974"/>
      <c r="Q68" s="975">
        <v>577</v>
      </c>
      <c r="R68" s="969"/>
      <c r="S68" s="969"/>
      <c r="T68" s="969"/>
      <c r="U68" s="969"/>
      <c r="V68" s="969">
        <v>436</v>
      </c>
      <c r="W68" s="969"/>
      <c r="X68" s="969"/>
      <c r="Y68" s="969"/>
      <c r="Z68" s="969"/>
      <c r="AA68" s="969">
        <v>141</v>
      </c>
      <c r="AB68" s="969"/>
      <c r="AC68" s="969"/>
      <c r="AD68" s="969"/>
      <c r="AE68" s="969"/>
      <c r="AF68" s="969">
        <v>141</v>
      </c>
      <c r="AG68" s="969"/>
      <c r="AH68" s="969"/>
      <c r="AI68" s="969"/>
      <c r="AJ68" s="969"/>
      <c r="AK68" s="969">
        <v>6</v>
      </c>
      <c r="AL68" s="969"/>
      <c r="AM68" s="969"/>
      <c r="AN68" s="969"/>
      <c r="AO68" s="969"/>
      <c r="AP68" s="969">
        <v>15</v>
      </c>
      <c r="AQ68" s="969"/>
      <c r="AR68" s="969"/>
      <c r="AS68" s="969"/>
      <c r="AT68" s="969"/>
      <c r="AU68" s="969" t="s">
        <v>545</v>
      </c>
      <c r="AV68" s="969"/>
      <c r="AW68" s="969"/>
      <c r="AX68" s="969"/>
      <c r="AY68" s="969"/>
      <c r="AZ68" s="970" t="s">
        <v>561</v>
      </c>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550</v>
      </c>
      <c r="C69" s="962"/>
      <c r="D69" s="962"/>
      <c r="E69" s="962"/>
      <c r="F69" s="962"/>
      <c r="G69" s="962"/>
      <c r="H69" s="962"/>
      <c r="I69" s="962"/>
      <c r="J69" s="962"/>
      <c r="K69" s="962"/>
      <c r="L69" s="962"/>
      <c r="M69" s="962"/>
      <c r="N69" s="962"/>
      <c r="O69" s="962"/>
      <c r="P69" s="963"/>
      <c r="Q69" s="964">
        <v>63</v>
      </c>
      <c r="R69" s="958"/>
      <c r="S69" s="958"/>
      <c r="T69" s="958"/>
      <c r="U69" s="958"/>
      <c r="V69" s="958">
        <v>43</v>
      </c>
      <c r="W69" s="958"/>
      <c r="X69" s="958"/>
      <c r="Y69" s="958"/>
      <c r="Z69" s="958"/>
      <c r="AA69" s="958">
        <v>20</v>
      </c>
      <c r="AB69" s="958"/>
      <c r="AC69" s="958"/>
      <c r="AD69" s="958"/>
      <c r="AE69" s="958"/>
      <c r="AF69" s="958">
        <v>20</v>
      </c>
      <c r="AG69" s="958"/>
      <c r="AH69" s="958"/>
      <c r="AI69" s="958"/>
      <c r="AJ69" s="958"/>
      <c r="AK69" s="958" t="s">
        <v>545</v>
      </c>
      <c r="AL69" s="958"/>
      <c r="AM69" s="958"/>
      <c r="AN69" s="958"/>
      <c r="AO69" s="958"/>
      <c r="AP69" s="958" t="s">
        <v>545</v>
      </c>
      <c r="AQ69" s="958"/>
      <c r="AR69" s="958"/>
      <c r="AS69" s="958"/>
      <c r="AT69" s="958"/>
      <c r="AU69" s="958" t="s">
        <v>545</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551</v>
      </c>
      <c r="C70" s="962"/>
      <c r="D70" s="962"/>
      <c r="E70" s="962"/>
      <c r="F70" s="962"/>
      <c r="G70" s="962"/>
      <c r="H70" s="962"/>
      <c r="I70" s="962"/>
      <c r="J70" s="962"/>
      <c r="K70" s="962"/>
      <c r="L70" s="962"/>
      <c r="M70" s="962"/>
      <c r="N70" s="962"/>
      <c r="O70" s="962"/>
      <c r="P70" s="963"/>
      <c r="Q70" s="964">
        <v>63</v>
      </c>
      <c r="R70" s="958"/>
      <c r="S70" s="958"/>
      <c r="T70" s="958"/>
      <c r="U70" s="958"/>
      <c r="V70" s="958">
        <v>57</v>
      </c>
      <c r="W70" s="958"/>
      <c r="X70" s="958"/>
      <c r="Y70" s="958"/>
      <c r="Z70" s="958"/>
      <c r="AA70" s="958">
        <v>6</v>
      </c>
      <c r="AB70" s="958"/>
      <c r="AC70" s="958"/>
      <c r="AD70" s="958"/>
      <c r="AE70" s="958"/>
      <c r="AF70" s="958">
        <v>6</v>
      </c>
      <c r="AG70" s="958"/>
      <c r="AH70" s="958"/>
      <c r="AI70" s="958"/>
      <c r="AJ70" s="958"/>
      <c r="AK70" s="958" t="s">
        <v>545</v>
      </c>
      <c r="AL70" s="958"/>
      <c r="AM70" s="958"/>
      <c r="AN70" s="958"/>
      <c r="AO70" s="958"/>
      <c r="AP70" s="958" t="s">
        <v>545</v>
      </c>
      <c r="AQ70" s="958"/>
      <c r="AR70" s="958"/>
      <c r="AS70" s="958"/>
      <c r="AT70" s="958"/>
      <c r="AU70" s="958" t="s">
        <v>545</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552</v>
      </c>
      <c r="C71" s="962"/>
      <c r="D71" s="962"/>
      <c r="E71" s="962"/>
      <c r="F71" s="962"/>
      <c r="G71" s="962"/>
      <c r="H71" s="962"/>
      <c r="I71" s="962"/>
      <c r="J71" s="962"/>
      <c r="K71" s="962"/>
      <c r="L71" s="962"/>
      <c r="M71" s="962"/>
      <c r="N71" s="962"/>
      <c r="O71" s="962"/>
      <c r="P71" s="963"/>
      <c r="Q71" s="964">
        <v>5949</v>
      </c>
      <c r="R71" s="958"/>
      <c r="S71" s="958"/>
      <c r="T71" s="958"/>
      <c r="U71" s="958"/>
      <c r="V71" s="958">
        <v>4240</v>
      </c>
      <c r="W71" s="958"/>
      <c r="X71" s="958"/>
      <c r="Y71" s="958"/>
      <c r="Z71" s="958"/>
      <c r="AA71" s="958">
        <v>1709</v>
      </c>
      <c r="AB71" s="958"/>
      <c r="AC71" s="958"/>
      <c r="AD71" s="958"/>
      <c r="AE71" s="958"/>
      <c r="AF71" s="958">
        <v>1709</v>
      </c>
      <c r="AG71" s="958"/>
      <c r="AH71" s="958"/>
      <c r="AI71" s="958"/>
      <c r="AJ71" s="958"/>
      <c r="AK71" s="958" t="s">
        <v>545</v>
      </c>
      <c r="AL71" s="958"/>
      <c r="AM71" s="958"/>
      <c r="AN71" s="958"/>
      <c r="AO71" s="958"/>
      <c r="AP71" s="958" t="s">
        <v>545</v>
      </c>
      <c r="AQ71" s="958"/>
      <c r="AR71" s="958"/>
      <c r="AS71" s="958"/>
      <c r="AT71" s="958"/>
      <c r="AU71" s="958" t="s">
        <v>545</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553</v>
      </c>
      <c r="C72" s="962"/>
      <c r="D72" s="962"/>
      <c r="E72" s="962"/>
      <c r="F72" s="962"/>
      <c r="G72" s="962"/>
      <c r="H72" s="962"/>
      <c r="I72" s="962"/>
      <c r="J72" s="962"/>
      <c r="K72" s="962"/>
      <c r="L72" s="962"/>
      <c r="M72" s="962"/>
      <c r="N72" s="962"/>
      <c r="O72" s="962"/>
      <c r="P72" s="963"/>
      <c r="Q72" s="964">
        <v>2703</v>
      </c>
      <c r="R72" s="958"/>
      <c r="S72" s="958"/>
      <c r="T72" s="958"/>
      <c r="U72" s="958"/>
      <c r="V72" s="958">
        <v>2546</v>
      </c>
      <c r="W72" s="958"/>
      <c r="X72" s="958"/>
      <c r="Y72" s="958"/>
      <c r="Z72" s="958"/>
      <c r="AA72" s="958">
        <v>157</v>
      </c>
      <c r="AB72" s="958"/>
      <c r="AC72" s="958"/>
      <c r="AD72" s="958"/>
      <c r="AE72" s="958"/>
      <c r="AF72" s="958">
        <v>157</v>
      </c>
      <c r="AG72" s="958"/>
      <c r="AH72" s="958"/>
      <c r="AI72" s="958"/>
      <c r="AJ72" s="958"/>
      <c r="AK72" s="958">
        <v>4</v>
      </c>
      <c r="AL72" s="958"/>
      <c r="AM72" s="958"/>
      <c r="AN72" s="958"/>
      <c r="AO72" s="958"/>
      <c r="AP72" s="958">
        <v>2339</v>
      </c>
      <c r="AQ72" s="958"/>
      <c r="AR72" s="958"/>
      <c r="AS72" s="958"/>
      <c r="AT72" s="958"/>
      <c r="AU72" s="958">
        <v>224</v>
      </c>
      <c r="AV72" s="958"/>
      <c r="AW72" s="958"/>
      <c r="AX72" s="958"/>
      <c r="AY72" s="958"/>
      <c r="AZ72" s="959" t="s">
        <v>562</v>
      </c>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t="s">
        <v>554</v>
      </c>
      <c r="C73" s="962"/>
      <c r="D73" s="962"/>
      <c r="E73" s="962"/>
      <c r="F73" s="962"/>
      <c r="G73" s="962"/>
      <c r="H73" s="962"/>
      <c r="I73" s="962"/>
      <c r="J73" s="962"/>
      <c r="K73" s="962"/>
      <c r="L73" s="962"/>
      <c r="M73" s="962"/>
      <c r="N73" s="962"/>
      <c r="O73" s="962"/>
      <c r="P73" s="963"/>
      <c r="Q73" s="964">
        <v>2</v>
      </c>
      <c r="R73" s="958"/>
      <c r="S73" s="958"/>
      <c r="T73" s="958"/>
      <c r="U73" s="958"/>
      <c r="V73" s="958">
        <v>1</v>
      </c>
      <c r="W73" s="958"/>
      <c r="X73" s="958"/>
      <c r="Y73" s="958"/>
      <c r="Z73" s="958"/>
      <c r="AA73" s="958">
        <v>1</v>
      </c>
      <c r="AB73" s="958"/>
      <c r="AC73" s="958"/>
      <c r="AD73" s="958"/>
      <c r="AE73" s="958"/>
      <c r="AF73" s="958">
        <v>1</v>
      </c>
      <c r="AG73" s="958"/>
      <c r="AH73" s="958"/>
      <c r="AI73" s="958"/>
      <c r="AJ73" s="958"/>
      <c r="AK73" s="958" t="s">
        <v>545</v>
      </c>
      <c r="AL73" s="958"/>
      <c r="AM73" s="958"/>
      <c r="AN73" s="958"/>
      <c r="AO73" s="958"/>
      <c r="AP73" s="958" t="s">
        <v>545</v>
      </c>
      <c r="AQ73" s="958"/>
      <c r="AR73" s="958"/>
      <c r="AS73" s="958"/>
      <c r="AT73" s="958"/>
      <c r="AU73" s="958" t="s">
        <v>545</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t="s">
        <v>555</v>
      </c>
      <c r="C74" s="962"/>
      <c r="D74" s="962"/>
      <c r="E74" s="962"/>
      <c r="F74" s="962"/>
      <c r="G74" s="962"/>
      <c r="H74" s="962"/>
      <c r="I74" s="962"/>
      <c r="J74" s="962"/>
      <c r="K74" s="962"/>
      <c r="L74" s="962"/>
      <c r="M74" s="962"/>
      <c r="N74" s="962"/>
      <c r="O74" s="962"/>
      <c r="P74" s="963"/>
      <c r="Q74" s="964">
        <v>1815</v>
      </c>
      <c r="R74" s="958"/>
      <c r="S74" s="958"/>
      <c r="T74" s="958"/>
      <c r="U74" s="958"/>
      <c r="V74" s="958">
        <v>1547</v>
      </c>
      <c r="W74" s="958"/>
      <c r="X74" s="958"/>
      <c r="Y74" s="958"/>
      <c r="Z74" s="958"/>
      <c r="AA74" s="958">
        <v>268</v>
      </c>
      <c r="AB74" s="958"/>
      <c r="AC74" s="958"/>
      <c r="AD74" s="958"/>
      <c r="AE74" s="958"/>
      <c r="AF74" s="958">
        <v>268</v>
      </c>
      <c r="AG74" s="958"/>
      <c r="AH74" s="958"/>
      <c r="AI74" s="958"/>
      <c r="AJ74" s="958"/>
      <c r="AK74" s="958">
        <v>62</v>
      </c>
      <c r="AL74" s="958"/>
      <c r="AM74" s="958"/>
      <c r="AN74" s="958"/>
      <c r="AO74" s="958"/>
      <c r="AP74" s="958">
        <v>1411</v>
      </c>
      <c r="AQ74" s="958"/>
      <c r="AR74" s="958"/>
      <c r="AS74" s="958"/>
      <c r="AT74" s="958"/>
      <c r="AU74" s="958">
        <v>129</v>
      </c>
      <c r="AV74" s="958"/>
      <c r="AW74" s="958"/>
      <c r="AX74" s="958"/>
      <c r="AY74" s="958"/>
      <c r="AZ74" s="959" t="s">
        <v>563</v>
      </c>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t="s">
        <v>556</v>
      </c>
      <c r="C75" s="962"/>
      <c r="D75" s="962"/>
      <c r="E75" s="962"/>
      <c r="F75" s="962"/>
      <c r="G75" s="962"/>
      <c r="H75" s="962"/>
      <c r="I75" s="962"/>
      <c r="J75" s="962"/>
      <c r="K75" s="962"/>
      <c r="L75" s="962"/>
      <c r="M75" s="962"/>
      <c r="N75" s="962"/>
      <c r="O75" s="962"/>
      <c r="P75" s="963"/>
      <c r="Q75" s="965">
        <v>621</v>
      </c>
      <c r="R75" s="966"/>
      <c r="S75" s="966"/>
      <c r="T75" s="966"/>
      <c r="U75" s="967"/>
      <c r="V75" s="968">
        <v>481</v>
      </c>
      <c r="W75" s="966"/>
      <c r="X75" s="966"/>
      <c r="Y75" s="966"/>
      <c r="Z75" s="967"/>
      <c r="AA75" s="968">
        <v>140</v>
      </c>
      <c r="AB75" s="966"/>
      <c r="AC75" s="966"/>
      <c r="AD75" s="966"/>
      <c r="AE75" s="967"/>
      <c r="AF75" s="968">
        <v>140</v>
      </c>
      <c r="AG75" s="966"/>
      <c r="AH75" s="966"/>
      <c r="AI75" s="966"/>
      <c r="AJ75" s="967"/>
      <c r="AK75" s="968" t="s">
        <v>545</v>
      </c>
      <c r="AL75" s="966"/>
      <c r="AM75" s="966"/>
      <c r="AN75" s="966"/>
      <c r="AO75" s="967"/>
      <c r="AP75" s="968" t="s">
        <v>545</v>
      </c>
      <c r="AQ75" s="966"/>
      <c r="AR75" s="966"/>
      <c r="AS75" s="966"/>
      <c r="AT75" s="967"/>
      <c r="AU75" s="968" t="s">
        <v>545</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t="s">
        <v>557</v>
      </c>
      <c r="C76" s="962"/>
      <c r="D76" s="962"/>
      <c r="E76" s="962"/>
      <c r="F76" s="962"/>
      <c r="G76" s="962"/>
      <c r="H76" s="962"/>
      <c r="I76" s="962"/>
      <c r="J76" s="962"/>
      <c r="K76" s="962"/>
      <c r="L76" s="962"/>
      <c r="M76" s="962"/>
      <c r="N76" s="962"/>
      <c r="O76" s="962"/>
      <c r="P76" s="963"/>
      <c r="Q76" s="965">
        <v>3981</v>
      </c>
      <c r="R76" s="966"/>
      <c r="S76" s="966"/>
      <c r="T76" s="966"/>
      <c r="U76" s="967"/>
      <c r="V76" s="968">
        <v>3877</v>
      </c>
      <c r="W76" s="966"/>
      <c r="X76" s="966"/>
      <c r="Y76" s="966"/>
      <c r="Z76" s="967"/>
      <c r="AA76" s="968">
        <v>104</v>
      </c>
      <c r="AB76" s="966"/>
      <c r="AC76" s="966"/>
      <c r="AD76" s="966"/>
      <c r="AE76" s="967"/>
      <c r="AF76" s="968">
        <v>104</v>
      </c>
      <c r="AG76" s="966"/>
      <c r="AH76" s="966"/>
      <c r="AI76" s="966"/>
      <c r="AJ76" s="967"/>
      <c r="AK76" s="968" t="s">
        <v>545</v>
      </c>
      <c r="AL76" s="966"/>
      <c r="AM76" s="966"/>
      <c r="AN76" s="966"/>
      <c r="AO76" s="967"/>
      <c r="AP76" s="968" t="s">
        <v>545</v>
      </c>
      <c r="AQ76" s="966"/>
      <c r="AR76" s="966"/>
      <c r="AS76" s="966"/>
      <c r="AT76" s="967"/>
      <c r="AU76" s="968" t="s">
        <v>545</v>
      </c>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t="s">
        <v>558</v>
      </c>
      <c r="C77" s="962"/>
      <c r="D77" s="962"/>
      <c r="E77" s="962"/>
      <c r="F77" s="962"/>
      <c r="G77" s="962"/>
      <c r="H77" s="962"/>
      <c r="I77" s="962"/>
      <c r="J77" s="962"/>
      <c r="K77" s="962"/>
      <c r="L77" s="962"/>
      <c r="M77" s="962"/>
      <c r="N77" s="962"/>
      <c r="O77" s="962"/>
      <c r="P77" s="963"/>
      <c r="Q77" s="965">
        <v>264</v>
      </c>
      <c r="R77" s="966"/>
      <c r="S77" s="966"/>
      <c r="T77" s="966"/>
      <c r="U77" s="967"/>
      <c r="V77" s="968">
        <v>227</v>
      </c>
      <c r="W77" s="966"/>
      <c r="X77" s="966"/>
      <c r="Y77" s="966"/>
      <c r="Z77" s="967"/>
      <c r="AA77" s="968">
        <v>37</v>
      </c>
      <c r="AB77" s="966"/>
      <c r="AC77" s="966"/>
      <c r="AD77" s="966"/>
      <c r="AE77" s="967"/>
      <c r="AF77" s="968">
        <v>37</v>
      </c>
      <c r="AG77" s="966"/>
      <c r="AH77" s="966"/>
      <c r="AI77" s="966"/>
      <c r="AJ77" s="967"/>
      <c r="AK77" s="968" t="s">
        <v>545</v>
      </c>
      <c r="AL77" s="966"/>
      <c r="AM77" s="966"/>
      <c r="AN77" s="966"/>
      <c r="AO77" s="967"/>
      <c r="AP77" s="968" t="s">
        <v>545</v>
      </c>
      <c r="AQ77" s="966"/>
      <c r="AR77" s="966"/>
      <c r="AS77" s="966"/>
      <c r="AT77" s="967"/>
      <c r="AU77" s="968" t="s">
        <v>545</v>
      </c>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t="s">
        <v>559</v>
      </c>
      <c r="C78" s="962"/>
      <c r="D78" s="962"/>
      <c r="E78" s="962"/>
      <c r="F78" s="962"/>
      <c r="G78" s="962"/>
      <c r="H78" s="962"/>
      <c r="I78" s="962"/>
      <c r="J78" s="962"/>
      <c r="K78" s="962"/>
      <c r="L78" s="962"/>
      <c r="M78" s="962"/>
      <c r="N78" s="962"/>
      <c r="O78" s="962"/>
      <c r="P78" s="963"/>
      <c r="Q78" s="964">
        <v>295194</v>
      </c>
      <c r="R78" s="958"/>
      <c r="S78" s="958"/>
      <c r="T78" s="958"/>
      <c r="U78" s="958"/>
      <c r="V78" s="958">
        <v>282398</v>
      </c>
      <c r="W78" s="958"/>
      <c r="X78" s="958"/>
      <c r="Y78" s="958"/>
      <c r="Z78" s="958"/>
      <c r="AA78" s="958">
        <v>12796</v>
      </c>
      <c r="AB78" s="958"/>
      <c r="AC78" s="958"/>
      <c r="AD78" s="958"/>
      <c r="AE78" s="958"/>
      <c r="AF78" s="958">
        <v>12796</v>
      </c>
      <c r="AG78" s="958"/>
      <c r="AH78" s="958"/>
      <c r="AI78" s="958"/>
      <c r="AJ78" s="958"/>
      <c r="AK78" s="958" t="s">
        <v>545</v>
      </c>
      <c r="AL78" s="958"/>
      <c r="AM78" s="958"/>
      <c r="AN78" s="958"/>
      <c r="AO78" s="958"/>
      <c r="AP78" s="958" t="s">
        <v>545</v>
      </c>
      <c r="AQ78" s="958"/>
      <c r="AR78" s="958"/>
      <c r="AS78" s="958"/>
      <c r="AT78" s="958"/>
      <c r="AU78" s="958" t="s">
        <v>545</v>
      </c>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t="s">
        <v>560</v>
      </c>
      <c r="C79" s="962"/>
      <c r="D79" s="962"/>
      <c r="E79" s="962"/>
      <c r="F79" s="962"/>
      <c r="G79" s="962"/>
      <c r="H79" s="962"/>
      <c r="I79" s="962"/>
      <c r="J79" s="962"/>
      <c r="K79" s="962"/>
      <c r="L79" s="962"/>
      <c r="M79" s="962"/>
      <c r="N79" s="962"/>
      <c r="O79" s="962"/>
      <c r="P79" s="963"/>
      <c r="Q79" s="964">
        <v>167</v>
      </c>
      <c r="R79" s="958"/>
      <c r="S79" s="958"/>
      <c r="T79" s="958"/>
      <c r="U79" s="958"/>
      <c r="V79" s="958">
        <v>75</v>
      </c>
      <c r="W79" s="958"/>
      <c r="X79" s="958"/>
      <c r="Y79" s="958"/>
      <c r="Z79" s="958"/>
      <c r="AA79" s="958">
        <v>92</v>
      </c>
      <c r="AB79" s="958"/>
      <c r="AC79" s="958"/>
      <c r="AD79" s="958"/>
      <c r="AE79" s="958"/>
      <c r="AF79" s="958">
        <v>1220</v>
      </c>
      <c r="AG79" s="958"/>
      <c r="AH79" s="958"/>
      <c r="AI79" s="958"/>
      <c r="AJ79" s="958"/>
      <c r="AK79" s="958" t="s">
        <v>545</v>
      </c>
      <c r="AL79" s="958"/>
      <c r="AM79" s="958"/>
      <c r="AN79" s="958"/>
      <c r="AO79" s="958"/>
      <c r="AP79" s="958">
        <v>184</v>
      </c>
      <c r="AQ79" s="958"/>
      <c r="AR79" s="958"/>
      <c r="AS79" s="958"/>
      <c r="AT79" s="958"/>
      <c r="AU79" s="958" t="s">
        <v>545</v>
      </c>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378</v>
      </c>
      <c r="B88" s="924" t="s">
        <v>401</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16600</v>
      </c>
      <c r="AG88" s="946"/>
      <c r="AH88" s="946"/>
      <c r="AI88" s="946"/>
      <c r="AJ88" s="946"/>
      <c r="AK88" s="950"/>
      <c r="AL88" s="950"/>
      <c r="AM88" s="950"/>
      <c r="AN88" s="950"/>
      <c r="AO88" s="950"/>
      <c r="AP88" s="946">
        <v>3949</v>
      </c>
      <c r="AQ88" s="946"/>
      <c r="AR88" s="946"/>
      <c r="AS88" s="946"/>
      <c r="AT88" s="946"/>
      <c r="AU88" s="946">
        <v>353</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924" t="s">
        <v>402</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5</v>
      </c>
      <c r="CS102" s="940"/>
      <c r="CT102" s="940"/>
      <c r="CU102" s="940"/>
      <c r="CV102" s="941"/>
      <c r="CW102" s="939" t="s">
        <v>545</v>
      </c>
      <c r="CX102" s="940"/>
      <c r="CY102" s="940"/>
      <c r="CZ102" s="940"/>
      <c r="DA102" s="941"/>
      <c r="DB102" s="939" t="s">
        <v>545</v>
      </c>
      <c r="DC102" s="940"/>
      <c r="DD102" s="940"/>
      <c r="DE102" s="940"/>
      <c r="DF102" s="941"/>
      <c r="DG102" s="939" t="s">
        <v>545</v>
      </c>
      <c r="DH102" s="940"/>
      <c r="DI102" s="940"/>
      <c r="DJ102" s="940"/>
      <c r="DK102" s="941"/>
      <c r="DL102" s="939" t="s">
        <v>545</v>
      </c>
      <c r="DM102" s="940"/>
      <c r="DN102" s="940"/>
      <c r="DO102" s="940"/>
      <c r="DP102" s="941"/>
      <c r="DQ102" s="939" t="s">
        <v>545</v>
      </c>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403</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404</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407</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408</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409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410</v>
      </c>
      <c r="AB109" s="883"/>
      <c r="AC109" s="883"/>
      <c r="AD109" s="883"/>
      <c r="AE109" s="884"/>
      <c r="AF109" s="885" t="s">
        <v>411</v>
      </c>
      <c r="AG109" s="883"/>
      <c r="AH109" s="883"/>
      <c r="AI109" s="883"/>
      <c r="AJ109" s="884"/>
      <c r="AK109" s="885" t="s">
        <v>294</v>
      </c>
      <c r="AL109" s="883"/>
      <c r="AM109" s="883"/>
      <c r="AN109" s="883"/>
      <c r="AO109" s="884"/>
      <c r="AP109" s="885" t="s">
        <v>412</v>
      </c>
      <c r="AQ109" s="883"/>
      <c r="AR109" s="883"/>
      <c r="AS109" s="883"/>
      <c r="AT109" s="916"/>
      <c r="AU109" s="882" t="s">
        <v>409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410</v>
      </c>
      <c r="BR109" s="883"/>
      <c r="BS109" s="883"/>
      <c r="BT109" s="883"/>
      <c r="BU109" s="884"/>
      <c r="BV109" s="885" t="s">
        <v>411</v>
      </c>
      <c r="BW109" s="883"/>
      <c r="BX109" s="883"/>
      <c r="BY109" s="883"/>
      <c r="BZ109" s="884"/>
      <c r="CA109" s="885" t="s">
        <v>294</v>
      </c>
      <c r="CB109" s="883"/>
      <c r="CC109" s="883"/>
      <c r="CD109" s="883"/>
      <c r="CE109" s="884"/>
      <c r="CF109" s="923" t="s">
        <v>412</v>
      </c>
      <c r="CG109" s="923"/>
      <c r="CH109" s="923"/>
      <c r="CI109" s="923"/>
      <c r="CJ109" s="923"/>
      <c r="CK109" s="885" t="s">
        <v>413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410</v>
      </c>
      <c r="DH109" s="883"/>
      <c r="DI109" s="883"/>
      <c r="DJ109" s="883"/>
      <c r="DK109" s="884"/>
      <c r="DL109" s="885" t="s">
        <v>411</v>
      </c>
      <c r="DM109" s="883"/>
      <c r="DN109" s="883"/>
      <c r="DO109" s="883"/>
      <c r="DP109" s="884"/>
      <c r="DQ109" s="885" t="s">
        <v>294</v>
      </c>
      <c r="DR109" s="883"/>
      <c r="DS109" s="883"/>
      <c r="DT109" s="883"/>
      <c r="DU109" s="884"/>
      <c r="DV109" s="885" t="s">
        <v>412</v>
      </c>
      <c r="DW109" s="883"/>
      <c r="DX109" s="883"/>
      <c r="DY109" s="883"/>
      <c r="DZ109" s="916"/>
    </row>
    <row r="110" spans="1:131" s="224" customFormat="1" ht="26.25" customHeight="1" x14ac:dyDescent="0.2">
      <c r="A110" s="794" t="s">
        <v>414</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505641</v>
      </c>
      <c r="AB110" s="876"/>
      <c r="AC110" s="876"/>
      <c r="AD110" s="876"/>
      <c r="AE110" s="877"/>
      <c r="AF110" s="878">
        <v>510730</v>
      </c>
      <c r="AG110" s="876"/>
      <c r="AH110" s="876"/>
      <c r="AI110" s="876"/>
      <c r="AJ110" s="877"/>
      <c r="AK110" s="878">
        <v>480714</v>
      </c>
      <c r="AL110" s="876"/>
      <c r="AM110" s="876"/>
      <c r="AN110" s="876"/>
      <c r="AO110" s="877"/>
      <c r="AP110" s="879">
        <v>10.7</v>
      </c>
      <c r="AQ110" s="880"/>
      <c r="AR110" s="880"/>
      <c r="AS110" s="880"/>
      <c r="AT110" s="881"/>
      <c r="AU110" s="917" t="s">
        <v>69</v>
      </c>
      <c r="AV110" s="918"/>
      <c r="AW110" s="918"/>
      <c r="AX110" s="918"/>
      <c r="AY110" s="918"/>
      <c r="AZ110" s="847" t="s">
        <v>415</v>
      </c>
      <c r="BA110" s="795"/>
      <c r="BB110" s="795"/>
      <c r="BC110" s="795"/>
      <c r="BD110" s="795"/>
      <c r="BE110" s="795"/>
      <c r="BF110" s="795"/>
      <c r="BG110" s="795"/>
      <c r="BH110" s="795"/>
      <c r="BI110" s="795"/>
      <c r="BJ110" s="795"/>
      <c r="BK110" s="795"/>
      <c r="BL110" s="795"/>
      <c r="BM110" s="795"/>
      <c r="BN110" s="795"/>
      <c r="BO110" s="795"/>
      <c r="BP110" s="796"/>
      <c r="BQ110" s="848">
        <v>5076021</v>
      </c>
      <c r="BR110" s="829"/>
      <c r="BS110" s="829"/>
      <c r="BT110" s="829"/>
      <c r="BU110" s="829"/>
      <c r="BV110" s="829">
        <v>4665058</v>
      </c>
      <c r="BW110" s="829"/>
      <c r="BX110" s="829"/>
      <c r="BY110" s="829"/>
      <c r="BZ110" s="829"/>
      <c r="CA110" s="829">
        <v>4307698</v>
      </c>
      <c r="CB110" s="829"/>
      <c r="CC110" s="829"/>
      <c r="CD110" s="829"/>
      <c r="CE110" s="829"/>
      <c r="CF110" s="853">
        <v>96.1</v>
      </c>
      <c r="CG110" s="854"/>
      <c r="CH110" s="854"/>
      <c r="CI110" s="854"/>
      <c r="CJ110" s="854"/>
      <c r="CK110" s="913" t="s">
        <v>416</v>
      </c>
      <c r="CL110" s="806"/>
      <c r="CM110" s="847" t="s">
        <v>417</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418</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419</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420</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421</v>
      </c>
      <c r="B112" s="900"/>
      <c r="C112" s="739" t="s">
        <v>422</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423</v>
      </c>
      <c r="BA112" s="739"/>
      <c r="BB112" s="739"/>
      <c r="BC112" s="739"/>
      <c r="BD112" s="739"/>
      <c r="BE112" s="739"/>
      <c r="BF112" s="739"/>
      <c r="BG112" s="739"/>
      <c r="BH112" s="739"/>
      <c r="BI112" s="739"/>
      <c r="BJ112" s="739"/>
      <c r="BK112" s="739"/>
      <c r="BL112" s="739"/>
      <c r="BM112" s="739"/>
      <c r="BN112" s="739"/>
      <c r="BO112" s="739"/>
      <c r="BP112" s="740"/>
      <c r="BQ112" s="803">
        <v>5996600</v>
      </c>
      <c r="BR112" s="804"/>
      <c r="BS112" s="804"/>
      <c r="BT112" s="804"/>
      <c r="BU112" s="804"/>
      <c r="BV112" s="804">
        <v>6157866</v>
      </c>
      <c r="BW112" s="804"/>
      <c r="BX112" s="804"/>
      <c r="BY112" s="804"/>
      <c r="BZ112" s="804"/>
      <c r="CA112" s="804">
        <v>6302276</v>
      </c>
      <c r="CB112" s="804"/>
      <c r="CC112" s="804"/>
      <c r="CD112" s="804"/>
      <c r="CE112" s="804"/>
      <c r="CF112" s="862">
        <v>140.5</v>
      </c>
      <c r="CG112" s="863"/>
      <c r="CH112" s="863"/>
      <c r="CI112" s="863"/>
      <c r="CJ112" s="863"/>
      <c r="CK112" s="914"/>
      <c r="CL112" s="808"/>
      <c r="CM112" s="802" t="s">
        <v>424</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425</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237469</v>
      </c>
      <c r="AB113" s="906"/>
      <c r="AC113" s="906"/>
      <c r="AD113" s="906"/>
      <c r="AE113" s="907"/>
      <c r="AF113" s="908">
        <v>260712</v>
      </c>
      <c r="AG113" s="906"/>
      <c r="AH113" s="906"/>
      <c r="AI113" s="906"/>
      <c r="AJ113" s="907"/>
      <c r="AK113" s="908">
        <v>291861</v>
      </c>
      <c r="AL113" s="906"/>
      <c r="AM113" s="906"/>
      <c r="AN113" s="906"/>
      <c r="AO113" s="907"/>
      <c r="AP113" s="909">
        <v>6.5</v>
      </c>
      <c r="AQ113" s="910"/>
      <c r="AR113" s="910"/>
      <c r="AS113" s="910"/>
      <c r="AT113" s="911"/>
      <c r="AU113" s="919"/>
      <c r="AV113" s="920"/>
      <c r="AW113" s="920"/>
      <c r="AX113" s="920"/>
      <c r="AY113" s="920"/>
      <c r="AZ113" s="802" t="s">
        <v>426</v>
      </c>
      <c r="BA113" s="739"/>
      <c r="BB113" s="739"/>
      <c r="BC113" s="739"/>
      <c r="BD113" s="739"/>
      <c r="BE113" s="739"/>
      <c r="BF113" s="739"/>
      <c r="BG113" s="739"/>
      <c r="BH113" s="739"/>
      <c r="BI113" s="739"/>
      <c r="BJ113" s="739"/>
      <c r="BK113" s="739"/>
      <c r="BL113" s="739"/>
      <c r="BM113" s="739"/>
      <c r="BN113" s="739"/>
      <c r="BO113" s="739"/>
      <c r="BP113" s="740"/>
      <c r="BQ113" s="803">
        <v>322425</v>
      </c>
      <c r="BR113" s="804"/>
      <c r="BS113" s="804"/>
      <c r="BT113" s="804"/>
      <c r="BU113" s="804"/>
      <c r="BV113" s="804">
        <v>352881</v>
      </c>
      <c r="BW113" s="804"/>
      <c r="BX113" s="804"/>
      <c r="BY113" s="804"/>
      <c r="BZ113" s="804"/>
      <c r="CA113" s="804">
        <v>340216</v>
      </c>
      <c r="CB113" s="804"/>
      <c r="CC113" s="804"/>
      <c r="CD113" s="804"/>
      <c r="CE113" s="804"/>
      <c r="CF113" s="862">
        <v>7.6</v>
      </c>
      <c r="CG113" s="863"/>
      <c r="CH113" s="863"/>
      <c r="CI113" s="863"/>
      <c r="CJ113" s="863"/>
      <c r="CK113" s="914"/>
      <c r="CL113" s="808"/>
      <c r="CM113" s="802" t="s">
        <v>427</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428</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t="s">
        <v>122</v>
      </c>
      <c r="AB114" s="767"/>
      <c r="AC114" s="767"/>
      <c r="AD114" s="767"/>
      <c r="AE114" s="768"/>
      <c r="AF114" s="769" t="s">
        <v>122</v>
      </c>
      <c r="AG114" s="767"/>
      <c r="AH114" s="767"/>
      <c r="AI114" s="767"/>
      <c r="AJ114" s="768"/>
      <c r="AK114" s="769" t="s">
        <v>122</v>
      </c>
      <c r="AL114" s="767"/>
      <c r="AM114" s="767"/>
      <c r="AN114" s="767"/>
      <c r="AO114" s="768"/>
      <c r="AP114" s="811" t="s">
        <v>122</v>
      </c>
      <c r="AQ114" s="812"/>
      <c r="AR114" s="812"/>
      <c r="AS114" s="812"/>
      <c r="AT114" s="813"/>
      <c r="AU114" s="919"/>
      <c r="AV114" s="920"/>
      <c r="AW114" s="920"/>
      <c r="AX114" s="920"/>
      <c r="AY114" s="920"/>
      <c r="AZ114" s="802" t="s">
        <v>429</v>
      </c>
      <c r="BA114" s="739"/>
      <c r="BB114" s="739"/>
      <c r="BC114" s="739"/>
      <c r="BD114" s="739"/>
      <c r="BE114" s="739"/>
      <c r="BF114" s="739"/>
      <c r="BG114" s="739"/>
      <c r="BH114" s="739"/>
      <c r="BI114" s="739"/>
      <c r="BJ114" s="739"/>
      <c r="BK114" s="739"/>
      <c r="BL114" s="739"/>
      <c r="BM114" s="739"/>
      <c r="BN114" s="739"/>
      <c r="BO114" s="739"/>
      <c r="BP114" s="740"/>
      <c r="BQ114" s="803">
        <v>1033236</v>
      </c>
      <c r="BR114" s="804"/>
      <c r="BS114" s="804"/>
      <c r="BT114" s="804"/>
      <c r="BU114" s="804"/>
      <c r="BV114" s="804">
        <v>1044537</v>
      </c>
      <c r="BW114" s="804"/>
      <c r="BX114" s="804"/>
      <c r="BY114" s="804"/>
      <c r="BZ114" s="804"/>
      <c r="CA114" s="804">
        <v>1039921</v>
      </c>
      <c r="CB114" s="804"/>
      <c r="CC114" s="804"/>
      <c r="CD114" s="804"/>
      <c r="CE114" s="804"/>
      <c r="CF114" s="862">
        <v>23.2</v>
      </c>
      <c r="CG114" s="863"/>
      <c r="CH114" s="863"/>
      <c r="CI114" s="863"/>
      <c r="CJ114" s="863"/>
      <c r="CK114" s="914"/>
      <c r="CL114" s="808"/>
      <c r="CM114" s="802" t="s">
        <v>430</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431</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122</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432</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433</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434</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435</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436</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437</v>
      </c>
      <c r="Z117" s="884"/>
      <c r="AA117" s="889">
        <v>743110</v>
      </c>
      <c r="AB117" s="890"/>
      <c r="AC117" s="890"/>
      <c r="AD117" s="890"/>
      <c r="AE117" s="891"/>
      <c r="AF117" s="892">
        <v>771442</v>
      </c>
      <c r="AG117" s="890"/>
      <c r="AH117" s="890"/>
      <c r="AI117" s="890"/>
      <c r="AJ117" s="891"/>
      <c r="AK117" s="892">
        <v>772575</v>
      </c>
      <c r="AL117" s="890"/>
      <c r="AM117" s="890"/>
      <c r="AN117" s="890"/>
      <c r="AO117" s="891"/>
      <c r="AP117" s="893"/>
      <c r="AQ117" s="894"/>
      <c r="AR117" s="894"/>
      <c r="AS117" s="894"/>
      <c r="AT117" s="895"/>
      <c r="AU117" s="919"/>
      <c r="AV117" s="920"/>
      <c r="AW117" s="920"/>
      <c r="AX117" s="920"/>
      <c r="AY117" s="920"/>
      <c r="AZ117" s="850" t="s">
        <v>438</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439</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410</v>
      </c>
      <c r="AB118" s="883"/>
      <c r="AC118" s="883"/>
      <c r="AD118" s="883"/>
      <c r="AE118" s="884"/>
      <c r="AF118" s="885" t="s">
        <v>411</v>
      </c>
      <c r="AG118" s="883"/>
      <c r="AH118" s="883"/>
      <c r="AI118" s="883"/>
      <c r="AJ118" s="884"/>
      <c r="AK118" s="885" t="s">
        <v>294</v>
      </c>
      <c r="AL118" s="883"/>
      <c r="AM118" s="883"/>
      <c r="AN118" s="883"/>
      <c r="AO118" s="884"/>
      <c r="AP118" s="886" t="s">
        <v>412</v>
      </c>
      <c r="AQ118" s="887"/>
      <c r="AR118" s="887"/>
      <c r="AS118" s="887"/>
      <c r="AT118" s="888"/>
      <c r="AU118" s="919"/>
      <c r="AV118" s="920"/>
      <c r="AW118" s="920"/>
      <c r="AX118" s="920"/>
      <c r="AY118" s="920"/>
      <c r="AZ118" s="825" t="s">
        <v>440</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441</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416</v>
      </c>
      <c r="B119" s="806"/>
      <c r="C119" s="847" t="s">
        <v>417</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442</v>
      </c>
      <c r="BP119" s="865"/>
      <c r="BQ119" s="866">
        <v>12428282</v>
      </c>
      <c r="BR119" s="832"/>
      <c r="BS119" s="832"/>
      <c r="BT119" s="832"/>
      <c r="BU119" s="832"/>
      <c r="BV119" s="832">
        <v>12220342</v>
      </c>
      <c r="BW119" s="832"/>
      <c r="BX119" s="832"/>
      <c r="BY119" s="832"/>
      <c r="BZ119" s="832"/>
      <c r="CA119" s="832">
        <v>11990111</v>
      </c>
      <c r="CB119" s="832"/>
      <c r="CC119" s="832"/>
      <c r="CD119" s="832"/>
      <c r="CE119" s="832"/>
      <c r="CF119" s="735"/>
      <c r="CG119" s="736"/>
      <c r="CH119" s="736"/>
      <c r="CI119" s="736"/>
      <c r="CJ119" s="821"/>
      <c r="CK119" s="915"/>
      <c r="CL119" s="810"/>
      <c r="CM119" s="825" t="s">
        <v>443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2">
      <c r="A120" s="807"/>
      <c r="B120" s="808"/>
      <c r="C120" s="802" t="s">
        <v>420</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444</v>
      </c>
      <c r="AV120" s="868"/>
      <c r="AW120" s="868"/>
      <c r="AX120" s="868"/>
      <c r="AY120" s="869"/>
      <c r="AZ120" s="847" t="s">
        <v>445</v>
      </c>
      <c r="BA120" s="795"/>
      <c r="BB120" s="795"/>
      <c r="BC120" s="795"/>
      <c r="BD120" s="795"/>
      <c r="BE120" s="795"/>
      <c r="BF120" s="795"/>
      <c r="BG120" s="795"/>
      <c r="BH120" s="795"/>
      <c r="BI120" s="795"/>
      <c r="BJ120" s="795"/>
      <c r="BK120" s="795"/>
      <c r="BL120" s="795"/>
      <c r="BM120" s="795"/>
      <c r="BN120" s="795"/>
      <c r="BO120" s="795"/>
      <c r="BP120" s="796"/>
      <c r="BQ120" s="848">
        <v>3525618</v>
      </c>
      <c r="BR120" s="829"/>
      <c r="BS120" s="829"/>
      <c r="BT120" s="829"/>
      <c r="BU120" s="829"/>
      <c r="BV120" s="829">
        <v>3954437</v>
      </c>
      <c r="BW120" s="829"/>
      <c r="BX120" s="829"/>
      <c r="BY120" s="829"/>
      <c r="BZ120" s="829"/>
      <c r="CA120" s="829">
        <v>3842924</v>
      </c>
      <c r="CB120" s="829"/>
      <c r="CC120" s="829"/>
      <c r="CD120" s="829"/>
      <c r="CE120" s="829"/>
      <c r="CF120" s="853">
        <v>85.7</v>
      </c>
      <c r="CG120" s="854"/>
      <c r="CH120" s="854"/>
      <c r="CI120" s="854"/>
      <c r="CJ120" s="854"/>
      <c r="CK120" s="855" t="s">
        <v>446</v>
      </c>
      <c r="CL120" s="839"/>
      <c r="CM120" s="839"/>
      <c r="CN120" s="839"/>
      <c r="CO120" s="840"/>
      <c r="CP120" s="859" t="s">
        <v>394</v>
      </c>
      <c r="CQ120" s="860"/>
      <c r="CR120" s="860"/>
      <c r="CS120" s="860"/>
      <c r="CT120" s="860"/>
      <c r="CU120" s="860"/>
      <c r="CV120" s="860"/>
      <c r="CW120" s="860"/>
      <c r="CX120" s="860"/>
      <c r="CY120" s="860"/>
      <c r="CZ120" s="860"/>
      <c r="DA120" s="860"/>
      <c r="DB120" s="860"/>
      <c r="DC120" s="860"/>
      <c r="DD120" s="860"/>
      <c r="DE120" s="860"/>
      <c r="DF120" s="861"/>
      <c r="DG120" s="848">
        <v>5996600</v>
      </c>
      <c r="DH120" s="829"/>
      <c r="DI120" s="829"/>
      <c r="DJ120" s="829"/>
      <c r="DK120" s="829"/>
      <c r="DL120" s="829">
        <v>6157866</v>
      </c>
      <c r="DM120" s="829"/>
      <c r="DN120" s="829"/>
      <c r="DO120" s="829"/>
      <c r="DP120" s="829"/>
      <c r="DQ120" s="829">
        <v>6302276</v>
      </c>
      <c r="DR120" s="829"/>
      <c r="DS120" s="829"/>
      <c r="DT120" s="829"/>
      <c r="DU120" s="829"/>
      <c r="DV120" s="830">
        <v>140.5</v>
      </c>
      <c r="DW120" s="830"/>
      <c r="DX120" s="830"/>
      <c r="DY120" s="830"/>
      <c r="DZ120" s="831"/>
    </row>
    <row r="121" spans="1:130" s="224" customFormat="1" ht="26.25" customHeight="1" x14ac:dyDescent="0.2">
      <c r="A121" s="807"/>
      <c r="B121" s="808"/>
      <c r="C121" s="850" t="s">
        <v>447</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448</v>
      </c>
      <c r="BA121" s="739"/>
      <c r="BB121" s="739"/>
      <c r="BC121" s="739"/>
      <c r="BD121" s="739"/>
      <c r="BE121" s="739"/>
      <c r="BF121" s="739"/>
      <c r="BG121" s="739"/>
      <c r="BH121" s="739"/>
      <c r="BI121" s="739"/>
      <c r="BJ121" s="739"/>
      <c r="BK121" s="739"/>
      <c r="BL121" s="739"/>
      <c r="BM121" s="739"/>
      <c r="BN121" s="739"/>
      <c r="BO121" s="739"/>
      <c r="BP121" s="740"/>
      <c r="BQ121" s="803" t="s">
        <v>122</v>
      </c>
      <c r="BR121" s="804"/>
      <c r="BS121" s="804"/>
      <c r="BT121" s="804"/>
      <c r="BU121" s="804"/>
      <c r="BV121" s="804" t="s">
        <v>122</v>
      </c>
      <c r="BW121" s="804"/>
      <c r="BX121" s="804"/>
      <c r="BY121" s="804"/>
      <c r="BZ121" s="804"/>
      <c r="CA121" s="804" t="s">
        <v>122</v>
      </c>
      <c r="CB121" s="804"/>
      <c r="CC121" s="804"/>
      <c r="CD121" s="804"/>
      <c r="CE121" s="804"/>
      <c r="CF121" s="862" t="s">
        <v>122</v>
      </c>
      <c r="CG121" s="863"/>
      <c r="CH121" s="863"/>
      <c r="CI121" s="863"/>
      <c r="CJ121" s="863"/>
      <c r="CK121" s="856"/>
      <c r="CL121" s="842"/>
      <c r="CM121" s="842"/>
      <c r="CN121" s="842"/>
      <c r="CO121" s="843"/>
      <c r="CP121" s="822" t="s">
        <v>391</v>
      </c>
      <c r="CQ121" s="823"/>
      <c r="CR121" s="823"/>
      <c r="CS121" s="823"/>
      <c r="CT121" s="823"/>
      <c r="CU121" s="823"/>
      <c r="CV121" s="823"/>
      <c r="CW121" s="823"/>
      <c r="CX121" s="823"/>
      <c r="CY121" s="823"/>
      <c r="CZ121" s="823"/>
      <c r="DA121" s="823"/>
      <c r="DB121" s="823"/>
      <c r="DC121" s="823"/>
      <c r="DD121" s="823"/>
      <c r="DE121" s="823"/>
      <c r="DF121" s="824"/>
      <c r="DG121" s="803" t="s">
        <v>122</v>
      </c>
      <c r="DH121" s="804"/>
      <c r="DI121" s="804"/>
      <c r="DJ121" s="804"/>
      <c r="DK121" s="804"/>
      <c r="DL121" s="804" t="s">
        <v>122</v>
      </c>
      <c r="DM121" s="804"/>
      <c r="DN121" s="804"/>
      <c r="DO121" s="804"/>
      <c r="DP121" s="804"/>
      <c r="DQ121" s="804" t="s">
        <v>122</v>
      </c>
      <c r="DR121" s="804"/>
      <c r="DS121" s="804"/>
      <c r="DT121" s="804"/>
      <c r="DU121" s="804"/>
      <c r="DV121" s="781" t="s">
        <v>122</v>
      </c>
      <c r="DW121" s="781"/>
      <c r="DX121" s="781"/>
      <c r="DY121" s="781"/>
      <c r="DZ121" s="782"/>
    </row>
    <row r="122" spans="1:130" s="224" customFormat="1" ht="26.25" customHeight="1" x14ac:dyDescent="0.2">
      <c r="A122" s="807"/>
      <c r="B122" s="808"/>
      <c r="C122" s="802" t="s">
        <v>430</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449</v>
      </c>
      <c r="BA122" s="826"/>
      <c r="BB122" s="826"/>
      <c r="BC122" s="826"/>
      <c r="BD122" s="826"/>
      <c r="BE122" s="826"/>
      <c r="BF122" s="826"/>
      <c r="BG122" s="826"/>
      <c r="BH122" s="826"/>
      <c r="BI122" s="826"/>
      <c r="BJ122" s="826"/>
      <c r="BK122" s="826"/>
      <c r="BL122" s="826"/>
      <c r="BM122" s="826"/>
      <c r="BN122" s="826"/>
      <c r="BO122" s="826"/>
      <c r="BP122" s="827"/>
      <c r="BQ122" s="866">
        <v>6896781</v>
      </c>
      <c r="BR122" s="832"/>
      <c r="BS122" s="832"/>
      <c r="BT122" s="832"/>
      <c r="BU122" s="832"/>
      <c r="BV122" s="832">
        <v>6726637</v>
      </c>
      <c r="BW122" s="832"/>
      <c r="BX122" s="832"/>
      <c r="BY122" s="832"/>
      <c r="BZ122" s="832"/>
      <c r="CA122" s="832">
        <v>6522320</v>
      </c>
      <c r="CB122" s="832"/>
      <c r="CC122" s="832"/>
      <c r="CD122" s="832"/>
      <c r="CE122" s="832"/>
      <c r="CF122" s="833">
        <v>145.4</v>
      </c>
      <c r="CG122" s="834"/>
      <c r="CH122" s="834"/>
      <c r="CI122" s="834"/>
      <c r="CJ122" s="834"/>
      <c r="CK122" s="856"/>
      <c r="CL122" s="842"/>
      <c r="CM122" s="842"/>
      <c r="CN122" s="842"/>
      <c r="CO122" s="843"/>
      <c r="CP122" s="822" t="s">
        <v>390</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2">
      <c r="A123" s="807"/>
      <c r="B123" s="808"/>
      <c r="C123" s="802" t="s">
        <v>436</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450</v>
      </c>
      <c r="BP123" s="865"/>
      <c r="BQ123" s="819">
        <v>10422399</v>
      </c>
      <c r="BR123" s="820"/>
      <c r="BS123" s="820"/>
      <c r="BT123" s="820"/>
      <c r="BU123" s="820"/>
      <c r="BV123" s="820">
        <v>10681074</v>
      </c>
      <c r="BW123" s="820"/>
      <c r="BX123" s="820"/>
      <c r="BY123" s="820"/>
      <c r="BZ123" s="820"/>
      <c r="CA123" s="820">
        <v>10365244</v>
      </c>
      <c r="CB123" s="820"/>
      <c r="CC123" s="820"/>
      <c r="CD123" s="820"/>
      <c r="CE123" s="820"/>
      <c r="CF123" s="735"/>
      <c r="CG123" s="736"/>
      <c r="CH123" s="736"/>
      <c r="CI123" s="736"/>
      <c r="CJ123" s="821"/>
      <c r="CK123" s="856"/>
      <c r="CL123" s="842"/>
      <c r="CM123" s="842"/>
      <c r="CN123" s="842"/>
      <c r="CO123" s="843"/>
      <c r="CP123" s="822" t="s">
        <v>392</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5">
      <c r="A124" s="807"/>
      <c r="B124" s="808"/>
      <c r="C124" s="802" t="s">
        <v>439</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451</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44.7</v>
      </c>
      <c r="BR124" s="818"/>
      <c r="BS124" s="818"/>
      <c r="BT124" s="818"/>
      <c r="BU124" s="818"/>
      <c r="BV124" s="818">
        <v>35.299999999999997</v>
      </c>
      <c r="BW124" s="818"/>
      <c r="BX124" s="818"/>
      <c r="BY124" s="818"/>
      <c r="BZ124" s="818"/>
      <c r="CA124" s="818">
        <v>36.200000000000003</v>
      </c>
      <c r="CB124" s="818"/>
      <c r="CC124" s="818"/>
      <c r="CD124" s="818"/>
      <c r="CE124" s="818"/>
      <c r="CF124" s="713"/>
      <c r="CG124" s="714"/>
      <c r="CH124" s="714"/>
      <c r="CI124" s="714"/>
      <c r="CJ124" s="849"/>
      <c r="CK124" s="857"/>
      <c r="CL124" s="857"/>
      <c r="CM124" s="857"/>
      <c r="CN124" s="857"/>
      <c r="CO124" s="858"/>
      <c r="CP124" s="822" t="s">
        <v>452</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441</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453</v>
      </c>
      <c r="CL125" s="839"/>
      <c r="CM125" s="839"/>
      <c r="CN125" s="839"/>
      <c r="CO125" s="840"/>
      <c r="CP125" s="847" t="s">
        <v>454</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443</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455</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456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457</v>
      </c>
      <c r="AY127" s="799"/>
      <c r="AZ127" s="799"/>
      <c r="BA127" s="799"/>
      <c r="BB127" s="799"/>
      <c r="BC127" s="799"/>
      <c r="BD127" s="799"/>
      <c r="BE127" s="800"/>
      <c r="BF127" s="798" t="s">
        <v>458</v>
      </c>
      <c r="BG127" s="799"/>
      <c r="BH127" s="799"/>
      <c r="BI127" s="799"/>
      <c r="BJ127" s="799"/>
      <c r="BK127" s="799"/>
      <c r="BL127" s="800"/>
      <c r="BM127" s="798" t="s">
        <v>459</v>
      </c>
      <c r="BN127" s="799"/>
      <c r="BO127" s="799"/>
      <c r="BP127" s="799"/>
      <c r="BQ127" s="799"/>
      <c r="BR127" s="799"/>
      <c r="BS127" s="800"/>
      <c r="BT127" s="798" t="s">
        <v>460</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461</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462</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463</v>
      </c>
      <c r="X128" s="785"/>
      <c r="Y128" s="785"/>
      <c r="Z128" s="786"/>
      <c r="AA128" s="787" t="s">
        <v>122</v>
      </c>
      <c r="AB128" s="788"/>
      <c r="AC128" s="788"/>
      <c r="AD128" s="788"/>
      <c r="AE128" s="789"/>
      <c r="AF128" s="790">
        <v>201</v>
      </c>
      <c r="AG128" s="788"/>
      <c r="AH128" s="788"/>
      <c r="AI128" s="788"/>
      <c r="AJ128" s="789"/>
      <c r="AK128" s="790">
        <v>201</v>
      </c>
      <c r="AL128" s="788"/>
      <c r="AM128" s="788"/>
      <c r="AN128" s="788"/>
      <c r="AO128" s="789"/>
      <c r="AP128" s="791"/>
      <c r="AQ128" s="792"/>
      <c r="AR128" s="792"/>
      <c r="AS128" s="792"/>
      <c r="AT128" s="793"/>
      <c r="AU128" s="226"/>
      <c r="AV128" s="226"/>
      <c r="AW128" s="226"/>
      <c r="AX128" s="794" t="s">
        <v>464</v>
      </c>
      <c r="AY128" s="795"/>
      <c r="AZ128" s="795"/>
      <c r="BA128" s="795"/>
      <c r="BB128" s="795"/>
      <c r="BC128" s="795"/>
      <c r="BD128" s="795"/>
      <c r="BE128" s="796"/>
      <c r="BF128" s="773" t="s">
        <v>122</v>
      </c>
      <c r="BG128" s="774"/>
      <c r="BH128" s="774"/>
      <c r="BI128" s="774"/>
      <c r="BJ128" s="774"/>
      <c r="BK128" s="774"/>
      <c r="BL128" s="797"/>
      <c r="BM128" s="773">
        <v>14.99</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465</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466</v>
      </c>
      <c r="X129" s="764"/>
      <c r="Y129" s="764"/>
      <c r="Z129" s="765"/>
      <c r="AA129" s="766">
        <v>5033802</v>
      </c>
      <c r="AB129" s="767"/>
      <c r="AC129" s="767"/>
      <c r="AD129" s="767"/>
      <c r="AE129" s="768"/>
      <c r="AF129" s="769">
        <v>4916109</v>
      </c>
      <c r="AG129" s="767"/>
      <c r="AH129" s="767"/>
      <c r="AI129" s="767"/>
      <c r="AJ129" s="768"/>
      <c r="AK129" s="769">
        <v>5020572</v>
      </c>
      <c r="AL129" s="767"/>
      <c r="AM129" s="767"/>
      <c r="AN129" s="767"/>
      <c r="AO129" s="768"/>
      <c r="AP129" s="770"/>
      <c r="AQ129" s="771"/>
      <c r="AR129" s="771"/>
      <c r="AS129" s="771"/>
      <c r="AT129" s="772"/>
      <c r="AU129" s="227"/>
      <c r="AV129" s="227"/>
      <c r="AW129" s="227"/>
      <c r="AX129" s="738" t="s">
        <v>467</v>
      </c>
      <c r="AY129" s="739"/>
      <c r="AZ129" s="739"/>
      <c r="BA129" s="739"/>
      <c r="BB129" s="739"/>
      <c r="BC129" s="739"/>
      <c r="BD129" s="739"/>
      <c r="BE129" s="740"/>
      <c r="BF129" s="757" t="s">
        <v>122</v>
      </c>
      <c r="BG129" s="758"/>
      <c r="BH129" s="758"/>
      <c r="BI129" s="758"/>
      <c r="BJ129" s="758"/>
      <c r="BK129" s="758"/>
      <c r="BL129" s="759"/>
      <c r="BM129" s="757">
        <v>19.989999999999998</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468</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469</v>
      </c>
      <c r="X130" s="764"/>
      <c r="Y130" s="764"/>
      <c r="Z130" s="765"/>
      <c r="AA130" s="766">
        <v>554876</v>
      </c>
      <c r="AB130" s="767"/>
      <c r="AC130" s="767"/>
      <c r="AD130" s="767"/>
      <c r="AE130" s="768"/>
      <c r="AF130" s="769">
        <v>557748</v>
      </c>
      <c r="AG130" s="767"/>
      <c r="AH130" s="767"/>
      <c r="AI130" s="767"/>
      <c r="AJ130" s="768"/>
      <c r="AK130" s="769">
        <v>536198</v>
      </c>
      <c r="AL130" s="767"/>
      <c r="AM130" s="767"/>
      <c r="AN130" s="767"/>
      <c r="AO130" s="768"/>
      <c r="AP130" s="770"/>
      <c r="AQ130" s="771"/>
      <c r="AR130" s="771"/>
      <c r="AS130" s="771"/>
      <c r="AT130" s="772"/>
      <c r="AU130" s="227"/>
      <c r="AV130" s="227"/>
      <c r="AW130" s="227"/>
      <c r="AX130" s="738" t="s">
        <v>470</v>
      </c>
      <c r="AY130" s="739"/>
      <c r="AZ130" s="739"/>
      <c r="BA130" s="739"/>
      <c r="BB130" s="739"/>
      <c r="BC130" s="739"/>
      <c r="BD130" s="739"/>
      <c r="BE130" s="740"/>
      <c r="BF130" s="741">
        <v>4.7</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471</v>
      </c>
      <c r="X131" s="748"/>
      <c r="Y131" s="748"/>
      <c r="Z131" s="749"/>
      <c r="AA131" s="750">
        <v>4478926</v>
      </c>
      <c r="AB131" s="751"/>
      <c r="AC131" s="751"/>
      <c r="AD131" s="751"/>
      <c r="AE131" s="752"/>
      <c r="AF131" s="753">
        <v>4358361</v>
      </c>
      <c r="AG131" s="751"/>
      <c r="AH131" s="751"/>
      <c r="AI131" s="751"/>
      <c r="AJ131" s="752"/>
      <c r="AK131" s="753">
        <v>4484374</v>
      </c>
      <c r="AL131" s="751"/>
      <c r="AM131" s="751"/>
      <c r="AN131" s="751"/>
      <c r="AO131" s="752"/>
      <c r="AP131" s="754"/>
      <c r="AQ131" s="755"/>
      <c r="AR131" s="755"/>
      <c r="AS131" s="755"/>
      <c r="AT131" s="756"/>
      <c r="AU131" s="227"/>
      <c r="AV131" s="227"/>
      <c r="AW131" s="227"/>
      <c r="AX131" s="716" t="s">
        <v>472</v>
      </c>
      <c r="AY131" s="717"/>
      <c r="AZ131" s="717"/>
      <c r="BA131" s="717"/>
      <c r="BB131" s="717"/>
      <c r="BC131" s="717"/>
      <c r="BD131" s="717"/>
      <c r="BE131" s="718"/>
      <c r="BF131" s="719">
        <v>36.200000000000003</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473</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474</v>
      </c>
      <c r="W132" s="729"/>
      <c r="X132" s="729"/>
      <c r="Y132" s="729"/>
      <c r="Z132" s="730"/>
      <c r="AA132" s="731">
        <v>4.2026592980000004</v>
      </c>
      <c r="AB132" s="732"/>
      <c r="AC132" s="732"/>
      <c r="AD132" s="732"/>
      <c r="AE132" s="733"/>
      <c r="AF132" s="734">
        <v>4.8984698609999997</v>
      </c>
      <c r="AG132" s="732"/>
      <c r="AH132" s="732"/>
      <c r="AI132" s="732"/>
      <c r="AJ132" s="733"/>
      <c r="AK132" s="734">
        <v>5.2666436829999999</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475</v>
      </c>
      <c r="W133" s="708"/>
      <c r="X133" s="708"/>
      <c r="Y133" s="708"/>
      <c r="Z133" s="709"/>
      <c r="AA133" s="710">
        <v>3.6</v>
      </c>
      <c r="AB133" s="711"/>
      <c r="AC133" s="711"/>
      <c r="AD133" s="711"/>
      <c r="AE133" s="712"/>
      <c r="AF133" s="710">
        <v>4.0999999999999996</v>
      </c>
      <c r="AG133" s="711"/>
      <c r="AH133" s="711"/>
      <c r="AI133" s="711"/>
      <c r="AJ133" s="712"/>
      <c r="AK133" s="710">
        <v>4.7</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vRNiFm1AmaZTZPa+Gs+saz7h4jE9RWfOPhPTNgw/DiH0L9iCx94cq9BcF8rx2DlnytZxpelIzKcSl0rKvvAACw==" saltValue="e0kAsMZBdA0bn5Pk9OREC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0" zoomScaleNormal="85" zoomScaleSheetLayoutView="100" workbookViewId="0">
      <selection activeCell="DM70" sqref="DM70"/>
    </sheetView>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476</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uXst7J3in31Glwf1BUGA+98sAvL14gGr/46U2q6zEqcjE8LOqkSGqnRoSjzrvAB8REnuiK/YVHV/3K2x2WhQuA==" saltValue="umd1hdI4umCibJ/enS5j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R28"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zKU4i929zz5KcH8V0cdqCFaHrQoU1kfkGA0uLdMcpHOr2nsReI/Hpbz3CoG9FERfK4nFx/LR7JGoEboszM3maw==" saltValue="vfaMRp1Dtgz+SDkXKNsbw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478</v>
      </c>
      <c r="AL6" s="260"/>
      <c r="AM6" s="260"/>
      <c r="AN6" s="260"/>
    </row>
    <row r="7" spans="1:46" ht="13.5" customHeight="1" x14ac:dyDescent="0.2">
      <c r="A7" s="259"/>
      <c r="AK7" s="262"/>
      <c r="AL7" s="263"/>
      <c r="AM7" s="263"/>
      <c r="AN7" s="264"/>
      <c r="AO7" s="1105" t="s">
        <v>479</v>
      </c>
      <c r="AP7" s="265"/>
      <c r="AQ7" s="266" t="s">
        <v>480</v>
      </c>
      <c r="AR7" s="267"/>
    </row>
    <row r="8" spans="1:46" ht="13.2" x14ac:dyDescent="0.2">
      <c r="A8" s="259"/>
      <c r="AK8" s="268"/>
      <c r="AL8" s="269"/>
      <c r="AM8" s="269"/>
      <c r="AN8" s="270"/>
      <c r="AO8" s="1106"/>
      <c r="AP8" s="271" t="s">
        <v>481</v>
      </c>
      <c r="AQ8" s="272" t="s">
        <v>482</v>
      </c>
      <c r="AR8" s="273" t="s">
        <v>483</v>
      </c>
    </row>
    <row r="9" spans="1:46" ht="13.2" x14ac:dyDescent="0.2">
      <c r="A9" s="259"/>
      <c r="AK9" s="1117" t="s">
        <v>484</v>
      </c>
      <c r="AL9" s="1118"/>
      <c r="AM9" s="1118"/>
      <c r="AN9" s="1119"/>
      <c r="AO9" s="274">
        <v>1394775</v>
      </c>
      <c r="AP9" s="274">
        <v>75766</v>
      </c>
      <c r="AQ9" s="275">
        <v>102178</v>
      </c>
      <c r="AR9" s="276">
        <v>-25.8</v>
      </c>
    </row>
    <row r="10" spans="1:46" ht="13.5" customHeight="1" x14ac:dyDescent="0.2">
      <c r="A10" s="259"/>
      <c r="AK10" s="1117" t="s">
        <v>485</v>
      </c>
      <c r="AL10" s="1118"/>
      <c r="AM10" s="1118"/>
      <c r="AN10" s="1119"/>
      <c r="AO10" s="277">
        <v>220169</v>
      </c>
      <c r="AP10" s="277">
        <v>11960</v>
      </c>
      <c r="AQ10" s="278">
        <v>12375</v>
      </c>
      <c r="AR10" s="279">
        <v>-3.4</v>
      </c>
    </row>
    <row r="11" spans="1:46" ht="13.5" customHeight="1" x14ac:dyDescent="0.2">
      <c r="A11" s="259"/>
      <c r="AK11" s="1117" t="s">
        <v>486</v>
      </c>
      <c r="AL11" s="1118"/>
      <c r="AM11" s="1118"/>
      <c r="AN11" s="1119"/>
      <c r="AO11" s="277">
        <v>140</v>
      </c>
      <c r="AP11" s="277">
        <v>8</v>
      </c>
      <c r="AQ11" s="278">
        <v>998</v>
      </c>
      <c r="AR11" s="279">
        <v>-99.2</v>
      </c>
    </row>
    <row r="12" spans="1:46" ht="13.5" customHeight="1" x14ac:dyDescent="0.2">
      <c r="A12" s="259"/>
      <c r="AK12" s="1117" t="s">
        <v>487</v>
      </c>
      <c r="AL12" s="1118"/>
      <c r="AM12" s="1118"/>
      <c r="AN12" s="1119"/>
      <c r="AO12" s="277" t="s">
        <v>488</v>
      </c>
      <c r="AP12" s="277" t="s">
        <v>488</v>
      </c>
      <c r="AQ12" s="278">
        <v>0</v>
      </c>
      <c r="AR12" s="279" t="s">
        <v>488</v>
      </c>
    </row>
    <row r="13" spans="1:46" ht="13.5" customHeight="1" x14ac:dyDescent="0.2">
      <c r="A13" s="259"/>
      <c r="AK13" s="1117" t="s">
        <v>489</v>
      </c>
      <c r="AL13" s="1118"/>
      <c r="AM13" s="1118"/>
      <c r="AN13" s="1119"/>
      <c r="AO13" s="277">
        <v>126878</v>
      </c>
      <c r="AP13" s="277">
        <v>6892</v>
      </c>
      <c r="AQ13" s="278">
        <v>3569</v>
      </c>
      <c r="AR13" s="279">
        <v>93.1</v>
      </c>
    </row>
    <row r="14" spans="1:46" ht="13.5" customHeight="1" x14ac:dyDescent="0.2">
      <c r="A14" s="259"/>
      <c r="AK14" s="1117" t="s">
        <v>490</v>
      </c>
      <c r="AL14" s="1118"/>
      <c r="AM14" s="1118"/>
      <c r="AN14" s="1119"/>
      <c r="AO14" s="277">
        <v>4742</v>
      </c>
      <c r="AP14" s="277">
        <v>258</v>
      </c>
      <c r="AQ14" s="278">
        <v>2201</v>
      </c>
      <c r="AR14" s="279">
        <v>-88.3</v>
      </c>
    </row>
    <row r="15" spans="1:46" ht="13.5" customHeight="1" x14ac:dyDescent="0.2">
      <c r="A15" s="259"/>
      <c r="AK15" s="1120" t="s">
        <v>491</v>
      </c>
      <c r="AL15" s="1121"/>
      <c r="AM15" s="1121"/>
      <c r="AN15" s="1122"/>
      <c r="AO15" s="277">
        <v>-70281</v>
      </c>
      <c r="AP15" s="277">
        <v>-3818</v>
      </c>
      <c r="AQ15" s="278">
        <v>-6242</v>
      </c>
      <c r="AR15" s="279">
        <v>-38.799999999999997</v>
      </c>
    </row>
    <row r="16" spans="1:46" ht="13.2" x14ac:dyDescent="0.2">
      <c r="A16" s="259"/>
      <c r="AK16" s="1120" t="s">
        <v>177</v>
      </c>
      <c r="AL16" s="1121"/>
      <c r="AM16" s="1121"/>
      <c r="AN16" s="1122"/>
      <c r="AO16" s="277">
        <v>1676423</v>
      </c>
      <c r="AP16" s="277">
        <v>91065</v>
      </c>
      <c r="AQ16" s="278">
        <v>115079</v>
      </c>
      <c r="AR16" s="279">
        <v>-20.9</v>
      </c>
    </row>
    <row r="17" spans="1:46" ht="13.2" x14ac:dyDescent="0.2">
      <c r="A17" s="259"/>
    </row>
    <row r="18" spans="1:46" ht="13.2" x14ac:dyDescent="0.2">
      <c r="A18" s="259"/>
      <c r="AQ18" s="280"/>
      <c r="AR18" s="280"/>
    </row>
    <row r="19" spans="1:46" ht="13.2" x14ac:dyDescent="0.2">
      <c r="A19" s="259"/>
      <c r="AK19" s="255" t="s">
        <v>492</v>
      </c>
    </row>
    <row r="20" spans="1:46" ht="13.2" x14ac:dyDescent="0.2">
      <c r="A20" s="259"/>
      <c r="AK20" s="281"/>
      <c r="AL20" s="282"/>
      <c r="AM20" s="282"/>
      <c r="AN20" s="283"/>
      <c r="AO20" s="284" t="s">
        <v>493</v>
      </c>
      <c r="AP20" s="285" t="s">
        <v>494</v>
      </c>
      <c r="AQ20" s="286" t="s">
        <v>495</v>
      </c>
      <c r="AR20" s="287"/>
    </row>
    <row r="21" spans="1:46" s="260" customFormat="1" ht="13.2" x14ac:dyDescent="0.2">
      <c r="A21" s="288"/>
      <c r="AK21" s="1123" t="s">
        <v>496</v>
      </c>
      <c r="AL21" s="1124"/>
      <c r="AM21" s="1124"/>
      <c r="AN21" s="1125"/>
      <c r="AO21" s="289">
        <v>7.99</v>
      </c>
      <c r="AP21" s="290">
        <v>9.93</v>
      </c>
      <c r="AQ21" s="291">
        <v>-1.94</v>
      </c>
      <c r="AS21" s="292"/>
      <c r="AT21" s="288"/>
    </row>
    <row r="22" spans="1:46" s="260" customFormat="1" ht="13.2" x14ac:dyDescent="0.2">
      <c r="A22" s="288"/>
      <c r="AK22" s="1123" t="s">
        <v>497</v>
      </c>
      <c r="AL22" s="1124"/>
      <c r="AM22" s="1124"/>
      <c r="AN22" s="1125"/>
      <c r="AO22" s="293">
        <v>93.3</v>
      </c>
      <c r="AP22" s="294">
        <v>96.1</v>
      </c>
      <c r="AQ22" s="295">
        <v>-2.8</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498</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499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500</v>
      </c>
      <c r="AL29" s="260"/>
      <c r="AM29" s="260"/>
      <c r="AN29" s="260"/>
      <c r="AS29" s="302"/>
    </row>
    <row r="30" spans="1:46" ht="13.5" customHeight="1" x14ac:dyDescent="0.2">
      <c r="A30" s="259"/>
      <c r="AK30" s="262"/>
      <c r="AL30" s="263"/>
      <c r="AM30" s="263"/>
      <c r="AN30" s="264"/>
      <c r="AO30" s="1105" t="s">
        <v>479</v>
      </c>
      <c r="AP30" s="265"/>
      <c r="AQ30" s="266" t="s">
        <v>480</v>
      </c>
      <c r="AR30" s="267"/>
    </row>
    <row r="31" spans="1:46" ht="13.2" x14ac:dyDescent="0.2">
      <c r="A31" s="259"/>
      <c r="AK31" s="268"/>
      <c r="AL31" s="269"/>
      <c r="AM31" s="269"/>
      <c r="AN31" s="270"/>
      <c r="AO31" s="1106"/>
      <c r="AP31" s="271" t="s">
        <v>481</v>
      </c>
      <c r="AQ31" s="272" t="s">
        <v>482</v>
      </c>
      <c r="AR31" s="273" t="s">
        <v>483</v>
      </c>
    </row>
    <row r="32" spans="1:46" ht="27" customHeight="1" x14ac:dyDescent="0.2">
      <c r="A32" s="259"/>
      <c r="AK32" s="1107" t="s">
        <v>501</v>
      </c>
      <c r="AL32" s="1108"/>
      <c r="AM32" s="1108"/>
      <c r="AN32" s="1109"/>
      <c r="AO32" s="303">
        <v>480714</v>
      </c>
      <c r="AP32" s="303">
        <v>26113</v>
      </c>
      <c r="AQ32" s="304">
        <v>55825</v>
      </c>
      <c r="AR32" s="305">
        <v>-53.2</v>
      </c>
    </row>
    <row r="33" spans="1:46" ht="13.5" customHeight="1" x14ac:dyDescent="0.2">
      <c r="A33" s="259"/>
      <c r="AK33" s="1107" t="s">
        <v>502</v>
      </c>
      <c r="AL33" s="1108"/>
      <c r="AM33" s="1108"/>
      <c r="AN33" s="1109"/>
      <c r="AO33" s="303" t="s">
        <v>488</v>
      </c>
      <c r="AP33" s="303" t="s">
        <v>488</v>
      </c>
      <c r="AQ33" s="304">
        <v>10</v>
      </c>
      <c r="AR33" s="305" t="s">
        <v>488</v>
      </c>
    </row>
    <row r="34" spans="1:46" ht="27" customHeight="1" x14ac:dyDescent="0.2">
      <c r="A34" s="259"/>
      <c r="AK34" s="1107" t="s">
        <v>503</v>
      </c>
      <c r="AL34" s="1108"/>
      <c r="AM34" s="1108"/>
      <c r="AN34" s="1109"/>
      <c r="AO34" s="303" t="s">
        <v>488</v>
      </c>
      <c r="AP34" s="303" t="s">
        <v>488</v>
      </c>
      <c r="AQ34" s="304">
        <v>2</v>
      </c>
      <c r="AR34" s="305" t="s">
        <v>488</v>
      </c>
    </row>
    <row r="35" spans="1:46" ht="27" customHeight="1" x14ac:dyDescent="0.2">
      <c r="A35" s="259"/>
      <c r="AK35" s="1107" t="s">
        <v>504</v>
      </c>
      <c r="AL35" s="1108"/>
      <c r="AM35" s="1108"/>
      <c r="AN35" s="1109"/>
      <c r="AO35" s="303">
        <v>291861</v>
      </c>
      <c r="AP35" s="303">
        <v>15854</v>
      </c>
      <c r="AQ35" s="304">
        <v>20336</v>
      </c>
      <c r="AR35" s="305">
        <v>-22</v>
      </c>
    </row>
    <row r="36" spans="1:46" ht="27" customHeight="1" x14ac:dyDescent="0.2">
      <c r="A36" s="259"/>
      <c r="AK36" s="1107" t="s">
        <v>505</v>
      </c>
      <c r="AL36" s="1108"/>
      <c r="AM36" s="1108"/>
      <c r="AN36" s="1109"/>
      <c r="AO36" s="303" t="s">
        <v>488</v>
      </c>
      <c r="AP36" s="303" t="s">
        <v>488</v>
      </c>
      <c r="AQ36" s="304">
        <v>2951</v>
      </c>
      <c r="AR36" s="305" t="s">
        <v>488</v>
      </c>
    </row>
    <row r="37" spans="1:46" ht="13.5" customHeight="1" x14ac:dyDescent="0.2">
      <c r="A37" s="259"/>
      <c r="AK37" s="1107" t="s">
        <v>506</v>
      </c>
      <c r="AL37" s="1108"/>
      <c r="AM37" s="1108"/>
      <c r="AN37" s="1109"/>
      <c r="AO37" s="303" t="s">
        <v>488</v>
      </c>
      <c r="AP37" s="303" t="s">
        <v>488</v>
      </c>
      <c r="AQ37" s="304">
        <v>682</v>
      </c>
      <c r="AR37" s="305" t="s">
        <v>488</v>
      </c>
    </row>
    <row r="38" spans="1:46" ht="27" customHeight="1" x14ac:dyDescent="0.2">
      <c r="A38" s="259"/>
      <c r="AK38" s="1110" t="s">
        <v>507</v>
      </c>
      <c r="AL38" s="1111"/>
      <c r="AM38" s="1111"/>
      <c r="AN38" s="1112"/>
      <c r="AO38" s="306" t="s">
        <v>488</v>
      </c>
      <c r="AP38" s="306" t="s">
        <v>488</v>
      </c>
      <c r="AQ38" s="307">
        <v>2</v>
      </c>
      <c r="AR38" s="295" t="s">
        <v>488</v>
      </c>
      <c r="AS38" s="302"/>
    </row>
    <row r="39" spans="1:46" ht="13.2" x14ac:dyDescent="0.2">
      <c r="A39" s="259"/>
      <c r="AK39" s="1110" t="s">
        <v>508</v>
      </c>
      <c r="AL39" s="1111"/>
      <c r="AM39" s="1111"/>
      <c r="AN39" s="1112"/>
      <c r="AO39" s="303">
        <v>-201</v>
      </c>
      <c r="AP39" s="303">
        <v>-11</v>
      </c>
      <c r="AQ39" s="304">
        <v>-2058</v>
      </c>
      <c r="AR39" s="305">
        <v>-99.5</v>
      </c>
      <c r="AS39" s="302"/>
    </row>
    <row r="40" spans="1:46" ht="27" customHeight="1" x14ac:dyDescent="0.2">
      <c r="A40" s="259"/>
      <c r="AK40" s="1107" t="s">
        <v>509</v>
      </c>
      <c r="AL40" s="1108"/>
      <c r="AM40" s="1108"/>
      <c r="AN40" s="1109"/>
      <c r="AO40" s="303">
        <v>-536198</v>
      </c>
      <c r="AP40" s="303">
        <v>-29127</v>
      </c>
      <c r="AQ40" s="304">
        <v>-53145</v>
      </c>
      <c r="AR40" s="305">
        <v>-45.2</v>
      </c>
      <c r="AS40" s="302"/>
    </row>
    <row r="41" spans="1:46" ht="13.2" x14ac:dyDescent="0.2">
      <c r="A41" s="259"/>
      <c r="AK41" s="1113" t="s">
        <v>287</v>
      </c>
      <c r="AL41" s="1114"/>
      <c r="AM41" s="1114"/>
      <c r="AN41" s="1115"/>
      <c r="AO41" s="303">
        <v>236176</v>
      </c>
      <c r="AP41" s="303">
        <v>12829</v>
      </c>
      <c r="AQ41" s="304">
        <v>24606</v>
      </c>
      <c r="AR41" s="305">
        <v>-47.9</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510</v>
      </c>
    </row>
    <row r="48" spans="1:46" ht="13.2" x14ac:dyDescent="0.2">
      <c r="A48" s="259"/>
      <c r="AK48" s="313" t="s">
        <v>511</v>
      </c>
      <c r="AL48" s="313"/>
      <c r="AM48" s="313"/>
      <c r="AN48" s="313"/>
      <c r="AO48" s="313"/>
      <c r="AP48" s="313"/>
      <c r="AQ48" s="314"/>
      <c r="AR48" s="313"/>
    </row>
    <row r="49" spans="1:44" ht="13.5" customHeight="1" x14ac:dyDescent="0.2">
      <c r="A49" s="259"/>
      <c r="AK49" s="315"/>
      <c r="AL49" s="316"/>
      <c r="AM49" s="1100" t="s">
        <v>479</v>
      </c>
      <c r="AN49" s="1102" t="s">
        <v>512</v>
      </c>
      <c r="AO49" s="1103"/>
      <c r="AP49" s="1103"/>
      <c r="AQ49" s="1103"/>
      <c r="AR49" s="1104"/>
    </row>
    <row r="50" spans="1:44" ht="13.2" x14ac:dyDescent="0.2">
      <c r="A50" s="259"/>
      <c r="AK50" s="317"/>
      <c r="AL50" s="318"/>
      <c r="AM50" s="1101"/>
      <c r="AN50" s="319" t="s">
        <v>513</v>
      </c>
      <c r="AO50" s="320" t="s">
        <v>514</v>
      </c>
      <c r="AP50" s="321" t="s">
        <v>515</v>
      </c>
      <c r="AQ50" s="322" t="s">
        <v>516</v>
      </c>
      <c r="AR50" s="323" t="s">
        <v>517</v>
      </c>
    </row>
    <row r="51" spans="1:44" ht="13.2" x14ac:dyDescent="0.2">
      <c r="A51" s="259"/>
      <c r="AK51" s="315" t="s">
        <v>518</v>
      </c>
      <c r="AL51" s="316"/>
      <c r="AM51" s="324">
        <v>549004</v>
      </c>
      <c r="AN51" s="325">
        <v>28619</v>
      </c>
      <c r="AO51" s="326">
        <v>-40.6</v>
      </c>
      <c r="AP51" s="327">
        <v>83103</v>
      </c>
      <c r="AQ51" s="328">
        <v>-13.8</v>
      </c>
      <c r="AR51" s="329">
        <v>-26.8</v>
      </c>
    </row>
    <row r="52" spans="1:44" ht="13.2" x14ac:dyDescent="0.2">
      <c r="A52" s="259"/>
      <c r="AK52" s="330"/>
      <c r="AL52" s="331" t="s">
        <v>519</v>
      </c>
      <c r="AM52" s="332">
        <v>294063</v>
      </c>
      <c r="AN52" s="333">
        <v>15329</v>
      </c>
      <c r="AO52" s="334">
        <v>-41.8</v>
      </c>
      <c r="AP52" s="335">
        <v>41378</v>
      </c>
      <c r="AQ52" s="336">
        <v>3.7</v>
      </c>
      <c r="AR52" s="337">
        <v>-45.5</v>
      </c>
    </row>
    <row r="53" spans="1:44" ht="13.2" x14ac:dyDescent="0.2">
      <c r="A53" s="259"/>
      <c r="AK53" s="315" t="s">
        <v>520</v>
      </c>
      <c r="AL53" s="316"/>
      <c r="AM53" s="324">
        <v>638362</v>
      </c>
      <c r="AN53" s="325">
        <v>33797</v>
      </c>
      <c r="AO53" s="326">
        <v>18.100000000000001</v>
      </c>
      <c r="AP53" s="327">
        <v>84459</v>
      </c>
      <c r="AQ53" s="328">
        <v>1.6</v>
      </c>
      <c r="AR53" s="329">
        <v>16.5</v>
      </c>
    </row>
    <row r="54" spans="1:44" ht="13.2" x14ac:dyDescent="0.2">
      <c r="A54" s="259"/>
      <c r="AK54" s="330"/>
      <c r="AL54" s="331" t="s">
        <v>519</v>
      </c>
      <c r="AM54" s="332">
        <v>453726</v>
      </c>
      <c r="AN54" s="333">
        <v>24022</v>
      </c>
      <c r="AO54" s="334">
        <v>56.7</v>
      </c>
      <c r="AP54" s="335">
        <v>47314</v>
      </c>
      <c r="AQ54" s="336">
        <v>14.3</v>
      </c>
      <c r="AR54" s="337">
        <v>42.4</v>
      </c>
    </row>
    <row r="55" spans="1:44" ht="13.2" x14ac:dyDescent="0.2">
      <c r="A55" s="259"/>
      <c r="AK55" s="315" t="s">
        <v>521</v>
      </c>
      <c r="AL55" s="316"/>
      <c r="AM55" s="324">
        <v>309868</v>
      </c>
      <c r="AN55" s="325">
        <v>16567</v>
      </c>
      <c r="AO55" s="326">
        <v>-51</v>
      </c>
      <c r="AP55" s="327">
        <v>74568</v>
      </c>
      <c r="AQ55" s="328">
        <v>-11.7</v>
      </c>
      <c r="AR55" s="329">
        <v>-39.299999999999997</v>
      </c>
    </row>
    <row r="56" spans="1:44" ht="13.2" x14ac:dyDescent="0.2">
      <c r="A56" s="259"/>
      <c r="AK56" s="330"/>
      <c r="AL56" s="331" t="s">
        <v>519</v>
      </c>
      <c r="AM56" s="332">
        <v>264827</v>
      </c>
      <c r="AN56" s="333">
        <v>14159</v>
      </c>
      <c r="AO56" s="334">
        <v>-41.1</v>
      </c>
      <c r="AP56" s="335">
        <v>42558</v>
      </c>
      <c r="AQ56" s="336">
        <v>-10.1</v>
      </c>
      <c r="AR56" s="337">
        <v>-31</v>
      </c>
    </row>
    <row r="57" spans="1:44" ht="13.2" x14ac:dyDescent="0.2">
      <c r="A57" s="259"/>
      <c r="AK57" s="315" t="s">
        <v>522</v>
      </c>
      <c r="AL57" s="316"/>
      <c r="AM57" s="324">
        <v>420321</v>
      </c>
      <c r="AN57" s="325">
        <v>22626</v>
      </c>
      <c r="AO57" s="326">
        <v>36.6</v>
      </c>
      <c r="AP57" s="327">
        <v>73693</v>
      </c>
      <c r="AQ57" s="328">
        <v>-1.2</v>
      </c>
      <c r="AR57" s="329">
        <v>37.799999999999997</v>
      </c>
    </row>
    <row r="58" spans="1:44" ht="13.2" x14ac:dyDescent="0.2">
      <c r="A58" s="259"/>
      <c r="AK58" s="330"/>
      <c r="AL58" s="331" t="s">
        <v>519</v>
      </c>
      <c r="AM58" s="332">
        <v>332507</v>
      </c>
      <c r="AN58" s="333">
        <v>17899</v>
      </c>
      <c r="AO58" s="334">
        <v>26.4</v>
      </c>
      <c r="AP58" s="335">
        <v>44203</v>
      </c>
      <c r="AQ58" s="336">
        <v>3.9</v>
      </c>
      <c r="AR58" s="337">
        <v>22.5</v>
      </c>
    </row>
    <row r="59" spans="1:44" ht="13.2" x14ac:dyDescent="0.2">
      <c r="A59" s="259"/>
      <c r="AK59" s="315" t="s">
        <v>523</v>
      </c>
      <c r="AL59" s="316"/>
      <c r="AM59" s="324">
        <v>439615</v>
      </c>
      <c r="AN59" s="325">
        <v>23880</v>
      </c>
      <c r="AO59" s="326">
        <v>5.5</v>
      </c>
      <c r="AP59" s="327">
        <v>79401</v>
      </c>
      <c r="AQ59" s="328">
        <v>7.7</v>
      </c>
      <c r="AR59" s="329">
        <v>-2.2000000000000002</v>
      </c>
    </row>
    <row r="60" spans="1:44" ht="13.2" x14ac:dyDescent="0.2">
      <c r="A60" s="259"/>
      <c r="AK60" s="330"/>
      <c r="AL60" s="331" t="s">
        <v>519</v>
      </c>
      <c r="AM60" s="332">
        <v>364954</v>
      </c>
      <c r="AN60" s="333">
        <v>19825</v>
      </c>
      <c r="AO60" s="334">
        <v>10.8</v>
      </c>
      <c r="AP60" s="335">
        <v>49347</v>
      </c>
      <c r="AQ60" s="336">
        <v>11.6</v>
      </c>
      <c r="AR60" s="337">
        <v>-0.8</v>
      </c>
    </row>
    <row r="61" spans="1:44" ht="13.2" x14ac:dyDescent="0.2">
      <c r="A61" s="259"/>
      <c r="AK61" s="315" t="s">
        <v>524</v>
      </c>
      <c r="AL61" s="338"/>
      <c r="AM61" s="324">
        <v>471434</v>
      </c>
      <c r="AN61" s="325">
        <v>25098</v>
      </c>
      <c r="AO61" s="326">
        <v>-6.3</v>
      </c>
      <c r="AP61" s="327">
        <v>79045</v>
      </c>
      <c r="AQ61" s="339">
        <v>-3.5</v>
      </c>
      <c r="AR61" s="329">
        <v>-2.8</v>
      </c>
    </row>
    <row r="62" spans="1:44" ht="13.2" x14ac:dyDescent="0.2">
      <c r="A62" s="259"/>
      <c r="AK62" s="330"/>
      <c r="AL62" s="331" t="s">
        <v>519</v>
      </c>
      <c r="AM62" s="332">
        <v>342015</v>
      </c>
      <c r="AN62" s="333">
        <v>18247</v>
      </c>
      <c r="AO62" s="334">
        <v>2.2000000000000002</v>
      </c>
      <c r="AP62" s="335">
        <v>44960</v>
      </c>
      <c r="AQ62" s="336">
        <v>4.7</v>
      </c>
      <c r="AR62" s="337">
        <v>-2.5</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OH/ZLLQk1AurZvUal0NkHpD6tapVpXI2N1OGqPs9PcJP2Kmvp2VNmVnvqSSFVpDpWg6ItFB7OYebUBmw+bW2WQ==" saltValue="vOKywHeDpxPgTXITpZagN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2"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476</v>
      </c>
    </row>
    <row r="121" spans="125:125" ht="13.5" hidden="1" customHeight="1" x14ac:dyDescent="0.2">
      <c r="DU121" s="253"/>
    </row>
  </sheetData>
  <sheetProtection algorithmName="SHA-512" hashValue="9SX1VlHUzrAgqU/1VSU+iXzFUR9xTzmiUGuh9CWDLKnFpQHD62X5QEjvoPz1NA86p2KP9YH4S6vkH4FgqYeQPA==" saltValue="3tNWBqIqhvrs2dN+J1byQ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34" zoomScale="85" zoomScaleNormal="85"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476</v>
      </c>
    </row>
  </sheetData>
  <sheetProtection algorithmName="SHA-512" hashValue="Hq7wrXyzZArqTC3SSRAcWO2rdMVSkolN7TBelKkbCrSeyWwBsAJcU1DNnV2qVVMBu2LylXkW9ymYDDFPN840kQ==" saltValue="LXC3dPpxw/3BAFLrqiiq8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5" zoomScale="55" zoomScaleNormal="5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2">
      <c r="B47" s="10"/>
      <c r="C47" s="1126" t="s">
        <v>3</v>
      </c>
      <c r="D47" s="1126"/>
      <c r="E47" s="1127"/>
      <c r="F47" s="11">
        <v>19.86</v>
      </c>
      <c r="G47" s="12">
        <v>22.3</v>
      </c>
      <c r="H47" s="12">
        <v>31.84</v>
      </c>
      <c r="I47" s="12">
        <v>41.11</v>
      </c>
      <c r="J47" s="13">
        <v>37.950000000000003</v>
      </c>
    </row>
    <row r="48" spans="2:10" ht="57.75" customHeight="1" x14ac:dyDescent="0.2">
      <c r="B48" s="14"/>
      <c r="C48" s="1128" t="s">
        <v>4</v>
      </c>
      <c r="D48" s="1128"/>
      <c r="E48" s="1129"/>
      <c r="F48" s="15">
        <v>9.48</v>
      </c>
      <c r="G48" s="16">
        <v>9.84</v>
      </c>
      <c r="H48" s="16">
        <v>11.69</v>
      </c>
      <c r="I48" s="16">
        <v>5.0599999999999996</v>
      </c>
      <c r="J48" s="17">
        <v>7.26</v>
      </c>
    </row>
    <row r="49" spans="2:10" ht="57.75" customHeight="1" thickBot="1" x14ac:dyDescent="0.25">
      <c r="B49" s="18"/>
      <c r="C49" s="1130" t="s">
        <v>5</v>
      </c>
      <c r="D49" s="1130"/>
      <c r="E49" s="1131"/>
      <c r="F49" s="19">
        <v>2.96</v>
      </c>
      <c r="G49" s="20">
        <v>4.3099999999999996</v>
      </c>
      <c r="H49" s="20">
        <v>13.06</v>
      </c>
      <c r="I49" s="20">
        <v>1.6</v>
      </c>
      <c r="J49" s="21">
        <v>0.01</v>
      </c>
    </row>
    <row r="50" spans="2:10" ht="13.2" x14ac:dyDescent="0.2"/>
  </sheetData>
  <sheetProtection algorithmName="SHA-512" hashValue="LvgueoWVDW0Ml6ygkbbWP2Tnj3c9iyNcOvd8if8fFR3cyBlnssrLx/1CMQjveaua8EDm9We0JvgeTemgONnOWg==" saltValue="sIf9pioUcILO1nlkoNS7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36" t="s">
        <v>531</v>
      </c>
      <c r="D34" s="1136"/>
      <c r="E34" s="1137"/>
      <c r="F34" s="32">
        <v>9.4</v>
      </c>
      <c r="G34" s="33">
        <v>9.76</v>
      </c>
      <c r="H34" s="33">
        <v>11.6</v>
      </c>
      <c r="I34" s="33">
        <v>4.97</v>
      </c>
      <c r="J34" s="34">
        <v>7.17</v>
      </c>
      <c r="K34" s="22"/>
      <c r="L34" s="22"/>
      <c r="M34" s="22"/>
      <c r="N34" s="22"/>
      <c r="O34" s="22"/>
      <c r="P34" s="22"/>
    </row>
    <row r="35" spans="1:16" ht="39" customHeight="1" x14ac:dyDescent="0.2">
      <c r="A35" s="22"/>
      <c r="B35" s="35"/>
      <c r="C35" s="1132" t="s">
        <v>532</v>
      </c>
      <c r="D35" s="1132"/>
      <c r="E35" s="1133"/>
      <c r="F35" s="36">
        <v>14.04</v>
      </c>
      <c r="G35" s="37">
        <v>9.84</v>
      </c>
      <c r="H35" s="37">
        <v>6.74</v>
      </c>
      <c r="I35" s="37">
        <v>6.14</v>
      </c>
      <c r="J35" s="38">
        <v>6.44</v>
      </c>
      <c r="K35" s="22"/>
      <c r="L35" s="22"/>
      <c r="M35" s="22"/>
      <c r="N35" s="22"/>
      <c r="O35" s="22"/>
      <c r="P35" s="22"/>
    </row>
    <row r="36" spans="1:16" ht="39" customHeight="1" x14ac:dyDescent="0.2">
      <c r="A36" s="22"/>
      <c r="B36" s="35"/>
      <c r="C36" s="1132" t="s">
        <v>533</v>
      </c>
      <c r="D36" s="1132"/>
      <c r="E36" s="1133"/>
      <c r="F36" s="36">
        <v>1.33</v>
      </c>
      <c r="G36" s="37">
        <v>1.33</v>
      </c>
      <c r="H36" s="37">
        <v>0.88</v>
      </c>
      <c r="I36" s="37">
        <v>0.78</v>
      </c>
      <c r="J36" s="38">
        <v>0.8</v>
      </c>
      <c r="K36" s="22"/>
      <c r="L36" s="22"/>
      <c r="M36" s="22"/>
      <c r="N36" s="22"/>
      <c r="O36" s="22"/>
      <c r="P36" s="22"/>
    </row>
    <row r="37" spans="1:16" ht="39" customHeight="1" x14ac:dyDescent="0.2">
      <c r="A37" s="22"/>
      <c r="B37" s="35"/>
      <c r="C37" s="1132" t="s">
        <v>534</v>
      </c>
      <c r="D37" s="1132"/>
      <c r="E37" s="1133"/>
      <c r="F37" s="36">
        <v>0.73</v>
      </c>
      <c r="G37" s="37">
        <v>0.8</v>
      </c>
      <c r="H37" s="37">
        <v>0.34</v>
      </c>
      <c r="I37" s="37">
        <v>0.54</v>
      </c>
      <c r="J37" s="38">
        <v>0.6</v>
      </c>
      <c r="K37" s="22"/>
      <c r="L37" s="22"/>
      <c r="M37" s="22"/>
      <c r="N37" s="22"/>
      <c r="O37" s="22"/>
      <c r="P37" s="22"/>
    </row>
    <row r="38" spans="1:16" ht="39" customHeight="1" x14ac:dyDescent="0.2">
      <c r="A38" s="22"/>
      <c r="B38" s="35"/>
      <c r="C38" s="1132" t="s">
        <v>535</v>
      </c>
      <c r="D38" s="1132"/>
      <c r="E38" s="1133"/>
      <c r="F38" s="36">
        <v>0.13</v>
      </c>
      <c r="G38" s="37">
        <v>0.12</v>
      </c>
      <c r="H38" s="37">
        <v>0.14000000000000001</v>
      </c>
      <c r="I38" s="37">
        <v>0.2</v>
      </c>
      <c r="J38" s="38">
        <v>0.15</v>
      </c>
      <c r="K38" s="22"/>
      <c r="L38" s="22"/>
      <c r="M38" s="22"/>
      <c r="N38" s="22"/>
      <c r="O38" s="22"/>
      <c r="P38" s="22"/>
    </row>
    <row r="39" spans="1:16" ht="39" customHeight="1" x14ac:dyDescent="0.2">
      <c r="A39" s="22"/>
      <c r="B39" s="35"/>
      <c r="C39" s="1132" t="s">
        <v>536</v>
      </c>
      <c r="D39" s="1132"/>
      <c r="E39" s="1133"/>
      <c r="F39" s="36">
        <v>0.03</v>
      </c>
      <c r="G39" s="37">
        <v>0.03</v>
      </c>
      <c r="H39" s="37">
        <v>7.0000000000000007E-2</v>
      </c>
      <c r="I39" s="37">
        <v>7.0000000000000007E-2</v>
      </c>
      <c r="J39" s="38">
        <v>0.06</v>
      </c>
      <c r="K39" s="22"/>
      <c r="L39" s="22"/>
      <c r="M39" s="22"/>
      <c r="N39" s="22"/>
      <c r="O39" s="22"/>
      <c r="P39" s="22"/>
    </row>
    <row r="40" spans="1:16" ht="39" customHeight="1" x14ac:dyDescent="0.2">
      <c r="A40" s="22"/>
      <c r="B40" s="35"/>
      <c r="C40" s="1132" t="s">
        <v>537</v>
      </c>
      <c r="D40" s="1132"/>
      <c r="E40" s="1133"/>
      <c r="F40" s="36">
        <v>0.04</v>
      </c>
      <c r="G40" s="37">
        <v>0.04</v>
      </c>
      <c r="H40" s="37">
        <v>0.01</v>
      </c>
      <c r="I40" s="37">
        <v>0.01</v>
      </c>
      <c r="J40" s="38">
        <v>0.02</v>
      </c>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538</v>
      </c>
      <c r="D42" s="1132"/>
      <c r="E42" s="1133"/>
      <c r="F42" s="36" t="s">
        <v>488</v>
      </c>
      <c r="G42" s="37" t="s">
        <v>488</v>
      </c>
      <c r="H42" s="37" t="s">
        <v>488</v>
      </c>
      <c r="I42" s="37" t="s">
        <v>488</v>
      </c>
      <c r="J42" s="38" t="s">
        <v>488</v>
      </c>
      <c r="K42" s="22"/>
      <c r="L42" s="22"/>
      <c r="M42" s="22"/>
      <c r="N42" s="22"/>
      <c r="O42" s="22"/>
      <c r="P42" s="22"/>
    </row>
    <row r="43" spans="1:16" ht="39" customHeight="1" thickBot="1" x14ac:dyDescent="0.25">
      <c r="A43" s="22"/>
      <c r="B43" s="40"/>
      <c r="C43" s="1134" t="s">
        <v>539</v>
      </c>
      <c r="D43" s="1134"/>
      <c r="E43" s="1135"/>
      <c r="F43" s="41" t="s">
        <v>488</v>
      </c>
      <c r="G43" s="42" t="s">
        <v>488</v>
      </c>
      <c r="H43" s="42" t="s">
        <v>488</v>
      </c>
      <c r="I43" s="42" t="s">
        <v>488</v>
      </c>
      <c r="J43" s="43" t="s">
        <v>488</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DcUMJOV3PdqG9qWlVXVB68BD/TCJ7Up+1ezlcuhpVQXuUwNGWE+BcbSvV5G0Di9TEFhT70FEsCRP0Q0xroK2Xw==" saltValue="yrMfdvwQppF1BvSJlQkN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9" zoomScale="70" zoomScaleNormal="70" zoomScaleSheetLayoutView="55" workbookViewId="0">
      <selection activeCell="N61" sqref="N61"/>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526</v>
      </c>
      <c r="L44" s="54" t="s">
        <v>527</v>
      </c>
      <c r="M44" s="54" t="s">
        <v>528</v>
      </c>
      <c r="N44" s="54" t="s">
        <v>529</v>
      </c>
      <c r="O44" s="55" t="s">
        <v>530</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447</v>
      </c>
      <c r="L45" s="58">
        <v>467</v>
      </c>
      <c r="M45" s="58">
        <v>506</v>
      </c>
      <c r="N45" s="58">
        <v>511</v>
      </c>
      <c r="O45" s="59">
        <v>481</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488</v>
      </c>
      <c r="L46" s="62" t="s">
        <v>488</v>
      </c>
      <c r="M46" s="62" t="s">
        <v>488</v>
      </c>
      <c r="N46" s="62" t="s">
        <v>488</v>
      </c>
      <c r="O46" s="63" t="s">
        <v>488</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488</v>
      </c>
      <c r="L47" s="62" t="s">
        <v>488</v>
      </c>
      <c r="M47" s="62" t="s">
        <v>488</v>
      </c>
      <c r="N47" s="62" t="s">
        <v>488</v>
      </c>
      <c r="O47" s="63" t="s">
        <v>488</v>
      </c>
      <c r="P47" s="46"/>
      <c r="Q47" s="46"/>
      <c r="R47" s="46"/>
      <c r="S47" s="46"/>
      <c r="T47" s="46"/>
      <c r="U47" s="46"/>
    </row>
    <row r="48" spans="1:21" ht="30.75" customHeight="1" x14ac:dyDescent="0.2">
      <c r="A48" s="46"/>
      <c r="B48" s="1163"/>
      <c r="C48" s="1164"/>
      <c r="D48" s="60"/>
      <c r="E48" s="1140" t="s">
        <v>13</v>
      </c>
      <c r="F48" s="1140"/>
      <c r="G48" s="1140"/>
      <c r="H48" s="1140"/>
      <c r="I48" s="1140"/>
      <c r="J48" s="1141"/>
      <c r="K48" s="61">
        <v>227</v>
      </c>
      <c r="L48" s="62">
        <v>224</v>
      </c>
      <c r="M48" s="62">
        <v>237</v>
      </c>
      <c r="N48" s="62">
        <v>261</v>
      </c>
      <c r="O48" s="63">
        <v>292</v>
      </c>
      <c r="P48" s="46"/>
      <c r="Q48" s="46"/>
      <c r="R48" s="46"/>
      <c r="S48" s="46"/>
      <c r="T48" s="46"/>
      <c r="U48" s="46"/>
    </row>
    <row r="49" spans="1:21" ht="30.75" customHeight="1" x14ac:dyDescent="0.2">
      <c r="A49" s="46"/>
      <c r="B49" s="1163"/>
      <c r="C49" s="1164"/>
      <c r="D49" s="60"/>
      <c r="E49" s="1140" t="s">
        <v>14</v>
      </c>
      <c r="F49" s="1140"/>
      <c r="G49" s="1140"/>
      <c r="H49" s="1140"/>
      <c r="I49" s="1140"/>
      <c r="J49" s="1141"/>
      <c r="K49" s="61" t="s">
        <v>488</v>
      </c>
      <c r="L49" s="62" t="s">
        <v>488</v>
      </c>
      <c r="M49" s="62" t="s">
        <v>488</v>
      </c>
      <c r="N49" s="62" t="s">
        <v>488</v>
      </c>
      <c r="O49" s="63" t="s">
        <v>488</v>
      </c>
      <c r="P49" s="46"/>
      <c r="Q49" s="46"/>
      <c r="R49" s="46"/>
      <c r="S49" s="46"/>
      <c r="T49" s="46"/>
      <c r="U49" s="46"/>
    </row>
    <row r="50" spans="1:21" ht="30.75" customHeight="1" x14ac:dyDescent="0.2">
      <c r="A50" s="46"/>
      <c r="B50" s="1163"/>
      <c r="C50" s="1164"/>
      <c r="D50" s="60"/>
      <c r="E50" s="1140" t="s">
        <v>15</v>
      </c>
      <c r="F50" s="1140"/>
      <c r="G50" s="1140"/>
      <c r="H50" s="1140"/>
      <c r="I50" s="1140"/>
      <c r="J50" s="1141"/>
      <c r="K50" s="61" t="s">
        <v>488</v>
      </c>
      <c r="L50" s="62" t="s">
        <v>488</v>
      </c>
      <c r="M50" s="62" t="s">
        <v>488</v>
      </c>
      <c r="N50" s="62" t="s">
        <v>488</v>
      </c>
      <c r="O50" s="63" t="s">
        <v>488</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488</v>
      </c>
      <c r="L51" s="62" t="s">
        <v>488</v>
      </c>
      <c r="M51" s="62" t="s">
        <v>488</v>
      </c>
      <c r="N51" s="62" t="s">
        <v>488</v>
      </c>
      <c r="O51" s="63" t="s">
        <v>488</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542</v>
      </c>
      <c r="L52" s="62">
        <v>550</v>
      </c>
      <c r="M52" s="62">
        <v>555</v>
      </c>
      <c r="N52" s="62">
        <v>558</v>
      </c>
      <c r="O52" s="63">
        <v>536</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132</v>
      </c>
      <c r="L53" s="67">
        <v>141</v>
      </c>
      <c r="M53" s="67">
        <v>188</v>
      </c>
      <c r="N53" s="67">
        <v>214</v>
      </c>
      <c r="O53" s="68">
        <v>237</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540</v>
      </c>
      <c r="L57" s="79" t="s">
        <v>541</v>
      </c>
      <c r="M57" s="79" t="s">
        <v>542</v>
      </c>
      <c r="N57" s="79" t="s">
        <v>543</v>
      </c>
      <c r="O57" s="80" t="s">
        <v>544</v>
      </c>
      <c r="P57" s="46"/>
      <c r="Q57" s="46"/>
      <c r="R57" s="46"/>
      <c r="S57" s="46"/>
      <c r="T57" s="46"/>
      <c r="U57" s="46"/>
    </row>
    <row r="58" spans="1:21" ht="31.5" customHeight="1" x14ac:dyDescent="0.2">
      <c r="B58" s="1146" t="s">
        <v>24</v>
      </c>
      <c r="C58" s="1147"/>
      <c r="D58" s="1152" t="s">
        <v>25</v>
      </c>
      <c r="E58" s="1153"/>
      <c r="F58" s="1153"/>
      <c r="G58" s="1153"/>
      <c r="H58" s="1153"/>
      <c r="I58" s="1153"/>
      <c r="J58" s="1154"/>
      <c r="K58" s="81" t="s">
        <v>545</v>
      </c>
      <c r="L58" s="82" t="s">
        <v>545</v>
      </c>
      <c r="M58" s="82" t="s">
        <v>545</v>
      </c>
      <c r="N58" s="82" t="s">
        <v>545</v>
      </c>
      <c r="O58" s="83" t="s">
        <v>545</v>
      </c>
    </row>
    <row r="59" spans="1:21" ht="31.5" customHeight="1" x14ac:dyDescent="0.2">
      <c r="B59" s="1148"/>
      <c r="C59" s="1149"/>
      <c r="D59" s="1155" t="s">
        <v>26</v>
      </c>
      <c r="E59" s="1156"/>
      <c r="F59" s="1156"/>
      <c r="G59" s="1156"/>
      <c r="H59" s="1156"/>
      <c r="I59" s="1156"/>
      <c r="J59" s="1157"/>
      <c r="K59" s="84" t="s">
        <v>545</v>
      </c>
      <c r="L59" s="85" t="s">
        <v>545</v>
      </c>
      <c r="M59" s="85" t="s">
        <v>545</v>
      </c>
      <c r="N59" s="85" t="s">
        <v>545</v>
      </c>
      <c r="O59" s="86" t="s">
        <v>545</v>
      </c>
    </row>
    <row r="60" spans="1:21" ht="31.5" customHeight="1" thickBot="1" x14ac:dyDescent="0.25">
      <c r="B60" s="1150"/>
      <c r="C60" s="1151"/>
      <c r="D60" s="1158" t="s">
        <v>27</v>
      </c>
      <c r="E60" s="1159"/>
      <c r="F60" s="1159"/>
      <c r="G60" s="1159"/>
      <c r="H60" s="1159"/>
      <c r="I60" s="1159"/>
      <c r="J60" s="1160"/>
      <c r="K60" s="87" t="s">
        <v>545</v>
      </c>
      <c r="L60" s="88" t="s">
        <v>545</v>
      </c>
      <c r="M60" s="88" t="s">
        <v>545</v>
      </c>
      <c r="N60" s="88" t="s">
        <v>545</v>
      </c>
      <c r="O60" s="89" t="s">
        <v>545</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X75bMRBEUcjCcFwIayJahw+h00t6+sHNGNb9ID0GpdXSQS7Xcq7Xuwym0hRGGgARs9QMPtfQAO/rdYVSp2xnnA==" saltValue="hffdizSGtfX6JuL+8Slmo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F31" zoomScaleSheetLayoutView="100" workbookViewId="0">
      <selection activeCell="S46" sqref="S46"/>
    </sheetView>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526</v>
      </c>
      <c r="J40" s="101" t="s">
        <v>527</v>
      </c>
      <c r="K40" s="101" t="s">
        <v>528</v>
      </c>
      <c r="L40" s="101" t="s">
        <v>529</v>
      </c>
      <c r="M40" s="102" t="s">
        <v>530</v>
      </c>
    </row>
    <row r="41" spans="2:13" ht="27.75" customHeight="1" x14ac:dyDescent="0.2">
      <c r="B41" s="1181" t="s">
        <v>30</v>
      </c>
      <c r="C41" s="1182"/>
      <c r="D41" s="103"/>
      <c r="E41" s="1183" t="s">
        <v>31</v>
      </c>
      <c r="F41" s="1183"/>
      <c r="G41" s="1183"/>
      <c r="H41" s="1184"/>
      <c r="I41" s="342">
        <v>5255</v>
      </c>
      <c r="J41" s="343">
        <v>5168</v>
      </c>
      <c r="K41" s="343">
        <v>5076</v>
      </c>
      <c r="L41" s="343">
        <v>4665</v>
      </c>
      <c r="M41" s="344">
        <v>4308</v>
      </c>
    </row>
    <row r="42" spans="2:13" ht="27.75" customHeight="1" x14ac:dyDescent="0.2">
      <c r="B42" s="1171"/>
      <c r="C42" s="1172"/>
      <c r="D42" s="104"/>
      <c r="E42" s="1175" t="s">
        <v>32</v>
      </c>
      <c r="F42" s="1175"/>
      <c r="G42" s="1175"/>
      <c r="H42" s="1176"/>
      <c r="I42" s="345" t="s">
        <v>488</v>
      </c>
      <c r="J42" s="346" t="s">
        <v>488</v>
      </c>
      <c r="K42" s="346" t="s">
        <v>488</v>
      </c>
      <c r="L42" s="346" t="s">
        <v>488</v>
      </c>
      <c r="M42" s="347" t="s">
        <v>488</v>
      </c>
    </row>
    <row r="43" spans="2:13" ht="27.75" customHeight="1" x14ac:dyDescent="0.2">
      <c r="B43" s="1171"/>
      <c r="C43" s="1172"/>
      <c r="D43" s="104"/>
      <c r="E43" s="1175" t="s">
        <v>33</v>
      </c>
      <c r="F43" s="1175"/>
      <c r="G43" s="1175"/>
      <c r="H43" s="1176"/>
      <c r="I43" s="345">
        <v>5621</v>
      </c>
      <c r="J43" s="346">
        <v>5819</v>
      </c>
      <c r="K43" s="346">
        <v>5997</v>
      </c>
      <c r="L43" s="346">
        <v>6158</v>
      </c>
      <c r="M43" s="347">
        <v>6302</v>
      </c>
    </row>
    <row r="44" spans="2:13" ht="27.75" customHeight="1" x14ac:dyDescent="0.2">
      <c r="B44" s="1171"/>
      <c r="C44" s="1172"/>
      <c r="D44" s="104"/>
      <c r="E44" s="1175" t="s">
        <v>34</v>
      </c>
      <c r="F44" s="1175"/>
      <c r="G44" s="1175"/>
      <c r="H44" s="1176"/>
      <c r="I44" s="345">
        <v>313</v>
      </c>
      <c r="J44" s="346">
        <v>339</v>
      </c>
      <c r="K44" s="346">
        <v>322</v>
      </c>
      <c r="L44" s="346">
        <v>353</v>
      </c>
      <c r="M44" s="347">
        <v>340</v>
      </c>
    </row>
    <row r="45" spans="2:13" ht="27.75" customHeight="1" x14ac:dyDescent="0.2">
      <c r="B45" s="1171"/>
      <c r="C45" s="1172"/>
      <c r="D45" s="104"/>
      <c r="E45" s="1175" t="s">
        <v>35</v>
      </c>
      <c r="F45" s="1175"/>
      <c r="G45" s="1175"/>
      <c r="H45" s="1176"/>
      <c r="I45" s="345">
        <v>1051</v>
      </c>
      <c r="J45" s="346">
        <v>1046</v>
      </c>
      <c r="K45" s="346">
        <v>1033</v>
      </c>
      <c r="L45" s="346">
        <v>1045</v>
      </c>
      <c r="M45" s="347">
        <v>1040</v>
      </c>
    </row>
    <row r="46" spans="2:13" ht="27.75" customHeight="1" x14ac:dyDescent="0.2">
      <c r="B46" s="1171"/>
      <c r="C46" s="1172"/>
      <c r="D46" s="105"/>
      <c r="E46" s="1175" t="s">
        <v>36</v>
      </c>
      <c r="F46" s="1175"/>
      <c r="G46" s="1175"/>
      <c r="H46" s="1176"/>
      <c r="I46" s="345" t="s">
        <v>488</v>
      </c>
      <c r="J46" s="346" t="s">
        <v>488</v>
      </c>
      <c r="K46" s="346" t="s">
        <v>488</v>
      </c>
      <c r="L46" s="346" t="s">
        <v>488</v>
      </c>
      <c r="M46" s="347" t="s">
        <v>488</v>
      </c>
    </row>
    <row r="47" spans="2:13" ht="27.75" customHeight="1" x14ac:dyDescent="0.2">
      <c r="B47" s="1171"/>
      <c r="C47" s="1172"/>
      <c r="D47" s="106"/>
      <c r="E47" s="1185" t="s">
        <v>37</v>
      </c>
      <c r="F47" s="1186"/>
      <c r="G47" s="1186"/>
      <c r="H47" s="1187"/>
      <c r="I47" s="345" t="s">
        <v>488</v>
      </c>
      <c r="J47" s="346" t="s">
        <v>488</v>
      </c>
      <c r="K47" s="346" t="s">
        <v>488</v>
      </c>
      <c r="L47" s="346" t="s">
        <v>488</v>
      </c>
      <c r="M47" s="347" t="s">
        <v>488</v>
      </c>
    </row>
    <row r="48" spans="2:13" ht="27.75" customHeight="1" x14ac:dyDescent="0.2">
      <c r="B48" s="1171"/>
      <c r="C48" s="1172"/>
      <c r="D48" s="104"/>
      <c r="E48" s="1175" t="s">
        <v>38</v>
      </c>
      <c r="F48" s="1175"/>
      <c r="G48" s="1175"/>
      <c r="H48" s="1176"/>
      <c r="I48" s="345" t="s">
        <v>488</v>
      </c>
      <c r="J48" s="346" t="s">
        <v>488</v>
      </c>
      <c r="K48" s="346" t="s">
        <v>488</v>
      </c>
      <c r="L48" s="346" t="s">
        <v>488</v>
      </c>
      <c r="M48" s="347" t="s">
        <v>488</v>
      </c>
    </row>
    <row r="49" spans="2:13" ht="27.75" customHeight="1" x14ac:dyDescent="0.2">
      <c r="B49" s="1173"/>
      <c r="C49" s="1174"/>
      <c r="D49" s="104"/>
      <c r="E49" s="1175" t="s">
        <v>39</v>
      </c>
      <c r="F49" s="1175"/>
      <c r="G49" s="1175"/>
      <c r="H49" s="1176"/>
      <c r="I49" s="345" t="s">
        <v>488</v>
      </c>
      <c r="J49" s="346" t="s">
        <v>488</v>
      </c>
      <c r="K49" s="346" t="s">
        <v>488</v>
      </c>
      <c r="L49" s="346" t="s">
        <v>488</v>
      </c>
      <c r="M49" s="347" t="s">
        <v>488</v>
      </c>
    </row>
    <row r="50" spans="2:13" ht="27.75" customHeight="1" x14ac:dyDescent="0.2">
      <c r="B50" s="1169" t="s">
        <v>40</v>
      </c>
      <c r="C50" s="1170"/>
      <c r="D50" s="107"/>
      <c r="E50" s="1175" t="s">
        <v>41</v>
      </c>
      <c r="F50" s="1175"/>
      <c r="G50" s="1175"/>
      <c r="H50" s="1176"/>
      <c r="I50" s="345">
        <v>2579</v>
      </c>
      <c r="J50" s="346">
        <v>2820</v>
      </c>
      <c r="K50" s="346">
        <v>3526</v>
      </c>
      <c r="L50" s="346">
        <v>3954</v>
      </c>
      <c r="M50" s="347">
        <v>3843</v>
      </c>
    </row>
    <row r="51" spans="2:13" ht="27.75" customHeight="1" x14ac:dyDescent="0.2">
      <c r="B51" s="1171"/>
      <c r="C51" s="1172"/>
      <c r="D51" s="104"/>
      <c r="E51" s="1175" t="s">
        <v>42</v>
      </c>
      <c r="F51" s="1175"/>
      <c r="G51" s="1175"/>
      <c r="H51" s="1176"/>
      <c r="I51" s="345" t="s">
        <v>488</v>
      </c>
      <c r="J51" s="346" t="s">
        <v>488</v>
      </c>
      <c r="K51" s="346" t="s">
        <v>488</v>
      </c>
      <c r="L51" s="346" t="s">
        <v>488</v>
      </c>
      <c r="M51" s="347" t="s">
        <v>488</v>
      </c>
    </row>
    <row r="52" spans="2:13" ht="27.75" customHeight="1" x14ac:dyDescent="0.2">
      <c r="B52" s="1173"/>
      <c r="C52" s="1174"/>
      <c r="D52" s="104"/>
      <c r="E52" s="1175" t="s">
        <v>43</v>
      </c>
      <c r="F52" s="1175"/>
      <c r="G52" s="1175"/>
      <c r="H52" s="1176"/>
      <c r="I52" s="345">
        <v>6991</v>
      </c>
      <c r="J52" s="346">
        <v>6756</v>
      </c>
      <c r="K52" s="346">
        <v>6897</v>
      </c>
      <c r="L52" s="346">
        <v>6727</v>
      </c>
      <c r="M52" s="347">
        <v>6522</v>
      </c>
    </row>
    <row r="53" spans="2:13" ht="27.75" customHeight="1" thickBot="1" x14ac:dyDescent="0.25">
      <c r="B53" s="1177" t="s">
        <v>19</v>
      </c>
      <c r="C53" s="1178"/>
      <c r="D53" s="108"/>
      <c r="E53" s="1179" t="s">
        <v>44</v>
      </c>
      <c r="F53" s="1179"/>
      <c r="G53" s="1179"/>
      <c r="H53" s="1180"/>
      <c r="I53" s="348">
        <v>2669</v>
      </c>
      <c r="J53" s="349">
        <v>2797</v>
      </c>
      <c r="K53" s="349">
        <v>2006</v>
      </c>
      <c r="L53" s="349">
        <v>1539</v>
      </c>
      <c r="M53" s="350">
        <v>1625</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gyYpMUevcq/2iN2sFfl2lFw566r4gE6ODmUbEcc7zYWPQZK88i3ggIrjFhNvJDfMXkCZFJys1lyWgWRrXlydoA==" saltValue="k1hHohbXV88mqTR/bvqcN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20" zoomScale="55" zoomScaleNormal="55" zoomScaleSheetLayoutView="100" workbookViewId="0">
      <selection activeCell="H63" sqref="H6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528</v>
      </c>
      <c r="G54" s="117" t="s">
        <v>529</v>
      </c>
      <c r="H54" s="118" t="s">
        <v>530</v>
      </c>
    </row>
    <row r="55" spans="2:8" ht="52.5" customHeight="1" x14ac:dyDescent="0.2">
      <c r="B55" s="119"/>
      <c r="C55" s="1196" t="s">
        <v>46</v>
      </c>
      <c r="D55" s="1196"/>
      <c r="E55" s="1197"/>
      <c r="F55" s="120">
        <v>1603</v>
      </c>
      <c r="G55" s="120">
        <v>2021</v>
      </c>
      <c r="H55" s="121">
        <v>1906</v>
      </c>
    </row>
    <row r="56" spans="2:8" ht="52.5" customHeight="1" x14ac:dyDescent="0.2">
      <c r="B56" s="122"/>
      <c r="C56" s="1198" t="s">
        <v>47</v>
      </c>
      <c r="D56" s="1198"/>
      <c r="E56" s="1199"/>
      <c r="F56" s="123">
        <v>328</v>
      </c>
      <c r="G56" s="123">
        <v>328</v>
      </c>
      <c r="H56" s="124">
        <v>328</v>
      </c>
    </row>
    <row r="57" spans="2:8" ht="53.25" customHeight="1" x14ac:dyDescent="0.2">
      <c r="B57" s="122"/>
      <c r="C57" s="1200" t="s">
        <v>48</v>
      </c>
      <c r="D57" s="1200"/>
      <c r="E57" s="1201"/>
      <c r="F57" s="125">
        <v>1326</v>
      </c>
      <c r="G57" s="125">
        <v>1357</v>
      </c>
      <c r="H57" s="126">
        <v>1401</v>
      </c>
    </row>
    <row r="58" spans="2:8" ht="45.75" customHeight="1" x14ac:dyDescent="0.2">
      <c r="B58" s="127"/>
      <c r="C58" s="1188" t="s">
        <v>564</v>
      </c>
      <c r="D58" s="1189"/>
      <c r="E58" s="1190"/>
      <c r="F58" s="128">
        <v>781</v>
      </c>
      <c r="G58" s="128">
        <v>814</v>
      </c>
      <c r="H58" s="129">
        <v>863</v>
      </c>
    </row>
    <row r="59" spans="2:8" ht="45.75" customHeight="1" x14ac:dyDescent="0.2">
      <c r="B59" s="127"/>
      <c r="C59" s="1188" t="s">
        <v>565</v>
      </c>
      <c r="D59" s="1189"/>
      <c r="E59" s="1190"/>
      <c r="F59" s="128">
        <v>220</v>
      </c>
      <c r="G59" s="128">
        <v>220</v>
      </c>
      <c r="H59" s="129">
        <v>220</v>
      </c>
    </row>
    <row r="60" spans="2:8" ht="45.75" customHeight="1" x14ac:dyDescent="0.2">
      <c r="B60" s="127"/>
      <c r="C60" s="1188" t="s">
        <v>566</v>
      </c>
      <c r="D60" s="1189"/>
      <c r="E60" s="1190"/>
      <c r="F60" s="128">
        <v>221</v>
      </c>
      <c r="G60" s="128">
        <v>221</v>
      </c>
      <c r="H60" s="129">
        <v>213</v>
      </c>
    </row>
    <row r="61" spans="2:8" ht="45.75" customHeight="1" x14ac:dyDescent="0.2">
      <c r="B61" s="127"/>
      <c r="C61" s="1188" t="s">
        <v>567</v>
      </c>
      <c r="D61" s="1189"/>
      <c r="E61" s="1190"/>
      <c r="F61" s="128">
        <v>56</v>
      </c>
      <c r="G61" s="128">
        <v>56</v>
      </c>
      <c r="H61" s="129">
        <v>56</v>
      </c>
    </row>
    <row r="62" spans="2:8" ht="45.75" customHeight="1" thickBot="1" x14ac:dyDescent="0.25">
      <c r="B62" s="130"/>
      <c r="C62" s="1191" t="s">
        <v>568</v>
      </c>
      <c r="D62" s="1192"/>
      <c r="E62" s="1193"/>
      <c r="F62" s="131">
        <v>23</v>
      </c>
      <c r="G62" s="131">
        <v>23</v>
      </c>
      <c r="H62" s="132">
        <v>23</v>
      </c>
    </row>
    <row r="63" spans="2:8" ht="52.5" customHeight="1" thickBot="1" x14ac:dyDescent="0.25">
      <c r="B63" s="133"/>
      <c r="C63" s="1194" t="s">
        <v>49</v>
      </c>
      <c r="D63" s="1194"/>
      <c r="E63" s="1195"/>
      <c r="F63" s="134">
        <v>3258</v>
      </c>
      <c r="G63" s="134">
        <v>3706</v>
      </c>
      <c r="H63" s="135">
        <v>3635</v>
      </c>
    </row>
    <row r="64" spans="2:8" ht="13.2" x14ac:dyDescent="0.2"/>
  </sheetData>
  <sheetProtection algorithmName="SHA-512" hashValue="4q7Ef0UTMnaL+BNjx29XwEvKuXPR5JLgxUZjGD86fcyajuYjdKAkcjA+NXXlMz/11E43pUTK0UBW48VI4oP2/g==" saltValue="PhNyiCIWvqmbFM5ER1v4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525</v>
      </c>
      <c r="G2" s="149"/>
      <c r="H2" s="150"/>
    </row>
    <row r="3" spans="1:8" x14ac:dyDescent="0.2">
      <c r="A3" s="146" t="s">
        <v>518</v>
      </c>
      <c r="B3" s="151"/>
      <c r="C3" s="152"/>
      <c r="D3" s="153">
        <v>28619</v>
      </c>
      <c r="E3" s="154"/>
      <c r="F3" s="155">
        <v>83103</v>
      </c>
      <c r="G3" s="156"/>
      <c r="H3" s="157"/>
    </row>
    <row r="4" spans="1:8" x14ac:dyDescent="0.2">
      <c r="A4" s="158"/>
      <c r="B4" s="159"/>
      <c r="C4" s="160"/>
      <c r="D4" s="161">
        <v>15329</v>
      </c>
      <c r="E4" s="162"/>
      <c r="F4" s="163">
        <v>41378</v>
      </c>
      <c r="G4" s="164"/>
      <c r="H4" s="165"/>
    </row>
    <row r="5" spans="1:8" x14ac:dyDescent="0.2">
      <c r="A5" s="146" t="s">
        <v>520</v>
      </c>
      <c r="B5" s="151"/>
      <c r="C5" s="152"/>
      <c r="D5" s="153">
        <v>33797</v>
      </c>
      <c r="E5" s="154"/>
      <c r="F5" s="155">
        <v>84459</v>
      </c>
      <c r="G5" s="156"/>
      <c r="H5" s="157"/>
    </row>
    <row r="6" spans="1:8" x14ac:dyDescent="0.2">
      <c r="A6" s="158"/>
      <c r="B6" s="159"/>
      <c r="C6" s="160"/>
      <c r="D6" s="161">
        <v>24022</v>
      </c>
      <c r="E6" s="162"/>
      <c r="F6" s="163">
        <v>47314</v>
      </c>
      <c r="G6" s="164"/>
      <c r="H6" s="165"/>
    </row>
    <row r="7" spans="1:8" x14ac:dyDescent="0.2">
      <c r="A7" s="146" t="s">
        <v>521</v>
      </c>
      <c r="B7" s="151"/>
      <c r="C7" s="152"/>
      <c r="D7" s="153">
        <v>16567</v>
      </c>
      <c r="E7" s="154"/>
      <c r="F7" s="155">
        <v>74568</v>
      </c>
      <c r="G7" s="156"/>
      <c r="H7" s="157"/>
    </row>
    <row r="8" spans="1:8" x14ac:dyDescent="0.2">
      <c r="A8" s="158"/>
      <c r="B8" s="159"/>
      <c r="C8" s="160"/>
      <c r="D8" s="161">
        <v>14159</v>
      </c>
      <c r="E8" s="162"/>
      <c r="F8" s="163">
        <v>42558</v>
      </c>
      <c r="G8" s="164"/>
      <c r="H8" s="165"/>
    </row>
    <row r="9" spans="1:8" x14ac:dyDescent="0.2">
      <c r="A9" s="146" t="s">
        <v>522</v>
      </c>
      <c r="B9" s="151"/>
      <c r="C9" s="152"/>
      <c r="D9" s="153">
        <v>22626</v>
      </c>
      <c r="E9" s="154"/>
      <c r="F9" s="155">
        <v>73693</v>
      </c>
      <c r="G9" s="156"/>
      <c r="H9" s="157"/>
    </row>
    <row r="10" spans="1:8" x14ac:dyDescent="0.2">
      <c r="A10" s="158"/>
      <c r="B10" s="159"/>
      <c r="C10" s="160"/>
      <c r="D10" s="161">
        <v>17899</v>
      </c>
      <c r="E10" s="162"/>
      <c r="F10" s="163">
        <v>44203</v>
      </c>
      <c r="G10" s="164"/>
      <c r="H10" s="165"/>
    </row>
    <row r="11" spans="1:8" x14ac:dyDescent="0.2">
      <c r="A11" s="146" t="s">
        <v>523</v>
      </c>
      <c r="B11" s="151"/>
      <c r="C11" s="152"/>
      <c r="D11" s="153">
        <v>23880</v>
      </c>
      <c r="E11" s="154"/>
      <c r="F11" s="155">
        <v>79401</v>
      </c>
      <c r="G11" s="156"/>
      <c r="H11" s="157"/>
    </row>
    <row r="12" spans="1:8" x14ac:dyDescent="0.2">
      <c r="A12" s="158"/>
      <c r="B12" s="159"/>
      <c r="C12" s="166"/>
      <c r="D12" s="161">
        <v>19825</v>
      </c>
      <c r="E12" s="162"/>
      <c r="F12" s="163">
        <v>49347</v>
      </c>
      <c r="G12" s="164"/>
      <c r="H12" s="165"/>
    </row>
    <row r="13" spans="1:8" x14ac:dyDescent="0.2">
      <c r="A13" s="146"/>
      <c r="B13" s="151"/>
      <c r="C13" s="152"/>
      <c r="D13" s="153">
        <v>25098</v>
      </c>
      <c r="E13" s="154"/>
      <c r="F13" s="155">
        <v>79045</v>
      </c>
      <c r="G13" s="167"/>
      <c r="H13" s="157"/>
    </row>
    <row r="14" spans="1:8" x14ac:dyDescent="0.2">
      <c r="A14" s="158"/>
      <c r="B14" s="159"/>
      <c r="C14" s="160"/>
      <c r="D14" s="161">
        <v>18247</v>
      </c>
      <c r="E14" s="162"/>
      <c r="F14" s="163">
        <v>44960</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9.48</v>
      </c>
      <c r="C19" s="168">
        <f>ROUND(VALUE(SUBSTITUTE(実質収支比率等に係る経年分析!G$48,"▲","-")),2)</f>
        <v>9.84</v>
      </c>
      <c r="D19" s="168">
        <f>ROUND(VALUE(SUBSTITUTE(実質収支比率等に係る経年分析!H$48,"▲","-")),2)</f>
        <v>11.69</v>
      </c>
      <c r="E19" s="168">
        <f>ROUND(VALUE(SUBSTITUTE(実質収支比率等に係る経年分析!I$48,"▲","-")),2)</f>
        <v>5.0599999999999996</v>
      </c>
      <c r="F19" s="168">
        <f>ROUND(VALUE(SUBSTITUTE(実質収支比率等に係る経年分析!J$48,"▲","-")),2)</f>
        <v>7.26</v>
      </c>
    </row>
    <row r="20" spans="1:11" x14ac:dyDescent="0.2">
      <c r="A20" s="168" t="s">
        <v>53</v>
      </c>
      <c r="B20" s="168">
        <f>ROUND(VALUE(SUBSTITUTE(実質収支比率等に係る経年分析!F$47,"▲","-")),2)</f>
        <v>19.86</v>
      </c>
      <c r="C20" s="168">
        <f>ROUND(VALUE(SUBSTITUTE(実質収支比率等に係る経年分析!G$47,"▲","-")),2)</f>
        <v>22.3</v>
      </c>
      <c r="D20" s="168">
        <f>ROUND(VALUE(SUBSTITUTE(実質収支比率等に係る経年分析!H$47,"▲","-")),2)</f>
        <v>31.84</v>
      </c>
      <c r="E20" s="168">
        <f>ROUND(VALUE(SUBSTITUTE(実質収支比率等に係る経年分析!I$47,"▲","-")),2)</f>
        <v>41.11</v>
      </c>
      <c r="F20" s="168">
        <f>ROUND(VALUE(SUBSTITUTE(実質収支比率等に係る経年分析!J$47,"▲","-")),2)</f>
        <v>37.950000000000003</v>
      </c>
    </row>
    <row r="21" spans="1:11" x14ac:dyDescent="0.2">
      <c r="A21" s="168" t="s">
        <v>54</v>
      </c>
      <c r="B21" s="168">
        <f>IF(ISNUMBER(VALUE(SUBSTITUTE(実質収支比率等に係る経年分析!F$49,"▲","-"))),ROUND(VALUE(SUBSTITUTE(実質収支比率等に係る経年分析!F$49,"▲","-")),2),NA())</f>
        <v>2.96</v>
      </c>
      <c r="C21" s="168">
        <f>IF(ISNUMBER(VALUE(SUBSTITUTE(実質収支比率等に係る経年分析!G$49,"▲","-"))),ROUND(VALUE(SUBSTITUTE(実質収支比率等に係る経年分析!G$49,"▲","-")),2),NA())</f>
        <v>4.3099999999999996</v>
      </c>
      <c r="D21" s="168">
        <f>IF(ISNUMBER(VALUE(SUBSTITUTE(実質収支比率等に係る経年分析!H$49,"▲","-"))),ROUND(VALUE(SUBSTITUTE(実質収支比率等に係る経年分析!H$49,"▲","-")),2),NA())</f>
        <v>13.06</v>
      </c>
      <c r="E21" s="168">
        <f>IF(ISNUMBER(VALUE(SUBSTITUTE(実質収支比率等に係る経年分析!I$49,"▲","-"))),ROUND(VALUE(SUBSTITUTE(実質収支比率等に係る経年分析!I$49,"▲","-")),2),NA())</f>
        <v>1.6</v>
      </c>
      <c r="F21" s="168">
        <f>IF(ISNUMBER(VALUE(SUBSTITUTE(実質収支比率等に係る経年分析!J$49,"▲","-"))),ROUND(VALUE(SUBSTITUTE(実質収支比率等に係る経年分析!J$49,"▲","-")),2),NA())</f>
        <v>0.01</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学校給食事業特別会計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0.04</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0.04</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0.02</v>
      </c>
    </row>
    <row r="31" spans="1:11" x14ac:dyDescent="0.2">
      <c r="A31" s="169" t="str">
        <f>IF(連結実質赤字比率に係る赤字・黒字の構成分析!C$39="",NA(),連結実質赤字比率に係る赤字・黒字の構成分析!C$39)</f>
        <v>障がい福祉サービス事業特別会計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7.0000000000000007E-2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7.0000000000000007E-2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0.06</v>
      </c>
    </row>
    <row r="32" spans="1:11" x14ac:dyDescent="0.2">
      <c r="A32" s="169" t="str">
        <f>IF(連結実質赤字比率に係る赤字・黒字の構成分析!C$38="",NA(),連結実質赤字比率に係る赤字・黒字の構成分析!C$38)</f>
        <v>神戸町後期高齢者医療特別会計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0.14000000000000001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0.15</v>
      </c>
    </row>
    <row r="33" spans="1:16" x14ac:dyDescent="0.2">
      <c r="A33" s="169" t="str">
        <f>IF(連結実質赤字比率に係る赤字・黒字の構成分析!C$37="",NA(),連結実質赤字比率に係る赤字・黒字の構成分析!C$37)</f>
        <v>神戸町公共下水道事業特別会計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0.73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0.34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0.54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0.6</v>
      </c>
    </row>
    <row r="34" spans="1:16" x14ac:dyDescent="0.2">
      <c r="A34" s="169" t="str">
        <f>IF(連結実質赤字比率に係る赤字・黒字の構成分析!C$36="",NA(),連結実質赤字比率に係る赤字・黒字の構成分析!C$36)</f>
        <v>神戸町国民健康保険特別会計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1.33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1.33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0.88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0.78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0.8</v>
      </c>
    </row>
    <row r="35" spans="1:16" x14ac:dyDescent="0.2">
      <c r="A35" s="169" t="str">
        <f>IF(連結実質赤字比率に係る赤字・黒字の構成分析!C$35="",NA(),連結実質赤字比率に係る赤字・黒字の構成分析!C$35)</f>
        <v>神戸町水道事業会計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14.04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9.84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6.74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6.14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6.44</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9.4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9.76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4.97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7.17</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542</v>
      </c>
      <c r="E42" s="170"/>
      <c r="F42" s="170"/>
      <c r="G42" s="170">
        <f>'実質公債費比率（分子）の構造'!L$52</f>
        <v>550</v>
      </c>
      <c r="H42" s="170"/>
      <c r="I42" s="170"/>
      <c r="J42" s="170">
        <f>'実質公債費比率（分子）の構造'!M$52</f>
        <v>555</v>
      </c>
      <c r="K42" s="170"/>
      <c r="L42" s="170"/>
      <c r="M42" s="170">
        <f>'実質公債費比率（分子）の構造'!N$52</f>
        <v>558</v>
      </c>
      <c r="N42" s="170"/>
      <c r="O42" s="170"/>
      <c r="P42" s="170">
        <f>'実質公債費比率（分子）の構造'!O$52</f>
        <v>536</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64</v>
      </c>
      <c r="B46" s="170">
        <f>'実質公債費比率（分子）の構造'!K$48</f>
        <v>227</v>
      </c>
      <c r="C46" s="170"/>
      <c r="D46" s="170"/>
      <c r="E46" s="170">
        <f>'実質公債費比率（分子）の構造'!L$48</f>
        <v>224</v>
      </c>
      <c r="F46" s="170"/>
      <c r="G46" s="170"/>
      <c r="H46" s="170">
        <f>'実質公債費比率（分子）の構造'!M$48</f>
        <v>237</v>
      </c>
      <c r="I46" s="170"/>
      <c r="J46" s="170"/>
      <c r="K46" s="170">
        <f>'実質公債費比率（分子）の構造'!N$48</f>
        <v>261</v>
      </c>
      <c r="L46" s="170"/>
      <c r="M46" s="170"/>
      <c r="N46" s="170">
        <f>'実質公債費比率（分子）の構造'!O$48</f>
        <v>292</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447</v>
      </c>
      <c r="C49" s="170"/>
      <c r="D49" s="170"/>
      <c r="E49" s="170">
        <f>'実質公債費比率（分子）の構造'!L$45</f>
        <v>467</v>
      </c>
      <c r="F49" s="170"/>
      <c r="G49" s="170"/>
      <c r="H49" s="170">
        <f>'実質公債費比率（分子）の構造'!M$45</f>
        <v>506</v>
      </c>
      <c r="I49" s="170"/>
      <c r="J49" s="170"/>
      <c r="K49" s="170">
        <f>'実質公債費比率（分子）の構造'!N$45</f>
        <v>511</v>
      </c>
      <c r="L49" s="170"/>
      <c r="M49" s="170"/>
      <c r="N49" s="170">
        <f>'実質公債費比率（分子）の構造'!O$45</f>
        <v>481</v>
      </c>
      <c r="O49" s="170"/>
      <c r="P49" s="170"/>
    </row>
    <row r="50" spans="1:16" x14ac:dyDescent="0.2">
      <c r="A50" s="170" t="s">
        <v>67</v>
      </c>
      <c r="B50" s="170" t="e">
        <f>NA()</f>
        <v>#N/A</v>
      </c>
      <c r="C50" s="170">
        <f>IF(ISNUMBER('実質公債費比率（分子）の構造'!K$53),'実質公債費比率（分子）の構造'!K$53,NA())</f>
        <v>132</v>
      </c>
      <c r="D50" s="170" t="e">
        <f>NA()</f>
        <v>#N/A</v>
      </c>
      <c r="E50" s="170" t="e">
        <f>NA()</f>
        <v>#N/A</v>
      </c>
      <c r="F50" s="170">
        <f>IF(ISNUMBER('実質公債費比率（分子）の構造'!L$53),'実質公債費比率（分子）の構造'!L$53,NA())</f>
        <v>141</v>
      </c>
      <c r="G50" s="170" t="e">
        <f>NA()</f>
        <v>#N/A</v>
      </c>
      <c r="H50" s="170" t="e">
        <f>NA()</f>
        <v>#N/A</v>
      </c>
      <c r="I50" s="170">
        <f>IF(ISNUMBER('実質公債費比率（分子）の構造'!M$53),'実質公債費比率（分子）の構造'!M$53,NA())</f>
        <v>188</v>
      </c>
      <c r="J50" s="170" t="e">
        <f>NA()</f>
        <v>#N/A</v>
      </c>
      <c r="K50" s="170" t="e">
        <f>NA()</f>
        <v>#N/A</v>
      </c>
      <c r="L50" s="170">
        <f>IF(ISNUMBER('実質公債費比率（分子）の構造'!N$53),'実質公債費比率（分子）の構造'!N$53,NA())</f>
        <v>214</v>
      </c>
      <c r="M50" s="170" t="e">
        <f>NA()</f>
        <v>#N/A</v>
      </c>
      <c r="N50" s="170" t="e">
        <f>NA()</f>
        <v>#N/A</v>
      </c>
      <c r="O50" s="170">
        <f>IF(ISNUMBER('実質公債費比率（分子）の構造'!O$53),'実質公債費比率（分子）の構造'!O$53,NA())</f>
        <v>237</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6991</v>
      </c>
      <c r="E56" s="169"/>
      <c r="F56" s="169"/>
      <c r="G56" s="169">
        <f>'将来負担比率（分子）の構造'!J$52</f>
        <v>6756</v>
      </c>
      <c r="H56" s="169"/>
      <c r="I56" s="169"/>
      <c r="J56" s="169">
        <f>'将来負担比率（分子）の構造'!K$52</f>
        <v>6897</v>
      </c>
      <c r="K56" s="169"/>
      <c r="L56" s="169"/>
      <c r="M56" s="169">
        <f>'将来負担比率（分子）の構造'!L$52</f>
        <v>6727</v>
      </c>
      <c r="N56" s="169"/>
      <c r="O56" s="169"/>
      <c r="P56" s="169">
        <f>'将来負担比率（分子）の構造'!M$52</f>
        <v>6522</v>
      </c>
    </row>
    <row r="57" spans="1:16" x14ac:dyDescent="0.2">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41</v>
      </c>
      <c r="B58" s="169"/>
      <c r="C58" s="169"/>
      <c r="D58" s="169">
        <f>'将来負担比率（分子）の構造'!I$50</f>
        <v>2579</v>
      </c>
      <c r="E58" s="169"/>
      <c r="F58" s="169"/>
      <c r="G58" s="169">
        <f>'将来負担比率（分子）の構造'!J$50</f>
        <v>2820</v>
      </c>
      <c r="H58" s="169"/>
      <c r="I58" s="169"/>
      <c r="J58" s="169">
        <f>'将来負担比率（分子）の構造'!K$50</f>
        <v>3526</v>
      </c>
      <c r="K58" s="169"/>
      <c r="L58" s="169"/>
      <c r="M58" s="169">
        <f>'将来負担比率（分子）の構造'!L$50</f>
        <v>3954</v>
      </c>
      <c r="N58" s="169"/>
      <c r="O58" s="169"/>
      <c r="P58" s="169">
        <f>'将来負担比率（分子）の構造'!M$50</f>
        <v>3843</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1051</v>
      </c>
      <c r="C62" s="169"/>
      <c r="D62" s="169"/>
      <c r="E62" s="169">
        <f>'将来負担比率（分子）の構造'!J$45</f>
        <v>1046</v>
      </c>
      <c r="F62" s="169"/>
      <c r="G62" s="169"/>
      <c r="H62" s="169">
        <f>'将来負担比率（分子）の構造'!K$45</f>
        <v>1033</v>
      </c>
      <c r="I62" s="169"/>
      <c r="J62" s="169"/>
      <c r="K62" s="169">
        <f>'将来負担比率（分子）の構造'!L$45</f>
        <v>1045</v>
      </c>
      <c r="L62" s="169"/>
      <c r="M62" s="169"/>
      <c r="N62" s="169">
        <f>'将来負担比率（分子）の構造'!M$45</f>
        <v>1040</v>
      </c>
      <c r="O62" s="169"/>
      <c r="P62" s="169"/>
    </row>
    <row r="63" spans="1:16" x14ac:dyDescent="0.2">
      <c r="A63" s="169" t="s">
        <v>34</v>
      </c>
      <c r="B63" s="169">
        <f>'将来負担比率（分子）の構造'!I$44</f>
        <v>313</v>
      </c>
      <c r="C63" s="169"/>
      <c r="D63" s="169"/>
      <c r="E63" s="169">
        <f>'将来負担比率（分子）の構造'!J$44</f>
        <v>339</v>
      </c>
      <c r="F63" s="169"/>
      <c r="G63" s="169"/>
      <c r="H63" s="169">
        <f>'将来負担比率（分子）の構造'!K$44</f>
        <v>322</v>
      </c>
      <c r="I63" s="169"/>
      <c r="J63" s="169"/>
      <c r="K63" s="169">
        <f>'将来負担比率（分子）の構造'!L$44</f>
        <v>353</v>
      </c>
      <c r="L63" s="169"/>
      <c r="M63" s="169"/>
      <c r="N63" s="169">
        <f>'将来負担比率（分子）の構造'!M$44</f>
        <v>340</v>
      </c>
      <c r="O63" s="169"/>
      <c r="P63" s="169"/>
    </row>
    <row r="64" spans="1:16" x14ac:dyDescent="0.2">
      <c r="A64" s="169" t="s">
        <v>33</v>
      </c>
      <c r="B64" s="169">
        <f>'将来負担比率（分子）の構造'!I$43</f>
        <v>5621</v>
      </c>
      <c r="C64" s="169"/>
      <c r="D64" s="169"/>
      <c r="E64" s="169">
        <f>'将来負担比率（分子）の構造'!J$43</f>
        <v>5819</v>
      </c>
      <c r="F64" s="169"/>
      <c r="G64" s="169"/>
      <c r="H64" s="169">
        <f>'将来負担比率（分子）の構造'!K$43</f>
        <v>5997</v>
      </c>
      <c r="I64" s="169"/>
      <c r="J64" s="169"/>
      <c r="K64" s="169">
        <f>'将来負担比率（分子）の構造'!L$43</f>
        <v>6158</v>
      </c>
      <c r="L64" s="169"/>
      <c r="M64" s="169"/>
      <c r="N64" s="169">
        <f>'将来負担比率（分子）の構造'!M$43</f>
        <v>6302</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5255</v>
      </c>
      <c r="C66" s="169"/>
      <c r="D66" s="169"/>
      <c r="E66" s="169">
        <f>'将来負担比率（分子）の構造'!J$41</f>
        <v>5168</v>
      </c>
      <c r="F66" s="169"/>
      <c r="G66" s="169"/>
      <c r="H66" s="169">
        <f>'将来負担比率（分子）の構造'!K$41</f>
        <v>5076</v>
      </c>
      <c r="I66" s="169"/>
      <c r="J66" s="169"/>
      <c r="K66" s="169">
        <f>'将来負担比率（分子）の構造'!L$41</f>
        <v>4665</v>
      </c>
      <c r="L66" s="169"/>
      <c r="M66" s="169"/>
      <c r="N66" s="169">
        <f>'将来負担比率（分子）の構造'!M$41</f>
        <v>4308</v>
      </c>
      <c r="O66" s="169"/>
      <c r="P66" s="169"/>
    </row>
    <row r="67" spans="1:16" x14ac:dyDescent="0.2">
      <c r="A67" s="169" t="s">
        <v>71</v>
      </c>
      <c r="B67" s="169" t="e">
        <f>NA()</f>
        <v>#N/A</v>
      </c>
      <c r="C67" s="169">
        <f>IF(ISNUMBER('将来負担比率（分子）の構造'!I$53), IF('将来負担比率（分子）の構造'!I$53 &lt; 0, 0, '将来負担比率（分子）の構造'!I$53), NA())</f>
        <v>2669</v>
      </c>
      <c r="D67" s="169" t="e">
        <f>NA()</f>
        <v>#N/A</v>
      </c>
      <c r="E67" s="169" t="e">
        <f>NA()</f>
        <v>#N/A</v>
      </c>
      <c r="F67" s="169">
        <f>IF(ISNUMBER('将来負担比率（分子）の構造'!J$53), IF('将来負担比率（分子）の構造'!J$53 &lt; 0, 0, '将来負担比率（分子）の構造'!J$53), NA())</f>
        <v>2797</v>
      </c>
      <c r="G67" s="169" t="e">
        <f>NA()</f>
        <v>#N/A</v>
      </c>
      <c r="H67" s="169" t="e">
        <f>NA()</f>
        <v>#N/A</v>
      </c>
      <c r="I67" s="169">
        <f>IF(ISNUMBER('将来負担比率（分子）の構造'!K$53), IF('将来負担比率（分子）の構造'!K$53 &lt; 0, 0, '将来負担比率（分子）の構造'!K$53), NA())</f>
        <v>2006</v>
      </c>
      <c r="J67" s="169" t="e">
        <f>NA()</f>
        <v>#N/A</v>
      </c>
      <c r="K67" s="169" t="e">
        <f>NA()</f>
        <v>#N/A</v>
      </c>
      <c r="L67" s="169">
        <f>IF(ISNUMBER('将来負担比率（分子）の構造'!L$53), IF('将来負担比率（分子）の構造'!L$53 &lt; 0, 0, '将来負担比率（分子）の構造'!L$53), NA())</f>
        <v>1539</v>
      </c>
      <c r="M67" s="169" t="e">
        <f>NA()</f>
        <v>#N/A</v>
      </c>
      <c r="N67" s="169" t="e">
        <f>NA()</f>
        <v>#N/A</v>
      </c>
      <c r="O67" s="169">
        <f>IF(ISNUMBER('将来負担比率（分子）の構造'!M$53), IF('将来負担比率（分子）の構造'!M$53 &lt; 0, 0, '将来負担比率（分子）の構造'!M$53), NA())</f>
        <v>1625</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1603</v>
      </c>
      <c r="C72" s="173">
        <f>基金残高に係る経年分析!G55</f>
        <v>2021</v>
      </c>
      <c r="D72" s="173">
        <f>基金残高に係る経年分析!H55</f>
        <v>1906</v>
      </c>
    </row>
    <row r="73" spans="1:16" x14ac:dyDescent="0.2">
      <c r="A73" s="172" t="s">
        <v>74</v>
      </c>
      <c r="B73" s="173">
        <f>基金残高に係る経年分析!F56</f>
        <v>328</v>
      </c>
      <c r="C73" s="173">
        <f>基金残高に係る経年分析!G56</f>
        <v>328</v>
      </c>
      <c r="D73" s="173">
        <f>基金残高に係る経年分析!H56</f>
        <v>328</v>
      </c>
    </row>
    <row r="74" spans="1:16" x14ac:dyDescent="0.2">
      <c r="A74" s="172" t="s">
        <v>75</v>
      </c>
      <c r="B74" s="173">
        <f>基金残高に係る経年分析!F57</f>
        <v>1326</v>
      </c>
      <c r="C74" s="173">
        <f>基金残高に係る経年分析!G57</f>
        <v>1357</v>
      </c>
      <c r="D74" s="173">
        <f>基金残高に係る経年分析!H57</f>
        <v>1401</v>
      </c>
    </row>
  </sheetData>
  <sheetProtection algorithmName="SHA-512" hashValue="DKqcajaqPNFuoRVhxVmWsrKBi2RrBDSVDhtmSMScaQJjazwxQqczZPYPXpB+6DnMePPmMYgyeANxphpcVjHrEQ==" saltValue="N5upFaa0fk7kezKxrM2SU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総務課 PC06_R</dc:creator>
  <cp:lastModifiedBy>総務課 PC06_R</cp:lastModifiedBy>
  <cp:lastPrinted>2025-03-17T02:21:22Z</cp:lastPrinted>
  <dcterms:created xsi:type="dcterms:W3CDTF">2025-03-10T06:15:25Z</dcterms:created>
  <dcterms:modified xsi:type="dcterms:W3CDTF">2025-03-18T05:28:34Z</dcterms:modified>
</cp:coreProperties>
</file>