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22-財政係\C-0 庶務\00 諸務\01 諸務\R06C-0 庶務00 緒務01 緒務 緒調査\財政資料集\1517【海津市】令和5年度財政状況資料集の作成に係る確認事項について（再提出）\"/>
    </mc:Choice>
  </mc:AlternateContent>
  <bookViews>
    <workbookView xWindow="0" yWindow="0" windowWidth="28800" windowHeight="14115" firstSheet="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<sst xmlns="http://schemas.openxmlformats.org/spreadsheetml/2006/main" count="1128" uniqueCount="569">
  <si>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</si>
  <si>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</si>
  <si>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</si>
  <si>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</si>
  <si>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</si>
  <si>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</si>
  <si>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</si>
  <si>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</si>
  <si>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</si>
  <si>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</si>
  <si>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</si>
  <si>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</si>
  <si>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</si>
  <si>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</si>
  <si>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</si>
  <si>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</si>
  <si>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</si>
  <si>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</si>
  <si>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</si>
  <si>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</si>
  <si>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</si>
  <si>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</si>
  <si>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</si>
  <si>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</si>
  <si>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</si>
  <si>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</si>
  <si>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</si>
  <si>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</si>
  <si>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</si>
  <si>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</si>
  <si>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</si>
  <si>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</si>
  <si>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</si>
  <si>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</si>
  <si>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</si>
  <si>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</si>
  <si>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</si>
  <si>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</si>
  <si>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</si>
  <si>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</si>
  <si>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</si>
  <si>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</si>
  <si>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</si>
  <si>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</si>
  <si>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</si>
  <si>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</si>
  <si>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</si>
  <si>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</si>
  <si>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</si>
  <si>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</si>
  <si>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</si>
  <si>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</si>
  <si>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</si>
  <si>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</si>
  <si>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</si>
  <si>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</si>
  <si>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</si>
  <si>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</si>
  <si>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</si>
  <si>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</si>
  <si>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</si>
  <si>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</si>
  <si>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</si>
  <si>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</si>
  <si>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</si>
  <si>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</si>
  <si>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</si>
  <si>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</si>
  <si>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</si>
  <si>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</si>
  <si>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</si>
  <si>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</si>
  <si>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</si>
  <si>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</si>
  <si>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</si>
  <si>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</si>
  <si>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</si>
  <si>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</si>
  <si>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</si>
  <si>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</si>
  <si>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</si>
  <si>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</si>
  <si>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</si>
  <si>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</si>
  <si>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</si>
  <si>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</si>
  <si>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</si>
  <si>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</si>
  <si>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</si>
  <si>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</si>
  <si>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</si>
  <si>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</si>
  <si>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</si>
  <si>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</si>
  <si>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海津市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</si>
  <si>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</si>
  <si>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</si>
  <si>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</si>
  <si>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</si>
  <si>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</si>
  <si>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</si>
  <si>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</si>
  <si>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</si>
  <si>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</si>
  <si>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</si>
  <si>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</si>
  <si>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</si>
  <si>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</si>
  <si>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</si>
  <si>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</si>
  <si>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</si>
  <si>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</si>
  <si>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</si>
  <si>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</si>
  <si>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</si>
  <si>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</si>
  <si>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</si>
  <si>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</si>
  <si>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</si>
  <si>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</si>
  <si>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</si>
  <si>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</si>
  <si>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</si>
  <si>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</si>
  <si>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</si>
  <si>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</si>
  <si>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</si>
  <si>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</si>
  <si>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</si>
  <si>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</si>
  <si>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</si>
  <si>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</si>
  <si>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</si>
  <si>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</si>
  <si>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</si>
  <si>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</si>
  <si>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</si>
  <si>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</si>
  <si>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</si>
  <si>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</si>
  <si>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</si>
  <si>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</si>
  <si>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</si>
  <si>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</si>
  <si>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</si>
  <si>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</si>
  <si>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</si>
  <si>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</si>
  <si>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</si>
  <si>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</si>
  <si>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</si>
  <si>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</si>
  <si>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</si>
  <si>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</si>
  <si>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</si>
  <si>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</si>
  <si>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</si>
  <si>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</si>
  <si>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</si>
  <si>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</si>
  <si>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</si>
  <si>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</si>
  <si>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</si>
  <si>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</si>
  <si>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</si>
  <si>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</si>
  <si>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</si>
  <si>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</si>
  <si>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</si>
  <si>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</si>
  <si>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</si>
  <si>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</si>
  <si>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</si>
  <si>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</si>
  <si>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</si>
  <si>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</si>
  <si>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</si>
  <si>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</si>
  <si>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</si>
  <si>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</si>
  <si>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</si>
  <si>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</si>
  <si>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</si>
  <si>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</si>
  <si>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</si>
  <si>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</si>
  <si>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</si>
  <si>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</si>
  <si>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</si>
  <si>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</si>
  <si>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</si>
  <si>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</si>
  <si>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</si>
  <si>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</si>
  <si>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</si>
  <si>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</si>
  <si>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</si>
  <si>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</si>
  <si>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</si>
  <si>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</si>
  <si>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</si>
  <si>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</si>
  <si>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</si>
  <si>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岐阜県海津市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</si>
  <si>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</si>
  <si>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</si>
  <si>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</si>
  <si>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</si>
  <si>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</si>
  <si>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</si>
  <si>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</si>
  <si>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</si>
  <si>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</si>
  <si>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</si>
  <si>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</si>
  <si>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</si>
  <si>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</si>
  <si>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</si>
  <si>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</si>
  <si>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</si>
  <si>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</si>
  <si>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</si>
  <si>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</si>
  <si>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</si>
  <si>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</si>
  <si>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</si>
  <si>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</si>
  <si>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</si>
  <si>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</si>
  <si>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</si>
  <si>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</si>
  <si>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</si>
  <si>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</si>
  <si>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</si>
  <si>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</si>
  <si>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</si>
  <si>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</si>
  <si>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</si>
  <si>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</si>
  <si>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</si>
  <si>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</si>
  <si>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</si>
  <si>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</si>
  <si>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</si>
  <si>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</si>
  <si>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</si>
  <si>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</si>
  <si>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</si>
  <si>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</si>
  <si>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</si>
  <si>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</si>
  <si>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</si>
  <si>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</si>
  <si>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</si>
  <si>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</si>
  <si>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</si>
  <si>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</si>
  <si>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</si>
  <si>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</si>
  <si>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</si>
  <si>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</si>
  <si>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</si>
  <si>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</si>
  <si>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</si>
  <si>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</si>
  <si>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</si>
  <si>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</si>
  <si>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</si>
  <si>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</si>
  <si>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</si>
  <si>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</si>
  <si>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</si>
  <si>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</si>
  <si>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</si>
  <si>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</si>
  <si>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</si>
  <si>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</si>
  <si>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</si>
  <si>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</si>
  <si>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</si>
  <si>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</si>
  <si>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</si>
  <si>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</si>
  <si>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</si>
  <si>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</si>
  <si>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</si>
  <si>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</si>
  <si>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</si>
  <si>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</si>
  <si>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</si>
  <si>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</si>
  <si>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</si>
  <si>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</si>
  <si>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</si>
  <si>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</si>
  <si>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</si>
  <si>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</si>
  <si>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</si>
  <si>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</si>
  <si>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</si>
  <si>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</si>
  <si>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</si>
  <si>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</si>
  <si>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</si>
  <si>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</si>
  <si>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</si>
  <si>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</si>
  <si>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</si>
  <si>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</si>
  <si>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</si>
  <si>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</si>
  <si>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</si>
  <si>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</si>
  <si>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</si>
  <si>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</si>
  <si>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</si>
  <si>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</si>
  <si>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</si>
  <si>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</si>
  <si>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</si>
  <si>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</si>
  <si>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</si>
  <si>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</si>
  <si>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</si>
  <si>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</si>
  <si>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</si>
  <si>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</si>
  <si>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</si>
  <si>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</si>
  <si>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</si>
  <si>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</si>
  <si>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</si>
  <si>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</si>
  <si>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</si>
  <si>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</si>
  <si>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</si>
  <si>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</si>
  <si>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</si>
  <si>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</si>
  <si>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</si>
  <si>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</si>
  <si>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</si>
  <si>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</si>
  <si>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</si>
  <si>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</si>
  <si>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</si>
  <si>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</si>
  <si>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</si>
  <si>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</si>
  <si>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</si>
  <si>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</si>
  <si>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</si>
  <si>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</si>
  <si>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</si>
  <si>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岐阜県海津市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</si>
  <si>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</si>
  <si>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</si>
  <si>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</si>
  <si>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</si>
  <si>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</si>
  <si>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</si>
  <si>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</si>
  <si>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</si>
  <si>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</si>
  <si>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</si>
  <si>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</si>
  <si>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</si>
  <si>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</si>
  <si>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</si>
  <si>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</si>
  <si>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</si>
  <si>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</si>
  <si>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</si>
  <si>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</si>
  <si>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</si>
  <si>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クレール平田運営特別会計</t>
    <phoneticPr fontId="5"/>
  </si>
  <si>
    <t>月見の里南濃運営特別会計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</si>
  <si>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</si>
  <si>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</si>
  <si>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</si>
  <si>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</si>
  <si>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</si>
  <si>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</si>
  <si>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</si>
  <si>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</si>
  <si>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</si>
  <si>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</si>
  <si>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</si>
  <si>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</si>
  <si>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</si>
  <si>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</si>
  <si>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</si>
  <si>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</si>
  <si>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</si>
  <si>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</si>
  <si>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</si>
  <si>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</si>
  <si>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</si>
  <si>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</si>
  <si>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</si>
  <si>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</si>
  <si>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</si>
  <si>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</si>
  <si>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</si>
  <si>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</si>
  <si>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</si>
  <si>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</si>
  <si>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</si>
  <si>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</si>
  <si>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</si>
  <si>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</si>
  <si>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</si>
  <si>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</si>
  <si>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</si>
  <si>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</si>
  <si>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</si>
  <si>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</si>
  <si>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</si>
  <si>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</si>
  <si>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</si>
  <si>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</si>
  <si>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</si>
  <si>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</si>
  <si>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</si>
  <si>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</si>
  <si>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</si>
  <si>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</si>
  <si>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</si>
  <si>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</si>
  <si>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</si>
  <si>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</si>
  <si>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</si>
  <si>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</si>
  <si>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</si>
  <si>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</si>
  <si>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</si>
  <si>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</si>
  <si>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</si>
  <si>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</si>
  <si>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</si>
  <si>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</si>
  <si>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</si>
  <si>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</si>
  <si>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</si>
  <si>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</si>
  <si>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</si>
  <si>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</si>
  <si>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</si>
  <si>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</si>
  <si>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</si>
  <si>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</si>
  <si>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</si>
  <si>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</si>
  <si>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</si>
  <si>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</si>
  <si>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</si>
  <si>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</si>
  <si>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</si>
  <si>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</si>
  <si>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</si>
  <si>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</si>
  <si>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</si>
  <si>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</si>
  <si>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</si>
  <si>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</si>
  <si>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</si>
  <si>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</si>
  <si>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</si>
  <si>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</si>
  <si>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</si>
  <si>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</si>
  <si>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</si>
  <si>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</si>
  <si>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</si>
  <si>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</si>
  <si>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</si>
  <si>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</si>
  <si>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</si>
  <si>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</si>
  <si>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</si>
  <si>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</si>
  <si>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</si>
  <si>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</si>
  <si>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</si>
  <si>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</si>
  <si>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</si>
  <si>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</si>
  <si>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</si>
  <si>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</si>
  <si>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</si>
  <si>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</si>
  <si>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</si>
  <si>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</si>
  <si>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</si>
  <si>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</si>
  <si>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</si>
  <si>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</si>
  <si>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</si>
  <si>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</si>
  <si>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</si>
  <si>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</si>
  <si>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</si>
  <si>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</si>
  <si>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</si>
  <si>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</si>
  <si>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</si>
  <si>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</si>
  <si>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</si>
  <si>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</si>
  <si>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</si>
  <si>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</si>
  <si>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</si>
  <si>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</si>
  <si>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</si>
  <si>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</si>
  <si>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</si>
  <si>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</si>
  <si>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</si>
  <si>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</si>
  <si>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</si>
  <si>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</si>
  <si>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</si>
  <si>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</si>
  <si>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</si>
  <si>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</si>
  <si>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</si>
  <si>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</si>
  <si>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</si>
  <si>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</si>
  <si>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</si>
  <si>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</si>
  <si>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</si>
  <si>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1.29</t>
  </si>
  <si>
    <t>水道事業会計</t>
  </si>
  <si>
    <t>下水道事業会計</t>
  </si>
  <si>
    <t>一般会計</t>
  </si>
  <si>
    <t>国民健康保険特別会計</t>
  </si>
  <si>
    <t>介護保険特別会計（保険事業勘定）</t>
  </si>
  <si>
    <t>後期高齢者医療特別会計</t>
  </si>
  <si>
    <t>月見の里南濃運営特別会計</t>
  </si>
  <si>
    <t>クレール平田運営特別会計</t>
  </si>
  <si>
    <t>その他会計（赤字）</t>
  </si>
  <si>
    <t>その他会計（黒字）</t>
  </si>
  <si>
    <t>R01</t>
    <phoneticPr fontId="5"/>
  </si>
  <si>
    <t>R02</t>
    <phoneticPr fontId="5"/>
  </si>
  <si>
    <t>R03</t>
    <phoneticPr fontId="5"/>
  </si>
  <si>
    <t>R04</t>
    <phoneticPr fontId="5"/>
  </si>
  <si>
    <t>R05</t>
    <phoneticPr fontId="5"/>
  </si>
  <si>
    <t>基金から383百万円繰入</t>
    <rPh sb="0" eb="2">
      <t>キキン</t>
    </rPh>
    <rPh sb="7" eb="10">
      <t>ヒャクマンエン</t>
    </rPh>
    <rPh sb="10" eb="12">
      <t>クリイレ</t>
    </rPh>
    <phoneticPr fontId="2"/>
  </si>
  <si>
    <t>-</t>
    <phoneticPr fontId="2"/>
  </si>
  <si>
    <t>南濃衛生施設利用事務組合</t>
    <rPh sb="0" eb="2">
      <t>ナンノウ</t>
    </rPh>
    <rPh sb="2" eb="4">
      <t>エイセイ</t>
    </rPh>
    <rPh sb="4" eb="6">
      <t>シセツ</t>
    </rPh>
    <rPh sb="6" eb="8">
      <t>リヨウ</t>
    </rPh>
    <rPh sb="8" eb="10">
      <t>ジム</t>
    </rPh>
    <rPh sb="10" eb="12">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</si>
  <si>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</si>
  <si>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</si>
  <si>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西南濃粗大廃棄物処理組合</t>
    <rPh sb="0" eb="1">
      <t>セイ</t>
    </rPh>
    <rPh sb="1" eb="3">
      <t>ナンノウ</t>
    </rPh>
    <rPh sb="3" eb="5">
      <t>ソダイ</t>
    </rPh>
    <rPh sb="5" eb="8">
      <t>ハイキブツ</t>
    </rPh>
    <rPh sb="8" eb="10">
      <t>ショリ</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</si>
  <si>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</si>
  <si>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</si>
  <si>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t>
    <phoneticPr fontId="2"/>
  </si>
  <si>
    <t>基金から70百万円繰入</t>
    <phoneticPr fontId="2"/>
  </si>
  <si>
    <t>海津市観光情報センター</t>
    <rPh sb="0" eb="3">
      <t>カイヅシ</t>
    </rPh>
    <rPh sb="3" eb="5">
      <t>カンコウ</t>
    </rPh>
    <rPh sb="5" eb="7">
      <t>ジョウホウ</t>
    </rPh>
    <phoneticPr fontId="2"/>
  </si>
  <si>
    <t>岐阜県土地開発公社</t>
    <rPh sb="0" eb="3">
      <t>ギフケン</t>
    </rPh>
    <rPh sb="3" eb="5">
      <t>トチ</t>
    </rPh>
    <rPh sb="5" eb="7">
      <t>カイハツ</t>
    </rPh>
    <rPh sb="7" eb="9">
      <t>コウシャ</t>
    </rPh>
    <phoneticPr fontId="2"/>
  </si>
  <si>
    <t>補助金850千円</t>
    <rPh sb="0" eb="3">
      <t>ホジョキン</t>
    </rPh>
    <rPh sb="6" eb="8">
      <t>センエン</t>
    </rPh>
    <phoneticPr fontId="2"/>
  </si>
  <si>
    <t>▲47</t>
    <phoneticPr fontId="2"/>
  </si>
  <si>
    <t>-</t>
    <phoneticPr fontId="10"/>
  </si>
  <si>
    <t>公共施設整備基金</t>
    <rPh sb="0" eb="2">
      <t>コウキョウ</t>
    </rPh>
    <rPh sb="2" eb="4">
      <t>シセツ</t>
    </rPh>
    <rPh sb="4" eb="6">
      <t>セイビ</t>
    </rPh>
    <rPh sb="6" eb="8">
      <t>キキン</t>
    </rPh>
    <phoneticPr fontId="5"/>
  </si>
  <si>
    <t>振興事業基金</t>
    <rPh sb="0" eb="2">
      <t>シンコウ</t>
    </rPh>
    <rPh sb="2" eb="4">
      <t>ジギョウ</t>
    </rPh>
    <rPh sb="4" eb="6">
      <t>キキン</t>
    </rPh>
    <phoneticPr fontId="10"/>
  </si>
  <si>
    <t>災害対策基金</t>
    <rPh sb="0" eb="2">
      <t>サイガイ</t>
    </rPh>
    <rPh sb="2" eb="4">
      <t>タイサク</t>
    </rPh>
    <rPh sb="4" eb="6">
      <t>キキン</t>
    </rPh>
    <phoneticPr fontId="10"/>
  </si>
  <si>
    <t>環境施設整備基金</t>
    <rPh sb="0" eb="2">
      <t>カンキョウ</t>
    </rPh>
    <rPh sb="2" eb="4">
      <t>シセツ</t>
    </rPh>
    <rPh sb="4" eb="6">
      <t>セイビ</t>
    </rPh>
    <rPh sb="6" eb="8">
      <t>キキン</t>
    </rPh>
    <phoneticPr fontId="10"/>
  </si>
  <si>
    <t>企業誘致推進基金</t>
    <rPh sb="0" eb="2">
      <t>キギョウ</t>
    </rPh>
    <rPh sb="2" eb="4">
      <t>ユウチ</t>
    </rPh>
    <rPh sb="4" eb="6">
      <t>スイシン</t>
    </rPh>
    <rPh sb="6" eb="8">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</si>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</sst>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47" xfId="3" quotePrefix="1" applyNumberFormat="1" applyFont="1" applyBorder="1" applyAlignment="1" applyProtection="1">
      <alignment horizontal="right" vertical="center" shrinkToFit="1"/>
      <protection locked="0"/>
    </xf>
    <xf numFmtId="177" fontId="8" fillId="0" borderId="48" xfId="3" quotePrefix="1" applyNumberFormat="1" applyFont="1" applyBorder="1" applyAlignment="1" applyProtection="1">
      <alignment horizontal="right" vertical="center" shrinkToFit="1"/>
      <protection locked="0"/>
    </xf>
    <xf numFmtId="177" fontId="8" fillId="0" borderId="49"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561D-4B9D-9F3C-3348C9700B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35375</c:v>
                </c:pt>
                <c:pt idx="1">
                  <c:v>51638</c:v>
                </c:pt>
                <c:pt idx="2">
                  <c:v>23821</c:v>
                </c:pt>
                <c:pt idx="3">
                  <c:v>49928</c:v>
                </c:pt>
                <c:pt idx="4">
                  <c:v>87412</c:v>
                </c:pt>
              </c:numCache>
            </c:numRef>
          </c:val>
          <c:smooth val="0"/>
          <c:extLst>
            <c:ext xmlns:c16="http://schemas.microsoft.com/office/drawing/2014/chart" uri="{C3380CC4-5D6E-409C-BE32-E72D297353CC}">
              <c16:uniqueId val="{00000001-561D-4B9D-9F3C-3348C9700B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5.92</c:v>
                </c:pt>
                <c:pt idx="1">
                  <c:v>9</c:v>
                </c:pt>
                <c:pt idx="2">
                  <c:v>9.39</c:v>
                </c:pt>
                <c:pt idx="3">
                  <c:v>7.63</c:v>
                </c:pt>
                <c:pt idx="4">
                  <c:v>6.74</c:v>
                </c:pt>
              </c:numCache>
            </c:numRef>
          </c:val>
          <c:extLst>
            <c:ext xmlns:c16="http://schemas.microsoft.com/office/drawing/2014/chart" uri="{C3380CC4-5D6E-409C-BE32-E72D297353CC}">
              <c16:uniqueId val="{00000000-9E2C-4CBE-A12B-3BF1451EA1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11.63</c:v>
                </c:pt>
                <c:pt idx="1">
                  <c:v>11.35</c:v>
                </c:pt>
                <c:pt idx="2">
                  <c:v>20.010000000000002</c:v>
                </c:pt>
                <c:pt idx="3">
                  <c:v>26.11</c:v>
                </c:pt>
                <c:pt idx="4">
                  <c:v>28.93</c:v>
                </c:pt>
              </c:numCache>
            </c:numRef>
          </c:val>
          <c:extLst>
            <c:ext xmlns:c16="http://schemas.microsoft.com/office/drawing/2014/chart" uri="{C3380CC4-5D6E-409C-BE32-E72D297353CC}">
              <c16:uniqueId val="{00000001-9E2C-4CBE-A12B-3BF1451EA1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-1.29</c:v>
                </c:pt>
                <c:pt idx="1">
                  <c:v>3.24</c:v>
                </c:pt>
                <c:pt idx="2">
                  <c:v>9.92</c:v>
                </c:pt>
                <c:pt idx="3">
                  <c:v>3.78</c:v>
                </c:pt>
                <c:pt idx="4">
                  <c:v>1.95</c:v>
                </c:pt>
              </c:numCache>
            </c:numRef>
          </c:val>
          <c:smooth val="0"/>
          <c:extLst>
            <c:ext xmlns:c16="http://schemas.microsoft.com/office/drawing/2014/chart" uri="{C3380CC4-5D6E-409C-BE32-E72D297353CC}">
              <c16:uniqueId val="{00000002-9E2C-4CBE-A12B-3BF1451EA1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5.32</c:v>
                </c:pt>
                <c:pt idx="2">
                  <c:v>#N/A</c:v>
                </c:pt>
                <c:pt idx="3">
                  <c:v>4.04</c:v>
                </c:pt>
                <c:pt idx="4">
                  <c:v>#N/A</c:v>
                </c:pt>
                <c:pt idx="5">
                  <c:v>2.97</c:v>
                </c:pt>
                <c:pt idx="6">
                  <c:v>#N/A</c:v>
                </c:pt>
                <c:pt idx="7">
                  <c:v>0.94</c:v>
                </c:pt>
                <c:pt idx="8">
                  <c:v>#N/A</c:v>
                </c:pt>
                <c:pt idx="9">
                  <c:v>0</c:v>
                </c:pt>
              </c:numCache>
            </c:numRef>
          </c:val>
          <c:extLst>
            <c:ext xmlns:c16="http://schemas.microsoft.com/office/drawing/2014/chart" uri="{C3380CC4-5D6E-409C-BE32-E72D297353CC}">
              <c16:uniqueId val="{00000000-AD13-4B33-B4EB-37D56F1CD1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13-4B33-B4EB-37D56F1CD19A}"/>
            </c:ext>
          </c:extLst>
        </c:ser>
        <c:ser>
          <c:idx val="2"/>
          <c:order val="2"/>
          <c:tx>
            <c:strRef>
              <c:f>データシート!$A$29</c:f>
              <c:strCache>
                <c:ptCount val="1"/>
                <c:pt idx="0">
                  <c:v>クレール平田運営特別会計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7.0000000000000007E-2</c:v>
                </c:pt>
                <c:pt idx="4">
                  <c:v>#N/A</c:v>
                </c:pt>
                <c:pt idx="5">
                  <c:v>0.02</c:v>
                </c:pt>
                <c:pt idx="6">
                  <c:v>#N/A</c:v>
                </c:pt>
                <c:pt idx="7">
                  <c:v>0.01</c:v>
                </c:pt>
                <c:pt idx="8">
                  <c:v>#N/A</c:v>
                </c:pt>
                <c:pt idx="9">
                  <c:v>0</c:v>
                </c:pt>
              </c:numCache>
            </c:numRef>
          </c:val>
          <c:extLst>
            <c:ext xmlns:c16="http://schemas.microsoft.com/office/drawing/2014/chart" uri="{C3380CC4-5D6E-409C-BE32-E72D297353CC}">
              <c16:uniqueId val="{00000002-AD13-4B33-B4EB-37D56F1CD19A}"/>
            </c:ext>
          </c:extLst>
        </c:ser>
        <c:ser>
          <c:idx val="3"/>
          <c:order val="3"/>
          <c:tx>
            <c:strRef>
              <c:f>データシート!$A$30</c:f>
              <c:strCache>
                <c:ptCount val="1"/>
                <c:pt idx="0">
                  <c:v>月見の里南濃運営特別会計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0.06</c:v>
                </c:pt>
                <c:pt idx="4">
                  <c:v>#N/A</c:v>
                </c:pt>
                <c:pt idx="5">
                  <c:v>0.05</c:v>
                </c:pt>
                <c:pt idx="6">
                  <c:v>#N/A</c:v>
                </c:pt>
                <c:pt idx="7">
                  <c:v>0.03</c:v>
                </c:pt>
                <c:pt idx="8">
                  <c:v>#N/A</c:v>
                </c:pt>
                <c:pt idx="9">
                  <c:v>0.02</c:v>
                </c:pt>
              </c:numCache>
            </c:numRef>
          </c:val>
          <c:extLst>
            <c:ext xmlns:c16="http://schemas.microsoft.com/office/drawing/2014/chart" uri="{C3380CC4-5D6E-409C-BE32-E72D297353CC}">
              <c16:uniqueId val="{00000003-AD13-4B33-B4EB-37D56F1CD1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0.12</c:v>
                </c:pt>
                <c:pt idx="4">
                  <c:v>#N/A</c:v>
                </c:pt>
                <c:pt idx="5">
                  <c:v>0.11</c:v>
                </c:pt>
                <c:pt idx="6">
                  <c:v>#N/A</c:v>
                </c:pt>
                <c:pt idx="7">
                  <c:v>0.19</c:v>
                </c:pt>
                <c:pt idx="8">
                  <c:v>#N/A</c:v>
                </c:pt>
                <c:pt idx="9">
                  <c:v>0.18</c:v>
                </c:pt>
              </c:numCache>
            </c:numRef>
          </c:val>
          <c:extLst>
            <c:ext xmlns:c16="http://schemas.microsoft.com/office/drawing/2014/chart" uri="{C3380CC4-5D6E-409C-BE32-E72D297353CC}">
              <c16:uniqueId val="{00000004-AD13-4B33-B4EB-37D56F1CD19A}"/>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2.82</c:v>
                </c:pt>
                <c:pt idx="2">
                  <c:v>#N/A</c:v>
                </c:pt>
                <c:pt idx="3">
                  <c:v>2.77</c:v>
                </c:pt>
                <c:pt idx="4">
                  <c:v>#N/A</c:v>
                </c:pt>
                <c:pt idx="5">
                  <c:v>3.27</c:v>
                </c:pt>
                <c:pt idx="6">
                  <c:v>#N/A</c:v>
                </c:pt>
                <c:pt idx="7">
                  <c:v>4</c:v>
                </c:pt>
                <c:pt idx="8">
                  <c:v>#N/A</c:v>
                </c:pt>
                <c:pt idx="9">
                  <c:v>0.24</c:v>
                </c:pt>
              </c:numCache>
            </c:numRef>
          </c:val>
          <c:extLst>
            <c:ext xmlns:c16="http://schemas.microsoft.com/office/drawing/2014/chart" uri="{C3380CC4-5D6E-409C-BE32-E72D297353CC}">
              <c16:uniqueId val="{00000005-AD13-4B33-B4EB-37D56F1CD19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c:v>
                </c:pt>
                <c:pt idx="2">
                  <c:v>#N/A</c:v>
                </c:pt>
                <c:pt idx="3">
                  <c:v>1.81</c:v>
                </c:pt>
                <c:pt idx="4">
                  <c:v>#N/A</c:v>
                </c:pt>
                <c:pt idx="5">
                  <c:v>3.11</c:v>
                </c:pt>
                <c:pt idx="6">
                  <c:v>#N/A</c:v>
                </c:pt>
                <c:pt idx="7">
                  <c:v>1.78</c:v>
                </c:pt>
                <c:pt idx="8">
                  <c:v>#N/A</c:v>
                </c:pt>
                <c:pt idx="9">
                  <c:v>0.3</c:v>
                </c:pt>
              </c:numCache>
            </c:numRef>
          </c:val>
          <c:extLst>
            <c:ext xmlns:c16="http://schemas.microsoft.com/office/drawing/2014/chart" uri="{C3380CC4-5D6E-409C-BE32-E72D297353CC}">
              <c16:uniqueId val="{00000006-AD13-4B33-B4EB-37D56F1CD19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5.66</c:v>
                </c:pt>
                <c:pt idx="2">
                  <c:v>#N/A</c:v>
                </c:pt>
                <c:pt idx="3">
                  <c:v>8.6300000000000008</c:v>
                </c:pt>
                <c:pt idx="4">
                  <c:v>#N/A</c:v>
                </c:pt>
                <c:pt idx="5">
                  <c:v>9.11</c:v>
                </c:pt>
                <c:pt idx="6">
                  <c:v>#N/A</c:v>
                </c:pt>
                <c:pt idx="7">
                  <c:v>7.38</c:v>
                </c:pt>
                <c:pt idx="8">
                  <c:v>#N/A</c:v>
                </c:pt>
                <c:pt idx="9">
                  <c:v>6.71</c:v>
                </c:pt>
              </c:numCache>
            </c:numRef>
          </c:val>
          <c:extLst>
            <c:ext xmlns:c16="http://schemas.microsoft.com/office/drawing/2014/chart" uri="{C3380CC4-5D6E-409C-BE32-E72D297353CC}">
              <c16:uniqueId val="{00000007-AD13-4B33-B4EB-37D56F1CD19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6.52</c:v>
                </c:pt>
                <c:pt idx="4">
                  <c:v>#N/A</c:v>
                </c:pt>
                <c:pt idx="5">
                  <c:v>6.46</c:v>
                </c:pt>
                <c:pt idx="6">
                  <c:v>#N/A</c:v>
                </c:pt>
                <c:pt idx="7">
                  <c:v>6.71</c:v>
                </c:pt>
                <c:pt idx="8">
                  <c:v>#N/A</c:v>
                </c:pt>
                <c:pt idx="9">
                  <c:v>6.97</c:v>
                </c:pt>
              </c:numCache>
            </c:numRef>
          </c:val>
          <c:extLst>
            <c:ext xmlns:c16="http://schemas.microsoft.com/office/drawing/2014/chart" uri="{C3380CC4-5D6E-409C-BE32-E72D297353CC}">
              <c16:uniqueId val="{00000008-AD13-4B33-B4EB-37D56F1CD1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7.43</c:v>
                </c:pt>
                <c:pt idx="2">
                  <c:v>#N/A</c:v>
                </c:pt>
                <c:pt idx="3">
                  <c:v>8.07</c:v>
                </c:pt>
                <c:pt idx="4">
                  <c:v>#N/A</c:v>
                </c:pt>
                <c:pt idx="5">
                  <c:v>8.68</c:v>
                </c:pt>
                <c:pt idx="6">
                  <c:v>#N/A</c:v>
                </c:pt>
                <c:pt idx="7">
                  <c:v>8.81</c:v>
                </c:pt>
                <c:pt idx="8">
                  <c:v>#N/A</c:v>
                </c:pt>
                <c:pt idx="9">
                  <c:v>7.16</c:v>
                </c:pt>
              </c:numCache>
            </c:numRef>
          </c:val>
          <c:extLst>
            <c:ext xmlns:c16="http://schemas.microsoft.com/office/drawing/2014/chart" uri="{C3380CC4-5D6E-409C-BE32-E72D297353CC}">
              <c16:uniqueId val="{00000009-AD13-4B33-B4EB-37D56F1CD1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1934</c:v>
                </c:pt>
                <c:pt idx="5">
                  <c:v>1885</c:v>
                </c:pt>
                <c:pt idx="8">
                  <c:v>1933</c:v>
                </c:pt>
                <c:pt idx="11">
                  <c:v>1897</c:v>
                </c:pt>
                <c:pt idx="14">
                  <c:v>1910</c:v>
                </c:pt>
              </c:numCache>
            </c:numRef>
          </c:val>
          <c:extLst>
            <c:ext xmlns:c16="http://schemas.microsoft.com/office/drawing/2014/chart" uri="{C3380CC4-5D6E-409C-BE32-E72D297353CC}">
              <c16:uniqueId val="{00000000-72D4-4E89-BFD7-2C01900D29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D4-4E89-BFD7-2C01900D29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D4-4E89-BFD7-2C01900D29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163</c:v>
                </c:pt>
                <c:pt idx="3">
                  <c:v>160</c:v>
                </c:pt>
                <c:pt idx="6">
                  <c:v>137</c:v>
                </c:pt>
                <c:pt idx="9">
                  <c:v>122</c:v>
                </c:pt>
                <c:pt idx="12">
                  <c:v>14</c:v>
                </c:pt>
              </c:numCache>
            </c:numRef>
          </c:val>
          <c:extLst>
            <c:ext xmlns:c16="http://schemas.microsoft.com/office/drawing/2014/chart" uri="{C3380CC4-5D6E-409C-BE32-E72D297353CC}">
              <c16:uniqueId val="{00000003-72D4-4E89-BFD7-2C01900D29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923</c:v>
                </c:pt>
                <c:pt idx="3">
                  <c:v>799</c:v>
                </c:pt>
                <c:pt idx="6">
                  <c:v>791</c:v>
                </c:pt>
                <c:pt idx="9">
                  <c:v>750</c:v>
                </c:pt>
                <c:pt idx="12">
                  <c:v>702</c:v>
                </c:pt>
              </c:numCache>
            </c:numRef>
          </c:val>
          <c:extLst>
            <c:ext xmlns:c16="http://schemas.microsoft.com/office/drawing/2014/chart" uri="{C3380CC4-5D6E-409C-BE32-E72D297353CC}">
              <c16:uniqueId val="{00000004-72D4-4E89-BFD7-2C01900D29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D4-4E89-BFD7-2C01900D29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D4-4E89-BFD7-2C01900D29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1621</c:v>
                </c:pt>
                <c:pt idx="3">
                  <c:v>1652</c:v>
                </c:pt>
                <c:pt idx="6">
                  <c:v>1738</c:v>
                </c:pt>
                <c:pt idx="9">
                  <c:v>1740</c:v>
                </c:pt>
                <c:pt idx="12">
                  <c:v>1779</c:v>
                </c:pt>
              </c:numCache>
            </c:numRef>
          </c:val>
          <c:extLst>
            <c:ext xmlns:c16="http://schemas.microsoft.com/office/drawing/2014/chart" uri="{C3380CC4-5D6E-409C-BE32-E72D297353CC}">
              <c16:uniqueId val="{00000007-72D4-4E89-BFD7-2C01900D29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773</c:v>
                </c:pt>
                <c:pt idx="2">
                  <c:v>#N/A</c:v>
                </c:pt>
                <c:pt idx="3">
                  <c:v>#N/A</c:v>
                </c:pt>
                <c:pt idx="4">
                  <c:v>726</c:v>
                </c:pt>
                <c:pt idx="5">
                  <c:v>#N/A</c:v>
                </c:pt>
                <c:pt idx="6">
                  <c:v>#N/A</c:v>
                </c:pt>
                <c:pt idx="7">
                  <c:v>733</c:v>
                </c:pt>
                <c:pt idx="8">
                  <c:v>#N/A</c:v>
                </c:pt>
                <c:pt idx="9">
                  <c:v>#N/A</c:v>
                </c:pt>
                <c:pt idx="10">
                  <c:v>715</c:v>
                </c:pt>
                <c:pt idx="11">
                  <c:v>#N/A</c:v>
                </c:pt>
                <c:pt idx="12">
                  <c:v>#N/A</c:v>
                </c:pt>
                <c:pt idx="13">
                  <c:v>585</c:v>
                </c:pt>
                <c:pt idx="14">
                  <c:v>#N/A</c:v>
                </c:pt>
              </c:numCache>
            </c:numRef>
          </c:val>
          <c:smooth val="0"/>
          <c:extLst>
            <c:ext xmlns:c16="http://schemas.microsoft.com/office/drawing/2014/chart" uri="{C3380CC4-5D6E-409C-BE32-E72D297353CC}">
              <c16:uniqueId val="{00000008-72D4-4E89-BFD7-2C01900D29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21320</c:v>
                </c:pt>
                <c:pt idx="5">
                  <c:v>20979</c:v>
                </c:pt>
                <c:pt idx="8">
                  <c:v>20210</c:v>
                </c:pt>
                <c:pt idx="11">
                  <c:v>19977</c:v>
                </c:pt>
                <c:pt idx="14">
                  <c:v>19822</c:v>
                </c:pt>
              </c:numCache>
            </c:numRef>
          </c:val>
          <c:extLst>
            <c:ext xmlns:c16="http://schemas.microsoft.com/office/drawing/2014/chart" uri="{C3380CC4-5D6E-409C-BE32-E72D297353CC}">
              <c16:uniqueId val="{00000000-766D-4AE3-8E37-38C5F47F21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153</c:v>
                </c:pt>
                <c:pt idx="5">
                  <c:v>113</c:v>
                </c:pt>
                <c:pt idx="8">
                  <c:v>100</c:v>
                </c:pt>
                <c:pt idx="11">
                  <c:v>100</c:v>
                </c:pt>
                <c:pt idx="14">
                  <c:v>98</c:v>
                </c:pt>
              </c:numCache>
            </c:numRef>
          </c:val>
          <c:extLst>
            <c:ext xmlns:c16="http://schemas.microsoft.com/office/drawing/2014/chart" uri="{C3380CC4-5D6E-409C-BE32-E72D297353CC}">
              <c16:uniqueId val="{00000001-766D-4AE3-8E37-38C5F47F21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5347</c:v>
                </c:pt>
                <c:pt idx="5">
                  <c:v>4909</c:v>
                </c:pt>
                <c:pt idx="8">
                  <c:v>6117</c:v>
                </c:pt>
                <c:pt idx="11">
                  <c:v>6313</c:v>
                </c:pt>
                <c:pt idx="14">
                  <c:v>7344</c:v>
                </c:pt>
              </c:numCache>
            </c:numRef>
          </c:val>
          <c:extLst>
            <c:ext xmlns:c16="http://schemas.microsoft.com/office/drawing/2014/chart" uri="{C3380CC4-5D6E-409C-BE32-E72D297353CC}">
              <c16:uniqueId val="{00000002-766D-4AE3-8E37-38C5F47F21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6D-4AE3-8E37-38C5F47F21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6D-4AE3-8E37-38C5F47F21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6D-4AE3-8E37-38C5F47F21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107</c:v>
                </c:pt>
                <c:pt idx="12">
                  <c:v>392</c:v>
                </c:pt>
              </c:numCache>
            </c:numRef>
          </c:val>
          <c:extLst>
            <c:ext xmlns:c16="http://schemas.microsoft.com/office/drawing/2014/chart" uri="{C3380CC4-5D6E-409C-BE32-E72D297353CC}">
              <c16:uniqueId val="{00000006-766D-4AE3-8E37-38C5F47F21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550</c:v>
                </c:pt>
                <c:pt idx="3">
                  <c:v>481</c:v>
                </c:pt>
                <c:pt idx="6">
                  <c:v>465</c:v>
                </c:pt>
                <c:pt idx="9">
                  <c:v>581</c:v>
                </c:pt>
                <c:pt idx="12">
                  <c:v>557</c:v>
                </c:pt>
              </c:numCache>
            </c:numRef>
          </c:val>
          <c:extLst>
            <c:ext xmlns:c16="http://schemas.microsoft.com/office/drawing/2014/chart" uri="{C3380CC4-5D6E-409C-BE32-E72D297353CC}">
              <c16:uniqueId val="{00000007-766D-4AE3-8E37-38C5F47F21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12641</c:v>
                </c:pt>
                <c:pt idx="3">
                  <c:v>12401</c:v>
                </c:pt>
                <c:pt idx="6">
                  <c:v>12335</c:v>
                </c:pt>
                <c:pt idx="9">
                  <c:v>12064</c:v>
                </c:pt>
                <c:pt idx="12">
                  <c:v>11931</c:v>
                </c:pt>
              </c:numCache>
            </c:numRef>
          </c:val>
          <c:extLst>
            <c:ext xmlns:c16="http://schemas.microsoft.com/office/drawing/2014/chart" uri="{C3380CC4-5D6E-409C-BE32-E72D297353CC}">
              <c16:uniqueId val="{00000008-766D-4AE3-8E37-38C5F47F21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226</c:v>
                </c:pt>
              </c:numCache>
            </c:numRef>
          </c:val>
          <c:extLst>
            <c:ext xmlns:c16="http://schemas.microsoft.com/office/drawing/2014/chart" uri="{C3380CC4-5D6E-409C-BE32-E72D297353CC}">
              <c16:uniqueId val="{00000009-766D-4AE3-8E37-38C5F47F21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17644</c:v>
                </c:pt>
                <c:pt idx="3">
                  <c:v>17267</c:v>
                </c:pt>
                <c:pt idx="6">
                  <c:v>16504</c:v>
                </c:pt>
                <c:pt idx="9">
                  <c:v>16478</c:v>
                </c:pt>
                <c:pt idx="12">
                  <c:v>16702</c:v>
                </c:pt>
              </c:numCache>
            </c:numRef>
          </c:val>
          <c:extLst>
            <c:ext xmlns:c16="http://schemas.microsoft.com/office/drawing/2014/chart" uri="{C3380CC4-5D6E-409C-BE32-E72D297353CC}">
              <c16:uniqueId val="{0000000A-766D-4AE3-8E37-38C5F47F21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4015</c:v>
                </c:pt>
                <c:pt idx="2">
                  <c:v>#N/A</c:v>
                </c:pt>
                <c:pt idx="3">
                  <c:v>#N/A</c:v>
                </c:pt>
                <c:pt idx="4">
                  <c:v>4147</c:v>
                </c:pt>
                <c:pt idx="5">
                  <c:v>#N/A</c:v>
                </c:pt>
                <c:pt idx="6">
                  <c:v>#N/A</c:v>
                </c:pt>
                <c:pt idx="7">
                  <c:v>2877</c:v>
                </c:pt>
                <c:pt idx="8">
                  <c:v>#N/A</c:v>
                </c:pt>
                <c:pt idx="9">
                  <c:v>#N/A</c:v>
                </c:pt>
                <c:pt idx="10">
                  <c:v>2841</c:v>
                </c:pt>
                <c:pt idx="11">
                  <c:v>#N/A</c:v>
                </c:pt>
                <c:pt idx="12">
                  <c:v>#N/A</c:v>
                </c:pt>
                <c:pt idx="13">
                  <c:v>2543</c:v>
                </c:pt>
                <c:pt idx="14">
                  <c:v>#N/A</c:v>
                </c:pt>
              </c:numCache>
            </c:numRef>
          </c:val>
          <c:smooth val="0"/>
          <c:extLst>
            <c:ext xmlns:c16="http://schemas.microsoft.com/office/drawing/2014/chart" uri="{C3380CC4-5D6E-409C-BE32-E72D297353CC}">
              <c16:uniqueId val="{0000000B-766D-4AE3-8E37-38C5F47F21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2149</c:v>
                </c:pt>
                <c:pt idx="1">
                  <c:v>2752</c:v>
                </c:pt>
                <c:pt idx="2">
                  <c:v>3051</c:v>
                </c:pt>
              </c:numCache>
            </c:numRef>
          </c:val>
          <c:extLst>
            <c:ext xmlns:c16="http://schemas.microsoft.com/office/drawing/2014/chart" uri="{C3380CC4-5D6E-409C-BE32-E72D297353CC}">
              <c16:uniqueId val="{00000000-33E1-422A-ADD8-6A3082362F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894</c:v>
                </c:pt>
                <c:pt idx="1">
                  <c:v>528</c:v>
                </c:pt>
                <c:pt idx="2">
                  <c:v>580</c:v>
                </c:pt>
              </c:numCache>
            </c:numRef>
          </c:val>
          <c:extLst>
            <c:ext xmlns:c16="http://schemas.microsoft.com/office/drawing/2014/chart" uri="{C3380CC4-5D6E-409C-BE32-E72D297353CC}">
              <c16:uniqueId val="{00000001-33E1-422A-ADD8-6A3082362F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1938</c:v>
                </c:pt>
                <c:pt idx="1">
                  <c:v>2517</c:v>
                </c:pt>
                <c:pt idx="2">
                  <c:v>2665</c:v>
                </c:pt>
              </c:numCache>
            </c:numRef>
          </c:val>
          <c:extLst>
            <c:ext xmlns:c16="http://schemas.microsoft.com/office/drawing/2014/chart" uri="{C3380CC4-5D6E-409C-BE32-E72D297353CC}">
              <c16:uniqueId val="{00000002-33E1-422A-ADD8-6A3082362F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32,084
30,936
112.03
18,717,924
17,949,601
711,109
10,544,303
16,702,291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年度と比較して</a:t>
          </a:r>
          <a:r>
            <a:rPr kumimoji="1" lang="en-US" altLang="ja-JP" sz="900">
              <a:solidFill>
                <a:schemeClr val="dk1"/>
              </a:solidFill>
              <a:effectLst/>
              <a:latin typeface="+mn-lt"/>
              <a:ea typeface="+mn-ea"/>
              <a:cs typeface="+mn-cs"/>
            </a:rPr>
            <a:t>0.02</a:t>
          </a:r>
          <a:r>
            <a:rPr kumimoji="1" lang="ja-JP" altLang="en-US" sz="900">
              <a:solidFill>
                <a:schemeClr val="dk1"/>
              </a:solidFill>
              <a:effectLst/>
              <a:latin typeface="+mn-lt"/>
              <a:ea typeface="+mn-ea"/>
              <a:cs typeface="+mn-cs"/>
            </a:rPr>
            <a:t>ポイント</a:t>
          </a:r>
          <a:r>
            <a:rPr kumimoji="1" lang="ja-JP" altLang="ja-JP" sz="900">
              <a:solidFill>
                <a:schemeClr val="dk1"/>
              </a:solidFill>
              <a:effectLst/>
              <a:latin typeface="+mn-lt"/>
              <a:ea typeface="+mn-ea"/>
              <a:cs typeface="+mn-cs"/>
            </a:rPr>
            <a:t>の減となり、いまだ全国・県平均を下回っている状況である。</a:t>
          </a:r>
          <a:endParaRPr lang="ja-JP" altLang="ja-JP" sz="900">
            <a:effectLst/>
          </a:endParaRPr>
        </a:p>
        <a:p>
          <a:r>
            <a:rPr kumimoji="1" lang="ja-JP" altLang="ja-JP" sz="900">
              <a:solidFill>
                <a:schemeClr val="dk1"/>
              </a:solidFill>
              <a:effectLst/>
              <a:latin typeface="+mn-lt"/>
              <a:ea typeface="+mn-ea"/>
              <a:cs typeface="+mn-cs"/>
            </a:rPr>
            <a:t>　普通交付税の合併算定替は令和元年度で終了し、令和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年度からは一本算定となり、額算定の特例を受けることができなくなった中で、「</a:t>
          </a:r>
          <a:r>
            <a:rPr kumimoji="1" lang="ja-JP" altLang="en-US" sz="900">
              <a:solidFill>
                <a:schemeClr val="dk1"/>
              </a:solidFill>
              <a:effectLst/>
              <a:latin typeface="+mn-lt"/>
              <a:ea typeface="+mn-ea"/>
              <a:cs typeface="+mn-cs"/>
            </a:rPr>
            <a:t>社会福祉費</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清掃費</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、「地域振興費（人口）」</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などにより基準財政需要額は</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a:t>
          </a:r>
          <a:r>
            <a:rPr kumimoji="1" lang="ja-JP" altLang="en-US" sz="900">
              <a:solidFill>
                <a:schemeClr val="dk1"/>
              </a:solidFill>
              <a:effectLst/>
              <a:latin typeface="+mn-lt"/>
              <a:ea typeface="+mn-ea"/>
              <a:cs typeface="+mn-cs"/>
            </a:rPr>
            <a:t>。一方、</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地方消費税交付金</a:t>
          </a:r>
          <a:r>
            <a:rPr kumimoji="1" lang="ja-JP" altLang="ja-JP" sz="900">
              <a:solidFill>
                <a:schemeClr val="dk1"/>
              </a:solidFill>
              <a:effectLst/>
              <a:latin typeface="+mn-lt"/>
              <a:ea typeface="+mn-ea"/>
              <a:cs typeface="+mn-cs"/>
            </a:rPr>
            <a:t>」や「</a:t>
          </a:r>
          <a:r>
            <a:rPr kumimoji="1" lang="ja-JP" altLang="en-US" sz="900">
              <a:solidFill>
                <a:schemeClr val="dk1"/>
              </a:solidFill>
              <a:effectLst/>
              <a:latin typeface="+mn-lt"/>
              <a:ea typeface="+mn-ea"/>
              <a:cs typeface="+mn-cs"/>
            </a:rPr>
            <a:t>市町村たばこ税</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、「配当割交付金」</a:t>
          </a:r>
          <a:r>
            <a:rPr kumimoji="1" lang="ja-JP" altLang="ja-JP" sz="900">
              <a:solidFill>
                <a:schemeClr val="dk1"/>
              </a:solidFill>
              <a:effectLst/>
              <a:latin typeface="+mn-lt"/>
              <a:ea typeface="+mn-ea"/>
              <a:cs typeface="+mn-cs"/>
            </a:rPr>
            <a:t>の増</a:t>
          </a:r>
          <a:r>
            <a:rPr kumimoji="1" lang="ja-JP" altLang="en-US" sz="900">
              <a:solidFill>
                <a:schemeClr val="dk1"/>
              </a:solidFill>
              <a:effectLst/>
              <a:latin typeface="+mn-lt"/>
              <a:ea typeface="+mn-ea"/>
              <a:cs typeface="+mn-cs"/>
            </a:rPr>
            <a:t>などにより</a:t>
          </a:r>
          <a:r>
            <a:rPr kumimoji="1" lang="ja-JP" altLang="ja-JP" sz="900">
              <a:solidFill>
                <a:schemeClr val="dk1"/>
              </a:solidFill>
              <a:effectLst/>
              <a:latin typeface="+mn-lt"/>
              <a:ea typeface="+mn-ea"/>
              <a:cs typeface="+mn-cs"/>
            </a:rPr>
            <a:t>基準財政収入額</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増加した。</a:t>
          </a:r>
          <a:r>
            <a:rPr kumimoji="1" lang="en-US" altLang="ja-JP" sz="900">
              <a:solidFill>
                <a:schemeClr val="dk1"/>
              </a:solidFill>
              <a:effectLst/>
              <a:latin typeface="+mn-lt"/>
              <a:ea typeface="+mn-ea"/>
              <a:cs typeface="+mn-cs"/>
            </a:rPr>
            <a:t/>
          </a:r>
          <a:br>
            <a:rPr kumimoji="1" lang="en-US" altLang="ja-JP" sz="900">
              <a:solidFill>
                <a:schemeClr val="dk1"/>
              </a:solidFill>
              <a:effectLst/>
              <a:latin typeface="+mn-lt"/>
              <a:ea typeface="+mn-ea"/>
              <a:cs typeface="+mn-cs"/>
            </a:rPr>
          </a:br>
          <a:r>
            <a:rPr kumimoji="1" lang="ja-JP" altLang="ja-JP" sz="900">
              <a:solidFill>
                <a:schemeClr val="dk1"/>
              </a:solidFill>
              <a:effectLst/>
              <a:latin typeface="+mn-lt"/>
              <a:ea typeface="+mn-ea"/>
              <a:cs typeface="+mn-cs"/>
            </a:rPr>
            <a:t>　結果として、財政力指数は減となったが、単年度及び</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か年平均と同水準を維持して</a:t>
          </a:r>
          <a:r>
            <a:rPr kumimoji="1" lang="ja-JP" altLang="en-US" sz="900">
              <a:solidFill>
                <a:schemeClr val="dk1"/>
              </a:solidFill>
              <a:effectLst/>
              <a:latin typeface="+mn-lt"/>
              <a:ea typeface="+mn-ea"/>
              <a:cs typeface="+mn-cs"/>
            </a:rPr>
            <a:t>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引き続き、</a:t>
          </a:r>
          <a:r>
            <a:rPr kumimoji="1" lang="ja-JP" altLang="en-US" sz="900">
              <a:solidFill>
                <a:schemeClr val="dk1"/>
              </a:solidFill>
              <a:effectLst/>
              <a:latin typeface="+mn-lt"/>
              <a:ea typeface="+mn-ea"/>
              <a:cs typeface="+mn-cs"/>
            </a:rPr>
            <a:t>行財政改革の取組みによる</a:t>
          </a:r>
          <a:r>
            <a:rPr kumimoji="1" lang="ja-JP" altLang="ja-JP" sz="900">
              <a:solidFill>
                <a:schemeClr val="dk1"/>
              </a:solidFill>
              <a:effectLst/>
              <a:latin typeface="+mn-lt"/>
              <a:ea typeface="+mn-ea"/>
              <a:cs typeface="+mn-cs"/>
            </a:rPr>
            <a:t>歳入確保</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歳出抑制を図りながら、財政基盤の強化に努める。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27940</xdr:rowOff>
    </xdr:from>
    <xdr:to>
      <xdr:col>23</xdr:col>
      <xdr:colOff>133350</xdr:colOff>
      <xdr:row>41</xdr:row>
      <xdr:rowOff>76200</xdr:rowOff>
    </xdr:to>
    <xdr:cxnSp macro="">
      <xdr:nvCxnSpPr>
        <xdr:cNvPr id="67" name="直線コネクタ 66"/>
        <xdr:cNvCxnSpPr/>
      </xdr:nvCxnSpPr>
      <xdr:spPr>
        <a:xfrm>
          <a:off x="4114800" y="70573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27940</xdr:rowOff>
    </xdr:to>
    <xdr:cxnSp macro="">
      <xdr:nvCxnSpPr>
        <xdr:cNvPr id="70" name="直線コネクタ 69"/>
        <xdr:cNvCxnSpPr/>
      </xdr:nvCxnSpPr>
      <xdr:spPr>
        <a:xfrm>
          <a:off x="3225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xdr:cNvCxnSpPr/>
      </xdr:nvCxnSpPr>
      <xdr:spPr>
        <a:xfrm>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6" name="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7"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148590</xdr:rowOff>
    </xdr:from>
    <xdr:to>
      <xdr:col>19</xdr:col>
      <xdr:colOff>184150</xdr:colOff>
      <xdr:row>41</xdr:row>
      <xdr:rowOff>78740</xdr:rowOff>
    </xdr:to>
    <xdr:sp macro="" textlink="">
      <xdr:nvSpPr>
        <xdr:cNvPr id="88" name="楕円 87"/>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89" name="テキスト ボックス 88"/>
        <xdr:cNvSpPr txBox="1"/>
      </xdr:nvSpPr>
      <xdr:spPr>
        <a:xfrm>
          <a:off x="3733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年度の経常収支比率は</a:t>
          </a:r>
          <a:r>
            <a:rPr kumimoji="1" lang="en-US" altLang="ja-JP" sz="800">
              <a:solidFill>
                <a:schemeClr val="dk1"/>
              </a:solidFill>
              <a:effectLst/>
              <a:latin typeface="+mn-lt"/>
              <a:ea typeface="+mn-ea"/>
              <a:cs typeface="+mn-cs"/>
            </a:rPr>
            <a:t>88.8%</a:t>
          </a:r>
          <a:r>
            <a:rPr kumimoji="1" lang="ja-JP" altLang="ja-JP" sz="800">
              <a:solidFill>
                <a:schemeClr val="dk1"/>
              </a:solidFill>
              <a:effectLst/>
              <a:latin typeface="+mn-lt"/>
              <a:ea typeface="+mn-ea"/>
              <a:cs typeface="+mn-cs"/>
            </a:rPr>
            <a:t>となり、前年度から</a:t>
          </a:r>
          <a:r>
            <a:rPr kumimoji="1" lang="en-US" altLang="ja-JP" sz="800">
              <a:solidFill>
                <a:schemeClr val="dk1"/>
              </a:solidFill>
              <a:effectLst/>
              <a:latin typeface="+mn-lt"/>
              <a:ea typeface="+mn-ea"/>
              <a:cs typeface="+mn-cs"/>
            </a:rPr>
            <a:t>0.3</a:t>
          </a:r>
          <a:r>
            <a:rPr kumimoji="1" lang="ja-JP" altLang="ja-JP" sz="800">
              <a:solidFill>
                <a:schemeClr val="dk1"/>
              </a:solidFill>
              <a:effectLst/>
              <a:latin typeface="+mn-lt"/>
              <a:ea typeface="+mn-ea"/>
              <a:cs typeface="+mn-cs"/>
            </a:rPr>
            <a:t>ポイントの</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a:t>
          </a:r>
          <a:endParaRPr lang="ja-JP" altLang="ja-JP" sz="800">
            <a:effectLst/>
          </a:endParaRPr>
        </a:p>
        <a:p>
          <a:r>
            <a:rPr kumimoji="1" lang="ja-JP" altLang="ja-JP" sz="800">
              <a:solidFill>
                <a:schemeClr val="dk1"/>
              </a:solidFill>
              <a:effectLst/>
              <a:latin typeface="+mn-lt"/>
              <a:ea typeface="+mn-ea"/>
              <a:cs typeface="+mn-cs"/>
            </a:rPr>
            <a:t>　比率の分母となる「経常一般財源総額＋減税補填債＋臨時財政対策債」は</a:t>
          </a:r>
          <a:r>
            <a:rPr kumimoji="1" lang="ja-JP" altLang="en-US" sz="800">
              <a:solidFill>
                <a:schemeClr val="dk1"/>
              </a:solidFill>
              <a:effectLst/>
              <a:latin typeface="+mn-lt"/>
              <a:ea typeface="+mn-ea"/>
              <a:cs typeface="+mn-cs"/>
            </a:rPr>
            <a:t>地方譲与税</a:t>
          </a:r>
          <a:r>
            <a:rPr kumimoji="1" lang="ja-JP" altLang="ja-JP" sz="800">
              <a:solidFill>
                <a:schemeClr val="dk1"/>
              </a:solidFill>
              <a:effectLst/>
              <a:latin typeface="+mn-lt"/>
              <a:ea typeface="+mn-ea"/>
              <a:cs typeface="+mn-cs"/>
            </a:rPr>
            <a:t>や地方交付税等が増となったものの、</a:t>
          </a:r>
          <a:r>
            <a:rPr kumimoji="1" lang="ja-JP" altLang="en-US" sz="800">
              <a:solidFill>
                <a:schemeClr val="dk1"/>
              </a:solidFill>
              <a:effectLst/>
              <a:latin typeface="+mn-lt"/>
              <a:ea typeface="+mn-ea"/>
              <a:cs typeface="+mn-cs"/>
            </a:rPr>
            <a:t>地方税</a:t>
          </a:r>
          <a:r>
            <a:rPr kumimoji="1" lang="ja-JP" altLang="ja-JP" sz="800">
              <a:solidFill>
                <a:schemeClr val="dk1"/>
              </a:solidFill>
              <a:effectLst/>
              <a:latin typeface="+mn-lt"/>
              <a:ea typeface="+mn-ea"/>
              <a:cs typeface="+mn-cs"/>
            </a:rPr>
            <a:t>や臨時財政対策債等の減により、前年度と比べ</a:t>
          </a:r>
          <a:r>
            <a:rPr kumimoji="1" lang="en-US" altLang="ja-JP" sz="800">
              <a:solidFill>
                <a:schemeClr val="dk1"/>
              </a:solidFill>
              <a:effectLst/>
              <a:latin typeface="+mn-lt"/>
              <a:ea typeface="+mn-ea"/>
              <a:cs typeface="+mn-cs"/>
            </a:rPr>
            <a:t>85,393</a:t>
          </a:r>
          <a:r>
            <a:rPr kumimoji="1" lang="ja-JP" altLang="ja-JP" sz="800">
              <a:solidFill>
                <a:schemeClr val="dk1"/>
              </a:solidFill>
              <a:effectLst/>
              <a:latin typeface="+mn-lt"/>
              <a:ea typeface="+mn-ea"/>
              <a:cs typeface="+mn-cs"/>
            </a:rPr>
            <a:t>千円の減となった。　</a:t>
          </a:r>
          <a:endParaRPr lang="ja-JP" altLang="ja-JP" sz="800">
            <a:effectLst/>
          </a:endParaRPr>
        </a:p>
        <a:p>
          <a:r>
            <a:rPr kumimoji="1" lang="ja-JP" altLang="ja-JP" sz="800">
              <a:solidFill>
                <a:schemeClr val="dk1"/>
              </a:solidFill>
              <a:effectLst/>
              <a:latin typeface="+mn-lt"/>
              <a:ea typeface="+mn-ea"/>
              <a:cs typeface="+mn-cs"/>
            </a:rPr>
            <a:t>　一方</a:t>
          </a:r>
          <a:r>
            <a:rPr kumimoji="1" lang="ja-JP" altLang="en-US" sz="800">
              <a:solidFill>
                <a:schemeClr val="dk1"/>
              </a:solidFill>
              <a:effectLst/>
              <a:latin typeface="+mn-lt"/>
              <a:ea typeface="+mn-ea"/>
              <a:cs typeface="+mn-cs"/>
            </a:rPr>
            <a:t>で</a:t>
          </a:r>
          <a:r>
            <a:rPr kumimoji="1" lang="ja-JP" altLang="ja-JP" sz="800">
              <a:solidFill>
                <a:schemeClr val="dk1"/>
              </a:solidFill>
              <a:effectLst/>
              <a:latin typeface="+mn-lt"/>
              <a:ea typeface="+mn-ea"/>
              <a:cs typeface="+mn-cs"/>
            </a:rPr>
            <a:t>、比率の分子となる「経常的経費充当一般財源」</a:t>
          </a:r>
          <a:r>
            <a:rPr kumimoji="1" lang="ja-JP" altLang="en-US" sz="800">
              <a:solidFill>
                <a:schemeClr val="dk1"/>
              </a:solidFill>
              <a:effectLst/>
              <a:latin typeface="+mn-lt"/>
              <a:ea typeface="+mn-ea"/>
              <a:cs typeface="+mn-cs"/>
            </a:rPr>
            <a:t>も</a:t>
          </a:r>
          <a:r>
            <a:rPr kumimoji="1" lang="ja-JP" altLang="ja-JP" sz="800">
              <a:solidFill>
                <a:schemeClr val="dk1"/>
              </a:solidFill>
              <a:effectLst/>
              <a:latin typeface="+mn-lt"/>
              <a:ea typeface="+mn-ea"/>
              <a:cs typeface="+mn-cs"/>
            </a:rPr>
            <a:t>前年度と比べ</a:t>
          </a:r>
          <a:r>
            <a:rPr kumimoji="1" lang="en-US" altLang="ja-JP" sz="800">
              <a:solidFill>
                <a:schemeClr val="dk1"/>
              </a:solidFill>
              <a:effectLst/>
              <a:latin typeface="+mn-lt"/>
              <a:ea typeface="+mn-ea"/>
              <a:cs typeface="+mn-cs"/>
            </a:rPr>
            <a:t>102,328</a:t>
          </a:r>
          <a:r>
            <a:rPr kumimoji="1" lang="ja-JP" altLang="ja-JP" sz="800">
              <a:solidFill>
                <a:schemeClr val="dk1"/>
              </a:solidFill>
              <a:effectLst/>
              <a:latin typeface="+mn-lt"/>
              <a:ea typeface="+mn-ea"/>
              <a:cs typeface="+mn-cs"/>
            </a:rPr>
            <a:t>千円の</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となった。主な要因として、人件費</a:t>
          </a:r>
          <a:r>
            <a:rPr kumimoji="1" lang="ja-JP" altLang="en-US" sz="800">
              <a:solidFill>
                <a:schemeClr val="dk1"/>
              </a:solidFill>
              <a:effectLst/>
              <a:latin typeface="+mn-lt"/>
              <a:ea typeface="+mn-ea"/>
              <a:cs typeface="+mn-cs"/>
            </a:rPr>
            <a:t>が</a:t>
          </a:r>
          <a:r>
            <a:rPr kumimoji="1" lang="ja-JP" altLang="ja-JP" sz="800">
              <a:solidFill>
                <a:schemeClr val="dk1"/>
              </a:solidFill>
              <a:effectLst/>
              <a:latin typeface="+mn-lt"/>
              <a:ea typeface="+mn-ea"/>
              <a:cs typeface="+mn-cs"/>
            </a:rPr>
            <a:t>前年度と比べ</a:t>
          </a:r>
          <a:r>
            <a:rPr kumimoji="1" lang="ja-JP" altLang="en-US" sz="800">
              <a:solidFill>
                <a:schemeClr val="dk1"/>
              </a:solidFill>
              <a:effectLst/>
              <a:latin typeface="+mn-lt"/>
              <a:ea typeface="+mn-ea"/>
              <a:cs typeface="+mn-cs"/>
            </a:rPr>
            <a:t>て</a:t>
          </a:r>
          <a:r>
            <a:rPr kumimoji="1" lang="en-US" altLang="ja-JP" sz="800">
              <a:solidFill>
                <a:schemeClr val="dk1"/>
              </a:solidFill>
              <a:effectLst/>
              <a:latin typeface="+mn-lt"/>
              <a:ea typeface="+mn-ea"/>
              <a:cs typeface="+mn-cs"/>
            </a:rPr>
            <a:t>67,862</a:t>
          </a:r>
          <a:r>
            <a:rPr kumimoji="1" lang="ja-JP" altLang="ja-JP" sz="800">
              <a:solidFill>
                <a:schemeClr val="dk1"/>
              </a:solidFill>
              <a:effectLst/>
              <a:latin typeface="+mn-lt"/>
              <a:ea typeface="+mn-ea"/>
              <a:cs typeface="+mn-cs"/>
            </a:rPr>
            <a:t>千円</a:t>
          </a:r>
          <a:r>
            <a:rPr kumimoji="1" lang="ja-JP" altLang="en-US" sz="800">
              <a:solidFill>
                <a:schemeClr val="dk1"/>
              </a:solidFill>
              <a:effectLst/>
              <a:latin typeface="+mn-lt"/>
              <a:ea typeface="+mn-ea"/>
              <a:cs typeface="+mn-cs"/>
            </a:rPr>
            <a:t>の増、公債費が前年度と比べて</a:t>
          </a:r>
          <a:r>
            <a:rPr kumimoji="1" lang="en-US" altLang="ja-JP" sz="800">
              <a:solidFill>
                <a:schemeClr val="dk1"/>
              </a:solidFill>
              <a:effectLst/>
              <a:latin typeface="+mn-lt"/>
              <a:ea typeface="+mn-ea"/>
              <a:cs typeface="+mn-cs"/>
            </a:rPr>
            <a:t>38,825</a:t>
          </a:r>
          <a:r>
            <a:rPr kumimoji="1" lang="ja-JP" altLang="en-US" sz="800">
              <a:solidFill>
                <a:schemeClr val="dk1"/>
              </a:solidFill>
              <a:effectLst/>
              <a:latin typeface="+mn-lt"/>
              <a:ea typeface="+mn-ea"/>
              <a:cs typeface="+mn-cs"/>
            </a:rPr>
            <a:t>千円の増</a:t>
          </a:r>
          <a:r>
            <a:rPr kumimoji="1" lang="ja-JP" altLang="ja-JP" sz="800">
              <a:solidFill>
                <a:schemeClr val="dk1"/>
              </a:solidFill>
              <a:effectLst/>
              <a:latin typeface="+mn-lt"/>
              <a:ea typeface="+mn-ea"/>
              <a:cs typeface="+mn-cs"/>
            </a:rPr>
            <a:t>となったものの、物件費</a:t>
          </a:r>
          <a:r>
            <a:rPr kumimoji="1" lang="ja-JP" altLang="en-US" sz="800">
              <a:solidFill>
                <a:schemeClr val="dk1"/>
              </a:solidFill>
              <a:effectLst/>
              <a:latin typeface="+mn-lt"/>
              <a:ea typeface="+mn-ea"/>
              <a:cs typeface="+mn-cs"/>
            </a:rPr>
            <a:t>が前年度と比べて</a:t>
          </a:r>
          <a:r>
            <a:rPr kumimoji="1" lang="en-US" altLang="ja-JP" sz="800">
              <a:solidFill>
                <a:schemeClr val="dk1"/>
              </a:solidFill>
              <a:effectLst/>
              <a:latin typeface="+mn-lt"/>
              <a:ea typeface="+mn-ea"/>
              <a:cs typeface="+mn-cs"/>
            </a:rPr>
            <a:t>51,602</a:t>
          </a:r>
          <a:r>
            <a:rPr kumimoji="1" lang="ja-JP" altLang="en-US" sz="800">
              <a:solidFill>
                <a:schemeClr val="dk1"/>
              </a:solidFill>
              <a:effectLst/>
              <a:latin typeface="+mn-lt"/>
              <a:ea typeface="+mn-ea"/>
              <a:cs typeface="+mn-cs"/>
            </a:rPr>
            <a:t>千円の減、補助費等が前年度と比べて</a:t>
          </a:r>
          <a:r>
            <a:rPr kumimoji="1" lang="en-US" altLang="ja-JP" sz="800">
              <a:solidFill>
                <a:schemeClr val="dk1"/>
              </a:solidFill>
              <a:effectLst/>
              <a:latin typeface="+mn-lt"/>
              <a:ea typeface="+mn-ea"/>
              <a:cs typeface="+mn-cs"/>
            </a:rPr>
            <a:t>180,326</a:t>
          </a:r>
          <a:r>
            <a:rPr kumimoji="1" lang="ja-JP" altLang="en-US" sz="800">
              <a:solidFill>
                <a:schemeClr val="dk1"/>
              </a:solidFill>
              <a:effectLst/>
              <a:latin typeface="+mn-lt"/>
              <a:ea typeface="+mn-ea"/>
              <a:cs typeface="+mn-cs"/>
            </a:rPr>
            <a:t>千円の減となるなど全体で</a:t>
          </a:r>
          <a:r>
            <a:rPr kumimoji="1" lang="en-US" altLang="ja-JP" sz="800">
              <a:solidFill>
                <a:schemeClr val="dk1"/>
              </a:solidFill>
              <a:effectLst/>
              <a:latin typeface="+mn-lt"/>
              <a:ea typeface="+mn-ea"/>
              <a:cs typeface="+mn-cs"/>
            </a:rPr>
            <a:t>102,328</a:t>
          </a:r>
          <a:r>
            <a:rPr kumimoji="1" lang="ja-JP" altLang="en-US" sz="800">
              <a:solidFill>
                <a:schemeClr val="dk1"/>
              </a:solidFill>
              <a:effectLst/>
              <a:latin typeface="+mn-lt"/>
              <a:ea typeface="+mn-ea"/>
              <a:cs typeface="+mn-cs"/>
            </a:rPr>
            <a:t>千円の減となった。</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結果、比率の分母</a:t>
          </a:r>
          <a:r>
            <a:rPr kumimoji="1" lang="ja-JP" altLang="en-US" sz="800">
              <a:solidFill>
                <a:schemeClr val="dk1"/>
              </a:solidFill>
              <a:effectLst/>
              <a:latin typeface="+mn-lt"/>
              <a:ea typeface="+mn-ea"/>
              <a:cs typeface="+mn-cs"/>
            </a:rPr>
            <a:t>・分子ともに</a:t>
          </a:r>
          <a:r>
            <a:rPr kumimoji="1" lang="ja-JP" altLang="ja-JP" sz="800">
              <a:solidFill>
                <a:schemeClr val="dk1"/>
              </a:solidFill>
              <a:effectLst/>
              <a:latin typeface="+mn-lt"/>
              <a:ea typeface="+mn-ea"/>
              <a:cs typeface="+mn-cs"/>
            </a:rPr>
            <a:t>減小し、</a:t>
          </a:r>
          <a:r>
            <a:rPr kumimoji="1" lang="ja-JP" altLang="en-US" sz="800">
              <a:solidFill>
                <a:schemeClr val="dk1"/>
              </a:solidFill>
              <a:effectLst/>
              <a:latin typeface="+mn-lt"/>
              <a:ea typeface="+mn-ea"/>
              <a:cs typeface="+mn-cs"/>
            </a:rPr>
            <a:t>減少率が分母より</a:t>
          </a:r>
          <a:r>
            <a:rPr kumimoji="1" lang="ja-JP" altLang="ja-JP" sz="800">
              <a:solidFill>
                <a:schemeClr val="dk1"/>
              </a:solidFill>
              <a:effectLst/>
              <a:latin typeface="+mn-lt"/>
              <a:ea typeface="+mn-ea"/>
              <a:cs typeface="+mn-cs"/>
            </a:rPr>
            <a:t>分子が</a:t>
          </a:r>
          <a:r>
            <a:rPr kumimoji="1" lang="ja-JP" altLang="en-US" sz="800">
              <a:solidFill>
                <a:schemeClr val="dk1"/>
              </a:solidFill>
              <a:effectLst/>
              <a:latin typeface="+mn-lt"/>
              <a:ea typeface="+mn-ea"/>
              <a:cs typeface="+mn-cs"/>
            </a:rPr>
            <a:t>上回ったことに</a:t>
          </a:r>
          <a:r>
            <a:rPr kumimoji="1" lang="ja-JP" altLang="ja-JP" sz="800">
              <a:solidFill>
                <a:schemeClr val="dk1"/>
              </a:solidFill>
              <a:effectLst/>
              <a:latin typeface="+mn-lt"/>
              <a:ea typeface="+mn-ea"/>
              <a:cs typeface="+mn-cs"/>
            </a:rPr>
            <a:t>より、経常収支比率が</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a:t>
          </a:r>
          <a:endParaRPr lang="ja-JP" altLang="ja-JP" sz="8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121013</xdr:rowOff>
    </xdr:from>
    <xdr:to>
      <xdr:col>23</xdr:col>
      <xdr:colOff>133350</xdr:colOff>
      <xdr:row>59</xdr:row>
      <xdr:rowOff>131354</xdr:rowOff>
    </xdr:to>
    <xdr:cxnSp macro="">
      <xdr:nvCxnSpPr>
        <xdr:cNvPr id="132" name="直線コネクタ 131"/>
        <xdr:cNvCxnSpPr/>
      </xdr:nvCxnSpPr>
      <xdr:spPr>
        <a:xfrm flipV="1">
          <a:off x="4114800" y="1023656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113212</xdr:rowOff>
    </xdr:from>
    <xdr:to>
      <xdr:col>19</xdr:col>
      <xdr:colOff>133350</xdr:colOff>
      <xdr:row>59</xdr:row>
      <xdr:rowOff>131354</xdr:rowOff>
    </xdr:to>
    <xdr:cxnSp macro="">
      <xdr:nvCxnSpPr>
        <xdr:cNvPr id="135" name="直線コネクタ 134"/>
        <xdr:cNvCxnSpPr/>
      </xdr:nvCxnSpPr>
      <xdr:spPr>
        <a:xfrm>
          <a:off x="3225800" y="10057312"/>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113212</xdr:rowOff>
    </xdr:from>
    <xdr:to>
      <xdr:col>15</xdr:col>
      <xdr:colOff>82550</xdr:colOff>
      <xdr:row>59</xdr:row>
      <xdr:rowOff>117566</xdr:rowOff>
    </xdr:to>
    <xdr:cxnSp macro="">
      <xdr:nvCxnSpPr>
        <xdr:cNvPr id="138" name="直線コネクタ 137"/>
        <xdr:cNvCxnSpPr/>
      </xdr:nvCxnSpPr>
      <xdr:spPr>
        <a:xfrm flipV="1">
          <a:off x="2336800" y="10057312"/>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117566</xdr:rowOff>
    </xdr:from>
    <xdr:to>
      <xdr:col>11</xdr:col>
      <xdr:colOff>31750</xdr:colOff>
      <xdr:row>60</xdr:row>
      <xdr:rowOff>101237</xdr:rowOff>
    </xdr:to>
    <xdr:cxnSp macro="">
      <xdr:nvCxnSpPr>
        <xdr:cNvPr id="141" name="直線コネクタ 140"/>
        <xdr:cNvCxnSpPr/>
      </xdr:nvCxnSpPr>
      <xdr:spPr>
        <a:xfrm flipV="1">
          <a:off x="1447800" y="1023311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70213</xdr:rowOff>
    </xdr:from>
    <xdr:to>
      <xdr:col>23</xdr:col>
      <xdr:colOff>184150</xdr:colOff>
      <xdr:row>60</xdr:row>
      <xdr:rowOff>363</xdr:rowOff>
    </xdr:to>
    <xdr:sp macro="" textlink="">
      <xdr:nvSpPr>
        <xdr:cNvPr id="151" name="楕円 150"/>
        <xdr:cNvSpPr/>
      </xdr:nvSpPr>
      <xdr:spPr>
        <a:xfrm>
          <a:off x="4902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86740</xdr:rowOff>
    </xdr:from>
    <xdr:ext cx="762000" cy="259045"/>
    <xdr:sp macro="" textlink="">
      <xdr:nvSpPr>
        <xdr:cNvPr id="152" name="財政構造の弾力性該当値テキスト"/>
        <xdr:cNvSpPr txBox="1"/>
      </xdr:nvSpPr>
      <xdr:spPr>
        <a:xfrm>
          <a:off x="5041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80554</xdr:rowOff>
    </xdr:from>
    <xdr:to>
      <xdr:col>19</xdr:col>
      <xdr:colOff>184150</xdr:colOff>
      <xdr:row>60</xdr:row>
      <xdr:rowOff>10704</xdr:rowOff>
    </xdr:to>
    <xdr:sp macro="" textlink="">
      <xdr:nvSpPr>
        <xdr:cNvPr id="153" name="楕円 152"/>
        <xdr:cNvSpPr/>
      </xdr:nvSpPr>
      <xdr:spPr>
        <a:xfrm>
          <a:off x="4064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20881</xdr:rowOff>
    </xdr:from>
    <xdr:ext cx="736600" cy="259045"/>
    <xdr:sp macro="" textlink="">
      <xdr:nvSpPr>
        <xdr:cNvPr id="154" name="テキスト ボックス 153"/>
        <xdr:cNvSpPr txBox="1"/>
      </xdr:nvSpPr>
      <xdr:spPr>
        <a:xfrm>
          <a:off x="3733800" y="99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62412</xdr:rowOff>
    </xdr:from>
    <xdr:to>
      <xdr:col>15</xdr:col>
      <xdr:colOff>133350</xdr:colOff>
      <xdr:row>58</xdr:row>
      <xdr:rowOff>164012</xdr:rowOff>
    </xdr:to>
    <xdr:sp macro="" textlink="">
      <xdr:nvSpPr>
        <xdr:cNvPr id="155" name="楕円 154"/>
        <xdr:cNvSpPr/>
      </xdr:nvSpPr>
      <xdr:spPr>
        <a:xfrm>
          <a:off x="3175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2739</xdr:rowOff>
    </xdr:from>
    <xdr:ext cx="762000" cy="259045"/>
    <xdr:sp macro="" textlink="">
      <xdr:nvSpPr>
        <xdr:cNvPr id="156" name="テキスト ボックス 155"/>
        <xdr:cNvSpPr txBox="1"/>
      </xdr:nvSpPr>
      <xdr:spPr>
        <a:xfrm>
          <a:off x="2844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66766</xdr:rowOff>
    </xdr:from>
    <xdr:to>
      <xdr:col>11</xdr:col>
      <xdr:colOff>82550</xdr:colOff>
      <xdr:row>59</xdr:row>
      <xdr:rowOff>168366</xdr:rowOff>
    </xdr:to>
    <xdr:sp macro="" textlink="">
      <xdr:nvSpPr>
        <xdr:cNvPr id="157" name="楕円 156"/>
        <xdr:cNvSpPr/>
      </xdr:nvSpPr>
      <xdr:spPr>
        <a:xfrm>
          <a:off x="2286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7093</xdr:rowOff>
    </xdr:from>
    <xdr:ext cx="762000" cy="259045"/>
    <xdr:sp macro="" textlink="">
      <xdr:nvSpPr>
        <xdr:cNvPr id="158" name="テキスト ボックス 157"/>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50437</xdr:rowOff>
    </xdr:from>
    <xdr:to>
      <xdr:col>7</xdr:col>
      <xdr:colOff>31750</xdr:colOff>
      <xdr:row>60</xdr:row>
      <xdr:rowOff>152037</xdr:rowOff>
    </xdr:to>
    <xdr:sp macro="" textlink="">
      <xdr:nvSpPr>
        <xdr:cNvPr id="159" name="楕円 158"/>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162214</xdr:rowOff>
    </xdr:from>
    <xdr:ext cx="762000" cy="259045"/>
    <xdr:sp macro="" textlink="">
      <xdr:nvSpPr>
        <xdr:cNvPr id="160" name="テキスト ボックス 159"/>
        <xdr:cNvSpPr txBox="1"/>
      </xdr:nvSpPr>
      <xdr:spPr>
        <a:xfrm>
          <a:off x="1066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ysClr val="windowText" lastClr="000000"/>
              </a:solidFill>
              <a:effectLst/>
              <a:latin typeface="+mn-lt"/>
              <a:ea typeface="+mn-ea"/>
              <a:cs typeface="+mn-cs"/>
            </a:rPr>
            <a:t>類似団体の平均より低い水準にあるが、全国平均、岐阜県平均と比較すると高い水準となっている。</a:t>
          </a:r>
          <a:endParaRPr lang="ja-JP" altLang="ja-JP" sz="900">
            <a:solidFill>
              <a:sysClr val="windowText" lastClr="000000"/>
            </a:solidFill>
            <a:effectLst/>
          </a:endParaRPr>
        </a:p>
        <a:p>
          <a:r>
            <a:rPr lang="ja-JP"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令和</a:t>
          </a:r>
          <a:r>
            <a:rPr kumimoji="1" lang="en-US" altLang="ja-JP" sz="900">
              <a:solidFill>
                <a:sysClr val="windowText" lastClr="000000"/>
              </a:solidFill>
              <a:effectLst/>
              <a:latin typeface="+mn-lt"/>
              <a:ea typeface="+mn-ea"/>
              <a:cs typeface="+mn-cs"/>
            </a:rPr>
            <a:t>5</a:t>
          </a:r>
          <a:r>
            <a:rPr kumimoji="1" lang="ja-JP" altLang="ja-JP" sz="900">
              <a:solidFill>
                <a:sysClr val="windowText" lastClr="000000"/>
              </a:solidFill>
              <a:effectLst/>
              <a:latin typeface="+mn-lt"/>
              <a:ea typeface="+mn-ea"/>
              <a:cs typeface="+mn-cs"/>
            </a:rPr>
            <a:t>年度の人件費は、令和</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年度と比較して</a:t>
          </a:r>
          <a:r>
            <a:rPr kumimoji="1" lang="en-US" altLang="ja-JP" sz="900">
              <a:solidFill>
                <a:sysClr val="windowText" lastClr="000000"/>
              </a:solidFill>
              <a:effectLst/>
              <a:latin typeface="+mn-lt"/>
              <a:ea typeface="+mn-ea"/>
              <a:cs typeface="+mn-cs"/>
            </a:rPr>
            <a:t>45</a:t>
          </a:r>
          <a:r>
            <a:rPr kumimoji="1" lang="ja-JP" altLang="ja-JP" sz="900">
              <a:solidFill>
                <a:sysClr val="windowText" lastClr="000000"/>
              </a:solidFill>
              <a:effectLst/>
              <a:latin typeface="+mn-lt"/>
              <a:ea typeface="+mn-ea"/>
              <a:cs typeface="+mn-cs"/>
            </a:rPr>
            <a:t>百万円（</a:t>
          </a:r>
          <a:r>
            <a:rPr kumimoji="1" lang="en-US" altLang="ja-JP" sz="900">
              <a:solidFill>
                <a:sysClr val="windowText" lastClr="000000"/>
              </a:solidFill>
              <a:effectLst/>
              <a:latin typeface="+mn-lt"/>
              <a:ea typeface="+mn-ea"/>
              <a:cs typeface="+mn-cs"/>
            </a:rPr>
            <a:t>+1.7</a:t>
          </a:r>
          <a:r>
            <a:rPr kumimoji="1" lang="ja-JP" altLang="ja-JP" sz="900">
              <a:solidFill>
                <a:sysClr val="windowText" lastClr="000000"/>
              </a:solidFill>
              <a:effectLst/>
              <a:latin typeface="+mn-lt"/>
              <a:ea typeface="+mn-ea"/>
              <a:cs typeface="+mn-cs"/>
            </a:rPr>
            <a:t>％）の</a:t>
          </a:r>
          <a:r>
            <a:rPr kumimoji="1" lang="ja-JP" altLang="en-US" sz="900">
              <a:solidFill>
                <a:sysClr val="windowText" lastClr="000000"/>
              </a:solidFill>
              <a:effectLst/>
              <a:latin typeface="+mn-lt"/>
              <a:ea typeface="+mn-ea"/>
              <a:cs typeface="+mn-cs"/>
            </a:rPr>
            <a:t>増</a:t>
          </a:r>
          <a:r>
            <a:rPr kumimoji="1" lang="ja-JP" altLang="ja-JP" sz="900">
              <a:solidFill>
                <a:sysClr val="windowText" lastClr="000000"/>
              </a:solidFill>
              <a:effectLst/>
              <a:latin typeface="+mn-lt"/>
              <a:ea typeface="+mn-ea"/>
              <a:cs typeface="+mn-cs"/>
            </a:rPr>
            <a:t>に加え、物件費も</a:t>
          </a:r>
          <a:r>
            <a:rPr kumimoji="1" lang="en-US" altLang="ja-JP" sz="900">
              <a:solidFill>
                <a:sysClr val="windowText" lastClr="000000"/>
              </a:solidFill>
              <a:effectLst/>
              <a:latin typeface="+mn-lt"/>
              <a:ea typeface="+mn-ea"/>
              <a:cs typeface="+mn-cs"/>
            </a:rPr>
            <a:t>15</a:t>
          </a:r>
          <a:r>
            <a:rPr kumimoji="1" lang="ja-JP" altLang="ja-JP" sz="900">
              <a:solidFill>
                <a:sysClr val="windowText" lastClr="000000"/>
              </a:solidFill>
              <a:effectLst/>
              <a:latin typeface="+mn-lt"/>
              <a:ea typeface="+mn-ea"/>
              <a:cs typeface="+mn-cs"/>
            </a:rPr>
            <a:t>百万円（</a:t>
          </a:r>
          <a:r>
            <a:rPr kumimoji="1" lang="en-US" altLang="ja-JP" sz="900">
              <a:solidFill>
                <a:sysClr val="windowText" lastClr="000000"/>
              </a:solidFill>
              <a:effectLst/>
              <a:latin typeface="+mn-lt"/>
              <a:ea typeface="+mn-ea"/>
              <a:cs typeface="+mn-cs"/>
            </a:rPr>
            <a:t>+0.6</a:t>
          </a:r>
          <a:r>
            <a:rPr kumimoji="1" lang="ja-JP" altLang="ja-JP" sz="900">
              <a:solidFill>
                <a:sysClr val="windowText" lastClr="000000"/>
              </a:solidFill>
              <a:effectLst/>
              <a:latin typeface="+mn-lt"/>
              <a:ea typeface="+mn-ea"/>
              <a:cs typeface="+mn-cs"/>
            </a:rPr>
            <a:t>％）増加したことから、前年度より</a:t>
          </a:r>
          <a:r>
            <a:rPr kumimoji="1" lang="en-US" altLang="ja-JP" sz="900">
              <a:solidFill>
                <a:sysClr val="windowText" lastClr="000000"/>
              </a:solidFill>
              <a:effectLst/>
              <a:latin typeface="+mn-lt"/>
              <a:ea typeface="+mn-ea"/>
              <a:cs typeface="+mn-cs"/>
            </a:rPr>
            <a:t>5,205</a:t>
          </a:r>
          <a:r>
            <a:rPr kumimoji="1" lang="ja-JP" altLang="ja-JP" sz="900">
              <a:solidFill>
                <a:sysClr val="windowText" lastClr="000000"/>
              </a:solidFill>
              <a:effectLst/>
              <a:latin typeface="+mn-lt"/>
              <a:ea typeface="+mn-ea"/>
              <a:cs typeface="+mn-cs"/>
            </a:rPr>
            <a:t>円の増となった。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当市は公共施設が多く、その施設に係る人件費、維持管理費に費用を要することから、公共施設等総合管理計画に基づいて適正な施設管理に努めていく。</a:t>
          </a:r>
          <a:endParaRPr lang="ja-JP" altLang="ja-JP" sz="9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139872</xdr:rowOff>
    </xdr:from>
    <xdr:to>
      <xdr:col>23</xdr:col>
      <xdr:colOff>133350</xdr:colOff>
      <xdr:row>81</xdr:row>
      <xdr:rowOff>148844</xdr:rowOff>
    </xdr:to>
    <xdr:cxnSp macro="">
      <xdr:nvCxnSpPr>
        <xdr:cNvPr id="196" name="直線コネクタ 195"/>
        <xdr:cNvCxnSpPr/>
      </xdr:nvCxnSpPr>
      <xdr:spPr>
        <a:xfrm>
          <a:off x="4114800" y="14027322"/>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126226</xdr:rowOff>
    </xdr:from>
    <xdr:to>
      <xdr:col>19</xdr:col>
      <xdr:colOff>133350</xdr:colOff>
      <xdr:row>81</xdr:row>
      <xdr:rowOff>139872</xdr:rowOff>
    </xdr:to>
    <xdr:cxnSp macro="">
      <xdr:nvCxnSpPr>
        <xdr:cNvPr id="199" name="直線コネクタ 198"/>
        <xdr:cNvCxnSpPr/>
      </xdr:nvCxnSpPr>
      <xdr:spPr>
        <a:xfrm>
          <a:off x="3225800" y="14013676"/>
          <a:ext cx="8890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115012</xdr:rowOff>
    </xdr:from>
    <xdr:to>
      <xdr:col>15</xdr:col>
      <xdr:colOff>82550</xdr:colOff>
      <xdr:row>81</xdr:row>
      <xdr:rowOff>126226</xdr:rowOff>
    </xdr:to>
    <xdr:cxnSp macro="">
      <xdr:nvCxnSpPr>
        <xdr:cNvPr id="202" name="直線コネクタ 201"/>
        <xdr:cNvCxnSpPr/>
      </xdr:nvCxnSpPr>
      <xdr:spPr>
        <a:xfrm>
          <a:off x="2336800" y="14002462"/>
          <a:ext cx="8890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111851</xdr:rowOff>
    </xdr:from>
    <xdr:to>
      <xdr:col>11</xdr:col>
      <xdr:colOff>31750</xdr:colOff>
      <xdr:row>81</xdr:row>
      <xdr:rowOff>115012</xdr:rowOff>
    </xdr:to>
    <xdr:cxnSp macro="">
      <xdr:nvCxnSpPr>
        <xdr:cNvPr id="205" name="直線コネクタ 204"/>
        <xdr:cNvCxnSpPr/>
      </xdr:nvCxnSpPr>
      <xdr:spPr>
        <a:xfrm>
          <a:off x="1447800" y="13999301"/>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98044</xdr:rowOff>
    </xdr:from>
    <xdr:to>
      <xdr:col>23</xdr:col>
      <xdr:colOff>184150</xdr:colOff>
      <xdr:row>82</xdr:row>
      <xdr:rowOff>28194</xdr:rowOff>
    </xdr:to>
    <xdr:sp macro="" textlink="">
      <xdr:nvSpPr>
        <xdr:cNvPr id="215" name="楕円 214"/>
        <xdr:cNvSpPr/>
      </xdr:nvSpPr>
      <xdr:spPr>
        <a:xfrm>
          <a:off x="4902200" y="139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19321</xdr:rowOff>
    </xdr:from>
    <xdr:ext cx="762000" cy="259045"/>
    <xdr:sp macro="" textlink="">
      <xdr:nvSpPr>
        <xdr:cNvPr id="216" name="人件費・物件費等の状況該当値テキスト"/>
        <xdr:cNvSpPr txBox="1"/>
      </xdr:nvSpPr>
      <xdr:spPr>
        <a:xfrm>
          <a:off x="5041900" y="139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89072</xdr:rowOff>
    </xdr:from>
    <xdr:to>
      <xdr:col>19</xdr:col>
      <xdr:colOff>184150</xdr:colOff>
      <xdr:row>82</xdr:row>
      <xdr:rowOff>19222</xdr:rowOff>
    </xdr:to>
    <xdr:sp macro="" textlink="">
      <xdr:nvSpPr>
        <xdr:cNvPr id="217" name="楕円 216"/>
        <xdr:cNvSpPr/>
      </xdr:nvSpPr>
      <xdr:spPr>
        <a:xfrm>
          <a:off x="4064000" y="139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29399</xdr:rowOff>
    </xdr:from>
    <xdr:ext cx="736600" cy="259045"/>
    <xdr:sp macro="" textlink="">
      <xdr:nvSpPr>
        <xdr:cNvPr id="218" name="テキスト ボックス 217"/>
        <xdr:cNvSpPr txBox="1"/>
      </xdr:nvSpPr>
      <xdr:spPr>
        <a:xfrm>
          <a:off x="3733800" y="1374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75426</xdr:rowOff>
    </xdr:from>
    <xdr:to>
      <xdr:col>15</xdr:col>
      <xdr:colOff>133350</xdr:colOff>
      <xdr:row>82</xdr:row>
      <xdr:rowOff>5576</xdr:rowOff>
    </xdr:to>
    <xdr:sp macro="" textlink="">
      <xdr:nvSpPr>
        <xdr:cNvPr id="219" name="楕円 218"/>
        <xdr:cNvSpPr/>
      </xdr:nvSpPr>
      <xdr:spPr>
        <a:xfrm>
          <a:off x="3175000" y="139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15753</xdr:rowOff>
    </xdr:from>
    <xdr:ext cx="762000" cy="259045"/>
    <xdr:sp macro="" textlink="">
      <xdr:nvSpPr>
        <xdr:cNvPr id="220" name="テキスト ボックス 219"/>
        <xdr:cNvSpPr txBox="1"/>
      </xdr:nvSpPr>
      <xdr:spPr>
        <a:xfrm>
          <a:off x="2844800" y="137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64212</xdr:rowOff>
    </xdr:from>
    <xdr:to>
      <xdr:col>11</xdr:col>
      <xdr:colOff>82550</xdr:colOff>
      <xdr:row>81</xdr:row>
      <xdr:rowOff>165812</xdr:rowOff>
    </xdr:to>
    <xdr:sp macro="" textlink="">
      <xdr:nvSpPr>
        <xdr:cNvPr id="221" name="楕円 220"/>
        <xdr:cNvSpPr/>
      </xdr:nvSpPr>
      <xdr:spPr>
        <a:xfrm>
          <a:off x="2286000" y="139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4539</xdr:rowOff>
    </xdr:from>
    <xdr:ext cx="762000" cy="259045"/>
    <xdr:sp macro="" textlink="">
      <xdr:nvSpPr>
        <xdr:cNvPr id="222" name="テキスト ボックス 221"/>
        <xdr:cNvSpPr txBox="1"/>
      </xdr:nvSpPr>
      <xdr:spPr>
        <a:xfrm>
          <a:off x="1955800" y="1372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61051</xdr:rowOff>
    </xdr:from>
    <xdr:to>
      <xdr:col>7</xdr:col>
      <xdr:colOff>31750</xdr:colOff>
      <xdr:row>81</xdr:row>
      <xdr:rowOff>162651</xdr:rowOff>
    </xdr:to>
    <xdr:sp macro="" textlink="">
      <xdr:nvSpPr>
        <xdr:cNvPr id="223" name="楕円 222"/>
        <xdr:cNvSpPr/>
      </xdr:nvSpPr>
      <xdr:spPr>
        <a:xfrm>
          <a:off x="1397000" y="139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1378</xdr:rowOff>
    </xdr:from>
    <xdr:ext cx="762000" cy="259045"/>
    <xdr:sp macro="" textlink="">
      <xdr:nvSpPr>
        <xdr:cNvPr id="224" name="テキスト ボックス 223"/>
        <xdr:cNvSpPr txBox="1"/>
      </xdr:nvSpPr>
      <xdr:spPr>
        <a:xfrm>
          <a:off x="1066800" y="137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年度は、昨年度と比較</a:t>
          </a:r>
          <a:r>
            <a:rPr kumimoji="1" lang="ja-JP" altLang="en-US" sz="900">
              <a:solidFill>
                <a:schemeClr val="dk1"/>
              </a:solidFill>
              <a:effectLst/>
              <a:latin typeface="+mn-lt"/>
              <a:ea typeface="+mn-ea"/>
              <a:cs typeface="+mn-cs"/>
            </a:rPr>
            <a:t>すると</a:t>
          </a:r>
          <a:r>
            <a:rPr kumimoji="1" lang="en-US" altLang="ja-JP" sz="900">
              <a:solidFill>
                <a:schemeClr val="dk1"/>
              </a:solidFill>
              <a:effectLst/>
              <a:latin typeface="+mn-lt"/>
              <a:ea typeface="+mn-ea"/>
              <a:cs typeface="+mn-cs"/>
            </a:rPr>
            <a:t>1.1</a:t>
          </a:r>
          <a:r>
            <a:rPr kumimoji="1" lang="ja-JP" altLang="en-US" sz="900">
              <a:solidFill>
                <a:schemeClr val="dk1"/>
              </a:solidFill>
              <a:effectLst/>
              <a:latin typeface="+mn-lt"/>
              <a:ea typeface="+mn-ea"/>
              <a:cs typeface="+mn-cs"/>
            </a:rPr>
            <a:t>ポイント高い結果となったが、</a:t>
          </a:r>
          <a:r>
            <a:rPr kumimoji="1" lang="ja-JP" altLang="ja-JP" sz="900">
              <a:solidFill>
                <a:schemeClr val="dk1"/>
              </a:solidFill>
              <a:effectLst/>
              <a:latin typeface="+mn-lt"/>
              <a:ea typeface="+mn-ea"/>
              <a:cs typeface="+mn-cs"/>
            </a:rPr>
            <a:t>依然として類似団体平均</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全国市平均と比較すると、</a:t>
          </a:r>
          <a:r>
            <a:rPr kumimoji="1" lang="ja-JP" altLang="en-US" sz="900">
              <a:solidFill>
                <a:schemeClr val="dk1"/>
              </a:solidFill>
              <a:effectLst/>
              <a:latin typeface="+mn-lt"/>
              <a:ea typeface="+mn-ea"/>
              <a:cs typeface="+mn-cs"/>
            </a:rPr>
            <a:t>まだまだ</a:t>
          </a:r>
          <a:r>
            <a:rPr kumimoji="1" lang="ja-JP" altLang="ja-JP" sz="900">
              <a:solidFill>
                <a:schemeClr val="dk1"/>
              </a:solidFill>
              <a:effectLst/>
              <a:latin typeface="+mn-lt"/>
              <a:ea typeface="+mn-ea"/>
              <a:cs typeface="+mn-cs"/>
            </a:rPr>
            <a:t>低い水準となっている。</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これまで、他市町と比べると</a:t>
          </a:r>
          <a:r>
            <a:rPr kumimoji="1" lang="ja-JP" altLang="ja-JP" sz="900">
              <a:solidFill>
                <a:schemeClr val="dk1"/>
              </a:solidFill>
              <a:effectLst/>
              <a:latin typeface="+mn-lt"/>
              <a:ea typeface="+mn-ea"/>
              <a:cs typeface="+mn-cs"/>
            </a:rPr>
            <a:t>年齢別の給料月額が低</a:t>
          </a:r>
          <a:r>
            <a:rPr kumimoji="1" lang="ja-JP" altLang="en-US" sz="900">
              <a:solidFill>
                <a:schemeClr val="dk1"/>
              </a:solidFill>
              <a:effectLst/>
              <a:latin typeface="+mn-lt"/>
              <a:ea typeface="+mn-ea"/>
              <a:cs typeface="+mn-cs"/>
            </a:rPr>
            <a:t>かったため、</a:t>
          </a:r>
          <a:r>
            <a:rPr kumimoji="1" lang="ja-JP" altLang="ja-JP" sz="900">
              <a:solidFill>
                <a:schemeClr val="dk1"/>
              </a:solidFill>
              <a:effectLst/>
              <a:latin typeface="+mn-lt"/>
              <a:ea typeface="+mn-ea"/>
              <a:cs typeface="+mn-cs"/>
            </a:rPr>
            <a:t>級別基準職務表の見直し</a:t>
          </a:r>
          <a:r>
            <a:rPr kumimoji="1" lang="ja-JP" altLang="en-US" sz="900">
              <a:solidFill>
                <a:schemeClr val="dk1"/>
              </a:solidFill>
              <a:effectLst/>
              <a:latin typeface="+mn-lt"/>
              <a:ea typeface="+mn-ea"/>
              <a:cs typeface="+mn-cs"/>
            </a:rPr>
            <a:t>を図ったが、今後も人事評価による昇給・昇格制度の見直し</a:t>
          </a:r>
          <a:r>
            <a:rPr kumimoji="1" lang="ja-JP" altLang="ja-JP" sz="900">
              <a:solidFill>
                <a:schemeClr val="dk1"/>
              </a:solidFill>
              <a:effectLst/>
              <a:latin typeface="+mn-lt"/>
              <a:ea typeface="+mn-ea"/>
              <a:cs typeface="+mn-cs"/>
            </a:rPr>
            <a:t>を図るなど、職員給与の適正化に努めていく。</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83</xdr:row>
      <xdr:rowOff>52916</xdr:rowOff>
    </xdr:to>
    <xdr:cxnSp macro="">
      <xdr:nvCxnSpPr>
        <xdr:cNvPr id="258" name="直線コネクタ 257"/>
        <xdr:cNvCxnSpPr/>
      </xdr:nvCxnSpPr>
      <xdr:spPr>
        <a:xfrm>
          <a:off x="16179800" y="14135805"/>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82</xdr:row>
      <xdr:rowOff>76905</xdr:rowOff>
    </xdr:to>
    <xdr:cxnSp macro="">
      <xdr:nvCxnSpPr>
        <xdr:cNvPr id="261" name="直線コネクタ 260"/>
        <xdr:cNvCxnSpPr/>
      </xdr:nvCxnSpPr>
      <xdr:spPr>
        <a:xfrm>
          <a:off x="15290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76905</xdr:rowOff>
    </xdr:to>
    <xdr:cxnSp macro="">
      <xdr:nvCxnSpPr>
        <xdr:cNvPr id="264" name="直線コネクタ 263"/>
        <xdr:cNvCxnSpPr/>
      </xdr:nvCxnSpPr>
      <xdr:spPr>
        <a:xfrm flipV="1">
          <a:off x="14401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127705</xdr:rowOff>
    </xdr:from>
    <xdr:to>
      <xdr:col>68</xdr:col>
      <xdr:colOff>152400</xdr:colOff>
      <xdr:row>82</xdr:row>
      <xdr:rowOff>76905</xdr:rowOff>
    </xdr:to>
    <xdr:cxnSp macro="">
      <xdr:nvCxnSpPr>
        <xdr:cNvPr id="267" name="直線コネクタ 266"/>
        <xdr:cNvCxnSpPr/>
      </xdr:nvCxnSpPr>
      <xdr:spPr>
        <a:xfrm>
          <a:off x="13512800" y="140151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7" name="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26105</xdr:rowOff>
    </xdr:from>
    <xdr:to>
      <xdr:col>77</xdr:col>
      <xdr:colOff>95250</xdr:colOff>
      <xdr:row>82</xdr:row>
      <xdr:rowOff>127705</xdr:rowOff>
    </xdr:to>
    <xdr:sp macro="" textlink="">
      <xdr:nvSpPr>
        <xdr:cNvPr id="279" name="楕円 278"/>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137882</xdr:rowOff>
    </xdr:from>
    <xdr:ext cx="736600" cy="259045"/>
    <xdr:sp macro="" textlink="">
      <xdr:nvSpPr>
        <xdr:cNvPr id="280" name="テキスト ボックス 279"/>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81" name="楕円 280"/>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82" name="テキスト ボックス 281"/>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3" name="楕円 282"/>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4" name="テキスト ボックス 283"/>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76905</xdr:rowOff>
    </xdr:from>
    <xdr:to>
      <xdr:col>64</xdr:col>
      <xdr:colOff>152400</xdr:colOff>
      <xdr:row>82</xdr:row>
      <xdr:rowOff>7055</xdr:rowOff>
    </xdr:to>
    <xdr:sp macro="" textlink="">
      <xdr:nvSpPr>
        <xdr:cNvPr id="285" name="楕円 284"/>
        <xdr:cNvSpPr/>
      </xdr:nvSpPr>
      <xdr:spPr>
        <a:xfrm>
          <a:off x="13462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17232</xdr:rowOff>
    </xdr:from>
    <xdr:ext cx="762000" cy="259045"/>
    <xdr:sp macro="" textlink="">
      <xdr:nvSpPr>
        <xdr:cNvPr id="286" name="テキスト ボックス 285"/>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、類似団体平均を下回っているものの、全国</a:t>
          </a:r>
          <a:r>
            <a:rPr kumimoji="1" lang="ja-JP" altLang="en-US" sz="900">
              <a:solidFill>
                <a:schemeClr val="dk1"/>
              </a:solidFill>
              <a:effectLst/>
              <a:latin typeface="+mn-lt"/>
              <a:ea typeface="+mn-ea"/>
              <a:cs typeface="+mn-cs"/>
            </a:rPr>
            <a:t>平均、</a:t>
          </a:r>
          <a:r>
            <a:rPr kumimoji="1" lang="ja-JP" altLang="ja-JP" sz="900">
              <a:solidFill>
                <a:schemeClr val="dk1"/>
              </a:solidFill>
              <a:effectLst/>
              <a:latin typeface="+mn-lt"/>
              <a:ea typeface="+mn-ea"/>
              <a:cs typeface="+mn-cs"/>
            </a:rPr>
            <a:t>岐阜県平均より高い水準となっている。</a:t>
          </a:r>
          <a:endParaRPr lang="ja-JP" altLang="ja-JP" sz="900">
            <a:effectLst/>
          </a:endParaRPr>
        </a:p>
        <a:p>
          <a:r>
            <a:rPr kumimoji="1" lang="ja-JP" altLang="ja-JP" sz="900">
              <a:solidFill>
                <a:schemeClr val="dk1"/>
              </a:solidFill>
              <a:effectLst/>
              <a:latin typeface="+mn-lt"/>
              <a:ea typeface="+mn-ea"/>
              <a:cs typeface="+mn-cs"/>
            </a:rPr>
            <a:t>　これまでも</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行財政改革の取組みによる</a:t>
          </a:r>
          <a:r>
            <a:rPr lang="ja-JP" altLang="ja-JP" sz="900" b="0" i="0" baseline="0">
              <a:solidFill>
                <a:schemeClr val="dk1"/>
              </a:solidFill>
              <a:effectLst/>
              <a:latin typeface="+mn-lt"/>
              <a:ea typeface="+mn-ea"/>
              <a:cs typeface="+mn-cs"/>
            </a:rPr>
            <a:t>事務事業の見直しや指定管理者制度、早期退職制度等の活用により職員数の削減に努めてきましたが、</a:t>
          </a:r>
          <a:r>
            <a:rPr kumimoji="1" lang="ja-JP" altLang="ja-JP" sz="900">
              <a:solidFill>
                <a:schemeClr val="dk1"/>
              </a:solidFill>
              <a:effectLst/>
              <a:latin typeface="+mn-lt"/>
              <a:ea typeface="+mn-ea"/>
              <a:cs typeface="+mn-cs"/>
            </a:rPr>
            <a:t>人口減少も多いことから前年度とほぼ同じ水準となっている。　</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今後も</a:t>
          </a:r>
          <a:r>
            <a:rPr kumimoji="1" lang="ja-JP" altLang="ja-JP" sz="900">
              <a:solidFill>
                <a:schemeClr val="dk1"/>
              </a:solidFill>
              <a:effectLst/>
              <a:latin typeface="+mn-lt"/>
              <a:ea typeface="+mn-ea"/>
              <a:cs typeface="+mn-cs"/>
            </a:rPr>
            <a:t>自己都合退職者も増加しているなか、定員適正化計画に基づき、計画的な職員採用を実施していく。また、事務事業の見直し</a:t>
          </a:r>
          <a:r>
            <a:rPr kumimoji="1" lang="ja-JP" altLang="en-US" sz="900">
              <a:solidFill>
                <a:schemeClr val="dk1"/>
              </a:solidFill>
              <a:effectLst/>
              <a:latin typeface="+mn-lt"/>
              <a:ea typeface="+mn-ea"/>
              <a:cs typeface="+mn-cs"/>
            </a:rPr>
            <a:t>等により</a:t>
          </a:r>
          <a:r>
            <a:rPr kumimoji="1" lang="ja-JP" altLang="ja-JP" sz="900">
              <a:solidFill>
                <a:schemeClr val="dk1"/>
              </a:solidFill>
              <a:effectLst/>
              <a:latin typeface="+mn-lt"/>
              <a:ea typeface="+mn-ea"/>
              <a:cs typeface="+mn-cs"/>
            </a:rPr>
            <a:t>効率的な組織運営が行えるよう、適正な定員管理に努めていく。</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40682</xdr:rowOff>
    </xdr:from>
    <xdr:to>
      <xdr:col>81</xdr:col>
      <xdr:colOff>44450</xdr:colOff>
      <xdr:row>60</xdr:row>
      <xdr:rowOff>49530</xdr:rowOff>
    </xdr:to>
    <xdr:cxnSp macro="">
      <xdr:nvCxnSpPr>
        <xdr:cNvPr id="321" name="直線コネクタ 320"/>
        <xdr:cNvCxnSpPr/>
      </xdr:nvCxnSpPr>
      <xdr:spPr>
        <a:xfrm flipV="1">
          <a:off x="16179800" y="10327682"/>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49530</xdr:rowOff>
    </xdr:to>
    <xdr:cxnSp macro="">
      <xdr:nvCxnSpPr>
        <xdr:cNvPr id="324" name="直線コネクタ 323"/>
        <xdr:cNvCxnSpPr/>
      </xdr:nvCxnSpPr>
      <xdr:spPr>
        <a:xfrm>
          <a:off x="15290800" y="1032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19769</xdr:rowOff>
    </xdr:from>
    <xdr:to>
      <xdr:col>72</xdr:col>
      <xdr:colOff>203200</xdr:colOff>
      <xdr:row>60</xdr:row>
      <xdr:rowOff>33444</xdr:rowOff>
    </xdr:to>
    <xdr:cxnSp macro="">
      <xdr:nvCxnSpPr>
        <xdr:cNvPr id="327" name="直線コネクタ 326"/>
        <xdr:cNvCxnSpPr/>
      </xdr:nvCxnSpPr>
      <xdr:spPr>
        <a:xfrm>
          <a:off x="14401800" y="10306769"/>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19769</xdr:rowOff>
    </xdr:from>
    <xdr:to>
      <xdr:col>68</xdr:col>
      <xdr:colOff>152400</xdr:colOff>
      <xdr:row>60</xdr:row>
      <xdr:rowOff>39074</xdr:rowOff>
    </xdr:to>
    <xdr:cxnSp macro="">
      <xdr:nvCxnSpPr>
        <xdr:cNvPr id="330" name="直線コネクタ 329"/>
        <xdr:cNvCxnSpPr/>
      </xdr:nvCxnSpPr>
      <xdr:spPr>
        <a:xfrm flipV="1">
          <a:off x="13512800" y="10306769"/>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161332</xdr:rowOff>
    </xdr:from>
    <xdr:to>
      <xdr:col>81</xdr:col>
      <xdr:colOff>95250</xdr:colOff>
      <xdr:row>60</xdr:row>
      <xdr:rowOff>91482</xdr:rowOff>
    </xdr:to>
    <xdr:sp macro="" textlink="">
      <xdr:nvSpPr>
        <xdr:cNvPr id="340" name="楕円 339"/>
        <xdr:cNvSpPr/>
      </xdr:nvSpPr>
      <xdr:spPr>
        <a:xfrm>
          <a:off x="16967200" y="102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6409</xdr:rowOff>
    </xdr:from>
    <xdr:ext cx="762000" cy="259045"/>
    <xdr:sp macro="" textlink="">
      <xdr:nvSpPr>
        <xdr:cNvPr id="341" name="定員管理の状況該当値テキスト"/>
        <xdr:cNvSpPr txBox="1"/>
      </xdr:nvSpPr>
      <xdr:spPr>
        <a:xfrm>
          <a:off x="17106900" y="1012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2" name="楕円 341"/>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3" name="テキスト ボックス 342"/>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4" name="楕円 343"/>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5" name="テキスト ボックス 344"/>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140419</xdr:rowOff>
    </xdr:from>
    <xdr:to>
      <xdr:col>68</xdr:col>
      <xdr:colOff>203200</xdr:colOff>
      <xdr:row>60</xdr:row>
      <xdr:rowOff>70569</xdr:rowOff>
    </xdr:to>
    <xdr:sp macro="" textlink="">
      <xdr:nvSpPr>
        <xdr:cNvPr id="346" name="楕円 345"/>
        <xdr:cNvSpPr/>
      </xdr:nvSpPr>
      <xdr:spPr>
        <a:xfrm>
          <a:off x="143510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80746</xdr:rowOff>
    </xdr:from>
    <xdr:ext cx="762000" cy="259045"/>
    <xdr:sp macro="" textlink="">
      <xdr:nvSpPr>
        <xdr:cNvPr id="347" name="テキスト ボックス 346"/>
        <xdr:cNvSpPr txBox="1"/>
      </xdr:nvSpPr>
      <xdr:spPr>
        <a:xfrm>
          <a:off x="14020800" y="1002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159724</xdr:rowOff>
    </xdr:from>
    <xdr:to>
      <xdr:col>64</xdr:col>
      <xdr:colOff>152400</xdr:colOff>
      <xdr:row>60</xdr:row>
      <xdr:rowOff>89874</xdr:rowOff>
    </xdr:to>
    <xdr:sp macro="" textlink="">
      <xdr:nvSpPr>
        <xdr:cNvPr id="348" name="楕円 347"/>
        <xdr:cNvSpPr/>
      </xdr:nvSpPr>
      <xdr:spPr>
        <a:xfrm>
          <a:off x="134620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100051</xdr:rowOff>
    </xdr:from>
    <xdr:ext cx="762000" cy="259045"/>
    <xdr:sp macro="" textlink="">
      <xdr:nvSpPr>
        <xdr:cNvPr id="349" name="テキスト ボックス 348"/>
        <xdr:cNvSpPr txBox="1"/>
      </xdr:nvSpPr>
      <xdr:spPr>
        <a:xfrm>
          <a:off x="13131800" y="100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年度は、類似団体と比較すると</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ポイント低い結果となったが、全国</a:t>
          </a:r>
          <a:r>
            <a:rPr kumimoji="1" lang="ja-JP" altLang="en-US" sz="900">
              <a:solidFill>
                <a:schemeClr val="dk1"/>
              </a:solidFill>
              <a:effectLst/>
              <a:latin typeface="+mn-lt"/>
              <a:ea typeface="+mn-ea"/>
              <a:cs typeface="+mn-cs"/>
            </a:rPr>
            <a:t>平均、</a:t>
          </a:r>
          <a:r>
            <a:rPr kumimoji="1" lang="ja-JP" altLang="ja-JP" sz="900">
              <a:solidFill>
                <a:schemeClr val="dk1"/>
              </a:solidFill>
              <a:effectLst/>
              <a:latin typeface="+mn-lt"/>
              <a:ea typeface="+mn-ea"/>
              <a:cs typeface="+mn-cs"/>
            </a:rPr>
            <a:t>岐阜県平均より比率が高い水準で推移している。</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年度の実質公債費比率は</a:t>
          </a:r>
          <a:r>
            <a:rPr kumimoji="1" lang="en-US" altLang="ja-JP" sz="900">
              <a:solidFill>
                <a:schemeClr val="dk1"/>
              </a:solidFill>
              <a:effectLst/>
              <a:latin typeface="+mn-lt"/>
              <a:ea typeface="+mn-ea"/>
              <a:cs typeface="+mn-cs"/>
            </a:rPr>
            <a:t>7.7</a:t>
          </a:r>
          <a:r>
            <a:rPr kumimoji="1" lang="ja-JP" altLang="en-US" sz="900">
              <a:solidFill>
                <a:schemeClr val="dk1"/>
              </a:solidFill>
              <a:effectLst/>
              <a:latin typeface="+mn-lt"/>
              <a:ea typeface="+mn-ea"/>
              <a:cs typeface="+mn-cs"/>
            </a:rPr>
            <a:t>％で、昨年度決算に基づく比率（令和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年度から令和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年度までの</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か年平均値）</a:t>
          </a:r>
          <a:r>
            <a:rPr kumimoji="1" lang="en-US" altLang="ja-JP" sz="900">
              <a:solidFill>
                <a:schemeClr val="dk1"/>
              </a:solidFill>
              <a:effectLst/>
              <a:latin typeface="+mn-lt"/>
              <a:ea typeface="+mn-ea"/>
              <a:cs typeface="+mn-cs"/>
            </a:rPr>
            <a:t>8.3</a:t>
          </a:r>
          <a:r>
            <a:rPr kumimoji="1" lang="ja-JP" altLang="en-US" sz="900">
              <a:solidFill>
                <a:schemeClr val="dk1"/>
              </a:solidFill>
              <a:effectLst/>
              <a:latin typeface="+mn-lt"/>
              <a:ea typeface="+mn-ea"/>
              <a:cs typeface="+mn-cs"/>
            </a:rPr>
            <a:t>％から</a:t>
          </a:r>
          <a:r>
            <a:rPr kumimoji="1" lang="en-US" altLang="ja-JP" sz="900">
              <a:solidFill>
                <a:schemeClr val="dk1"/>
              </a:solidFill>
              <a:effectLst/>
              <a:latin typeface="+mn-lt"/>
              <a:ea typeface="+mn-ea"/>
              <a:cs typeface="+mn-cs"/>
            </a:rPr>
            <a:t>0.6</a:t>
          </a:r>
          <a:r>
            <a:rPr kumimoji="1" lang="ja-JP" altLang="en-US" sz="900">
              <a:solidFill>
                <a:schemeClr val="dk1"/>
              </a:solidFill>
              <a:effectLst/>
              <a:latin typeface="+mn-lt"/>
              <a:ea typeface="+mn-ea"/>
              <a:cs typeface="+mn-cs"/>
            </a:rPr>
            <a:t>ポイント減少（改善）した。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主な要因は、振興事業基金造成事業（</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億円の借入）や化学消防車両購入事業（約</a:t>
          </a:r>
          <a:r>
            <a:rPr kumimoji="1" lang="en-US" altLang="ja-JP" sz="900">
              <a:solidFill>
                <a:schemeClr val="dk1"/>
              </a:solidFill>
              <a:effectLst/>
              <a:latin typeface="+mn-lt"/>
              <a:ea typeface="+mn-ea"/>
              <a:cs typeface="+mn-cs"/>
            </a:rPr>
            <a:t>41</a:t>
          </a:r>
          <a:r>
            <a:rPr kumimoji="1" lang="ja-JP" altLang="en-US" sz="900">
              <a:solidFill>
                <a:schemeClr val="dk1"/>
              </a:solidFill>
              <a:effectLst/>
              <a:latin typeface="+mn-lt"/>
              <a:ea typeface="+mn-ea"/>
              <a:cs typeface="+mn-cs"/>
            </a:rPr>
            <a:t>百万円の借入）等の大型事業に係る合併特例事業債の借入について、令和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年度より償還が本格化したことにより元利償還金が増加したものの、水道事業会計（公営企業）に要する経費の財源とする地方債の償還の財源に充てたと認められる繰入金の減などにより減少した。</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37</xdr:row>
      <xdr:rowOff>3916</xdr:rowOff>
    </xdr:to>
    <xdr:cxnSp macro="">
      <xdr:nvCxnSpPr>
        <xdr:cNvPr id="383" name="直線コネクタ 382"/>
        <xdr:cNvCxnSpPr/>
      </xdr:nvCxnSpPr>
      <xdr:spPr>
        <a:xfrm flipV="1">
          <a:off x="16179800" y="633550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13970</xdr:rowOff>
    </xdr:to>
    <xdr:cxnSp macro="">
      <xdr:nvCxnSpPr>
        <xdr:cNvPr id="386" name="直線コネクタ 385"/>
        <xdr:cNvCxnSpPr/>
      </xdr:nvCxnSpPr>
      <xdr:spPr>
        <a:xfrm flipV="1">
          <a:off x="15290800" y="634756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22013</xdr:rowOff>
    </xdr:to>
    <xdr:cxnSp macro="">
      <xdr:nvCxnSpPr>
        <xdr:cNvPr id="389" name="直線コネクタ 388"/>
        <xdr:cNvCxnSpPr/>
      </xdr:nvCxnSpPr>
      <xdr:spPr>
        <a:xfrm flipV="1">
          <a:off x="14401800" y="63576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36089</xdr:rowOff>
    </xdr:to>
    <xdr:cxnSp macro="">
      <xdr:nvCxnSpPr>
        <xdr:cNvPr id="392" name="直線コネクタ 391"/>
        <xdr:cNvCxnSpPr/>
      </xdr:nvCxnSpPr>
      <xdr:spPr>
        <a:xfrm flipV="1">
          <a:off x="13512800" y="636566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2" name="楕円 401"/>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3" name="公債費負担の状況該当値テキスト"/>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4" name="楕円 403"/>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5" name="テキスト ボックス 404"/>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6" name="楕円 405"/>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7" name="テキスト ボックス 406"/>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8" name="楕円 407"/>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409" name="テキスト ボックス 408"/>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156739</xdr:rowOff>
    </xdr:from>
    <xdr:to>
      <xdr:col>64</xdr:col>
      <xdr:colOff>152400</xdr:colOff>
      <xdr:row>37</xdr:row>
      <xdr:rowOff>86889</xdr:rowOff>
    </xdr:to>
    <xdr:sp macro="" textlink="">
      <xdr:nvSpPr>
        <xdr:cNvPr id="410" name="楕円 409"/>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71666</xdr:rowOff>
    </xdr:from>
    <xdr:ext cx="762000" cy="259045"/>
    <xdr:sp macro="" textlink="">
      <xdr:nvSpPr>
        <xdr:cNvPr id="411" name="テキスト ボックス 410"/>
        <xdr:cNvSpPr txBox="1"/>
      </xdr:nvSpPr>
      <xdr:spPr>
        <a:xfrm>
          <a:off x="13131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類似団体平均、全国</a:t>
          </a:r>
          <a:r>
            <a:rPr kumimoji="1" lang="ja-JP" altLang="en-US" sz="900">
              <a:solidFill>
                <a:schemeClr val="dk1"/>
              </a:solidFill>
              <a:effectLst/>
              <a:latin typeface="+mn-lt"/>
              <a:ea typeface="+mn-ea"/>
              <a:cs typeface="+mn-cs"/>
            </a:rPr>
            <a:t>平均、岐阜</a:t>
          </a:r>
          <a:r>
            <a:rPr kumimoji="1" lang="ja-JP" altLang="ja-JP" sz="900">
              <a:solidFill>
                <a:schemeClr val="dk1"/>
              </a:solidFill>
              <a:effectLst/>
              <a:latin typeface="+mn-lt"/>
              <a:ea typeface="+mn-ea"/>
              <a:cs typeface="+mn-cs"/>
            </a:rPr>
            <a:t>県平均より比率が高い水準で推移している。</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年度の将来負担比率は</a:t>
          </a:r>
          <a:r>
            <a:rPr kumimoji="1" lang="en-US" altLang="ja-JP" sz="900">
              <a:solidFill>
                <a:schemeClr val="dk1"/>
              </a:solidFill>
              <a:effectLst/>
              <a:latin typeface="+mn-lt"/>
              <a:ea typeface="+mn-ea"/>
              <a:cs typeface="+mn-cs"/>
            </a:rPr>
            <a:t>29.3</a:t>
          </a:r>
          <a:r>
            <a:rPr kumimoji="1" lang="ja-JP" altLang="en-US" sz="900">
              <a:solidFill>
                <a:schemeClr val="dk1"/>
              </a:solidFill>
              <a:effectLst/>
              <a:latin typeface="+mn-lt"/>
              <a:ea typeface="+mn-ea"/>
              <a:cs typeface="+mn-cs"/>
            </a:rPr>
            <a:t>％となり、昨年度の</a:t>
          </a:r>
          <a:r>
            <a:rPr kumimoji="1" lang="en-US" altLang="ja-JP" sz="900">
              <a:solidFill>
                <a:schemeClr val="dk1"/>
              </a:solidFill>
              <a:effectLst/>
              <a:latin typeface="+mn-lt"/>
              <a:ea typeface="+mn-ea"/>
              <a:cs typeface="+mn-cs"/>
            </a:rPr>
            <a:t>32.7</a:t>
          </a:r>
          <a:r>
            <a:rPr kumimoji="1" lang="ja-JP" altLang="en-US" sz="900">
              <a:solidFill>
                <a:schemeClr val="dk1"/>
              </a:solidFill>
              <a:effectLst/>
              <a:latin typeface="+mn-lt"/>
              <a:ea typeface="+mn-ea"/>
              <a:cs typeface="+mn-cs"/>
            </a:rPr>
            <a:t>％から</a:t>
          </a:r>
          <a:r>
            <a:rPr kumimoji="1" lang="en-US" altLang="ja-JP" sz="900">
              <a:solidFill>
                <a:schemeClr val="dk1"/>
              </a:solidFill>
              <a:effectLst/>
              <a:latin typeface="+mn-lt"/>
              <a:ea typeface="+mn-ea"/>
              <a:cs typeface="+mn-cs"/>
            </a:rPr>
            <a:t>3.4</a:t>
          </a:r>
          <a:r>
            <a:rPr kumimoji="1" lang="ja-JP" altLang="en-US" sz="900">
              <a:solidFill>
                <a:schemeClr val="dk1"/>
              </a:solidFill>
              <a:effectLst/>
              <a:latin typeface="+mn-lt"/>
              <a:ea typeface="+mn-ea"/>
              <a:cs typeface="+mn-cs"/>
            </a:rPr>
            <a:t>ポイント減少（改善）した。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主な要因は</a:t>
          </a:r>
          <a:r>
            <a:rPr kumimoji="1" lang="ja-JP" altLang="ja-JP" sz="900">
              <a:solidFill>
                <a:schemeClr val="dk1"/>
              </a:solidFill>
              <a:effectLst/>
              <a:latin typeface="+mn-lt"/>
              <a:ea typeface="+mn-ea"/>
              <a:cs typeface="+mn-cs"/>
            </a:rPr>
            <a:t>分子</a:t>
          </a:r>
          <a:r>
            <a:rPr kumimoji="1" lang="ja-JP" altLang="en-US" sz="900">
              <a:solidFill>
                <a:schemeClr val="dk1"/>
              </a:solidFill>
              <a:effectLst/>
              <a:latin typeface="+mn-lt"/>
              <a:ea typeface="+mn-ea"/>
              <a:cs typeface="+mn-cs"/>
            </a:rPr>
            <a:t>を構成する数値が昨年度と比較して約</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9,700</a:t>
          </a:r>
          <a:r>
            <a:rPr kumimoji="1" lang="ja-JP" altLang="en-US" sz="900">
              <a:solidFill>
                <a:schemeClr val="dk1"/>
              </a:solidFill>
              <a:effectLst/>
              <a:latin typeface="+mn-lt"/>
              <a:ea typeface="+mn-ea"/>
              <a:cs typeface="+mn-cs"/>
            </a:rPr>
            <a:t>万円減少しているためで、債務負担行為に基づく支出予定額の皆増や退職手当負担見込額の増、公営企業の地方債残高の減少に伴う繰入見込額の減などにより減少した。</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34586</xdr:rowOff>
    </xdr:from>
    <xdr:to>
      <xdr:col>81</xdr:col>
      <xdr:colOff>44450</xdr:colOff>
      <xdr:row>15</xdr:row>
      <xdr:rowOff>61934</xdr:rowOff>
    </xdr:to>
    <xdr:cxnSp macro="">
      <xdr:nvCxnSpPr>
        <xdr:cNvPr id="445" name="直線コネクタ 444"/>
        <xdr:cNvCxnSpPr/>
      </xdr:nvCxnSpPr>
      <xdr:spPr>
        <a:xfrm flipV="1">
          <a:off x="16179800" y="2606336"/>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60325</xdr:rowOff>
    </xdr:from>
    <xdr:to>
      <xdr:col>77</xdr:col>
      <xdr:colOff>44450</xdr:colOff>
      <xdr:row>15</xdr:row>
      <xdr:rowOff>61934</xdr:rowOff>
    </xdr:to>
    <xdr:cxnSp macro="">
      <xdr:nvCxnSpPr>
        <xdr:cNvPr id="448" name="直線コネクタ 447"/>
        <xdr:cNvCxnSpPr/>
      </xdr:nvCxnSpPr>
      <xdr:spPr>
        <a:xfrm>
          <a:off x="15290800" y="263207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60325</xdr:rowOff>
    </xdr:from>
    <xdr:to>
      <xdr:col>72</xdr:col>
      <xdr:colOff>203200</xdr:colOff>
      <xdr:row>16</xdr:row>
      <xdr:rowOff>23199</xdr:rowOff>
    </xdr:to>
    <xdr:cxnSp macro="">
      <xdr:nvCxnSpPr>
        <xdr:cNvPr id="451" name="直線コネクタ 450"/>
        <xdr:cNvCxnSpPr/>
      </xdr:nvCxnSpPr>
      <xdr:spPr>
        <a:xfrm flipV="1">
          <a:off x="14401800" y="2632075"/>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23199</xdr:rowOff>
    </xdr:from>
    <xdr:to>
      <xdr:col>68</xdr:col>
      <xdr:colOff>152400</xdr:colOff>
      <xdr:row>16</xdr:row>
      <xdr:rowOff>24807</xdr:rowOff>
    </xdr:to>
    <xdr:cxnSp macro="">
      <xdr:nvCxnSpPr>
        <xdr:cNvPr id="454" name="直線コネクタ 453"/>
        <xdr:cNvCxnSpPr/>
      </xdr:nvCxnSpPr>
      <xdr:spPr>
        <a:xfrm flipV="1">
          <a:off x="13512800" y="276639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155236</xdr:rowOff>
    </xdr:from>
    <xdr:to>
      <xdr:col>81</xdr:col>
      <xdr:colOff>95250</xdr:colOff>
      <xdr:row>15</xdr:row>
      <xdr:rowOff>85386</xdr:rowOff>
    </xdr:to>
    <xdr:sp macro="" textlink="">
      <xdr:nvSpPr>
        <xdr:cNvPr id="464" name="楕円 463"/>
        <xdr:cNvSpPr/>
      </xdr:nvSpPr>
      <xdr:spPr>
        <a:xfrm>
          <a:off x="16967200" y="25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127313</xdr:rowOff>
    </xdr:from>
    <xdr:ext cx="762000" cy="259045"/>
    <xdr:sp macro="" textlink="">
      <xdr:nvSpPr>
        <xdr:cNvPr id="465" name="将来負担の状況該当値テキスト"/>
        <xdr:cNvSpPr txBox="1"/>
      </xdr:nvSpPr>
      <xdr:spPr>
        <a:xfrm>
          <a:off x="17106900" y="252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11134</xdr:rowOff>
    </xdr:from>
    <xdr:to>
      <xdr:col>77</xdr:col>
      <xdr:colOff>95250</xdr:colOff>
      <xdr:row>15</xdr:row>
      <xdr:rowOff>112734</xdr:rowOff>
    </xdr:to>
    <xdr:sp macro="" textlink="">
      <xdr:nvSpPr>
        <xdr:cNvPr id="466" name="楕円 465"/>
        <xdr:cNvSpPr/>
      </xdr:nvSpPr>
      <xdr:spPr>
        <a:xfrm>
          <a:off x="16129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97511</xdr:rowOff>
    </xdr:from>
    <xdr:ext cx="736600" cy="259045"/>
    <xdr:sp macro="" textlink="">
      <xdr:nvSpPr>
        <xdr:cNvPr id="467" name="テキスト ボックス 466"/>
        <xdr:cNvSpPr txBox="1"/>
      </xdr:nvSpPr>
      <xdr:spPr>
        <a:xfrm>
          <a:off x="15798800" y="266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9525</xdr:rowOff>
    </xdr:from>
    <xdr:to>
      <xdr:col>73</xdr:col>
      <xdr:colOff>44450</xdr:colOff>
      <xdr:row>15</xdr:row>
      <xdr:rowOff>111125</xdr:rowOff>
    </xdr:to>
    <xdr:sp macro="" textlink="">
      <xdr:nvSpPr>
        <xdr:cNvPr id="468" name="楕円 467"/>
        <xdr:cNvSpPr/>
      </xdr:nvSpPr>
      <xdr:spPr>
        <a:xfrm>
          <a:off x="15240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95902</xdr:rowOff>
    </xdr:from>
    <xdr:ext cx="762000" cy="259045"/>
    <xdr:sp macro="" textlink="">
      <xdr:nvSpPr>
        <xdr:cNvPr id="469" name="テキスト ボックス 468"/>
        <xdr:cNvSpPr txBox="1"/>
      </xdr:nvSpPr>
      <xdr:spPr>
        <a:xfrm>
          <a:off x="14909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143849</xdr:rowOff>
    </xdr:from>
    <xdr:to>
      <xdr:col>68</xdr:col>
      <xdr:colOff>203200</xdr:colOff>
      <xdr:row>16</xdr:row>
      <xdr:rowOff>73999</xdr:rowOff>
    </xdr:to>
    <xdr:sp macro="" textlink="">
      <xdr:nvSpPr>
        <xdr:cNvPr id="470" name="楕円 469"/>
        <xdr:cNvSpPr/>
      </xdr:nvSpPr>
      <xdr:spPr>
        <a:xfrm>
          <a:off x="143510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58776</xdr:rowOff>
    </xdr:from>
    <xdr:ext cx="762000" cy="259045"/>
    <xdr:sp macro="" textlink="">
      <xdr:nvSpPr>
        <xdr:cNvPr id="471" name="テキスト ボックス 470"/>
        <xdr:cNvSpPr txBox="1"/>
      </xdr:nvSpPr>
      <xdr:spPr>
        <a:xfrm>
          <a:off x="14020800" y="280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145457</xdr:rowOff>
    </xdr:from>
    <xdr:to>
      <xdr:col>64</xdr:col>
      <xdr:colOff>152400</xdr:colOff>
      <xdr:row>16</xdr:row>
      <xdr:rowOff>75607</xdr:rowOff>
    </xdr:to>
    <xdr:sp macro="" textlink="">
      <xdr:nvSpPr>
        <xdr:cNvPr id="472" name="楕円 471"/>
        <xdr:cNvSpPr/>
      </xdr:nvSpPr>
      <xdr:spPr>
        <a:xfrm>
          <a:off x="13462000" y="27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60384</xdr:rowOff>
    </xdr:from>
    <xdr:ext cx="762000" cy="259045"/>
    <xdr:sp macro="" textlink="">
      <xdr:nvSpPr>
        <xdr:cNvPr id="473" name="テキスト ボックス 472"/>
        <xdr:cNvSpPr txBox="1"/>
      </xdr:nvSpPr>
      <xdr:spPr>
        <a:xfrm>
          <a:off x="13131800" y="28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32,084
30,936
112.03
18,717,924
17,949,601
711,109
10,544,303
16,702,291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年度は、前年度と比較すると</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ポイントの増、</a:t>
          </a:r>
          <a:r>
            <a:rPr kumimoji="1" lang="ja-JP" altLang="en-US" sz="900">
              <a:solidFill>
                <a:schemeClr val="dk1"/>
              </a:solidFill>
              <a:effectLst/>
              <a:latin typeface="+mn-lt"/>
              <a:ea typeface="+mn-ea"/>
              <a:cs typeface="+mn-cs"/>
            </a:rPr>
            <a:t>岐阜県平均は上回ったものの、</a:t>
          </a:r>
          <a:r>
            <a:rPr kumimoji="1" lang="ja-JP" altLang="ja-JP" sz="900">
              <a:solidFill>
                <a:schemeClr val="dk1"/>
              </a:solidFill>
              <a:effectLst/>
              <a:latin typeface="+mn-lt"/>
              <a:ea typeface="+mn-ea"/>
              <a:cs typeface="+mn-cs"/>
            </a:rPr>
            <a:t>類似団体平均</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全国平均を下回</a:t>
          </a:r>
          <a:r>
            <a:rPr kumimoji="1" lang="ja-JP" altLang="en-US" sz="900">
              <a:solidFill>
                <a:schemeClr val="dk1"/>
              </a:solidFill>
              <a:effectLst/>
              <a:latin typeface="+mn-lt"/>
              <a:ea typeface="+mn-ea"/>
              <a:cs typeface="+mn-cs"/>
            </a:rPr>
            <a:t>った。</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年度の経常収支比率は、</a:t>
          </a:r>
          <a:r>
            <a:rPr kumimoji="1" lang="en-US" altLang="ja-JP" sz="900">
              <a:solidFill>
                <a:schemeClr val="dk1"/>
              </a:solidFill>
              <a:effectLst/>
              <a:latin typeface="+mn-lt"/>
              <a:ea typeface="+mn-ea"/>
              <a:cs typeface="+mn-cs"/>
            </a:rPr>
            <a:t>24.6</a:t>
          </a:r>
          <a:r>
            <a:rPr kumimoji="1" lang="ja-JP" altLang="ja-JP" sz="900">
              <a:solidFill>
                <a:schemeClr val="dk1"/>
              </a:solidFill>
              <a:effectLst/>
              <a:latin typeface="+mn-lt"/>
              <a:ea typeface="+mn-ea"/>
              <a:cs typeface="+mn-cs"/>
            </a:rPr>
            <a:t>ポイント（前年度対比</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ポイント）で前年度とほぼ同水準となった。今後も定員適正化計画に基づき、職員数の適正な管理、</a:t>
          </a:r>
          <a:r>
            <a:rPr kumimoji="1" lang="ja-JP" altLang="en-US" sz="900">
              <a:solidFill>
                <a:schemeClr val="dk1"/>
              </a:solidFill>
              <a:effectLst/>
              <a:latin typeface="+mn-lt"/>
              <a:ea typeface="+mn-ea"/>
              <a:cs typeface="+mn-cs"/>
            </a:rPr>
            <a:t>行財政改革の取組みによる</a:t>
          </a:r>
          <a:r>
            <a:rPr kumimoji="1" lang="ja-JP" altLang="ja-JP" sz="900">
              <a:solidFill>
                <a:schemeClr val="dk1"/>
              </a:solidFill>
              <a:effectLst/>
              <a:latin typeface="+mn-lt"/>
              <a:ea typeface="+mn-ea"/>
              <a:cs typeface="+mn-cs"/>
            </a:rPr>
            <a:t>事務事業の見直しを行いながら人件費の削減に努めていく。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39370</xdr:rowOff>
    </xdr:to>
    <xdr:cxnSp macro="">
      <xdr:nvCxnSpPr>
        <xdr:cNvPr id="66" name="直線コネクタ 65"/>
        <xdr:cNvCxnSpPr/>
      </xdr:nvCxnSpPr>
      <xdr:spPr>
        <a:xfrm>
          <a:off x="3987800" y="6322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149860</xdr:rowOff>
    </xdr:to>
    <xdr:cxnSp macro="">
      <xdr:nvCxnSpPr>
        <xdr:cNvPr id="69" name="直線コネクタ 68"/>
        <xdr:cNvCxnSpPr/>
      </xdr:nvCxnSpPr>
      <xdr:spPr>
        <a:xfrm>
          <a:off x="3098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138430</xdr:rowOff>
    </xdr:to>
    <xdr:cxnSp macro="">
      <xdr:nvCxnSpPr>
        <xdr:cNvPr id="72" name="直線コネクタ 71"/>
        <xdr:cNvCxnSpPr/>
      </xdr:nvCxnSpPr>
      <xdr:spPr>
        <a:xfrm flipV="1">
          <a:off x="2209800" y="63144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138430</xdr:rowOff>
    </xdr:to>
    <xdr:cxnSp macro="">
      <xdr:nvCxnSpPr>
        <xdr:cNvPr id="75" name="直線コネクタ 74"/>
        <xdr:cNvCxnSpPr/>
      </xdr:nvCxnSpPr>
      <xdr:spPr>
        <a:xfrm>
          <a:off x="1320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5097</xdr:rowOff>
    </xdr:from>
    <xdr:ext cx="762000" cy="259045"/>
    <xdr:sp macro="" textlink="">
      <xdr:nvSpPr>
        <xdr:cNvPr id="86" name="人件費該当値テキスト"/>
        <xdr:cNvSpPr txBox="1"/>
      </xdr:nvSpPr>
      <xdr:spPr>
        <a:xfrm>
          <a:off x="4914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年度は、</a:t>
          </a:r>
          <a:r>
            <a:rPr kumimoji="1" lang="ja-JP" altLang="en-US" sz="900" b="0" i="0" baseline="0">
              <a:solidFill>
                <a:schemeClr val="dk1"/>
              </a:solidFill>
              <a:effectLst/>
              <a:latin typeface="+mn-lt"/>
              <a:ea typeface="+mn-ea"/>
              <a:cs typeface="+mn-cs"/>
            </a:rPr>
            <a:t>全国平均、岐阜県平均は下回ったものの、</a:t>
          </a:r>
          <a:r>
            <a:rPr kumimoji="1" lang="ja-JP" altLang="ja-JP" sz="900" b="0" i="0" baseline="0">
              <a:solidFill>
                <a:schemeClr val="dk1"/>
              </a:solidFill>
              <a:effectLst/>
              <a:latin typeface="+mn-lt"/>
              <a:ea typeface="+mn-ea"/>
              <a:cs typeface="+mn-cs"/>
            </a:rPr>
            <a:t>類似団体平均を上回り、前年度と比較すると</a:t>
          </a:r>
          <a:r>
            <a:rPr kumimoji="1" lang="en-US" altLang="ja-JP" sz="900" b="0" i="0" baseline="0">
              <a:solidFill>
                <a:schemeClr val="dk1"/>
              </a:solidFill>
              <a:effectLst/>
              <a:latin typeface="+mn-lt"/>
              <a:ea typeface="+mn-ea"/>
              <a:cs typeface="+mn-cs"/>
            </a:rPr>
            <a:t>0.4</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前年度と比較すると、</a:t>
          </a:r>
          <a:r>
            <a:rPr kumimoji="1" lang="ja-JP" altLang="en-US" sz="900" b="0" i="0" baseline="0">
              <a:solidFill>
                <a:schemeClr val="dk1"/>
              </a:solidFill>
              <a:effectLst/>
              <a:latin typeface="+mn-lt"/>
              <a:ea typeface="+mn-ea"/>
              <a:cs typeface="+mn-cs"/>
            </a:rPr>
            <a:t>公共施設解体工事費等が増となったものの、コロナワクチン接種会場運営委託料の皆減、電気料金等が減となった。</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今後</a:t>
          </a:r>
          <a:r>
            <a:rPr kumimoji="1" lang="ja-JP" altLang="en-US" sz="900" b="0" i="0" baseline="0">
              <a:solidFill>
                <a:schemeClr val="dk1"/>
              </a:solidFill>
              <a:effectLst/>
              <a:latin typeface="+mn-lt"/>
              <a:ea typeface="+mn-ea"/>
              <a:cs typeface="+mn-cs"/>
            </a:rPr>
            <a:t>も</a:t>
          </a:r>
          <a:r>
            <a:rPr kumimoji="1" lang="ja-JP" altLang="ja-JP" sz="900" b="0" i="0" baseline="0">
              <a:solidFill>
                <a:schemeClr val="dk1"/>
              </a:solidFill>
              <a:effectLst/>
              <a:latin typeface="+mn-lt"/>
              <a:ea typeface="+mn-ea"/>
              <a:cs typeface="+mn-cs"/>
            </a:rPr>
            <a:t>事務事業の見直しを行うとともに、固定経費の適正管理に努めていく。</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92710</xdr:rowOff>
    </xdr:to>
    <xdr:cxnSp macro="">
      <xdr:nvCxnSpPr>
        <xdr:cNvPr id="127" name="直線コネクタ 126"/>
        <xdr:cNvCxnSpPr/>
      </xdr:nvCxnSpPr>
      <xdr:spPr>
        <a:xfrm flipV="1">
          <a:off x="15671800" y="2976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92710</xdr:rowOff>
    </xdr:to>
    <xdr:cxnSp macro="">
      <xdr:nvCxnSpPr>
        <xdr:cNvPr id="130" name="直線コネクタ 129"/>
        <xdr:cNvCxnSpPr/>
      </xdr:nvCxnSpPr>
      <xdr:spPr>
        <a:xfrm>
          <a:off x="14782800" y="28244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81280</xdr:rowOff>
    </xdr:to>
    <xdr:cxnSp macro="">
      <xdr:nvCxnSpPr>
        <xdr:cNvPr id="133" name="直線コネクタ 132"/>
        <xdr:cNvCxnSpPr/>
      </xdr:nvCxnSpPr>
      <xdr:spPr>
        <a:xfrm>
          <a:off x="13893800" y="278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17</xdr:row>
      <xdr:rowOff>115570</xdr:rowOff>
    </xdr:to>
    <xdr:cxnSp macro="">
      <xdr:nvCxnSpPr>
        <xdr:cNvPr id="136" name="直線コネクタ 135"/>
        <xdr:cNvCxnSpPr/>
      </xdr:nvCxnSpPr>
      <xdr:spPr>
        <a:xfrm flipV="1">
          <a:off x="13004800" y="2786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6" name="楕円 145"/>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7"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8" name="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9" name="テキスト ボックス 14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51" name="テキスト ボックス 150"/>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2" name="楕円 151"/>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3" name="テキスト ボックス 152"/>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年度は、前年度と</a:t>
          </a:r>
          <a:r>
            <a:rPr kumimoji="1" lang="ja-JP" altLang="en-US" sz="900">
              <a:solidFill>
                <a:schemeClr val="dk1"/>
              </a:solidFill>
              <a:effectLst/>
              <a:latin typeface="+mn-lt"/>
              <a:ea typeface="+mn-ea"/>
              <a:cs typeface="+mn-cs"/>
            </a:rPr>
            <a:t>同じ</a:t>
          </a:r>
          <a:r>
            <a:rPr kumimoji="1" lang="en-US" altLang="ja-JP" sz="900">
              <a:solidFill>
                <a:schemeClr val="dk1"/>
              </a:solidFill>
              <a:effectLst/>
              <a:latin typeface="+mn-lt"/>
              <a:ea typeface="+mn-ea"/>
              <a:cs typeface="+mn-cs"/>
            </a:rPr>
            <a:t>7.8</a:t>
          </a:r>
          <a:r>
            <a:rPr kumimoji="1" lang="ja-JP" altLang="en-US" sz="900">
              <a:solidFill>
                <a:schemeClr val="dk1"/>
              </a:solidFill>
              <a:effectLst/>
              <a:latin typeface="+mn-lt"/>
              <a:ea typeface="+mn-ea"/>
              <a:cs typeface="+mn-cs"/>
            </a:rPr>
            <a:t>ポイント</a:t>
          </a:r>
          <a:r>
            <a:rPr kumimoji="1" lang="ja-JP" altLang="ja-JP" sz="900">
              <a:solidFill>
                <a:schemeClr val="dk1"/>
              </a:solidFill>
              <a:effectLst/>
              <a:latin typeface="+mn-lt"/>
              <a:ea typeface="+mn-ea"/>
              <a:cs typeface="+mn-cs"/>
            </a:rPr>
            <a:t>となり、類似団体平均、全国平均、</a:t>
          </a:r>
          <a:r>
            <a:rPr kumimoji="1" lang="ja-JP" altLang="en-US" sz="900">
              <a:solidFill>
                <a:schemeClr val="dk1"/>
              </a:solidFill>
              <a:effectLst/>
              <a:latin typeface="+mn-lt"/>
              <a:ea typeface="+mn-ea"/>
              <a:cs typeface="+mn-cs"/>
            </a:rPr>
            <a:t>岐阜</a:t>
          </a:r>
          <a:r>
            <a:rPr kumimoji="1" lang="ja-JP" altLang="ja-JP" sz="900">
              <a:solidFill>
                <a:schemeClr val="dk1"/>
              </a:solidFill>
              <a:effectLst/>
              <a:latin typeface="+mn-lt"/>
              <a:ea typeface="+mn-ea"/>
              <a:cs typeface="+mn-cs"/>
            </a:rPr>
            <a:t>県平均を下回った。</a:t>
          </a:r>
          <a:endParaRPr lang="ja-JP" altLang="ja-JP" sz="900">
            <a:effectLst/>
          </a:endParaRPr>
        </a:p>
        <a:p>
          <a:r>
            <a:rPr kumimoji="1" lang="ja-JP" altLang="ja-JP" sz="900">
              <a:solidFill>
                <a:schemeClr val="dk1"/>
              </a:solidFill>
              <a:effectLst/>
              <a:latin typeface="+mn-lt"/>
              <a:ea typeface="+mn-ea"/>
              <a:cs typeface="+mn-cs"/>
            </a:rPr>
            <a:t>　前年度と比較すると、乳幼児等医療費助成（</a:t>
          </a:r>
          <a:r>
            <a:rPr kumimoji="1" lang="en-US" altLang="ja-JP" sz="900">
              <a:solidFill>
                <a:schemeClr val="dk1"/>
              </a:solidFill>
              <a:effectLst/>
              <a:latin typeface="+mn-lt"/>
              <a:ea typeface="+mn-ea"/>
              <a:cs typeface="+mn-cs"/>
            </a:rPr>
            <a:t>+16</a:t>
          </a:r>
          <a:r>
            <a:rPr kumimoji="1" lang="ja-JP" altLang="ja-JP" sz="900">
              <a:solidFill>
                <a:schemeClr val="dk1"/>
              </a:solidFill>
              <a:effectLst/>
              <a:latin typeface="+mn-lt"/>
              <a:ea typeface="+mn-ea"/>
              <a:cs typeface="+mn-cs"/>
            </a:rPr>
            <a:t>百万円）、障害福祉サービス費（</a:t>
          </a:r>
          <a:r>
            <a:rPr kumimoji="1" lang="en-US" altLang="ja-JP" sz="900">
              <a:solidFill>
                <a:schemeClr val="dk1"/>
              </a:solidFill>
              <a:effectLst/>
              <a:latin typeface="+mn-lt"/>
              <a:ea typeface="+mn-ea"/>
              <a:cs typeface="+mn-cs"/>
            </a:rPr>
            <a:t>+43</a:t>
          </a:r>
          <a:r>
            <a:rPr kumimoji="1" lang="ja-JP" altLang="ja-JP" sz="900">
              <a:solidFill>
                <a:schemeClr val="dk1"/>
              </a:solidFill>
              <a:effectLst/>
              <a:latin typeface="+mn-lt"/>
              <a:ea typeface="+mn-ea"/>
              <a:cs typeface="+mn-cs"/>
            </a:rPr>
            <a:t>百万円）が増と</a:t>
          </a:r>
          <a:r>
            <a:rPr kumimoji="1" lang="ja-JP" altLang="en-US" sz="900">
              <a:solidFill>
                <a:schemeClr val="dk1"/>
              </a:solidFill>
              <a:effectLst/>
              <a:latin typeface="+mn-lt"/>
              <a:ea typeface="+mn-ea"/>
              <a:cs typeface="+mn-cs"/>
            </a:rPr>
            <a:t>なった一方で、措置児童費用（▲</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百万円）、児童手当（▲</a:t>
          </a:r>
          <a:r>
            <a:rPr kumimoji="1" lang="en-US" altLang="ja-JP" sz="900">
              <a:solidFill>
                <a:schemeClr val="dk1"/>
              </a:solidFill>
              <a:effectLst/>
              <a:latin typeface="+mn-lt"/>
              <a:ea typeface="+mn-ea"/>
              <a:cs typeface="+mn-cs"/>
            </a:rPr>
            <a:t>21</a:t>
          </a:r>
          <a:r>
            <a:rPr kumimoji="1" lang="ja-JP" altLang="en-US" sz="900">
              <a:solidFill>
                <a:schemeClr val="dk1"/>
              </a:solidFill>
              <a:effectLst/>
              <a:latin typeface="+mn-lt"/>
              <a:ea typeface="+mn-ea"/>
              <a:cs typeface="+mn-cs"/>
            </a:rPr>
            <a:t>百万円）が減となった。</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88900</xdr:rowOff>
    </xdr:to>
    <xdr:cxnSp macro="">
      <xdr:nvCxnSpPr>
        <xdr:cNvPr id="188" name="直線コネクタ 187"/>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88900</xdr:rowOff>
    </xdr:to>
    <xdr:cxnSp macro="">
      <xdr:nvCxnSpPr>
        <xdr:cNvPr id="191" name="直線コネクタ 190"/>
        <xdr:cNvCxnSpPr/>
      </xdr:nvCxnSpPr>
      <xdr:spPr>
        <a:xfrm>
          <a:off x="3098800" y="960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0</xdr:rowOff>
    </xdr:to>
    <xdr:cxnSp macro="">
      <xdr:nvCxnSpPr>
        <xdr:cNvPr id="194" name="直線コネクタ 193"/>
        <xdr:cNvCxnSpPr/>
      </xdr:nvCxnSpPr>
      <xdr:spPr>
        <a:xfrm>
          <a:off x="2209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57</xdr:row>
      <xdr:rowOff>82550</xdr:rowOff>
    </xdr:to>
    <xdr:cxnSp macro="">
      <xdr:nvCxnSpPr>
        <xdr:cNvPr id="197" name="直線コネクタ 196"/>
        <xdr:cNvCxnSpPr/>
      </xdr:nvCxnSpPr>
      <xdr:spPr>
        <a:xfrm flipV="1">
          <a:off x="1320800" y="9601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3" name="楕円 212"/>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4" name="テキスト ボックス 213"/>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5" name="楕円 214"/>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近年は、類似団体平均、全国平均、県平均より低い水準となっている。令和</a:t>
          </a:r>
          <a:r>
            <a:rPr kumimoji="1" lang="en-US" altLang="ja-JP" sz="900" b="0" i="0" baseline="0">
              <a:solidFill>
                <a:schemeClr val="dk1"/>
              </a:solidFill>
              <a:effectLst/>
              <a:latin typeface="+mn-lt"/>
              <a:ea typeface="+mn-ea"/>
              <a:cs typeface="+mn-cs"/>
            </a:rPr>
            <a:t>4</a:t>
          </a:r>
        </a:p>
        <a:p>
          <a:pPr eaLnBrk="1" fontAlgn="auto" latinLnBrk="0" hangingPunct="1"/>
          <a:r>
            <a:rPr kumimoji="1" lang="ja-JP" altLang="en-US" sz="900" b="0" i="0" baseline="0">
              <a:solidFill>
                <a:schemeClr val="dk1"/>
              </a:solidFill>
              <a:effectLst/>
              <a:latin typeface="+mn-lt"/>
              <a:ea typeface="+mn-ea"/>
              <a:cs typeface="+mn-cs"/>
            </a:rPr>
            <a:t>　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年度は、前年度と比較して</a:t>
          </a:r>
          <a:r>
            <a:rPr kumimoji="1" lang="en-US" altLang="ja-JP" sz="900" b="0" i="0" baseline="0">
              <a:solidFill>
                <a:schemeClr val="dk1"/>
              </a:solidFill>
              <a:effectLst/>
              <a:latin typeface="+mn-lt"/>
              <a:ea typeface="+mn-ea"/>
              <a:cs typeface="+mn-cs"/>
            </a:rPr>
            <a:t>0.4</a:t>
          </a:r>
          <a:r>
            <a:rPr kumimoji="1" lang="ja-JP" altLang="ja-JP" sz="900" b="0" i="0" baseline="0">
              <a:solidFill>
                <a:schemeClr val="dk1"/>
              </a:solidFill>
              <a:effectLst/>
              <a:latin typeface="+mn-lt"/>
              <a:ea typeface="+mn-ea"/>
              <a:cs typeface="+mn-cs"/>
            </a:rPr>
            <a:t>ポイントの増ではあるが、近年とほぼ同水準となった。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今後も、国民健康保険、介護保険、後期高齢者医療保険それぞれの特別会計についても繰出金の軽減を図るため、保険料等の見直しや経費削減等により、一般会計からの負担軽減に努めていく。</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75293</xdr:rowOff>
    </xdr:to>
    <xdr:cxnSp macro="">
      <xdr:nvCxnSpPr>
        <xdr:cNvPr id="251" name="直線コネクタ 250"/>
        <xdr:cNvCxnSpPr/>
      </xdr:nvCxnSpPr>
      <xdr:spPr>
        <a:xfrm>
          <a:off x="15671800" y="9461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31750</xdr:rowOff>
    </xdr:to>
    <xdr:cxnSp macro="">
      <xdr:nvCxnSpPr>
        <xdr:cNvPr id="254" name="直線コネクタ 253"/>
        <xdr:cNvCxnSpPr/>
      </xdr:nvCxnSpPr>
      <xdr:spPr>
        <a:xfrm>
          <a:off x="14782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53522</xdr:rowOff>
    </xdr:to>
    <xdr:cxnSp macro="">
      <xdr:nvCxnSpPr>
        <xdr:cNvPr id="257" name="直線コネクタ 256"/>
        <xdr:cNvCxnSpPr/>
      </xdr:nvCxnSpPr>
      <xdr:spPr>
        <a:xfrm flipV="1">
          <a:off x="13893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60</xdr:row>
      <xdr:rowOff>132443</xdr:rowOff>
    </xdr:to>
    <xdr:cxnSp macro="">
      <xdr:nvCxnSpPr>
        <xdr:cNvPr id="260" name="直線コネクタ 259"/>
        <xdr:cNvCxnSpPr/>
      </xdr:nvCxnSpPr>
      <xdr:spPr>
        <a:xfrm flipV="1">
          <a:off x="13004800" y="9483272"/>
          <a:ext cx="889000" cy="9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70" name="楕円 269"/>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71" name="その他該当値テキスト"/>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2" name="楕円 271"/>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3" name="テキスト ボックス 272"/>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4" name="楕円 273"/>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5" name="テキスト ボックス 274"/>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6" name="楕円 275"/>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7" name="テキスト ボックス 276"/>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8" name="楕円 277"/>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9" name="テキスト ボックス 278"/>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年度は、</a:t>
          </a:r>
          <a:r>
            <a:rPr kumimoji="1" lang="ja-JP" altLang="ja-JP" sz="900">
              <a:solidFill>
                <a:schemeClr val="dk1"/>
              </a:solidFill>
              <a:effectLst/>
              <a:latin typeface="+mn-lt"/>
              <a:ea typeface="+mn-ea"/>
              <a:cs typeface="+mn-cs"/>
            </a:rPr>
            <a:t>前年度と比較するとして</a:t>
          </a:r>
          <a:r>
            <a:rPr kumimoji="1" lang="en-US" altLang="ja-JP" sz="900">
              <a:solidFill>
                <a:schemeClr val="dk1"/>
              </a:solidFill>
              <a:effectLst/>
              <a:latin typeface="+mn-lt"/>
              <a:ea typeface="+mn-ea"/>
              <a:cs typeface="+mn-cs"/>
            </a:rPr>
            <a:t>1.6</a:t>
          </a:r>
          <a:r>
            <a:rPr kumimoji="1" lang="ja-JP" altLang="ja-JP" sz="900">
              <a:solidFill>
                <a:schemeClr val="dk1"/>
              </a:solidFill>
              <a:effectLst/>
              <a:latin typeface="+mn-lt"/>
              <a:ea typeface="+mn-ea"/>
              <a:cs typeface="+mn-cs"/>
            </a:rPr>
            <a:t>ポイントの減と</a:t>
          </a:r>
          <a:r>
            <a:rPr kumimoji="1" lang="ja-JP" altLang="en-US" sz="900">
              <a:solidFill>
                <a:schemeClr val="dk1"/>
              </a:solidFill>
              <a:effectLst/>
              <a:latin typeface="+mn-lt"/>
              <a:ea typeface="+mn-ea"/>
              <a:cs typeface="+mn-cs"/>
            </a:rPr>
            <a:t>なったものの</a:t>
          </a:r>
          <a:r>
            <a:rPr kumimoji="1" lang="ja-JP" altLang="ja-JP" sz="900">
              <a:solidFill>
                <a:schemeClr val="dk1"/>
              </a:solidFill>
              <a:effectLst/>
              <a:latin typeface="+mn-lt"/>
              <a:ea typeface="+mn-ea"/>
              <a:cs typeface="+mn-cs"/>
            </a:rPr>
            <a:t>、類似団体平均、全国平均、</a:t>
          </a:r>
          <a:r>
            <a:rPr kumimoji="1" lang="ja-JP" altLang="en-US" sz="900">
              <a:solidFill>
                <a:schemeClr val="dk1"/>
              </a:solidFill>
              <a:effectLst/>
              <a:latin typeface="+mn-lt"/>
              <a:ea typeface="+mn-ea"/>
              <a:cs typeface="+mn-cs"/>
            </a:rPr>
            <a:t>岐阜</a:t>
          </a:r>
          <a:r>
            <a:rPr kumimoji="1" lang="ja-JP" altLang="ja-JP" sz="900">
              <a:solidFill>
                <a:schemeClr val="dk1"/>
              </a:solidFill>
              <a:effectLst/>
              <a:latin typeface="+mn-lt"/>
              <a:ea typeface="+mn-ea"/>
              <a:cs typeface="+mn-cs"/>
            </a:rPr>
            <a:t>県平均を大幅に上</a:t>
          </a:r>
          <a:r>
            <a:rPr kumimoji="1" lang="ja-JP" altLang="en-US" sz="900">
              <a:solidFill>
                <a:schemeClr val="dk1"/>
              </a:solidFill>
              <a:effectLst/>
              <a:latin typeface="+mn-lt"/>
              <a:ea typeface="+mn-ea"/>
              <a:cs typeface="+mn-cs"/>
            </a:rPr>
            <a:t>回っており</a:t>
          </a:r>
          <a:r>
            <a:rPr kumimoji="1" lang="ja-JP" altLang="ja-JP" sz="900">
              <a:solidFill>
                <a:schemeClr val="dk1"/>
              </a:solidFill>
              <a:effectLst/>
              <a:latin typeface="+mn-lt"/>
              <a:ea typeface="+mn-ea"/>
              <a:cs typeface="+mn-cs"/>
            </a:rPr>
            <a:t>、高い比率となっている</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年度における介護保険施設の民営化に伴う企業債の繰上償還に係る負担金の皆減（▲</a:t>
          </a:r>
          <a:r>
            <a:rPr kumimoji="1" lang="en-US" altLang="ja-JP" sz="900">
              <a:solidFill>
                <a:schemeClr val="dk1"/>
              </a:solidFill>
              <a:effectLst/>
              <a:latin typeface="+mn-lt"/>
              <a:ea typeface="+mn-ea"/>
              <a:cs typeface="+mn-cs"/>
            </a:rPr>
            <a:t>442</a:t>
          </a:r>
          <a:r>
            <a:rPr kumimoji="1" lang="ja-JP" altLang="en-US" sz="900">
              <a:solidFill>
                <a:schemeClr val="dk1"/>
              </a:solidFill>
              <a:effectLst/>
              <a:latin typeface="+mn-lt"/>
              <a:ea typeface="+mn-ea"/>
              <a:cs typeface="+mn-cs"/>
            </a:rPr>
            <a:t>百万円）、子育て世帯生活応援給付金の減（▲</a:t>
          </a:r>
          <a:r>
            <a:rPr kumimoji="1" lang="en-US" altLang="ja-JP" sz="900">
              <a:solidFill>
                <a:schemeClr val="dk1"/>
              </a:solidFill>
              <a:effectLst/>
              <a:latin typeface="+mn-lt"/>
              <a:ea typeface="+mn-ea"/>
              <a:cs typeface="+mn-cs"/>
            </a:rPr>
            <a:t>140</a:t>
          </a:r>
          <a:r>
            <a:rPr kumimoji="1" lang="ja-JP" altLang="en-US" sz="900">
              <a:solidFill>
                <a:schemeClr val="dk1"/>
              </a:solidFill>
              <a:effectLst/>
              <a:latin typeface="+mn-lt"/>
              <a:ea typeface="+mn-ea"/>
              <a:cs typeface="+mn-cs"/>
            </a:rPr>
            <a:t>百万円）などが主な要因である。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今</a:t>
          </a:r>
          <a:r>
            <a:rPr kumimoji="1" lang="ja-JP" altLang="ja-JP" sz="900">
              <a:solidFill>
                <a:schemeClr val="dk1"/>
              </a:solidFill>
              <a:effectLst/>
              <a:latin typeface="+mn-lt"/>
              <a:ea typeface="+mn-ea"/>
              <a:cs typeface="+mn-cs"/>
            </a:rPr>
            <a:t>後</a:t>
          </a:r>
          <a:r>
            <a:rPr kumimoji="1" lang="ja-JP" altLang="en-US" sz="900">
              <a:solidFill>
                <a:schemeClr val="dk1"/>
              </a:solidFill>
              <a:effectLst/>
              <a:latin typeface="+mn-lt"/>
              <a:ea typeface="+mn-ea"/>
              <a:cs typeface="+mn-cs"/>
            </a:rPr>
            <a:t>においても、</a:t>
          </a:r>
          <a:r>
            <a:rPr kumimoji="1" lang="ja-JP" altLang="ja-JP" sz="900">
              <a:solidFill>
                <a:schemeClr val="dk1"/>
              </a:solidFill>
              <a:effectLst/>
              <a:latin typeface="+mn-lt"/>
              <a:ea typeface="+mn-ea"/>
              <a:cs typeface="+mn-cs"/>
            </a:rPr>
            <a:t>補助費等が上昇に転じないよう、事業の精査を行うなど適正化に努めていく。</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124714</xdr:rowOff>
    </xdr:to>
    <xdr:cxnSp macro="">
      <xdr:nvCxnSpPr>
        <xdr:cNvPr id="309" name="直線コネクタ 308"/>
        <xdr:cNvCxnSpPr/>
      </xdr:nvCxnSpPr>
      <xdr:spPr>
        <a:xfrm flipV="1">
          <a:off x="15671800" y="63952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124714</xdr:rowOff>
    </xdr:to>
    <xdr:cxnSp macro="">
      <xdr:nvCxnSpPr>
        <xdr:cNvPr id="312" name="直線コネクタ 311"/>
        <xdr:cNvCxnSpPr/>
      </xdr:nvCxnSpPr>
      <xdr:spPr>
        <a:xfrm>
          <a:off x="14782800" y="63906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165862</xdr:rowOff>
    </xdr:to>
    <xdr:cxnSp macro="">
      <xdr:nvCxnSpPr>
        <xdr:cNvPr id="315" name="直線コネクタ 314"/>
        <xdr:cNvCxnSpPr/>
      </xdr:nvCxnSpPr>
      <xdr:spPr>
        <a:xfrm flipV="1">
          <a:off x="13893800" y="63906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37</xdr:row>
      <xdr:rowOff>165862</xdr:rowOff>
    </xdr:to>
    <xdr:cxnSp macro="">
      <xdr:nvCxnSpPr>
        <xdr:cNvPr id="318" name="直線コネクタ 317"/>
        <xdr:cNvCxnSpPr/>
      </xdr:nvCxnSpPr>
      <xdr:spPr>
        <a:xfrm>
          <a:off x="13004800" y="6143752"/>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0" name="楕円 329"/>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1" name="テキスト ボックス 330"/>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4" name="楕円 333"/>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5" name="テキスト ボックス 334"/>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6" name="楕円 335"/>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7" name="テキスト ボックス 336"/>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年度は、類似団体平均より低い値となっているものの、前年度と比較すると</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ポイントの増となった。</a:t>
          </a:r>
          <a:endParaRPr lang="ja-JP" altLang="ja-JP" sz="900">
            <a:effectLst/>
          </a:endParaRPr>
        </a:p>
        <a:p>
          <a:r>
            <a:rPr kumimoji="1" lang="ja-JP" altLang="ja-JP" sz="900">
              <a:solidFill>
                <a:schemeClr val="dk1"/>
              </a:solidFill>
              <a:effectLst/>
              <a:latin typeface="+mn-lt"/>
              <a:ea typeface="+mn-ea"/>
              <a:cs typeface="+mn-cs"/>
            </a:rPr>
            <a:t>　当市は、令和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年度に公債費のピークを迎えることを想定している。</a:t>
          </a:r>
          <a:r>
            <a:rPr lang="ja-JP" altLang="ja-JP" sz="900" b="0" i="0" baseline="0">
              <a:solidFill>
                <a:schemeClr val="dk1"/>
              </a:solidFill>
              <a:effectLst/>
              <a:latin typeface="+mn-lt"/>
              <a:ea typeface="+mn-ea"/>
              <a:cs typeface="+mn-cs"/>
            </a:rPr>
            <a:t>合併特例事業債は、令和</a:t>
          </a:r>
          <a:r>
            <a:rPr lang="en-US" altLang="ja-JP" sz="900" b="0" i="0" baseline="0">
              <a:solidFill>
                <a:schemeClr val="dk1"/>
              </a:solidFill>
              <a:effectLst/>
              <a:latin typeface="+mn-lt"/>
              <a:ea typeface="+mn-ea"/>
              <a:cs typeface="+mn-cs"/>
            </a:rPr>
            <a:t>6</a:t>
          </a:r>
          <a:r>
            <a:rPr lang="ja-JP" altLang="ja-JP" sz="900" b="0" i="0" baseline="0">
              <a:solidFill>
                <a:schemeClr val="dk1"/>
              </a:solidFill>
              <a:effectLst/>
              <a:latin typeface="+mn-lt"/>
              <a:ea typeface="+mn-ea"/>
              <a:cs typeface="+mn-cs"/>
            </a:rPr>
            <a:t>年度が最終発行期限となることも視野に入れながら</a:t>
          </a:r>
          <a:r>
            <a:rPr kumimoji="1" lang="ja-JP" altLang="ja-JP" sz="900">
              <a:solidFill>
                <a:schemeClr val="dk1"/>
              </a:solidFill>
              <a:effectLst/>
              <a:latin typeface="+mn-lt"/>
              <a:ea typeface="+mn-ea"/>
              <a:cs typeface="+mn-cs"/>
            </a:rPr>
            <a:t>計画的に事業を実施するとともに、今後も地方債の発行を抑制し、公債費の削減に努めていく。</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136525</xdr:rowOff>
    </xdr:to>
    <xdr:cxnSp macro="">
      <xdr:nvCxnSpPr>
        <xdr:cNvPr id="369" name="直線コネクタ 368"/>
        <xdr:cNvCxnSpPr/>
      </xdr:nvCxnSpPr>
      <xdr:spPr>
        <a:xfrm>
          <a:off x="3987800" y="128143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117475</xdr:rowOff>
    </xdr:from>
    <xdr:to>
      <xdr:col>19</xdr:col>
      <xdr:colOff>187325</xdr:colOff>
      <xdr:row>74</xdr:row>
      <xdr:rowOff>127000</xdr:rowOff>
    </xdr:to>
    <xdr:cxnSp macro="">
      <xdr:nvCxnSpPr>
        <xdr:cNvPr id="372" name="直線コネクタ 371"/>
        <xdr:cNvCxnSpPr/>
      </xdr:nvCxnSpPr>
      <xdr:spPr>
        <a:xfrm>
          <a:off x="3098800" y="12804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127000</xdr:rowOff>
    </xdr:to>
    <xdr:cxnSp macro="">
      <xdr:nvCxnSpPr>
        <xdr:cNvPr id="375" name="直線コネクタ 374"/>
        <xdr:cNvCxnSpPr/>
      </xdr:nvCxnSpPr>
      <xdr:spPr>
        <a:xfrm flipV="1">
          <a:off x="2209800" y="12804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127000</xdr:rowOff>
    </xdr:to>
    <xdr:cxnSp macro="">
      <xdr:nvCxnSpPr>
        <xdr:cNvPr id="378" name="直線コネクタ 377"/>
        <xdr:cNvCxnSpPr/>
      </xdr:nvCxnSpPr>
      <xdr:spPr>
        <a:xfrm>
          <a:off x="1320800" y="12806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85725</xdr:rowOff>
    </xdr:from>
    <xdr:to>
      <xdr:col>24</xdr:col>
      <xdr:colOff>76200</xdr:colOff>
      <xdr:row>75</xdr:row>
      <xdr:rowOff>15875</xdr:rowOff>
    </xdr:to>
    <xdr:sp macro="" textlink="">
      <xdr:nvSpPr>
        <xdr:cNvPr id="388" name="楕円 387"/>
        <xdr:cNvSpPr/>
      </xdr:nvSpPr>
      <xdr:spPr>
        <a:xfrm>
          <a:off x="47752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165752</xdr:rowOff>
    </xdr:from>
    <xdr:ext cx="762000" cy="259045"/>
    <xdr:sp macro="" textlink="">
      <xdr:nvSpPr>
        <xdr:cNvPr id="389" name="公債費該当値テキスト"/>
        <xdr:cNvSpPr txBox="1"/>
      </xdr:nvSpPr>
      <xdr:spPr>
        <a:xfrm>
          <a:off x="4914900" y="126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0" name="楕円 389"/>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1" name="テキスト ボックス 390"/>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2" name="楕円 391"/>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3" name="テキスト ボックス 392"/>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4" name="楕円 393"/>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5" name="テキスト ボックス 394"/>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396" name="楕円 395"/>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397" name="テキスト ボックス 396"/>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年度は前年度と比較すると</a:t>
          </a:r>
          <a:r>
            <a:rPr kumimoji="1" lang="en-US" altLang="ja-JP" sz="900" b="0" i="0" baseline="0">
              <a:solidFill>
                <a:schemeClr val="dk1"/>
              </a:solidFill>
              <a:effectLst/>
              <a:latin typeface="+mn-lt"/>
              <a:ea typeface="+mn-ea"/>
              <a:cs typeface="+mn-cs"/>
            </a:rPr>
            <a:t>0.8</a:t>
          </a:r>
          <a:r>
            <a:rPr kumimoji="1" lang="ja-JP" altLang="ja-JP" sz="900" b="0" i="0" baseline="0">
              <a:solidFill>
                <a:schemeClr val="dk1"/>
              </a:solidFill>
              <a:effectLst/>
              <a:latin typeface="+mn-lt"/>
              <a:ea typeface="+mn-ea"/>
              <a:cs typeface="+mn-cs"/>
            </a:rPr>
            <a:t>ポイントの</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となり、類似団体平均</a:t>
          </a:r>
          <a:r>
            <a:rPr kumimoji="1" lang="ja-JP" altLang="en-US" sz="900" b="0" i="0" baseline="0">
              <a:solidFill>
                <a:schemeClr val="dk1"/>
              </a:solidFill>
              <a:effectLst/>
              <a:latin typeface="+mn-lt"/>
              <a:ea typeface="+mn-ea"/>
              <a:cs typeface="+mn-cs"/>
            </a:rPr>
            <a:t>、全国平均、岐阜県平均ともに下回った。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年度の経常収支比率は</a:t>
          </a:r>
          <a:r>
            <a:rPr kumimoji="1" lang="en-US" altLang="ja-JP" sz="900" b="0" i="0" baseline="0">
              <a:solidFill>
                <a:schemeClr val="dk1"/>
              </a:solidFill>
              <a:effectLst/>
              <a:latin typeface="+mn-lt"/>
              <a:ea typeface="+mn-ea"/>
              <a:cs typeface="+mn-cs"/>
            </a:rPr>
            <a:t>88.8</a:t>
          </a:r>
          <a:r>
            <a:rPr kumimoji="1" lang="ja-JP" altLang="en-US" sz="900" b="0" i="0" baseline="0">
              <a:solidFill>
                <a:schemeClr val="dk1"/>
              </a:solidFill>
              <a:effectLst/>
              <a:latin typeface="+mn-lt"/>
              <a:ea typeface="+mn-ea"/>
              <a:cs typeface="+mn-cs"/>
            </a:rPr>
            <a:t>％で前年度より</a:t>
          </a:r>
          <a:r>
            <a:rPr kumimoji="1" lang="en-US" altLang="ja-JP" sz="900" b="0" i="0" baseline="0">
              <a:solidFill>
                <a:schemeClr val="dk1"/>
              </a:solidFill>
              <a:effectLst/>
              <a:latin typeface="+mn-lt"/>
              <a:ea typeface="+mn-ea"/>
              <a:cs typeface="+mn-cs"/>
            </a:rPr>
            <a:t>0.3</a:t>
          </a:r>
          <a:r>
            <a:rPr kumimoji="1" lang="ja-JP" altLang="en-US" sz="900" b="0" i="0" baseline="0">
              <a:solidFill>
                <a:schemeClr val="dk1"/>
              </a:solidFill>
              <a:effectLst/>
              <a:latin typeface="+mn-lt"/>
              <a:ea typeface="+mn-ea"/>
              <a:cs typeface="+mn-cs"/>
            </a:rPr>
            <a:t>ポイント下回った。</a:t>
          </a:r>
          <a:r>
            <a:rPr kumimoji="1" lang="ja-JP" altLang="ja-JP" sz="900" b="0" i="0" baseline="0">
              <a:solidFill>
                <a:schemeClr val="dk1"/>
              </a:solidFill>
              <a:effectLst/>
              <a:latin typeface="+mn-lt"/>
              <a:ea typeface="+mn-ea"/>
              <a:cs typeface="+mn-cs"/>
            </a:rPr>
            <a:t>主に物件費及び補助費等の</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が要因</a:t>
          </a:r>
          <a:r>
            <a:rPr kumimoji="1" lang="ja-JP" altLang="en-US" sz="900" b="0" i="0" baseline="0">
              <a:solidFill>
                <a:schemeClr val="dk1"/>
              </a:solidFill>
              <a:effectLst/>
              <a:latin typeface="+mn-lt"/>
              <a:ea typeface="+mn-ea"/>
              <a:cs typeface="+mn-cs"/>
            </a:rPr>
            <a:t>で</a:t>
          </a:r>
          <a:r>
            <a:rPr kumimoji="1" lang="ja-JP" altLang="ja-JP" sz="900" b="0" i="0" baseline="0">
              <a:solidFill>
                <a:schemeClr val="dk1"/>
              </a:solidFill>
              <a:effectLst/>
              <a:latin typeface="+mn-lt"/>
              <a:ea typeface="+mn-ea"/>
              <a:cs typeface="+mn-cs"/>
            </a:rPr>
            <a:t>今後</a:t>
          </a:r>
          <a:r>
            <a:rPr kumimoji="1" lang="ja-JP" altLang="en-US" sz="900" b="0" i="0" baseline="0">
              <a:solidFill>
                <a:schemeClr val="dk1"/>
              </a:solidFill>
              <a:effectLst/>
              <a:latin typeface="+mn-lt"/>
              <a:ea typeface="+mn-ea"/>
              <a:cs typeface="+mn-cs"/>
            </a:rPr>
            <a:t>も</a:t>
          </a:r>
          <a:r>
            <a:rPr kumimoji="1" lang="ja-JP" altLang="ja-JP" sz="900" b="0" i="0" baseline="0">
              <a:solidFill>
                <a:schemeClr val="dk1"/>
              </a:solidFill>
              <a:effectLst/>
              <a:latin typeface="+mn-lt"/>
              <a:ea typeface="+mn-ea"/>
              <a:cs typeface="+mn-cs"/>
            </a:rPr>
            <a:t>既存事業の改廃、歳出抑制を行っていくとともに、歳入においては</a:t>
          </a:r>
          <a:r>
            <a:rPr kumimoji="1" lang="ja-JP" altLang="en-US" sz="900" b="0" i="0" baseline="0">
              <a:solidFill>
                <a:schemeClr val="dk1"/>
              </a:solidFill>
              <a:effectLst/>
              <a:latin typeface="+mn-lt"/>
              <a:ea typeface="+mn-ea"/>
              <a:cs typeface="+mn-cs"/>
            </a:rPr>
            <a:t>ネーミングライツ収入や広告収入、ふるさと応援寄附金や企業版ふるさと納税など自主財源の拡充</a:t>
          </a:r>
          <a:r>
            <a:rPr kumimoji="1" lang="ja-JP" altLang="ja-JP" sz="900" b="0" i="0" baseline="0">
              <a:solidFill>
                <a:schemeClr val="dk1"/>
              </a:solidFill>
              <a:effectLst/>
              <a:latin typeface="+mn-lt"/>
              <a:ea typeface="+mn-ea"/>
              <a:cs typeface="+mn-cs"/>
            </a:rPr>
            <a:t>など、自主財源の確保に全力で取り組み、財政基盤の強化を図っていく。</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76</xdr:row>
      <xdr:rowOff>154432</xdr:rowOff>
    </xdr:to>
    <xdr:cxnSp macro="">
      <xdr:nvCxnSpPr>
        <xdr:cNvPr id="428" name="直線コネクタ 427"/>
        <xdr:cNvCxnSpPr/>
      </xdr:nvCxnSpPr>
      <xdr:spPr>
        <a:xfrm flipV="1">
          <a:off x="15671800" y="13148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154432</xdr:rowOff>
    </xdr:to>
    <xdr:cxnSp macro="">
      <xdr:nvCxnSpPr>
        <xdr:cNvPr id="431" name="直線コネクタ 430"/>
        <xdr:cNvCxnSpPr/>
      </xdr:nvCxnSpPr>
      <xdr:spPr>
        <a:xfrm>
          <a:off x="14782800" y="1295603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136144</xdr:rowOff>
    </xdr:to>
    <xdr:cxnSp macro="">
      <xdr:nvCxnSpPr>
        <xdr:cNvPr id="434" name="直線コネクタ 433"/>
        <xdr:cNvCxnSpPr/>
      </xdr:nvCxnSpPr>
      <xdr:spPr>
        <a:xfrm flipV="1">
          <a:off x="13893800" y="129560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78</xdr:row>
      <xdr:rowOff>17272</xdr:rowOff>
    </xdr:to>
    <xdr:cxnSp macro="">
      <xdr:nvCxnSpPr>
        <xdr:cNvPr id="437" name="直線コネクタ 436"/>
        <xdr:cNvCxnSpPr/>
      </xdr:nvCxnSpPr>
      <xdr:spPr>
        <a:xfrm flipV="1">
          <a:off x="13004800" y="131663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7" name="楕円 446"/>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8"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49" name="楕円 448"/>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50" name="テキスト ボックス 449"/>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51" name="楕円 450"/>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52" name="テキスト ボックス 451"/>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3" name="楕円 452"/>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4" name="テキスト ボックス 453"/>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5" name="楕円 454"/>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6" name="テキスト ボックス 455"/>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157469</xdr:rowOff>
    </xdr:from>
    <xdr:to>
      <xdr:col>29</xdr:col>
      <xdr:colOff>127000</xdr:colOff>
      <xdr:row>19</xdr:row>
      <xdr:rowOff>25774</xdr:rowOff>
    </xdr:to>
    <xdr:cxnSp macro="">
      <xdr:nvCxnSpPr>
        <xdr:cNvPr id="52" name="直線コネクタ 51"/>
        <xdr:cNvCxnSpPr/>
      </xdr:nvCxnSpPr>
      <xdr:spPr bwMode="auto">
        <a:xfrm flipV="1">
          <a:off x="5003800" y="3291194"/>
          <a:ext cx="647700" cy="3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25774</xdr:rowOff>
    </xdr:from>
    <xdr:to>
      <xdr:col>26</xdr:col>
      <xdr:colOff>50800</xdr:colOff>
      <xdr:row>19</xdr:row>
      <xdr:rowOff>41504</xdr:rowOff>
    </xdr:to>
    <xdr:cxnSp macro="">
      <xdr:nvCxnSpPr>
        <xdr:cNvPr id="55" name="直線コネクタ 54"/>
        <xdr:cNvCxnSpPr/>
      </xdr:nvCxnSpPr>
      <xdr:spPr bwMode="auto">
        <a:xfrm flipV="1">
          <a:off x="4305300" y="3330949"/>
          <a:ext cx="698500" cy="1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41504</xdr:rowOff>
    </xdr:from>
    <xdr:to>
      <xdr:col>22</xdr:col>
      <xdr:colOff>114300</xdr:colOff>
      <xdr:row>19</xdr:row>
      <xdr:rowOff>50996</xdr:rowOff>
    </xdr:to>
    <xdr:cxnSp macro="">
      <xdr:nvCxnSpPr>
        <xdr:cNvPr id="58" name="直線コネクタ 57"/>
        <xdr:cNvCxnSpPr/>
      </xdr:nvCxnSpPr>
      <xdr:spPr bwMode="auto">
        <a:xfrm flipV="1">
          <a:off x="3606800" y="3346679"/>
          <a:ext cx="698500" cy="9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50996</xdr:rowOff>
    </xdr:from>
    <xdr:to>
      <xdr:col>18</xdr:col>
      <xdr:colOff>177800</xdr:colOff>
      <xdr:row>19</xdr:row>
      <xdr:rowOff>58104</xdr:rowOff>
    </xdr:to>
    <xdr:cxnSp macro="">
      <xdr:nvCxnSpPr>
        <xdr:cNvPr id="61" name="直線コネクタ 60"/>
        <xdr:cNvCxnSpPr/>
      </xdr:nvCxnSpPr>
      <xdr:spPr bwMode="auto">
        <a:xfrm flipV="1">
          <a:off x="2908300" y="3356171"/>
          <a:ext cx="698500" cy="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106669</xdr:rowOff>
    </xdr:from>
    <xdr:to>
      <xdr:col>29</xdr:col>
      <xdr:colOff>177800</xdr:colOff>
      <xdr:row>19</xdr:row>
      <xdr:rowOff>36819</xdr:rowOff>
    </xdr:to>
    <xdr:sp macro="" textlink="">
      <xdr:nvSpPr>
        <xdr:cNvPr id="71" name="楕円 70"/>
        <xdr:cNvSpPr/>
      </xdr:nvSpPr>
      <xdr:spPr bwMode="auto">
        <a:xfrm>
          <a:off x="5600700" y="324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78746</xdr:rowOff>
    </xdr:from>
    <xdr:ext cx="762000" cy="259045"/>
    <xdr:sp macro="" textlink="">
      <xdr:nvSpPr>
        <xdr:cNvPr id="72" name="人口1人当たり決算額の推移該当値テキスト130"/>
        <xdr:cNvSpPr txBox="1"/>
      </xdr:nvSpPr>
      <xdr:spPr>
        <a:xfrm>
          <a:off x="5740400" y="321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146424</xdr:rowOff>
    </xdr:from>
    <xdr:to>
      <xdr:col>26</xdr:col>
      <xdr:colOff>101600</xdr:colOff>
      <xdr:row>19</xdr:row>
      <xdr:rowOff>76574</xdr:rowOff>
    </xdr:to>
    <xdr:sp macro="" textlink="">
      <xdr:nvSpPr>
        <xdr:cNvPr id="73" name="楕円 72"/>
        <xdr:cNvSpPr/>
      </xdr:nvSpPr>
      <xdr:spPr bwMode="auto">
        <a:xfrm>
          <a:off x="4953000" y="328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61351</xdr:rowOff>
    </xdr:from>
    <xdr:ext cx="736600" cy="259045"/>
    <xdr:sp macro="" textlink="">
      <xdr:nvSpPr>
        <xdr:cNvPr id="74" name="テキスト ボックス 73"/>
        <xdr:cNvSpPr txBox="1"/>
      </xdr:nvSpPr>
      <xdr:spPr>
        <a:xfrm>
          <a:off x="4622800" y="3366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162154</xdr:rowOff>
    </xdr:from>
    <xdr:to>
      <xdr:col>22</xdr:col>
      <xdr:colOff>165100</xdr:colOff>
      <xdr:row>19</xdr:row>
      <xdr:rowOff>92304</xdr:rowOff>
    </xdr:to>
    <xdr:sp macro="" textlink="">
      <xdr:nvSpPr>
        <xdr:cNvPr id="75" name="楕円 74"/>
        <xdr:cNvSpPr/>
      </xdr:nvSpPr>
      <xdr:spPr bwMode="auto">
        <a:xfrm>
          <a:off x="4254500" y="329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77081</xdr:rowOff>
    </xdr:from>
    <xdr:ext cx="762000" cy="259045"/>
    <xdr:sp macro="" textlink="">
      <xdr:nvSpPr>
        <xdr:cNvPr id="76" name="テキスト ボックス 75"/>
        <xdr:cNvSpPr txBox="1"/>
      </xdr:nvSpPr>
      <xdr:spPr>
        <a:xfrm>
          <a:off x="3924300" y="338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196</xdr:rowOff>
    </xdr:from>
    <xdr:to>
      <xdr:col>19</xdr:col>
      <xdr:colOff>38100</xdr:colOff>
      <xdr:row>19</xdr:row>
      <xdr:rowOff>101796</xdr:rowOff>
    </xdr:to>
    <xdr:sp macro="" textlink="">
      <xdr:nvSpPr>
        <xdr:cNvPr id="77" name="楕円 76"/>
        <xdr:cNvSpPr/>
      </xdr:nvSpPr>
      <xdr:spPr bwMode="auto">
        <a:xfrm>
          <a:off x="3556000" y="330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86573</xdr:rowOff>
    </xdr:from>
    <xdr:ext cx="762000" cy="259045"/>
    <xdr:sp macro="" textlink="">
      <xdr:nvSpPr>
        <xdr:cNvPr id="78" name="テキスト ボックス 77"/>
        <xdr:cNvSpPr txBox="1"/>
      </xdr:nvSpPr>
      <xdr:spPr>
        <a:xfrm>
          <a:off x="3225800" y="339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7304</xdr:rowOff>
    </xdr:from>
    <xdr:to>
      <xdr:col>15</xdr:col>
      <xdr:colOff>101600</xdr:colOff>
      <xdr:row>19</xdr:row>
      <xdr:rowOff>108904</xdr:rowOff>
    </xdr:to>
    <xdr:sp macro="" textlink="">
      <xdr:nvSpPr>
        <xdr:cNvPr id="79" name="楕円 78"/>
        <xdr:cNvSpPr/>
      </xdr:nvSpPr>
      <xdr:spPr bwMode="auto">
        <a:xfrm>
          <a:off x="2857500" y="331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93681</xdr:rowOff>
    </xdr:from>
    <xdr:ext cx="762000" cy="259045"/>
    <xdr:sp macro="" textlink="">
      <xdr:nvSpPr>
        <xdr:cNvPr id="80" name="テキスト ボックス 79"/>
        <xdr:cNvSpPr txBox="1"/>
      </xdr:nvSpPr>
      <xdr:spPr>
        <a:xfrm>
          <a:off x="2527300" y="339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71512</xdr:rowOff>
    </xdr:from>
    <xdr:to>
      <xdr:col>29</xdr:col>
      <xdr:colOff>127000</xdr:colOff>
      <xdr:row>38</xdr:row>
      <xdr:rowOff>83755</xdr:rowOff>
    </xdr:to>
    <xdr:cxnSp macro="">
      <xdr:nvCxnSpPr>
        <xdr:cNvPr id="116" name="直線コネクタ 115"/>
        <xdr:cNvCxnSpPr/>
      </xdr:nvCxnSpPr>
      <xdr:spPr bwMode="auto">
        <a:xfrm>
          <a:off x="5003800" y="7539112"/>
          <a:ext cx="647700" cy="12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70689</xdr:rowOff>
    </xdr:from>
    <xdr:to>
      <xdr:col>26</xdr:col>
      <xdr:colOff>50800</xdr:colOff>
      <xdr:row>38</xdr:row>
      <xdr:rowOff>71512</xdr:rowOff>
    </xdr:to>
    <xdr:cxnSp macro="">
      <xdr:nvCxnSpPr>
        <xdr:cNvPr id="119" name="直線コネクタ 118"/>
        <xdr:cNvCxnSpPr/>
      </xdr:nvCxnSpPr>
      <xdr:spPr bwMode="auto">
        <a:xfrm>
          <a:off x="4305300" y="7538289"/>
          <a:ext cx="6985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70689</xdr:rowOff>
    </xdr:from>
    <xdr:to>
      <xdr:col>22</xdr:col>
      <xdr:colOff>114300</xdr:colOff>
      <xdr:row>38</xdr:row>
      <xdr:rowOff>72730</xdr:rowOff>
    </xdr:to>
    <xdr:cxnSp macro="">
      <xdr:nvCxnSpPr>
        <xdr:cNvPr id="122" name="直線コネクタ 121"/>
        <xdr:cNvCxnSpPr/>
      </xdr:nvCxnSpPr>
      <xdr:spPr bwMode="auto">
        <a:xfrm flipV="1">
          <a:off x="3606800" y="7538289"/>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69661</xdr:rowOff>
    </xdr:from>
    <xdr:to>
      <xdr:col>18</xdr:col>
      <xdr:colOff>177800</xdr:colOff>
      <xdr:row>38</xdr:row>
      <xdr:rowOff>72730</xdr:rowOff>
    </xdr:to>
    <xdr:cxnSp macro="">
      <xdr:nvCxnSpPr>
        <xdr:cNvPr id="125" name="直線コネクタ 124"/>
        <xdr:cNvCxnSpPr/>
      </xdr:nvCxnSpPr>
      <xdr:spPr bwMode="auto">
        <a:xfrm>
          <a:off x="2908300" y="7537261"/>
          <a:ext cx="698500" cy="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32955</xdr:rowOff>
    </xdr:from>
    <xdr:to>
      <xdr:col>29</xdr:col>
      <xdr:colOff>177800</xdr:colOff>
      <xdr:row>38</xdr:row>
      <xdr:rowOff>134555</xdr:rowOff>
    </xdr:to>
    <xdr:sp macro="" textlink="">
      <xdr:nvSpPr>
        <xdr:cNvPr id="135" name="楕円 134"/>
        <xdr:cNvSpPr/>
      </xdr:nvSpPr>
      <xdr:spPr bwMode="auto">
        <a:xfrm>
          <a:off x="5600700" y="750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5032</xdr:rowOff>
    </xdr:from>
    <xdr:ext cx="762000" cy="259045"/>
    <xdr:sp macro="" textlink="">
      <xdr:nvSpPr>
        <xdr:cNvPr id="136" name="人口1人当たり決算額の推移該当値テキスト445"/>
        <xdr:cNvSpPr txBox="1"/>
      </xdr:nvSpPr>
      <xdr:spPr>
        <a:xfrm>
          <a:off x="5740400" y="74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20712</xdr:rowOff>
    </xdr:from>
    <xdr:to>
      <xdr:col>26</xdr:col>
      <xdr:colOff>101600</xdr:colOff>
      <xdr:row>38</xdr:row>
      <xdr:rowOff>122312</xdr:rowOff>
    </xdr:to>
    <xdr:sp macro="" textlink="">
      <xdr:nvSpPr>
        <xdr:cNvPr id="137" name="楕円 136"/>
        <xdr:cNvSpPr/>
      </xdr:nvSpPr>
      <xdr:spPr bwMode="auto">
        <a:xfrm>
          <a:off x="4953000" y="748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107089</xdr:rowOff>
    </xdr:from>
    <xdr:ext cx="736600" cy="259045"/>
    <xdr:sp macro="" textlink="">
      <xdr:nvSpPr>
        <xdr:cNvPr id="138" name="テキスト ボックス 137"/>
        <xdr:cNvSpPr txBox="1"/>
      </xdr:nvSpPr>
      <xdr:spPr>
        <a:xfrm>
          <a:off x="4622800" y="757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19889</xdr:rowOff>
    </xdr:from>
    <xdr:to>
      <xdr:col>22</xdr:col>
      <xdr:colOff>165100</xdr:colOff>
      <xdr:row>38</xdr:row>
      <xdr:rowOff>121489</xdr:rowOff>
    </xdr:to>
    <xdr:sp macro="" textlink="">
      <xdr:nvSpPr>
        <xdr:cNvPr id="139" name="楕円 138"/>
        <xdr:cNvSpPr/>
      </xdr:nvSpPr>
      <xdr:spPr bwMode="auto">
        <a:xfrm>
          <a:off x="4254500" y="748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106266</xdr:rowOff>
    </xdr:from>
    <xdr:ext cx="762000" cy="259045"/>
    <xdr:sp macro="" textlink="">
      <xdr:nvSpPr>
        <xdr:cNvPr id="140" name="テキスト ボックス 139"/>
        <xdr:cNvSpPr txBox="1"/>
      </xdr:nvSpPr>
      <xdr:spPr>
        <a:xfrm>
          <a:off x="3924300" y="757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21930</xdr:rowOff>
    </xdr:from>
    <xdr:to>
      <xdr:col>19</xdr:col>
      <xdr:colOff>38100</xdr:colOff>
      <xdr:row>38</xdr:row>
      <xdr:rowOff>123530</xdr:rowOff>
    </xdr:to>
    <xdr:sp macro="" textlink="">
      <xdr:nvSpPr>
        <xdr:cNvPr id="141" name="楕円 140"/>
        <xdr:cNvSpPr/>
      </xdr:nvSpPr>
      <xdr:spPr bwMode="auto">
        <a:xfrm>
          <a:off x="3556000" y="748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108307</xdr:rowOff>
    </xdr:from>
    <xdr:ext cx="762000" cy="259045"/>
    <xdr:sp macro="" textlink="">
      <xdr:nvSpPr>
        <xdr:cNvPr id="142" name="テキスト ボックス 141"/>
        <xdr:cNvSpPr txBox="1"/>
      </xdr:nvSpPr>
      <xdr:spPr>
        <a:xfrm>
          <a:off x="3225800" y="75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18861</xdr:rowOff>
    </xdr:from>
    <xdr:to>
      <xdr:col>15</xdr:col>
      <xdr:colOff>101600</xdr:colOff>
      <xdr:row>38</xdr:row>
      <xdr:rowOff>120461</xdr:rowOff>
    </xdr:to>
    <xdr:sp macro="" textlink="">
      <xdr:nvSpPr>
        <xdr:cNvPr id="143" name="楕円 142"/>
        <xdr:cNvSpPr/>
      </xdr:nvSpPr>
      <xdr:spPr bwMode="auto">
        <a:xfrm>
          <a:off x="2857500" y="748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105238</xdr:rowOff>
    </xdr:from>
    <xdr:ext cx="762000" cy="259045"/>
    <xdr:sp macro="" textlink="">
      <xdr:nvSpPr>
        <xdr:cNvPr id="144" name="テキスト ボックス 143"/>
        <xdr:cNvSpPr txBox="1"/>
      </xdr:nvSpPr>
      <xdr:spPr>
        <a:xfrm>
          <a:off x="2527300" y="75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32,084
30,936
112.03
18,717,924
17,949,601
711,109
10,544,303
16,702,291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114347</xdr:rowOff>
    </xdr:from>
    <xdr:to>
      <xdr:col>24</xdr:col>
      <xdr:colOff>63500</xdr:colOff>
      <xdr:row>37</xdr:row>
      <xdr:rowOff>137577</xdr:rowOff>
    </xdr:to>
    <xdr:cxnSp macro="">
      <xdr:nvCxnSpPr>
        <xdr:cNvPr id="63" name="直線コネクタ 62"/>
        <xdr:cNvCxnSpPr/>
      </xdr:nvCxnSpPr>
      <xdr:spPr>
        <a:xfrm>
          <a:off x="3797300" y="6457997"/>
          <a:ext cx="838200" cy="2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114347</xdr:rowOff>
    </xdr:from>
    <xdr:to>
      <xdr:col>19</xdr:col>
      <xdr:colOff>177800</xdr:colOff>
      <xdr:row>37</xdr:row>
      <xdr:rowOff>169614</xdr:rowOff>
    </xdr:to>
    <xdr:cxnSp macro="">
      <xdr:nvCxnSpPr>
        <xdr:cNvPr id="66" name="直線コネクタ 65"/>
        <xdr:cNvCxnSpPr/>
      </xdr:nvCxnSpPr>
      <xdr:spPr>
        <a:xfrm flipV="1">
          <a:off x="2908300" y="6457997"/>
          <a:ext cx="889000" cy="5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169614</xdr:rowOff>
    </xdr:from>
    <xdr:to>
      <xdr:col>15</xdr:col>
      <xdr:colOff>50800</xdr:colOff>
      <xdr:row>37</xdr:row>
      <xdr:rowOff>171269</xdr:rowOff>
    </xdr:to>
    <xdr:cxnSp macro="">
      <xdr:nvCxnSpPr>
        <xdr:cNvPr id="69" name="直線コネクタ 68"/>
        <xdr:cNvCxnSpPr/>
      </xdr:nvCxnSpPr>
      <xdr:spPr>
        <a:xfrm flipV="1">
          <a:off x="2019300" y="6513264"/>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171269</xdr:rowOff>
    </xdr:from>
    <xdr:to>
      <xdr:col>10</xdr:col>
      <xdr:colOff>114300</xdr:colOff>
      <xdr:row>38</xdr:row>
      <xdr:rowOff>76323</xdr:rowOff>
    </xdr:to>
    <xdr:cxnSp macro="">
      <xdr:nvCxnSpPr>
        <xdr:cNvPr id="72" name="直線コネクタ 71"/>
        <xdr:cNvCxnSpPr/>
      </xdr:nvCxnSpPr>
      <xdr:spPr>
        <a:xfrm flipV="1">
          <a:off x="1130300" y="6514919"/>
          <a:ext cx="8890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86777</xdr:rowOff>
    </xdr:from>
    <xdr:to>
      <xdr:col>24</xdr:col>
      <xdr:colOff>114300</xdr:colOff>
      <xdr:row>38</xdr:row>
      <xdr:rowOff>16928</xdr:rowOff>
    </xdr:to>
    <xdr:sp macro="" textlink="">
      <xdr:nvSpPr>
        <xdr:cNvPr id="82" name="楕円 81"/>
        <xdr:cNvSpPr/>
      </xdr:nvSpPr>
      <xdr:spPr>
        <a:xfrm>
          <a:off x="4584700" y="6430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65204</xdr:rowOff>
    </xdr:from>
    <xdr:ext cx="534377" cy="259045"/>
    <xdr:sp macro="" textlink="">
      <xdr:nvSpPr>
        <xdr:cNvPr id="83" name="人件費該当値テキスト"/>
        <xdr:cNvSpPr txBox="1"/>
      </xdr:nvSpPr>
      <xdr:spPr>
        <a:xfrm>
          <a:off x="4686300" y="64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63547</xdr:rowOff>
    </xdr:from>
    <xdr:to>
      <xdr:col>20</xdr:col>
      <xdr:colOff>38100</xdr:colOff>
      <xdr:row>37</xdr:row>
      <xdr:rowOff>165147</xdr:rowOff>
    </xdr:to>
    <xdr:sp macro="" textlink="">
      <xdr:nvSpPr>
        <xdr:cNvPr id="84" name="楕円 83"/>
        <xdr:cNvSpPr/>
      </xdr:nvSpPr>
      <xdr:spPr>
        <a:xfrm>
          <a:off x="3746500" y="64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156274</xdr:rowOff>
    </xdr:from>
    <xdr:ext cx="534377" cy="259045"/>
    <xdr:sp macro="" textlink="">
      <xdr:nvSpPr>
        <xdr:cNvPr id="85" name="テキスト ボックス 84"/>
        <xdr:cNvSpPr txBox="1"/>
      </xdr:nvSpPr>
      <xdr:spPr>
        <a:xfrm>
          <a:off x="3530111" y="64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118814</xdr:rowOff>
    </xdr:from>
    <xdr:to>
      <xdr:col>15</xdr:col>
      <xdr:colOff>101600</xdr:colOff>
      <xdr:row>38</xdr:row>
      <xdr:rowOff>48964</xdr:rowOff>
    </xdr:to>
    <xdr:sp macro="" textlink="">
      <xdr:nvSpPr>
        <xdr:cNvPr id="86" name="楕円 85"/>
        <xdr:cNvSpPr/>
      </xdr:nvSpPr>
      <xdr:spPr>
        <a:xfrm>
          <a:off x="2857500" y="64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40091</xdr:rowOff>
    </xdr:from>
    <xdr:ext cx="534377" cy="259045"/>
    <xdr:sp macro="" textlink="">
      <xdr:nvSpPr>
        <xdr:cNvPr id="87" name="テキスト ボックス 86"/>
        <xdr:cNvSpPr txBox="1"/>
      </xdr:nvSpPr>
      <xdr:spPr>
        <a:xfrm>
          <a:off x="2641111" y="655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120469</xdr:rowOff>
    </xdr:from>
    <xdr:to>
      <xdr:col>10</xdr:col>
      <xdr:colOff>165100</xdr:colOff>
      <xdr:row>38</xdr:row>
      <xdr:rowOff>50619</xdr:rowOff>
    </xdr:to>
    <xdr:sp macro="" textlink="">
      <xdr:nvSpPr>
        <xdr:cNvPr id="88" name="楕円 87"/>
        <xdr:cNvSpPr/>
      </xdr:nvSpPr>
      <xdr:spPr>
        <a:xfrm>
          <a:off x="1968500" y="64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41746</xdr:rowOff>
    </xdr:from>
    <xdr:ext cx="534377" cy="259045"/>
    <xdr:sp macro="" textlink="">
      <xdr:nvSpPr>
        <xdr:cNvPr id="89" name="テキスト ボックス 88"/>
        <xdr:cNvSpPr txBox="1"/>
      </xdr:nvSpPr>
      <xdr:spPr>
        <a:xfrm>
          <a:off x="1752111" y="65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25523</xdr:rowOff>
    </xdr:from>
    <xdr:to>
      <xdr:col>6</xdr:col>
      <xdr:colOff>38100</xdr:colOff>
      <xdr:row>38</xdr:row>
      <xdr:rowOff>127123</xdr:rowOff>
    </xdr:to>
    <xdr:sp macro="" textlink="">
      <xdr:nvSpPr>
        <xdr:cNvPr id="90" name="楕円 89"/>
        <xdr:cNvSpPr/>
      </xdr:nvSpPr>
      <xdr:spPr>
        <a:xfrm>
          <a:off x="1079500" y="654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118250</xdr:rowOff>
    </xdr:from>
    <xdr:ext cx="534377" cy="259045"/>
    <xdr:sp macro="" textlink="">
      <xdr:nvSpPr>
        <xdr:cNvPr id="91" name="テキスト ボックス 90"/>
        <xdr:cNvSpPr txBox="1"/>
      </xdr:nvSpPr>
      <xdr:spPr>
        <a:xfrm>
          <a:off x="863111" y="66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56448</xdr:rowOff>
    </xdr:from>
    <xdr:to>
      <xdr:col>24</xdr:col>
      <xdr:colOff>63500</xdr:colOff>
      <xdr:row>58</xdr:row>
      <xdr:rowOff>59762</xdr:rowOff>
    </xdr:to>
    <xdr:cxnSp macro="">
      <xdr:nvCxnSpPr>
        <xdr:cNvPr id="120" name="直線コネクタ 119"/>
        <xdr:cNvCxnSpPr/>
      </xdr:nvCxnSpPr>
      <xdr:spPr>
        <a:xfrm flipV="1">
          <a:off x="3797300" y="10000548"/>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59762</xdr:rowOff>
    </xdr:from>
    <xdr:to>
      <xdr:col>19</xdr:col>
      <xdr:colOff>177800</xdr:colOff>
      <xdr:row>58</xdr:row>
      <xdr:rowOff>72067</xdr:rowOff>
    </xdr:to>
    <xdr:cxnSp macro="">
      <xdr:nvCxnSpPr>
        <xdr:cNvPr id="123" name="直線コネクタ 122"/>
        <xdr:cNvCxnSpPr/>
      </xdr:nvCxnSpPr>
      <xdr:spPr>
        <a:xfrm flipV="1">
          <a:off x="2908300" y="10003862"/>
          <a:ext cx="889000" cy="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72067</xdr:rowOff>
    </xdr:from>
    <xdr:to>
      <xdr:col>15</xdr:col>
      <xdr:colOff>50800</xdr:colOff>
      <xdr:row>58</xdr:row>
      <xdr:rowOff>85526</xdr:rowOff>
    </xdr:to>
    <xdr:cxnSp macro="">
      <xdr:nvCxnSpPr>
        <xdr:cNvPr id="126" name="直線コネクタ 125"/>
        <xdr:cNvCxnSpPr/>
      </xdr:nvCxnSpPr>
      <xdr:spPr>
        <a:xfrm flipV="1">
          <a:off x="2019300" y="10016167"/>
          <a:ext cx="889000" cy="1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74098</xdr:rowOff>
    </xdr:from>
    <xdr:to>
      <xdr:col>10</xdr:col>
      <xdr:colOff>114300</xdr:colOff>
      <xdr:row>58</xdr:row>
      <xdr:rowOff>85526</xdr:rowOff>
    </xdr:to>
    <xdr:cxnSp macro="">
      <xdr:nvCxnSpPr>
        <xdr:cNvPr id="129" name="直線コネクタ 128"/>
        <xdr:cNvCxnSpPr/>
      </xdr:nvCxnSpPr>
      <xdr:spPr>
        <a:xfrm>
          <a:off x="1130300" y="10018198"/>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5648</xdr:rowOff>
    </xdr:from>
    <xdr:to>
      <xdr:col>24</xdr:col>
      <xdr:colOff>114300</xdr:colOff>
      <xdr:row>58</xdr:row>
      <xdr:rowOff>107248</xdr:rowOff>
    </xdr:to>
    <xdr:sp macro="" textlink="">
      <xdr:nvSpPr>
        <xdr:cNvPr id="139" name="楕円 138"/>
        <xdr:cNvSpPr/>
      </xdr:nvSpPr>
      <xdr:spPr>
        <a:xfrm>
          <a:off x="4584700" y="99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8962</xdr:rowOff>
    </xdr:from>
    <xdr:to>
      <xdr:col>20</xdr:col>
      <xdr:colOff>38100</xdr:colOff>
      <xdr:row>58</xdr:row>
      <xdr:rowOff>110562</xdr:rowOff>
    </xdr:to>
    <xdr:sp macro="" textlink="">
      <xdr:nvSpPr>
        <xdr:cNvPr id="141" name="楕円 140"/>
        <xdr:cNvSpPr/>
      </xdr:nvSpPr>
      <xdr:spPr>
        <a:xfrm>
          <a:off x="3746500" y="995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101689</xdr:rowOff>
    </xdr:from>
    <xdr:ext cx="534377" cy="259045"/>
    <xdr:sp macro="" textlink="">
      <xdr:nvSpPr>
        <xdr:cNvPr id="142" name="テキスト ボックス 141"/>
        <xdr:cNvSpPr txBox="1"/>
      </xdr:nvSpPr>
      <xdr:spPr>
        <a:xfrm>
          <a:off x="3530111" y="100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21267</xdr:rowOff>
    </xdr:from>
    <xdr:to>
      <xdr:col>15</xdr:col>
      <xdr:colOff>101600</xdr:colOff>
      <xdr:row>58</xdr:row>
      <xdr:rowOff>122867</xdr:rowOff>
    </xdr:to>
    <xdr:sp macro="" textlink="">
      <xdr:nvSpPr>
        <xdr:cNvPr id="143" name="楕円 142"/>
        <xdr:cNvSpPr/>
      </xdr:nvSpPr>
      <xdr:spPr>
        <a:xfrm>
          <a:off x="2857500" y="99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113994</xdr:rowOff>
    </xdr:from>
    <xdr:ext cx="534377" cy="259045"/>
    <xdr:sp macro="" textlink="">
      <xdr:nvSpPr>
        <xdr:cNvPr id="144" name="テキスト ボックス 143"/>
        <xdr:cNvSpPr txBox="1"/>
      </xdr:nvSpPr>
      <xdr:spPr>
        <a:xfrm>
          <a:off x="2641111" y="100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34726</xdr:rowOff>
    </xdr:from>
    <xdr:to>
      <xdr:col>10</xdr:col>
      <xdr:colOff>165100</xdr:colOff>
      <xdr:row>58</xdr:row>
      <xdr:rowOff>136326</xdr:rowOff>
    </xdr:to>
    <xdr:sp macro="" textlink="">
      <xdr:nvSpPr>
        <xdr:cNvPr id="145" name="楕円 144"/>
        <xdr:cNvSpPr/>
      </xdr:nvSpPr>
      <xdr:spPr>
        <a:xfrm>
          <a:off x="1968500" y="99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127453</xdr:rowOff>
    </xdr:from>
    <xdr:ext cx="534377" cy="259045"/>
    <xdr:sp macro="" textlink="">
      <xdr:nvSpPr>
        <xdr:cNvPr id="146" name="テキスト ボックス 145"/>
        <xdr:cNvSpPr txBox="1"/>
      </xdr:nvSpPr>
      <xdr:spPr>
        <a:xfrm>
          <a:off x="1752111" y="100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23298</xdr:rowOff>
    </xdr:from>
    <xdr:to>
      <xdr:col>6</xdr:col>
      <xdr:colOff>38100</xdr:colOff>
      <xdr:row>58</xdr:row>
      <xdr:rowOff>124898</xdr:rowOff>
    </xdr:to>
    <xdr:sp macro="" textlink="">
      <xdr:nvSpPr>
        <xdr:cNvPr id="147" name="楕円 146"/>
        <xdr:cNvSpPr/>
      </xdr:nvSpPr>
      <xdr:spPr>
        <a:xfrm>
          <a:off x="1079500" y="99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116025</xdr:rowOff>
    </xdr:from>
    <xdr:ext cx="534377" cy="259045"/>
    <xdr:sp macro="" textlink="">
      <xdr:nvSpPr>
        <xdr:cNvPr id="148" name="テキスト ボックス 147"/>
        <xdr:cNvSpPr txBox="1"/>
      </xdr:nvSpPr>
      <xdr:spPr>
        <a:xfrm>
          <a:off x="863111" y="100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14903</xdr:rowOff>
    </xdr:from>
    <xdr:to>
      <xdr:col>24</xdr:col>
      <xdr:colOff>63500</xdr:colOff>
      <xdr:row>79</xdr:row>
      <xdr:rowOff>15018</xdr:rowOff>
    </xdr:to>
    <xdr:cxnSp macro="">
      <xdr:nvCxnSpPr>
        <xdr:cNvPr id="177" name="直線コネクタ 176"/>
        <xdr:cNvCxnSpPr/>
      </xdr:nvCxnSpPr>
      <xdr:spPr>
        <a:xfrm flipV="1">
          <a:off x="3797300" y="13559453"/>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15018</xdr:rowOff>
    </xdr:from>
    <xdr:to>
      <xdr:col>19</xdr:col>
      <xdr:colOff>177800</xdr:colOff>
      <xdr:row>79</xdr:row>
      <xdr:rowOff>15666</xdr:rowOff>
    </xdr:to>
    <xdr:cxnSp macro="">
      <xdr:nvCxnSpPr>
        <xdr:cNvPr id="180" name="直線コネクタ 179"/>
        <xdr:cNvCxnSpPr/>
      </xdr:nvCxnSpPr>
      <xdr:spPr>
        <a:xfrm flipV="1">
          <a:off x="2908300" y="1355956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7969</xdr:rowOff>
    </xdr:from>
    <xdr:to>
      <xdr:col>15</xdr:col>
      <xdr:colOff>50800</xdr:colOff>
      <xdr:row>79</xdr:row>
      <xdr:rowOff>15666</xdr:rowOff>
    </xdr:to>
    <xdr:cxnSp macro="">
      <xdr:nvCxnSpPr>
        <xdr:cNvPr id="183" name="直線コネクタ 182"/>
        <xdr:cNvCxnSpPr/>
      </xdr:nvCxnSpPr>
      <xdr:spPr>
        <a:xfrm>
          <a:off x="2019300" y="13552519"/>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7969</xdr:rowOff>
    </xdr:from>
    <xdr:to>
      <xdr:col>10</xdr:col>
      <xdr:colOff>114300</xdr:colOff>
      <xdr:row>79</xdr:row>
      <xdr:rowOff>11131</xdr:rowOff>
    </xdr:to>
    <xdr:cxnSp macro="">
      <xdr:nvCxnSpPr>
        <xdr:cNvPr id="186" name="直線コネクタ 185"/>
        <xdr:cNvCxnSpPr/>
      </xdr:nvCxnSpPr>
      <xdr:spPr>
        <a:xfrm flipV="1">
          <a:off x="1130300" y="13552519"/>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135553</xdr:rowOff>
    </xdr:from>
    <xdr:to>
      <xdr:col>24</xdr:col>
      <xdr:colOff>114300</xdr:colOff>
      <xdr:row>79</xdr:row>
      <xdr:rowOff>65703</xdr:rowOff>
    </xdr:to>
    <xdr:sp macro="" textlink="">
      <xdr:nvSpPr>
        <xdr:cNvPr id="196" name="楕円 195"/>
        <xdr:cNvSpPr/>
      </xdr:nvSpPr>
      <xdr:spPr>
        <a:xfrm>
          <a:off x="4584700" y="135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50480</xdr:rowOff>
    </xdr:from>
    <xdr:ext cx="469744" cy="259045"/>
    <xdr:sp macro="" textlink="">
      <xdr:nvSpPr>
        <xdr:cNvPr id="197" name="維持補修費該当値テキスト"/>
        <xdr:cNvSpPr txBox="1"/>
      </xdr:nvSpPr>
      <xdr:spPr>
        <a:xfrm>
          <a:off x="4686300" y="1342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135668</xdr:rowOff>
    </xdr:from>
    <xdr:to>
      <xdr:col>20</xdr:col>
      <xdr:colOff>38100</xdr:colOff>
      <xdr:row>79</xdr:row>
      <xdr:rowOff>65818</xdr:rowOff>
    </xdr:to>
    <xdr:sp macro="" textlink="">
      <xdr:nvSpPr>
        <xdr:cNvPr id="198" name="楕円 197"/>
        <xdr:cNvSpPr/>
      </xdr:nvSpPr>
      <xdr:spPr>
        <a:xfrm>
          <a:off x="3746500" y="135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56945</xdr:rowOff>
    </xdr:from>
    <xdr:ext cx="469744" cy="259045"/>
    <xdr:sp macro="" textlink="">
      <xdr:nvSpPr>
        <xdr:cNvPr id="199" name="テキスト ボックス 198"/>
        <xdr:cNvSpPr txBox="1"/>
      </xdr:nvSpPr>
      <xdr:spPr>
        <a:xfrm>
          <a:off x="3562428" y="136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136316</xdr:rowOff>
    </xdr:from>
    <xdr:to>
      <xdr:col>15</xdr:col>
      <xdr:colOff>101600</xdr:colOff>
      <xdr:row>79</xdr:row>
      <xdr:rowOff>66466</xdr:rowOff>
    </xdr:to>
    <xdr:sp macro="" textlink="">
      <xdr:nvSpPr>
        <xdr:cNvPr id="200" name="楕円 199"/>
        <xdr:cNvSpPr/>
      </xdr:nvSpPr>
      <xdr:spPr>
        <a:xfrm>
          <a:off x="2857500" y="135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57593</xdr:rowOff>
    </xdr:from>
    <xdr:ext cx="469744" cy="259045"/>
    <xdr:sp macro="" textlink="">
      <xdr:nvSpPr>
        <xdr:cNvPr id="201" name="テキスト ボックス 200"/>
        <xdr:cNvSpPr txBox="1"/>
      </xdr:nvSpPr>
      <xdr:spPr>
        <a:xfrm>
          <a:off x="2673428" y="1360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128619</xdr:rowOff>
    </xdr:from>
    <xdr:to>
      <xdr:col>10</xdr:col>
      <xdr:colOff>165100</xdr:colOff>
      <xdr:row>79</xdr:row>
      <xdr:rowOff>58769</xdr:rowOff>
    </xdr:to>
    <xdr:sp macro="" textlink="">
      <xdr:nvSpPr>
        <xdr:cNvPr id="202" name="楕円 201"/>
        <xdr:cNvSpPr/>
      </xdr:nvSpPr>
      <xdr:spPr>
        <a:xfrm>
          <a:off x="1968500" y="135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49896</xdr:rowOff>
    </xdr:from>
    <xdr:ext cx="469744" cy="259045"/>
    <xdr:sp macro="" textlink="">
      <xdr:nvSpPr>
        <xdr:cNvPr id="203" name="テキスト ボックス 202"/>
        <xdr:cNvSpPr txBox="1"/>
      </xdr:nvSpPr>
      <xdr:spPr>
        <a:xfrm>
          <a:off x="1784428" y="1359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131781</xdr:rowOff>
    </xdr:from>
    <xdr:to>
      <xdr:col>6</xdr:col>
      <xdr:colOff>38100</xdr:colOff>
      <xdr:row>79</xdr:row>
      <xdr:rowOff>61931</xdr:rowOff>
    </xdr:to>
    <xdr:sp macro="" textlink="">
      <xdr:nvSpPr>
        <xdr:cNvPr id="204" name="楕円 203"/>
        <xdr:cNvSpPr/>
      </xdr:nvSpPr>
      <xdr:spPr>
        <a:xfrm>
          <a:off x="1079500" y="13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53058</xdr:rowOff>
    </xdr:from>
    <xdr:ext cx="469744" cy="259045"/>
    <xdr:sp macro="" textlink="">
      <xdr:nvSpPr>
        <xdr:cNvPr id="205" name="テキスト ボックス 204"/>
        <xdr:cNvSpPr txBox="1"/>
      </xdr:nvSpPr>
      <xdr:spPr>
        <a:xfrm>
          <a:off x="895428" y="135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74823</xdr:rowOff>
    </xdr:from>
    <xdr:to>
      <xdr:col>24</xdr:col>
      <xdr:colOff>63500</xdr:colOff>
      <xdr:row>97</xdr:row>
      <xdr:rowOff>100716</xdr:rowOff>
    </xdr:to>
    <xdr:cxnSp macro="">
      <xdr:nvCxnSpPr>
        <xdr:cNvPr id="235" name="直線コネクタ 234"/>
        <xdr:cNvCxnSpPr/>
      </xdr:nvCxnSpPr>
      <xdr:spPr>
        <a:xfrm flipV="1">
          <a:off x="3797300" y="16705473"/>
          <a:ext cx="8382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28022</xdr:rowOff>
    </xdr:from>
    <xdr:to>
      <xdr:col>19</xdr:col>
      <xdr:colOff>177800</xdr:colOff>
      <xdr:row>97</xdr:row>
      <xdr:rowOff>100716</xdr:rowOff>
    </xdr:to>
    <xdr:cxnSp macro="">
      <xdr:nvCxnSpPr>
        <xdr:cNvPr id="238" name="直線コネクタ 237"/>
        <xdr:cNvCxnSpPr/>
      </xdr:nvCxnSpPr>
      <xdr:spPr>
        <a:xfrm>
          <a:off x="2908300" y="16658672"/>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28022</xdr:rowOff>
    </xdr:from>
    <xdr:to>
      <xdr:col>15</xdr:col>
      <xdr:colOff>50800</xdr:colOff>
      <xdr:row>97</xdr:row>
      <xdr:rowOff>169760</xdr:rowOff>
    </xdr:to>
    <xdr:cxnSp macro="">
      <xdr:nvCxnSpPr>
        <xdr:cNvPr id="241" name="直線コネクタ 240"/>
        <xdr:cNvCxnSpPr/>
      </xdr:nvCxnSpPr>
      <xdr:spPr>
        <a:xfrm flipV="1">
          <a:off x="2019300" y="16658672"/>
          <a:ext cx="889000" cy="1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169676</xdr:rowOff>
    </xdr:from>
    <xdr:to>
      <xdr:col>10</xdr:col>
      <xdr:colOff>114300</xdr:colOff>
      <xdr:row>97</xdr:row>
      <xdr:rowOff>169760</xdr:rowOff>
    </xdr:to>
    <xdr:cxnSp macro="">
      <xdr:nvCxnSpPr>
        <xdr:cNvPr id="244" name="直線コネクタ 243"/>
        <xdr:cNvCxnSpPr/>
      </xdr:nvCxnSpPr>
      <xdr:spPr>
        <a:xfrm>
          <a:off x="1130300" y="16800326"/>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24023</xdr:rowOff>
    </xdr:from>
    <xdr:to>
      <xdr:col>24</xdr:col>
      <xdr:colOff>114300</xdr:colOff>
      <xdr:row>97</xdr:row>
      <xdr:rowOff>125623</xdr:rowOff>
    </xdr:to>
    <xdr:sp macro="" textlink="">
      <xdr:nvSpPr>
        <xdr:cNvPr id="254" name="楕円 253"/>
        <xdr:cNvSpPr/>
      </xdr:nvSpPr>
      <xdr:spPr>
        <a:xfrm>
          <a:off x="4584700" y="1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2450</xdr:rowOff>
    </xdr:from>
    <xdr:ext cx="534377" cy="259045"/>
    <xdr:sp macro="" textlink="">
      <xdr:nvSpPr>
        <xdr:cNvPr id="255" name="扶助費該当値テキスト"/>
        <xdr:cNvSpPr txBox="1"/>
      </xdr:nvSpPr>
      <xdr:spPr>
        <a:xfrm>
          <a:off x="4686300" y="166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49916</xdr:rowOff>
    </xdr:from>
    <xdr:to>
      <xdr:col>20</xdr:col>
      <xdr:colOff>38100</xdr:colOff>
      <xdr:row>97</xdr:row>
      <xdr:rowOff>151516</xdr:rowOff>
    </xdr:to>
    <xdr:sp macro="" textlink="">
      <xdr:nvSpPr>
        <xdr:cNvPr id="256" name="楕円 255"/>
        <xdr:cNvSpPr/>
      </xdr:nvSpPr>
      <xdr:spPr>
        <a:xfrm>
          <a:off x="3746500" y="166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142643</xdr:rowOff>
    </xdr:from>
    <xdr:ext cx="534377" cy="259045"/>
    <xdr:sp macro="" textlink="">
      <xdr:nvSpPr>
        <xdr:cNvPr id="257" name="テキスト ボックス 256"/>
        <xdr:cNvSpPr txBox="1"/>
      </xdr:nvSpPr>
      <xdr:spPr>
        <a:xfrm>
          <a:off x="3530111" y="1677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148672</xdr:rowOff>
    </xdr:from>
    <xdr:to>
      <xdr:col>15</xdr:col>
      <xdr:colOff>101600</xdr:colOff>
      <xdr:row>97</xdr:row>
      <xdr:rowOff>78822</xdr:rowOff>
    </xdr:to>
    <xdr:sp macro="" textlink="">
      <xdr:nvSpPr>
        <xdr:cNvPr id="258" name="楕円 257"/>
        <xdr:cNvSpPr/>
      </xdr:nvSpPr>
      <xdr:spPr>
        <a:xfrm>
          <a:off x="2857500" y="16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69949</xdr:rowOff>
    </xdr:from>
    <xdr:ext cx="534377" cy="259045"/>
    <xdr:sp macro="" textlink="">
      <xdr:nvSpPr>
        <xdr:cNvPr id="259" name="テキスト ボックス 258"/>
        <xdr:cNvSpPr txBox="1"/>
      </xdr:nvSpPr>
      <xdr:spPr>
        <a:xfrm>
          <a:off x="2641111" y="1670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118960</xdr:rowOff>
    </xdr:from>
    <xdr:to>
      <xdr:col>10</xdr:col>
      <xdr:colOff>165100</xdr:colOff>
      <xdr:row>98</xdr:row>
      <xdr:rowOff>49110</xdr:rowOff>
    </xdr:to>
    <xdr:sp macro="" textlink="">
      <xdr:nvSpPr>
        <xdr:cNvPr id="260" name="楕円 259"/>
        <xdr:cNvSpPr/>
      </xdr:nvSpPr>
      <xdr:spPr>
        <a:xfrm>
          <a:off x="1968500" y="167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40237</xdr:rowOff>
    </xdr:from>
    <xdr:ext cx="534377" cy="259045"/>
    <xdr:sp macro="" textlink="">
      <xdr:nvSpPr>
        <xdr:cNvPr id="261" name="テキスト ボックス 260"/>
        <xdr:cNvSpPr txBox="1"/>
      </xdr:nvSpPr>
      <xdr:spPr>
        <a:xfrm>
          <a:off x="1752111" y="168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118876</xdr:rowOff>
    </xdr:from>
    <xdr:to>
      <xdr:col>6</xdr:col>
      <xdr:colOff>38100</xdr:colOff>
      <xdr:row>98</xdr:row>
      <xdr:rowOff>49026</xdr:rowOff>
    </xdr:to>
    <xdr:sp macro="" textlink="">
      <xdr:nvSpPr>
        <xdr:cNvPr id="262" name="楕円 261"/>
        <xdr:cNvSpPr/>
      </xdr:nvSpPr>
      <xdr:spPr>
        <a:xfrm>
          <a:off x="1079500" y="16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40153</xdr:rowOff>
    </xdr:from>
    <xdr:ext cx="534377" cy="259045"/>
    <xdr:sp macro="" textlink="">
      <xdr:nvSpPr>
        <xdr:cNvPr id="263" name="テキスト ボックス 262"/>
        <xdr:cNvSpPr txBox="1"/>
      </xdr:nvSpPr>
      <xdr:spPr>
        <a:xfrm>
          <a:off x="863111" y="168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153580</xdr:rowOff>
    </xdr:from>
    <xdr:to>
      <xdr:col>55</xdr:col>
      <xdr:colOff>0</xdr:colOff>
      <xdr:row>37</xdr:row>
      <xdr:rowOff>86832</xdr:rowOff>
    </xdr:to>
    <xdr:cxnSp macro="">
      <xdr:nvCxnSpPr>
        <xdr:cNvPr id="292" name="直線コネクタ 291"/>
        <xdr:cNvCxnSpPr/>
      </xdr:nvCxnSpPr>
      <xdr:spPr>
        <a:xfrm>
          <a:off x="9639300" y="6325780"/>
          <a:ext cx="838200" cy="10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153580</xdr:rowOff>
    </xdr:from>
    <xdr:to>
      <xdr:col>50</xdr:col>
      <xdr:colOff>114300</xdr:colOff>
      <xdr:row>37</xdr:row>
      <xdr:rowOff>78832</xdr:rowOff>
    </xdr:to>
    <xdr:cxnSp macro="">
      <xdr:nvCxnSpPr>
        <xdr:cNvPr id="295" name="直線コネクタ 294"/>
        <xdr:cNvCxnSpPr/>
      </xdr:nvCxnSpPr>
      <xdr:spPr>
        <a:xfrm flipV="1">
          <a:off x="8750300" y="6325780"/>
          <a:ext cx="889000" cy="9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39657</xdr:rowOff>
    </xdr:from>
    <xdr:to>
      <xdr:col>45</xdr:col>
      <xdr:colOff>177800</xdr:colOff>
      <xdr:row>37</xdr:row>
      <xdr:rowOff>78832</xdr:rowOff>
    </xdr:to>
    <xdr:cxnSp macro="">
      <xdr:nvCxnSpPr>
        <xdr:cNvPr id="298" name="直線コネクタ 297"/>
        <xdr:cNvCxnSpPr/>
      </xdr:nvCxnSpPr>
      <xdr:spPr>
        <a:xfrm>
          <a:off x="7861300" y="6040407"/>
          <a:ext cx="889000" cy="38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39657</xdr:rowOff>
    </xdr:from>
    <xdr:to>
      <xdr:col>41</xdr:col>
      <xdr:colOff>50800</xdr:colOff>
      <xdr:row>38</xdr:row>
      <xdr:rowOff>28250</xdr:rowOff>
    </xdr:to>
    <xdr:cxnSp macro="">
      <xdr:nvCxnSpPr>
        <xdr:cNvPr id="301" name="直線コネクタ 300"/>
        <xdr:cNvCxnSpPr/>
      </xdr:nvCxnSpPr>
      <xdr:spPr>
        <a:xfrm flipV="1">
          <a:off x="6972300" y="6040407"/>
          <a:ext cx="889000" cy="50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36032</xdr:rowOff>
    </xdr:from>
    <xdr:to>
      <xdr:col>55</xdr:col>
      <xdr:colOff>50800</xdr:colOff>
      <xdr:row>37</xdr:row>
      <xdr:rowOff>137632</xdr:rowOff>
    </xdr:to>
    <xdr:sp macro="" textlink="">
      <xdr:nvSpPr>
        <xdr:cNvPr id="311" name="楕円 310"/>
        <xdr:cNvSpPr/>
      </xdr:nvSpPr>
      <xdr:spPr>
        <a:xfrm>
          <a:off x="10426700" y="63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14459</xdr:rowOff>
    </xdr:from>
    <xdr:ext cx="534377" cy="259045"/>
    <xdr:sp macro="" textlink="">
      <xdr:nvSpPr>
        <xdr:cNvPr id="312" name="補助費等該当値テキスト"/>
        <xdr:cNvSpPr txBox="1"/>
      </xdr:nvSpPr>
      <xdr:spPr>
        <a:xfrm>
          <a:off x="10528300" y="635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102780</xdr:rowOff>
    </xdr:from>
    <xdr:to>
      <xdr:col>50</xdr:col>
      <xdr:colOff>165100</xdr:colOff>
      <xdr:row>37</xdr:row>
      <xdr:rowOff>32930</xdr:rowOff>
    </xdr:to>
    <xdr:sp macro="" textlink="">
      <xdr:nvSpPr>
        <xdr:cNvPr id="313" name="楕円 312"/>
        <xdr:cNvSpPr/>
      </xdr:nvSpPr>
      <xdr:spPr>
        <a:xfrm>
          <a:off x="9588500" y="62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49457</xdr:rowOff>
    </xdr:from>
    <xdr:ext cx="599010" cy="259045"/>
    <xdr:sp macro="" textlink="">
      <xdr:nvSpPr>
        <xdr:cNvPr id="314" name="テキスト ボックス 313"/>
        <xdr:cNvSpPr txBox="1"/>
      </xdr:nvSpPr>
      <xdr:spPr>
        <a:xfrm>
          <a:off x="9339795" y="605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28032</xdr:rowOff>
    </xdr:from>
    <xdr:to>
      <xdr:col>46</xdr:col>
      <xdr:colOff>38100</xdr:colOff>
      <xdr:row>37</xdr:row>
      <xdr:rowOff>129632</xdr:rowOff>
    </xdr:to>
    <xdr:sp macro="" textlink="">
      <xdr:nvSpPr>
        <xdr:cNvPr id="315" name="楕円 314"/>
        <xdr:cNvSpPr/>
      </xdr:nvSpPr>
      <xdr:spPr>
        <a:xfrm>
          <a:off x="8699500" y="63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120759</xdr:rowOff>
    </xdr:from>
    <xdr:ext cx="534377" cy="259045"/>
    <xdr:sp macro="" textlink="">
      <xdr:nvSpPr>
        <xdr:cNvPr id="316" name="テキスト ボックス 315"/>
        <xdr:cNvSpPr txBox="1"/>
      </xdr:nvSpPr>
      <xdr:spPr>
        <a:xfrm>
          <a:off x="8483111" y="646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160307</xdr:rowOff>
    </xdr:from>
    <xdr:to>
      <xdr:col>41</xdr:col>
      <xdr:colOff>101600</xdr:colOff>
      <xdr:row>35</xdr:row>
      <xdr:rowOff>90457</xdr:rowOff>
    </xdr:to>
    <xdr:sp macro="" textlink="">
      <xdr:nvSpPr>
        <xdr:cNvPr id="317" name="楕円 316"/>
        <xdr:cNvSpPr/>
      </xdr:nvSpPr>
      <xdr:spPr>
        <a:xfrm>
          <a:off x="7810500" y="59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81584</xdr:rowOff>
    </xdr:from>
    <xdr:ext cx="599010" cy="259045"/>
    <xdr:sp macro="" textlink="">
      <xdr:nvSpPr>
        <xdr:cNvPr id="318" name="テキスト ボックス 317"/>
        <xdr:cNvSpPr txBox="1"/>
      </xdr:nvSpPr>
      <xdr:spPr>
        <a:xfrm>
          <a:off x="7561795" y="608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148900</xdr:rowOff>
    </xdr:from>
    <xdr:to>
      <xdr:col>36</xdr:col>
      <xdr:colOff>165100</xdr:colOff>
      <xdr:row>38</xdr:row>
      <xdr:rowOff>79049</xdr:rowOff>
    </xdr:to>
    <xdr:sp macro="" textlink="">
      <xdr:nvSpPr>
        <xdr:cNvPr id="319" name="楕円 318"/>
        <xdr:cNvSpPr/>
      </xdr:nvSpPr>
      <xdr:spPr>
        <a:xfrm>
          <a:off x="6921500" y="64925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70177</xdr:rowOff>
    </xdr:from>
    <xdr:ext cx="534377" cy="259045"/>
    <xdr:sp macro="" textlink="">
      <xdr:nvSpPr>
        <xdr:cNvPr id="320" name="テキスト ボックス 319"/>
        <xdr:cNvSpPr txBox="1"/>
      </xdr:nvSpPr>
      <xdr:spPr>
        <a:xfrm>
          <a:off x="6705111" y="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111327</xdr:rowOff>
    </xdr:from>
    <xdr:to>
      <xdr:col>55</xdr:col>
      <xdr:colOff>0</xdr:colOff>
      <xdr:row>58</xdr:row>
      <xdr:rowOff>25564</xdr:rowOff>
    </xdr:to>
    <xdr:cxnSp macro="">
      <xdr:nvCxnSpPr>
        <xdr:cNvPr id="347" name="直線コネクタ 346"/>
        <xdr:cNvCxnSpPr/>
      </xdr:nvCxnSpPr>
      <xdr:spPr>
        <a:xfrm flipV="1">
          <a:off x="9639300" y="9883977"/>
          <a:ext cx="8382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25564</xdr:rowOff>
    </xdr:from>
    <xdr:to>
      <xdr:col>50</xdr:col>
      <xdr:colOff>114300</xdr:colOff>
      <xdr:row>58</xdr:row>
      <xdr:rowOff>85245</xdr:rowOff>
    </xdr:to>
    <xdr:cxnSp macro="">
      <xdr:nvCxnSpPr>
        <xdr:cNvPr id="350" name="直線コネクタ 349"/>
        <xdr:cNvCxnSpPr/>
      </xdr:nvCxnSpPr>
      <xdr:spPr>
        <a:xfrm flipV="1">
          <a:off x="8750300" y="9969664"/>
          <a:ext cx="889000" cy="5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21655</xdr:rowOff>
    </xdr:from>
    <xdr:to>
      <xdr:col>45</xdr:col>
      <xdr:colOff>177800</xdr:colOff>
      <xdr:row>58</xdr:row>
      <xdr:rowOff>85245</xdr:rowOff>
    </xdr:to>
    <xdr:cxnSp macro="">
      <xdr:nvCxnSpPr>
        <xdr:cNvPr id="353" name="直線コネクタ 352"/>
        <xdr:cNvCxnSpPr/>
      </xdr:nvCxnSpPr>
      <xdr:spPr>
        <a:xfrm>
          <a:off x="7861300" y="9965755"/>
          <a:ext cx="889000" cy="6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21655</xdr:rowOff>
    </xdr:from>
    <xdr:to>
      <xdr:col>41</xdr:col>
      <xdr:colOff>50800</xdr:colOff>
      <xdr:row>58</xdr:row>
      <xdr:rowOff>58833</xdr:rowOff>
    </xdr:to>
    <xdr:cxnSp macro="">
      <xdr:nvCxnSpPr>
        <xdr:cNvPr id="356" name="直線コネクタ 355"/>
        <xdr:cNvCxnSpPr/>
      </xdr:nvCxnSpPr>
      <xdr:spPr>
        <a:xfrm flipV="1">
          <a:off x="6972300" y="9965755"/>
          <a:ext cx="889000" cy="3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60527</xdr:rowOff>
    </xdr:from>
    <xdr:to>
      <xdr:col>55</xdr:col>
      <xdr:colOff>50800</xdr:colOff>
      <xdr:row>57</xdr:row>
      <xdr:rowOff>162127</xdr:rowOff>
    </xdr:to>
    <xdr:sp macro="" textlink="">
      <xdr:nvSpPr>
        <xdr:cNvPr id="366" name="楕円 365"/>
        <xdr:cNvSpPr/>
      </xdr:nvSpPr>
      <xdr:spPr>
        <a:xfrm>
          <a:off x="10426700" y="98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38954</xdr:rowOff>
    </xdr:from>
    <xdr:ext cx="534377" cy="259045"/>
    <xdr:sp macro="" textlink="">
      <xdr:nvSpPr>
        <xdr:cNvPr id="367" name="普通建設事業費該当値テキスト"/>
        <xdr:cNvSpPr txBox="1"/>
      </xdr:nvSpPr>
      <xdr:spPr>
        <a:xfrm>
          <a:off x="10528300" y="98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146214</xdr:rowOff>
    </xdr:from>
    <xdr:to>
      <xdr:col>50</xdr:col>
      <xdr:colOff>165100</xdr:colOff>
      <xdr:row>58</xdr:row>
      <xdr:rowOff>76364</xdr:rowOff>
    </xdr:to>
    <xdr:sp macro="" textlink="">
      <xdr:nvSpPr>
        <xdr:cNvPr id="368" name="楕円 367"/>
        <xdr:cNvSpPr/>
      </xdr:nvSpPr>
      <xdr:spPr>
        <a:xfrm>
          <a:off x="9588500" y="99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67491</xdr:rowOff>
    </xdr:from>
    <xdr:ext cx="534377" cy="259045"/>
    <xdr:sp macro="" textlink="">
      <xdr:nvSpPr>
        <xdr:cNvPr id="369" name="テキスト ボックス 368"/>
        <xdr:cNvSpPr txBox="1"/>
      </xdr:nvSpPr>
      <xdr:spPr>
        <a:xfrm>
          <a:off x="9372111"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34445</xdr:rowOff>
    </xdr:from>
    <xdr:to>
      <xdr:col>46</xdr:col>
      <xdr:colOff>38100</xdr:colOff>
      <xdr:row>58</xdr:row>
      <xdr:rowOff>136045</xdr:rowOff>
    </xdr:to>
    <xdr:sp macro="" textlink="">
      <xdr:nvSpPr>
        <xdr:cNvPr id="370" name="楕円 369"/>
        <xdr:cNvSpPr/>
      </xdr:nvSpPr>
      <xdr:spPr>
        <a:xfrm>
          <a:off x="8699500" y="997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127172</xdr:rowOff>
    </xdr:from>
    <xdr:ext cx="534377" cy="259045"/>
    <xdr:sp macro="" textlink="">
      <xdr:nvSpPr>
        <xdr:cNvPr id="371" name="テキスト ボックス 370"/>
        <xdr:cNvSpPr txBox="1"/>
      </xdr:nvSpPr>
      <xdr:spPr>
        <a:xfrm>
          <a:off x="8483111" y="1007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142305</xdr:rowOff>
    </xdr:from>
    <xdr:to>
      <xdr:col>41</xdr:col>
      <xdr:colOff>101600</xdr:colOff>
      <xdr:row>58</xdr:row>
      <xdr:rowOff>72455</xdr:rowOff>
    </xdr:to>
    <xdr:sp macro="" textlink="">
      <xdr:nvSpPr>
        <xdr:cNvPr id="372" name="楕円 371"/>
        <xdr:cNvSpPr/>
      </xdr:nvSpPr>
      <xdr:spPr>
        <a:xfrm>
          <a:off x="7810500" y="99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63582</xdr:rowOff>
    </xdr:from>
    <xdr:ext cx="534377" cy="259045"/>
    <xdr:sp macro="" textlink="">
      <xdr:nvSpPr>
        <xdr:cNvPr id="373" name="テキスト ボックス 372"/>
        <xdr:cNvSpPr txBox="1"/>
      </xdr:nvSpPr>
      <xdr:spPr>
        <a:xfrm>
          <a:off x="7594111" y="100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8033</xdr:rowOff>
    </xdr:from>
    <xdr:to>
      <xdr:col>36</xdr:col>
      <xdr:colOff>165100</xdr:colOff>
      <xdr:row>58</xdr:row>
      <xdr:rowOff>109633</xdr:rowOff>
    </xdr:to>
    <xdr:sp macro="" textlink="">
      <xdr:nvSpPr>
        <xdr:cNvPr id="374" name="楕円 373"/>
        <xdr:cNvSpPr/>
      </xdr:nvSpPr>
      <xdr:spPr>
        <a:xfrm>
          <a:off x="6921500" y="99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100760</xdr:rowOff>
    </xdr:from>
    <xdr:ext cx="534377" cy="259045"/>
    <xdr:sp macro="" textlink="">
      <xdr:nvSpPr>
        <xdr:cNvPr id="375" name="テキスト ボックス 374"/>
        <xdr:cNvSpPr txBox="1"/>
      </xdr:nvSpPr>
      <xdr:spPr>
        <a:xfrm>
          <a:off x="6705111" y="100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170523</xdr:rowOff>
    </xdr:from>
    <xdr:to>
      <xdr:col>55</xdr:col>
      <xdr:colOff>0</xdr:colOff>
      <xdr:row>79</xdr:row>
      <xdr:rowOff>381</xdr:rowOff>
    </xdr:to>
    <xdr:cxnSp macro="">
      <xdr:nvCxnSpPr>
        <xdr:cNvPr id="404" name="直線コネクタ 403"/>
        <xdr:cNvCxnSpPr/>
      </xdr:nvCxnSpPr>
      <xdr:spPr>
        <a:xfrm flipV="1">
          <a:off x="9639300" y="13543623"/>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381</xdr:rowOff>
    </xdr:from>
    <xdr:to>
      <xdr:col>50</xdr:col>
      <xdr:colOff>114300</xdr:colOff>
      <xdr:row>79</xdr:row>
      <xdr:rowOff>34468</xdr:rowOff>
    </xdr:to>
    <xdr:cxnSp macro="">
      <xdr:nvCxnSpPr>
        <xdr:cNvPr id="407" name="直線コネクタ 406"/>
        <xdr:cNvCxnSpPr/>
      </xdr:nvCxnSpPr>
      <xdr:spPr>
        <a:xfrm flipV="1">
          <a:off x="8750300" y="13544931"/>
          <a:ext cx="8890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25451</xdr:rowOff>
    </xdr:from>
    <xdr:to>
      <xdr:col>45</xdr:col>
      <xdr:colOff>177800</xdr:colOff>
      <xdr:row>79</xdr:row>
      <xdr:rowOff>34468</xdr:rowOff>
    </xdr:to>
    <xdr:cxnSp macro="">
      <xdr:nvCxnSpPr>
        <xdr:cNvPr id="410" name="直線コネクタ 409"/>
        <xdr:cNvCxnSpPr/>
      </xdr:nvCxnSpPr>
      <xdr:spPr>
        <a:xfrm>
          <a:off x="7861300" y="13570001"/>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164058</xdr:rowOff>
    </xdr:from>
    <xdr:to>
      <xdr:col>41</xdr:col>
      <xdr:colOff>50800</xdr:colOff>
      <xdr:row>79</xdr:row>
      <xdr:rowOff>25451</xdr:rowOff>
    </xdr:to>
    <xdr:cxnSp macro="">
      <xdr:nvCxnSpPr>
        <xdr:cNvPr id="413" name="直線コネクタ 412"/>
        <xdr:cNvCxnSpPr/>
      </xdr:nvCxnSpPr>
      <xdr:spPr>
        <a:xfrm>
          <a:off x="6972300" y="13537158"/>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119723</xdr:rowOff>
    </xdr:from>
    <xdr:to>
      <xdr:col>55</xdr:col>
      <xdr:colOff>50800</xdr:colOff>
      <xdr:row>79</xdr:row>
      <xdr:rowOff>49873</xdr:rowOff>
    </xdr:to>
    <xdr:sp macro="" textlink="">
      <xdr:nvSpPr>
        <xdr:cNvPr id="423" name="楕円 422"/>
        <xdr:cNvSpPr/>
      </xdr:nvSpPr>
      <xdr:spPr>
        <a:xfrm>
          <a:off x="10426700" y="1349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34650</xdr:rowOff>
    </xdr:from>
    <xdr:ext cx="469744" cy="259045"/>
    <xdr:sp macro="" textlink="">
      <xdr:nvSpPr>
        <xdr:cNvPr id="424" name="普通建設事業費 （ うち新規整備　）該当値テキスト"/>
        <xdr:cNvSpPr txBox="1"/>
      </xdr:nvSpPr>
      <xdr:spPr>
        <a:xfrm>
          <a:off x="10528300" y="134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121031</xdr:rowOff>
    </xdr:from>
    <xdr:to>
      <xdr:col>50</xdr:col>
      <xdr:colOff>165100</xdr:colOff>
      <xdr:row>79</xdr:row>
      <xdr:rowOff>51181</xdr:rowOff>
    </xdr:to>
    <xdr:sp macro="" textlink="">
      <xdr:nvSpPr>
        <xdr:cNvPr id="425" name="楕円 424"/>
        <xdr:cNvSpPr/>
      </xdr:nvSpPr>
      <xdr:spPr>
        <a:xfrm>
          <a:off x="9588500" y="134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42308</xdr:rowOff>
    </xdr:from>
    <xdr:ext cx="469744" cy="259045"/>
    <xdr:sp macro="" textlink="">
      <xdr:nvSpPr>
        <xdr:cNvPr id="426" name="テキスト ボックス 425"/>
        <xdr:cNvSpPr txBox="1"/>
      </xdr:nvSpPr>
      <xdr:spPr>
        <a:xfrm>
          <a:off x="9404428" y="1358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155118</xdr:rowOff>
    </xdr:from>
    <xdr:to>
      <xdr:col>46</xdr:col>
      <xdr:colOff>38100</xdr:colOff>
      <xdr:row>79</xdr:row>
      <xdr:rowOff>85268</xdr:rowOff>
    </xdr:to>
    <xdr:sp macro="" textlink="">
      <xdr:nvSpPr>
        <xdr:cNvPr id="427" name="楕円 426"/>
        <xdr:cNvSpPr/>
      </xdr:nvSpPr>
      <xdr:spPr>
        <a:xfrm>
          <a:off x="8699500" y="13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76395</xdr:rowOff>
    </xdr:from>
    <xdr:ext cx="378565" cy="259045"/>
    <xdr:sp macro="" textlink="">
      <xdr:nvSpPr>
        <xdr:cNvPr id="428" name="テキスト ボックス 427"/>
        <xdr:cNvSpPr txBox="1"/>
      </xdr:nvSpPr>
      <xdr:spPr>
        <a:xfrm>
          <a:off x="8561017" y="13620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146101</xdr:rowOff>
    </xdr:from>
    <xdr:to>
      <xdr:col>41</xdr:col>
      <xdr:colOff>101600</xdr:colOff>
      <xdr:row>79</xdr:row>
      <xdr:rowOff>76251</xdr:rowOff>
    </xdr:to>
    <xdr:sp macro="" textlink="">
      <xdr:nvSpPr>
        <xdr:cNvPr id="429" name="楕円 428"/>
        <xdr:cNvSpPr/>
      </xdr:nvSpPr>
      <xdr:spPr>
        <a:xfrm>
          <a:off x="7810500" y="13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67378</xdr:rowOff>
    </xdr:from>
    <xdr:ext cx="469744" cy="259045"/>
    <xdr:sp macro="" textlink="">
      <xdr:nvSpPr>
        <xdr:cNvPr id="430" name="テキスト ボックス 429"/>
        <xdr:cNvSpPr txBox="1"/>
      </xdr:nvSpPr>
      <xdr:spPr>
        <a:xfrm>
          <a:off x="7626428" y="1361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113258</xdr:rowOff>
    </xdr:from>
    <xdr:to>
      <xdr:col>36</xdr:col>
      <xdr:colOff>165100</xdr:colOff>
      <xdr:row>79</xdr:row>
      <xdr:rowOff>43408</xdr:rowOff>
    </xdr:to>
    <xdr:sp macro="" textlink="">
      <xdr:nvSpPr>
        <xdr:cNvPr id="431" name="楕円 430"/>
        <xdr:cNvSpPr/>
      </xdr:nvSpPr>
      <xdr:spPr>
        <a:xfrm>
          <a:off x="6921500" y="134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34535</xdr:rowOff>
    </xdr:from>
    <xdr:ext cx="469744" cy="259045"/>
    <xdr:sp macro="" textlink="">
      <xdr:nvSpPr>
        <xdr:cNvPr id="432" name="テキスト ボックス 431"/>
        <xdr:cNvSpPr txBox="1"/>
      </xdr:nvSpPr>
      <xdr:spPr>
        <a:xfrm>
          <a:off x="6737428" y="135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151457</xdr:rowOff>
    </xdr:from>
    <xdr:to>
      <xdr:col>55</xdr:col>
      <xdr:colOff>0</xdr:colOff>
      <xdr:row>98</xdr:row>
      <xdr:rowOff>55626</xdr:rowOff>
    </xdr:to>
    <xdr:cxnSp macro="">
      <xdr:nvCxnSpPr>
        <xdr:cNvPr id="459" name="直線コネクタ 458"/>
        <xdr:cNvCxnSpPr/>
      </xdr:nvCxnSpPr>
      <xdr:spPr>
        <a:xfrm flipV="1">
          <a:off x="9639300" y="16782107"/>
          <a:ext cx="838200" cy="7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55626</xdr:rowOff>
    </xdr:from>
    <xdr:to>
      <xdr:col>50</xdr:col>
      <xdr:colOff>114300</xdr:colOff>
      <xdr:row>98</xdr:row>
      <xdr:rowOff>102113</xdr:rowOff>
    </xdr:to>
    <xdr:cxnSp macro="">
      <xdr:nvCxnSpPr>
        <xdr:cNvPr id="462" name="直線コネクタ 461"/>
        <xdr:cNvCxnSpPr/>
      </xdr:nvCxnSpPr>
      <xdr:spPr>
        <a:xfrm flipV="1">
          <a:off x="8750300" y="16857726"/>
          <a:ext cx="889000" cy="4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35370</xdr:rowOff>
    </xdr:from>
    <xdr:to>
      <xdr:col>45</xdr:col>
      <xdr:colOff>177800</xdr:colOff>
      <xdr:row>98</xdr:row>
      <xdr:rowOff>102113</xdr:rowOff>
    </xdr:to>
    <xdr:cxnSp macro="">
      <xdr:nvCxnSpPr>
        <xdr:cNvPr id="465" name="直線コネクタ 464"/>
        <xdr:cNvCxnSpPr/>
      </xdr:nvCxnSpPr>
      <xdr:spPr>
        <a:xfrm>
          <a:off x="7861300" y="16837470"/>
          <a:ext cx="889000" cy="6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35370</xdr:rowOff>
    </xdr:from>
    <xdr:to>
      <xdr:col>41</xdr:col>
      <xdr:colOff>50800</xdr:colOff>
      <xdr:row>98</xdr:row>
      <xdr:rowOff>80629</xdr:rowOff>
    </xdr:to>
    <xdr:cxnSp macro="">
      <xdr:nvCxnSpPr>
        <xdr:cNvPr id="468" name="直線コネクタ 467"/>
        <xdr:cNvCxnSpPr/>
      </xdr:nvCxnSpPr>
      <xdr:spPr>
        <a:xfrm flipV="1">
          <a:off x="6972300" y="16837470"/>
          <a:ext cx="889000" cy="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100657</xdr:rowOff>
    </xdr:from>
    <xdr:to>
      <xdr:col>55</xdr:col>
      <xdr:colOff>50800</xdr:colOff>
      <xdr:row>98</xdr:row>
      <xdr:rowOff>30807</xdr:rowOff>
    </xdr:to>
    <xdr:sp macro="" textlink="">
      <xdr:nvSpPr>
        <xdr:cNvPr id="478" name="楕円 477"/>
        <xdr:cNvSpPr/>
      </xdr:nvSpPr>
      <xdr:spPr>
        <a:xfrm>
          <a:off x="10426700" y="167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123534</xdr:rowOff>
    </xdr:from>
    <xdr:ext cx="534377" cy="259045"/>
    <xdr:sp macro="" textlink="">
      <xdr:nvSpPr>
        <xdr:cNvPr id="479" name="普通建設事業費 （ うち更新整備　）該当値テキスト"/>
        <xdr:cNvSpPr txBox="1"/>
      </xdr:nvSpPr>
      <xdr:spPr>
        <a:xfrm>
          <a:off x="10528300" y="165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4826</xdr:rowOff>
    </xdr:from>
    <xdr:to>
      <xdr:col>50</xdr:col>
      <xdr:colOff>165100</xdr:colOff>
      <xdr:row>98</xdr:row>
      <xdr:rowOff>106426</xdr:rowOff>
    </xdr:to>
    <xdr:sp macro="" textlink="">
      <xdr:nvSpPr>
        <xdr:cNvPr id="480" name="楕円 479"/>
        <xdr:cNvSpPr/>
      </xdr:nvSpPr>
      <xdr:spPr>
        <a:xfrm>
          <a:off x="9588500" y="168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97553</xdr:rowOff>
    </xdr:from>
    <xdr:ext cx="534377" cy="259045"/>
    <xdr:sp macro="" textlink="">
      <xdr:nvSpPr>
        <xdr:cNvPr id="481" name="テキスト ボックス 480"/>
        <xdr:cNvSpPr txBox="1"/>
      </xdr:nvSpPr>
      <xdr:spPr>
        <a:xfrm>
          <a:off x="9372111" y="168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51313</xdr:rowOff>
    </xdr:from>
    <xdr:to>
      <xdr:col>46</xdr:col>
      <xdr:colOff>38100</xdr:colOff>
      <xdr:row>98</xdr:row>
      <xdr:rowOff>152913</xdr:rowOff>
    </xdr:to>
    <xdr:sp macro="" textlink="">
      <xdr:nvSpPr>
        <xdr:cNvPr id="482" name="楕円 481"/>
        <xdr:cNvSpPr/>
      </xdr:nvSpPr>
      <xdr:spPr>
        <a:xfrm>
          <a:off x="8699500" y="16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144040</xdr:rowOff>
    </xdr:from>
    <xdr:ext cx="534377" cy="259045"/>
    <xdr:sp macro="" textlink="">
      <xdr:nvSpPr>
        <xdr:cNvPr id="483" name="テキスト ボックス 482"/>
        <xdr:cNvSpPr txBox="1"/>
      </xdr:nvSpPr>
      <xdr:spPr>
        <a:xfrm>
          <a:off x="8483111" y="1694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156020</xdr:rowOff>
    </xdr:from>
    <xdr:to>
      <xdr:col>41</xdr:col>
      <xdr:colOff>101600</xdr:colOff>
      <xdr:row>98</xdr:row>
      <xdr:rowOff>86170</xdr:rowOff>
    </xdr:to>
    <xdr:sp macro="" textlink="">
      <xdr:nvSpPr>
        <xdr:cNvPr id="484" name="楕円 483"/>
        <xdr:cNvSpPr/>
      </xdr:nvSpPr>
      <xdr:spPr>
        <a:xfrm>
          <a:off x="7810500" y="167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77297</xdr:rowOff>
    </xdr:from>
    <xdr:ext cx="534377" cy="259045"/>
    <xdr:sp macro="" textlink="">
      <xdr:nvSpPr>
        <xdr:cNvPr id="485" name="テキスト ボックス 484"/>
        <xdr:cNvSpPr txBox="1"/>
      </xdr:nvSpPr>
      <xdr:spPr>
        <a:xfrm>
          <a:off x="7594111" y="168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29829</xdr:rowOff>
    </xdr:from>
    <xdr:to>
      <xdr:col>36</xdr:col>
      <xdr:colOff>165100</xdr:colOff>
      <xdr:row>98</xdr:row>
      <xdr:rowOff>131429</xdr:rowOff>
    </xdr:to>
    <xdr:sp macro="" textlink="">
      <xdr:nvSpPr>
        <xdr:cNvPr id="486" name="楕円 485"/>
        <xdr:cNvSpPr/>
      </xdr:nvSpPr>
      <xdr:spPr>
        <a:xfrm>
          <a:off x="6921500" y="168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122556</xdr:rowOff>
    </xdr:from>
    <xdr:ext cx="534377" cy="259045"/>
    <xdr:sp macro="" textlink="">
      <xdr:nvSpPr>
        <xdr:cNvPr id="487" name="テキスト ボックス 486"/>
        <xdr:cNvSpPr txBox="1"/>
      </xdr:nvSpPr>
      <xdr:spPr>
        <a:xfrm>
          <a:off x="6705111" y="169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12934</xdr:rowOff>
    </xdr:from>
    <xdr:to>
      <xdr:col>85</xdr:col>
      <xdr:colOff>127000</xdr:colOff>
      <xdr:row>78</xdr:row>
      <xdr:rowOff>17596</xdr:rowOff>
    </xdr:to>
    <xdr:cxnSp macro="">
      <xdr:nvCxnSpPr>
        <xdr:cNvPr id="620" name="直線コネクタ 619"/>
        <xdr:cNvCxnSpPr/>
      </xdr:nvCxnSpPr>
      <xdr:spPr>
        <a:xfrm flipV="1">
          <a:off x="15481300" y="13386034"/>
          <a:ext cx="8382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17596</xdr:rowOff>
    </xdr:from>
    <xdr:to>
      <xdr:col>81</xdr:col>
      <xdr:colOff>50800</xdr:colOff>
      <xdr:row>78</xdr:row>
      <xdr:rowOff>19214</xdr:rowOff>
    </xdr:to>
    <xdr:cxnSp macro="">
      <xdr:nvCxnSpPr>
        <xdr:cNvPr id="623" name="直線コネクタ 622"/>
        <xdr:cNvCxnSpPr/>
      </xdr:nvCxnSpPr>
      <xdr:spPr>
        <a:xfrm flipV="1">
          <a:off x="14592300" y="13390696"/>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19214</xdr:rowOff>
    </xdr:from>
    <xdr:to>
      <xdr:col>76</xdr:col>
      <xdr:colOff>114300</xdr:colOff>
      <xdr:row>78</xdr:row>
      <xdr:rowOff>27211</xdr:rowOff>
    </xdr:to>
    <xdr:cxnSp macro="">
      <xdr:nvCxnSpPr>
        <xdr:cNvPr id="626" name="直線コネクタ 625"/>
        <xdr:cNvCxnSpPr/>
      </xdr:nvCxnSpPr>
      <xdr:spPr>
        <a:xfrm flipV="1">
          <a:off x="13703300" y="13392314"/>
          <a:ext cx="8890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27211</xdr:rowOff>
    </xdr:from>
    <xdr:to>
      <xdr:col>71</xdr:col>
      <xdr:colOff>177800</xdr:colOff>
      <xdr:row>78</xdr:row>
      <xdr:rowOff>31552</xdr:rowOff>
    </xdr:to>
    <xdr:cxnSp macro="">
      <xdr:nvCxnSpPr>
        <xdr:cNvPr id="629" name="直線コネクタ 628"/>
        <xdr:cNvCxnSpPr/>
      </xdr:nvCxnSpPr>
      <xdr:spPr>
        <a:xfrm flipV="1">
          <a:off x="12814300" y="13400311"/>
          <a:ext cx="889000" cy="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133584</xdr:rowOff>
    </xdr:from>
    <xdr:to>
      <xdr:col>85</xdr:col>
      <xdr:colOff>177800</xdr:colOff>
      <xdr:row>78</xdr:row>
      <xdr:rowOff>63734</xdr:rowOff>
    </xdr:to>
    <xdr:sp macro="" textlink="">
      <xdr:nvSpPr>
        <xdr:cNvPr id="639" name="楕円 638"/>
        <xdr:cNvSpPr/>
      </xdr:nvSpPr>
      <xdr:spPr>
        <a:xfrm>
          <a:off x="16268700" y="133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macro="" textlink="">
      <xdr:nvSpPr>
        <xdr:cNvPr id="640" name="公債費該当値テキスト"/>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138246</xdr:rowOff>
    </xdr:from>
    <xdr:to>
      <xdr:col>81</xdr:col>
      <xdr:colOff>101600</xdr:colOff>
      <xdr:row>78</xdr:row>
      <xdr:rowOff>68396</xdr:rowOff>
    </xdr:to>
    <xdr:sp macro="" textlink="">
      <xdr:nvSpPr>
        <xdr:cNvPr id="641" name="楕円 640"/>
        <xdr:cNvSpPr/>
      </xdr:nvSpPr>
      <xdr:spPr>
        <a:xfrm>
          <a:off x="15430500" y="133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59523</xdr:rowOff>
    </xdr:from>
    <xdr:ext cx="534377" cy="259045"/>
    <xdr:sp macro="" textlink="">
      <xdr:nvSpPr>
        <xdr:cNvPr id="642" name="テキスト ボックス 641"/>
        <xdr:cNvSpPr txBox="1"/>
      </xdr:nvSpPr>
      <xdr:spPr>
        <a:xfrm>
          <a:off x="15214111" y="134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139864</xdr:rowOff>
    </xdr:from>
    <xdr:to>
      <xdr:col>76</xdr:col>
      <xdr:colOff>165100</xdr:colOff>
      <xdr:row>78</xdr:row>
      <xdr:rowOff>70014</xdr:rowOff>
    </xdr:to>
    <xdr:sp macro="" textlink="">
      <xdr:nvSpPr>
        <xdr:cNvPr id="643" name="楕円 642"/>
        <xdr:cNvSpPr/>
      </xdr:nvSpPr>
      <xdr:spPr>
        <a:xfrm>
          <a:off x="14541500" y="133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61141</xdr:rowOff>
    </xdr:from>
    <xdr:ext cx="534377" cy="259045"/>
    <xdr:sp macro="" textlink="">
      <xdr:nvSpPr>
        <xdr:cNvPr id="644" name="テキスト ボックス 643"/>
        <xdr:cNvSpPr txBox="1"/>
      </xdr:nvSpPr>
      <xdr:spPr>
        <a:xfrm>
          <a:off x="14325111" y="134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147861</xdr:rowOff>
    </xdr:from>
    <xdr:to>
      <xdr:col>72</xdr:col>
      <xdr:colOff>38100</xdr:colOff>
      <xdr:row>78</xdr:row>
      <xdr:rowOff>78011</xdr:rowOff>
    </xdr:to>
    <xdr:sp macro="" textlink="">
      <xdr:nvSpPr>
        <xdr:cNvPr id="645" name="楕円 644"/>
        <xdr:cNvSpPr/>
      </xdr:nvSpPr>
      <xdr:spPr>
        <a:xfrm>
          <a:off x="13652500" y="133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69138</xdr:rowOff>
    </xdr:from>
    <xdr:ext cx="534377" cy="259045"/>
    <xdr:sp macro="" textlink="">
      <xdr:nvSpPr>
        <xdr:cNvPr id="646" name="テキスト ボックス 645"/>
        <xdr:cNvSpPr txBox="1"/>
      </xdr:nvSpPr>
      <xdr:spPr>
        <a:xfrm>
          <a:off x="13436111" y="1344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152202</xdr:rowOff>
    </xdr:from>
    <xdr:to>
      <xdr:col>67</xdr:col>
      <xdr:colOff>101600</xdr:colOff>
      <xdr:row>78</xdr:row>
      <xdr:rowOff>82352</xdr:rowOff>
    </xdr:to>
    <xdr:sp macro="" textlink="">
      <xdr:nvSpPr>
        <xdr:cNvPr id="647" name="楕円 646"/>
        <xdr:cNvSpPr/>
      </xdr:nvSpPr>
      <xdr:spPr>
        <a:xfrm>
          <a:off x="12763500" y="133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73479</xdr:rowOff>
    </xdr:from>
    <xdr:ext cx="534377" cy="259045"/>
    <xdr:sp macro="" textlink="">
      <xdr:nvSpPr>
        <xdr:cNvPr id="648" name="テキスト ボックス 647"/>
        <xdr:cNvSpPr txBox="1"/>
      </xdr:nvSpPr>
      <xdr:spPr>
        <a:xfrm>
          <a:off x="12547111" y="1344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33559</xdr:rowOff>
    </xdr:from>
    <xdr:to>
      <xdr:col>85</xdr:col>
      <xdr:colOff>127000</xdr:colOff>
      <xdr:row>98</xdr:row>
      <xdr:rowOff>76862</xdr:rowOff>
    </xdr:to>
    <xdr:cxnSp macro="">
      <xdr:nvCxnSpPr>
        <xdr:cNvPr id="675" name="直線コネクタ 674"/>
        <xdr:cNvCxnSpPr/>
      </xdr:nvCxnSpPr>
      <xdr:spPr>
        <a:xfrm>
          <a:off x="15481300" y="16835659"/>
          <a:ext cx="8382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33559</xdr:rowOff>
    </xdr:from>
    <xdr:to>
      <xdr:col>81</xdr:col>
      <xdr:colOff>50800</xdr:colOff>
      <xdr:row>98</xdr:row>
      <xdr:rowOff>55552</xdr:rowOff>
    </xdr:to>
    <xdr:cxnSp macro="">
      <xdr:nvCxnSpPr>
        <xdr:cNvPr id="678" name="直線コネクタ 677"/>
        <xdr:cNvCxnSpPr/>
      </xdr:nvCxnSpPr>
      <xdr:spPr>
        <a:xfrm flipV="1">
          <a:off x="14592300" y="16835659"/>
          <a:ext cx="889000" cy="2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55552</xdr:rowOff>
    </xdr:from>
    <xdr:to>
      <xdr:col>76</xdr:col>
      <xdr:colOff>114300</xdr:colOff>
      <xdr:row>98</xdr:row>
      <xdr:rowOff>125509</xdr:rowOff>
    </xdr:to>
    <xdr:cxnSp macro="">
      <xdr:nvCxnSpPr>
        <xdr:cNvPr id="681" name="直線コネクタ 680"/>
        <xdr:cNvCxnSpPr/>
      </xdr:nvCxnSpPr>
      <xdr:spPr>
        <a:xfrm flipV="1">
          <a:off x="13703300" y="16857652"/>
          <a:ext cx="889000" cy="6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125509</xdr:rowOff>
    </xdr:from>
    <xdr:to>
      <xdr:col>71</xdr:col>
      <xdr:colOff>177800</xdr:colOff>
      <xdr:row>98</xdr:row>
      <xdr:rowOff>137993</xdr:rowOff>
    </xdr:to>
    <xdr:cxnSp macro="">
      <xdr:nvCxnSpPr>
        <xdr:cNvPr id="684" name="直線コネクタ 683"/>
        <xdr:cNvCxnSpPr/>
      </xdr:nvCxnSpPr>
      <xdr:spPr>
        <a:xfrm flipV="1">
          <a:off x="12814300" y="16927609"/>
          <a:ext cx="8890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26062</xdr:rowOff>
    </xdr:from>
    <xdr:to>
      <xdr:col>85</xdr:col>
      <xdr:colOff>177800</xdr:colOff>
      <xdr:row>98</xdr:row>
      <xdr:rowOff>127662</xdr:rowOff>
    </xdr:to>
    <xdr:sp macro="" textlink="">
      <xdr:nvSpPr>
        <xdr:cNvPr id="694" name="楕円 693"/>
        <xdr:cNvSpPr/>
      </xdr:nvSpPr>
      <xdr:spPr>
        <a:xfrm>
          <a:off x="16268700" y="168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154209</xdr:rowOff>
    </xdr:from>
    <xdr:to>
      <xdr:col>81</xdr:col>
      <xdr:colOff>101600</xdr:colOff>
      <xdr:row>98</xdr:row>
      <xdr:rowOff>84359</xdr:rowOff>
    </xdr:to>
    <xdr:sp macro="" textlink="">
      <xdr:nvSpPr>
        <xdr:cNvPr id="696" name="楕円 695"/>
        <xdr:cNvSpPr/>
      </xdr:nvSpPr>
      <xdr:spPr>
        <a:xfrm>
          <a:off x="15430500" y="167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100886</xdr:rowOff>
    </xdr:from>
    <xdr:ext cx="534377" cy="259045"/>
    <xdr:sp macro="" textlink="">
      <xdr:nvSpPr>
        <xdr:cNvPr id="697" name="テキスト ボックス 696"/>
        <xdr:cNvSpPr txBox="1"/>
      </xdr:nvSpPr>
      <xdr:spPr>
        <a:xfrm>
          <a:off x="15214111" y="1656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4752</xdr:rowOff>
    </xdr:from>
    <xdr:to>
      <xdr:col>76</xdr:col>
      <xdr:colOff>165100</xdr:colOff>
      <xdr:row>98</xdr:row>
      <xdr:rowOff>106352</xdr:rowOff>
    </xdr:to>
    <xdr:sp macro="" textlink="">
      <xdr:nvSpPr>
        <xdr:cNvPr id="698" name="楕円 697"/>
        <xdr:cNvSpPr/>
      </xdr:nvSpPr>
      <xdr:spPr>
        <a:xfrm>
          <a:off x="14541500" y="16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97479</xdr:rowOff>
    </xdr:from>
    <xdr:ext cx="534377" cy="259045"/>
    <xdr:sp macro="" textlink="">
      <xdr:nvSpPr>
        <xdr:cNvPr id="699" name="テキスト ボックス 698"/>
        <xdr:cNvSpPr txBox="1"/>
      </xdr:nvSpPr>
      <xdr:spPr>
        <a:xfrm>
          <a:off x="14325111" y="16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74709</xdr:rowOff>
    </xdr:from>
    <xdr:to>
      <xdr:col>72</xdr:col>
      <xdr:colOff>38100</xdr:colOff>
      <xdr:row>99</xdr:row>
      <xdr:rowOff>4859</xdr:rowOff>
    </xdr:to>
    <xdr:sp macro="" textlink="">
      <xdr:nvSpPr>
        <xdr:cNvPr id="700" name="楕円 699"/>
        <xdr:cNvSpPr/>
      </xdr:nvSpPr>
      <xdr:spPr>
        <a:xfrm>
          <a:off x="13652500" y="168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167436</xdr:rowOff>
    </xdr:from>
    <xdr:ext cx="469744" cy="259045"/>
    <xdr:sp macro="" textlink="">
      <xdr:nvSpPr>
        <xdr:cNvPr id="701" name="テキスト ボックス 700"/>
        <xdr:cNvSpPr txBox="1"/>
      </xdr:nvSpPr>
      <xdr:spPr>
        <a:xfrm>
          <a:off x="13468428" y="1696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87193</xdr:rowOff>
    </xdr:from>
    <xdr:to>
      <xdr:col>67</xdr:col>
      <xdr:colOff>101600</xdr:colOff>
      <xdr:row>99</xdr:row>
      <xdr:rowOff>17343</xdr:rowOff>
    </xdr:to>
    <xdr:sp macro="" textlink="">
      <xdr:nvSpPr>
        <xdr:cNvPr id="702" name="楕円 701"/>
        <xdr:cNvSpPr/>
      </xdr:nvSpPr>
      <xdr:spPr>
        <a:xfrm>
          <a:off x="12763500" y="168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8470</xdr:rowOff>
    </xdr:from>
    <xdr:ext cx="378565" cy="259045"/>
    <xdr:sp macro="" textlink="">
      <xdr:nvSpPr>
        <xdr:cNvPr id="703" name="テキスト ボックス 702"/>
        <xdr:cNvSpPr txBox="1"/>
      </xdr:nvSpPr>
      <xdr:spPr>
        <a:xfrm>
          <a:off x="12625017" y="16982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133909</xdr:rowOff>
    </xdr:from>
    <xdr:to>
      <xdr:col>116</xdr:col>
      <xdr:colOff>63500</xdr:colOff>
      <xdr:row>39</xdr:row>
      <xdr:rowOff>13551</xdr:rowOff>
    </xdr:to>
    <xdr:cxnSp macro="">
      <xdr:nvCxnSpPr>
        <xdr:cNvPr id="732" name="直線コネクタ 731"/>
        <xdr:cNvCxnSpPr/>
      </xdr:nvCxnSpPr>
      <xdr:spPr>
        <a:xfrm flipV="1">
          <a:off x="21323300" y="6649009"/>
          <a:ext cx="8382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13551</xdr:rowOff>
    </xdr:from>
    <xdr:to>
      <xdr:col>111</xdr:col>
      <xdr:colOff>177800</xdr:colOff>
      <xdr:row>39</xdr:row>
      <xdr:rowOff>17628</xdr:rowOff>
    </xdr:to>
    <xdr:cxnSp macro="">
      <xdr:nvCxnSpPr>
        <xdr:cNvPr id="735" name="直線コネクタ 734"/>
        <xdr:cNvCxnSpPr/>
      </xdr:nvCxnSpPr>
      <xdr:spPr>
        <a:xfrm flipV="1">
          <a:off x="20434300" y="6700101"/>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102610</xdr:rowOff>
    </xdr:from>
    <xdr:to>
      <xdr:col>107</xdr:col>
      <xdr:colOff>50800</xdr:colOff>
      <xdr:row>39</xdr:row>
      <xdr:rowOff>17628</xdr:rowOff>
    </xdr:to>
    <xdr:cxnSp macro="">
      <xdr:nvCxnSpPr>
        <xdr:cNvPr id="738" name="直線コネクタ 737"/>
        <xdr:cNvCxnSpPr/>
      </xdr:nvCxnSpPr>
      <xdr:spPr>
        <a:xfrm>
          <a:off x="19545300" y="6274810"/>
          <a:ext cx="889000" cy="42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102610</xdr:rowOff>
    </xdr:from>
    <xdr:to>
      <xdr:col>102</xdr:col>
      <xdr:colOff>114300</xdr:colOff>
      <xdr:row>39</xdr:row>
      <xdr:rowOff>44450</xdr:rowOff>
    </xdr:to>
    <xdr:cxnSp macro="">
      <xdr:nvCxnSpPr>
        <xdr:cNvPr id="741" name="直線コネクタ 740"/>
        <xdr:cNvCxnSpPr/>
      </xdr:nvCxnSpPr>
      <xdr:spPr>
        <a:xfrm flipV="1">
          <a:off x="18656300" y="6274810"/>
          <a:ext cx="889000" cy="4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83109</xdr:rowOff>
    </xdr:from>
    <xdr:to>
      <xdr:col>116</xdr:col>
      <xdr:colOff>114300</xdr:colOff>
      <xdr:row>39</xdr:row>
      <xdr:rowOff>13259</xdr:rowOff>
    </xdr:to>
    <xdr:sp macro="" textlink="">
      <xdr:nvSpPr>
        <xdr:cNvPr id="751" name="楕円 750"/>
        <xdr:cNvSpPr/>
      </xdr:nvSpPr>
      <xdr:spPr>
        <a:xfrm>
          <a:off x="22110700" y="65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134201</xdr:rowOff>
    </xdr:from>
    <xdr:to>
      <xdr:col>112</xdr:col>
      <xdr:colOff>38100</xdr:colOff>
      <xdr:row>39</xdr:row>
      <xdr:rowOff>64351</xdr:rowOff>
    </xdr:to>
    <xdr:sp macro="" textlink="">
      <xdr:nvSpPr>
        <xdr:cNvPr id="753" name="楕円 752"/>
        <xdr:cNvSpPr/>
      </xdr:nvSpPr>
      <xdr:spPr>
        <a:xfrm>
          <a:off x="21272500" y="66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55478</xdr:rowOff>
    </xdr:from>
    <xdr:ext cx="469744" cy="259045"/>
    <xdr:sp macro="" textlink="">
      <xdr:nvSpPr>
        <xdr:cNvPr id="754" name="テキスト ボックス 753"/>
        <xdr:cNvSpPr txBox="1"/>
      </xdr:nvSpPr>
      <xdr:spPr>
        <a:xfrm>
          <a:off x="21088428" y="674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138278</xdr:rowOff>
    </xdr:from>
    <xdr:to>
      <xdr:col>107</xdr:col>
      <xdr:colOff>101600</xdr:colOff>
      <xdr:row>39</xdr:row>
      <xdr:rowOff>68428</xdr:rowOff>
    </xdr:to>
    <xdr:sp macro="" textlink="">
      <xdr:nvSpPr>
        <xdr:cNvPr id="755" name="楕円 754"/>
        <xdr:cNvSpPr/>
      </xdr:nvSpPr>
      <xdr:spPr>
        <a:xfrm>
          <a:off x="20383500" y="6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59555</xdr:rowOff>
    </xdr:from>
    <xdr:ext cx="469744" cy="259045"/>
    <xdr:sp macro="" textlink="">
      <xdr:nvSpPr>
        <xdr:cNvPr id="756" name="テキスト ボックス 755"/>
        <xdr:cNvSpPr txBox="1"/>
      </xdr:nvSpPr>
      <xdr:spPr>
        <a:xfrm>
          <a:off x="20199428" y="674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51810</xdr:rowOff>
    </xdr:from>
    <xdr:to>
      <xdr:col>102</xdr:col>
      <xdr:colOff>165100</xdr:colOff>
      <xdr:row>36</xdr:row>
      <xdr:rowOff>153410</xdr:rowOff>
    </xdr:to>
    <xdr:sp macro="" textlink="">
      <xdr:nvSpPr>
        <xdr:cNvPr id="757" name="楕円 756"/>
        <xdr:cNvSpPr/>
      </xdr:nvSpPr>
      <xdr:spPr>
        <a:xfrm>
          <a:off x="19494500" y="62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169937</xdr:rowOff>
    </xdr:from>
    <xdr:ext cx="534377" cy="259045"/>
    <xdr:sp macro="" textlink="">
      <xdr:nvSpPr>
        <xdr:cNvPr id="758" name="テキスト ボックス 757"/>
        <xdr:cNvSpPr txBox="1"/>
      </xdr:nvSpPr>
      <xdr:spPr>
        <a:xfrm>
          <a:off x="19278111" y="59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138992</xdr:rowOff>
    </xdr:from>
    <xdr:to>
      <xdr:col>116</xdr:col>
      <xdr:colOff>63500</xdr:colOff>
      <xdr:row>58</xdr:row>
      <xdr:rowOff>138992</xdr:rowOff>
    </xdr:to>
    <xdr:cxnSp macro="">
      <xdr:nvCxnSpPr>
        <xdr:cNvPr id="787" name="直線コネクタ 786"/>
        <xdr:cNvCxnSpPr/>
      </xdr:nvCxnSpPr>
      <xdr:spPr>
        <a:xfrm>
          <a:off x="21323300" y="10083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138992</xdr:rowOff>
    </xdr:from>
    <xdr:to>
      <xdr:col>111</xdr:col>
      <xdr:colOff>177800</xdr:colOff>
      <xdr:row>58</xdr:row>
      <xdr:rowOff>139014</xdr:rowOff>
    </xdr:to>
    <xdr:cxnSp macro="">
      <xdr:nvCxnSpPr>
        <xdr:cNvPr id="790" name="直線コネクタ 789"/>
        <xdr:cNvCxnSpPr/>
      </xdr:nvCxnSpPr>
      <xdr:spPr>
        <a:xfrm flipV="1">
          <a:off x="20434300" y="1008309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138329</xdr:rowOff>
    </xdr:from>
    <xdr:to>
      <xdr:col>107</xdr:col>
      <xdr:colOff>50800</xdr:colOff>
      <xdr:row>58</xdr:row>
      <xdr:rowOff>139014</xdr:rowOff>
    </xdr:to>
    <xdr:cxnSp macro="">
      <xdr:nvCxnSpPr>
        <xdr:cNvPr id="793" name="直線コネクタ 792"/>
        <xdr:cNvCxnSpPr/>
      </xdr:nvCxnSpPr>
      <xdr:spPr>
        <a:xfrm>
          <a:off x="19545300" y="1008242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138329</xdr:rowOff>
    </xdr:from>
    <xdr:to>
      <xdr:col>102</xdr:col>
      <xdr:colOff>114300</xdr:colOff>
      <xdr:row>58</xdr:row>
      <xdr:rowOff>138374</xdr:rowOff>
    </xdr:to>
    <xdr:cxnSp macro="">
      <xdr:nvCxnSpPr>
        <xdr:cNvPr id="796" name="直線コネクタ 795"/>
        <xdr:cNvCxnSpPr/>
      </xdr:nvCxnSpPr>
      <xdr:spPr>
        <a:xfrm flipV="1">
          <a:off x="18656300" y="1008242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88192</xdr:rowOff>
    </xdr:from>
    <xdr:to>
      <xdr:col>116</xdr:col>
      <xdr:colOff>114300</xdr:colOff>
      <xdr:row>59</xdr:row>
      <xdr:rowOff>18342</xdr:rowOff>
    </xdr:to>
    <xdr:sp macro="" textlink="">
      <xdr:nvSpPr>
        <xdr:cNvPr id="806" name="楕円 805"/>
        <xdr:cNvSpPr/>
      </xdr:nvSpPr>
      <xdr:spPr>
        <a:xfrm>
          <a:off x="221107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3119</xdr:rowOff>
    </xdr:from>
    <xdr:ext cx="313932" cy="259045"/>
    <xdr:sp macro="" textlink="">
      <xdr:nvSpPr>
        <xdr:cNvPr id="807" name="貸付金該当値テキスト"/>
        <xdr:cNvSpPr txBox="1"/>
      </xdr:nvSpPr>
      <xdr:spPr>
        <a:xfrm>
          <a:off x="22212300" y="9947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88192</xdr:rowOff>
    </xdr:from>
    <xdr:to>
      <xdr:col>112</xdr:col>
      <xdr:colOff>38100</xdr:colOff>
      <xdr:row>59</xdr:row>
      <xdr:rowOff>18342</xdr:rowOff>
    </xdr:to>
    <xdr:sp macro="" textlink="">
      <xdr:nvSpPr>
        <xdr:cNvPr id="808" name="楕円 807"/>
        <xdr:cNvSpPr/>
      </xdr:nvSpPr>
      <xdr:spPr>
        <a:xfrm>
          <a:off x="21272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9469</xdr:rowOff>
    </xdr:from>
    <xdr:ext cx="313932" cy="259045"/>
    <xdr:sp macro="" textlink="">
      <xdr:nvSpPr>
        <xdr:cNvPr id="809" name="テキスト ボックス 808"/>
        <xdr:cNvSpPr txBox="1"/>
      </xdr:nvSpPr>
      <xdr:spPr>
        <a:xfrm>
          <a:off x="21166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88214</xdr:rowOff>
    </xdr:from>
    <xdr:to>
      <xdr:col>107</xdr:col>
      <xdr:colOff>101600</xdr:colOff>
      <xdr:row>59</xdr:row>
      <xdr:rowOff>18364</xdr:rowOff>
    </xdr:to>
    <xdr:sp macro="" textlink="">
      <xdr:nvSpPr>
        <xdr:cNvPr id="810" name="楕円 809"/>
        <xdr:cNvSpPr/>
      </xdr:nvSpPr>
      <xdr:spPr>
        <a:xfrm>
          <a:off x="20383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9491</xdr:rowOff>
    </xdr:from>
    <xdr:ext cx="313932" cy="259045"/>
    <xdr:sp macro="" textlink="">
      <xdr:nvSpPr>
        <xdr:cNvPr id="811" name="テキスト ボックス 810"/>
        <xdr:cNvSpPr txBox="1"/>
      </xdr:nvSpPr>
      <xdr:spPr>
        <a:xfrm>
          <a:off x="20277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87529</xdr:rowOff>
    </xdr:from>
    <xdr:to>
      <xdr:col>102</xdr:col>
      <xdr:colOff>165100</xdr:colOff>
      <xdr:row>59</xdr:row>
      <xdr:rowOff>17679</xdr:rowOff>
    </xdr:to>
    <xdr:sp macro="" textlink="">
      <xdr:nvSpPr>
        <xdr:cNvPr id="812" name="楕円 811"/>
        <xdr:cNvSpPr/>
      </xdr:nvSpPr>
      <xdr:spPr>
        <a:xfrm>
          <a:off x="19494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8806</xdr:rowOff>
    </xdr:from>
    <xdr:ext cx="313932" cy="259045"/>
    <xdr:sp macro="" textlink="">
      <xdr:nvSpPr>
        <xdr:cNvPr id="813" name="テキスト ボックス 812"/>
        <xdr:cNvSpPr txBox="1"/>
      </xdr:nvSpPr>
      <xdr:spPr>
        <a:xfrm>
          <a:off x="19388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87574</xdr:rowOff>
    </xdr:from>
    <xdr:to>
      <xdr:col>98</xdr:col>
      <xdr:colOff>38100</xdr:colOff>
      <xdr:row>59</xdr:row>
      <xdr:rowOff>17724</xdr:rowOff>
    </xdr:to>
    <xdr:sp macro="" textlink="">
      <xdr:nvSpPr>
        <xdr:cNvPr id="814" name="楕円 813"/>
        <xdr:cNvSpPr/>
      </xdr:nvSpPr>
      <xdr:spPr>
        <a:xfrm>
          <a:off x="18605500" y="100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8851</xdr:rowOff>
    </xdr:from>
    <xdr:ext cx="313932" cy="259045"/>
    <xdr:sp macro="" textlink="">
      <xdr:nvSpPr>
        <xdr:cNvPr id="815" name="テキスト ボックス 814"/>
        <xdr:cNvSpPr txBox="1"/>
      </xdr:nvSpPr>
      <xdr:spPr>
        <a:xfrm>
          <a:off x="18499333" y="1012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67563</xdr:rowOff>
    </xdr:from>
    <xdr:to>
      <xdr:col>116</xdr:col>
      <xdr:colOff>63500</xdr:colOff>
      <xdr:row>78</xdr:row>
      <xdr:rowOff>90436</xdr:rowOff>
    </xdr:to>
    <xdr:cxnSp macro="">
      <xdr:nvCxnSpPr>
        <xdr:cNvPr id="845" name="直線コネクタ 844"/>
        <xdr:cNvCxnSpPr/>
      </xdr:nvCxnSpPr>
      <xdr:spPr>
        <a:xfrm flipV="1">
          <a:off x="21323300" y="13440663"/>
          <a:ext cx="8382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90436</xdr:rowOff>
    </xdr:from>
    <xdr:to>
      <xdr:col>111</xdr:col>
      <xdr:colOff>177800</xdr:colOff>
      <xdr:row>78</xdr:row>
      <xdr:rowOff>111849</xdr:rowOff>
    </xdr:to>
    <xdr:cxnSp macro="">
      <xdr:nvCxnSpPr>
        <xdr:cNvPr id="848" name="直線コネクタ 847"/>
        <xdr:cNvCxnSpPr/>
      </xdr:nvCxnSpPr>
      <xdr:spPr>
        <a:xfrm flipV="1">
          <a:off x="20434300" y="13463536"/>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111849</xdr:rowOff>
    </xdr:from>
    <xdr:to>
      <xdr:col>107</xdr:col>
      <xdr:colOff>50800</xdr:colOff>
      <xdr:row>78</xdr:row>
      <xdr:rowOff>131445</xdr:rowOff>
    </xdr:to>
    <xdr:cxnSp macro="">
      <xdr:nvCxnSpPr>
        <xdr:cNvPr id="851" name="直線コネクタ 850"/>
        <xdr:cNvCxnSpPr/>
      </xdr:nvCxnSpPr>
      <xdr:spPr>
        <a:xfrm flipV="1">
          <a:off x="19545300" y="13484949"/>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104839</xdr:rowOff>
    </xdr:from>
    <xdr:to>
      <xdr:col>102</xdr:col>
      <xdr:colOff>114300</xdr:colOff>
      <xdr:row>78</xdr:row>
      <xdr:rowOff>131445</xdr:rowOff>
    </xdr:to>
    <xdr:cxnSp macro="">
      <xdr:nvCxnSpPr>
        <xdr:cNvPr id="854" name="直線コネクタ 853"/>
        <xdr:cNvCxnSpPr/>
      </xdr:nvCxnSpPr>
      <xdr:spPr>
        <a:xfrm>
          <a:off x="18656300" y="13135039"/>
          <a:ext cx="889000" cy="36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16763</xdr:rowOff>
    </xdr:from>
    <xdr:to>
      <xdr:col>116</xdr:col>
      <xdr:colOff>114300</xdr:colOff>
      <xdr:row>78</xdr:row>
      <xdr:rowOff>118363</xdr:rowOff>
    </xdr:to>
    <xdr:sp macro="" textlink="">
      <xdr:nvSpPr>
        <xdr:cNvPr id="864" name="楕円 863"/>
        <xdr:cNvSpPr/>
      </xdr:nvSpPr>
      <xdr:spPr>
        <a:xfrm>
          <a:off x="221107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166640</xdr:rowOff>
    </xdr:from>
    <xdr:ext cx="534377" cy="259045"/>
    <xdr:sp macro="" textlink="">
      <xdr:nvSpPr>
        <xdr:cNvPr id="865" name="繰出金該当値テキスト"/>
        <xdr:cNvSpPr txBox="1"/>
      </xdr:nvSpPr>
      <xdr:spPr>
        <a:xfrm>
          <a:off x="22212300" y="1336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39636</xdr:rowOff>
    </xdr:from>
    <xdr:to>
      <xdr:col>112</xdr:col>
      <xdr:colOff>38100</xdr:colOff>
      <xdr:row>78</xdr:row>
      <xdr:rowOff>141236</xdr:rowOff>
    </xdr:to>
    <xdr:sp macro="" textlink="">
      <xdr:nvSpPr>
        <xdr:cNvPr id="866" name="楕円 865"/>
        <xdr:cNvSpPr/>
      </xdr:nvSpPr>
      <xdr:spPr>
        <a:xfrm>
          <a:off x="21272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132363</xdr:rowOff>
    </xdr:from>
    <xdr:ext cx="534377" cy="259045"/>
    <xdr:sp macro="" textlink="">
      <xdr:nvSpPr>
        <xdr:cNvPr id="867" name="テキスト ボックス 866"/>
        <xdr:cNvSpPr txBox="1"/>
      </xdr:nvSpPr>
      <xdr:spPr>
        <a:xfrm>
          <a:off x="21056111" y="135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61049</xdr:rowOff>
    </xdr:from>
    <xdr:to>
      <xdr:col>107</xdr:col>
      <xdr:colOff>101600</xdr:colOff>
      <xdr:row>78</xdr:row>
      <xdr:rowOff>162649</xdr:rowOff>
    </xdr:to>
    <xdr:sp macro="" textlink="">
      <xdr:nvSpPr>
        <xdr:cNvPr id="868" name="楕円 867"/>
        <xdr:cNvSpPr/>
      </xdr:nvSpPr>
      <xdr:spPr>
        <a:xfrm>
          <a:off x="20383500" y="134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153776</xdr:rowOff>
    </xdr:from>
    <xdr:ext cx="534377" cy="259045"/>
    <xdr:sp macro="" textlink="">
      <xdr:nvSpPr>
        <xdr:cNvPr id="869" name="テキスト ボックス 868"/>
        <xdr:cNvSpPr txBox="1"/>
      </xdr:nvSpPr>
      <xdr:spPr>
        <a:xfrm>
          <a:off x="20167111" y="1352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80645</xdr:rowOff>
    </xdr:from>
    <xdr:to>
      <xdr:col>102</xdr:col>
      <xdr:colOff>165100</xdr:colOff>
      <xdr:row>79</xdr:row>
      <xdr:rowOff>10795</xdr:rowOff>
    </xdr:to>
    <xdr:sp macro="" textlink="">
      <xdr:nvSpPr>
        <xdr:cNvPr id="870" name="楕円 869"/>
        <xdr:cNvSpPr/>
      </xdr:nvSpPr>
      <xdr:spPr>
        <a:xfrm>
          <a:off x="19494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1922</xdr:rowOff>
    </xdr:from>
    <xdr:ext cx="534377" cy="259045"/>
    <xdr:sp macro="" textlink="">
      <xdr:nvSpPr>
        <xdr:cNvPr id="871" name="テキスト ボックス 870"/>
        <xdr:cNvSpPr txBox="1"/>
      </xdr:nvSpPr>
      <xdr:spPr>
        <a:xfrm>
          <a:off x="19278111" y="1354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54039</xdr:rowOff>
    </xdr:from>
    <xdr:to>
      <xdr:col>98</xdr:col>
      <xdr:colOff>38100</xdr:colOff>
      <xdr:row>76</xdr:row>
      <xdr:rowOff>155639</xdr:rowOff>
    </xdr:to>
    <xdr:sp macro="" textlink="">
      <xdr:nvSpPr>
        <xdr:cNvPr id="872" name="楕円 871"/>
        <xdr:cNvSpPr/>
      </xdr:nvSpPr>
      <xdr:spPr>
        <a:xfrm>
          <a:off x="18605500" y="130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716</xdr:rowOff>
    </xdr:from>
    <xdr:ext cx="534377" cy="259045"/>
    <xdr:sp macro="" textlink="">
      <xdr:nvSpPr>
        <xdr:cNvPr id="873" name="テキスト ボックス 872"/>
        <xdr:cNvSpPr txBox="1"/>
      </xdr:nvSpPr>
      <xdr:spPr>
        <a:xfrm>
          <a:off x="18389111" y="128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歳出決算総額における住民一人当たりのコストは</a:t>
          </a:r>
          <a:r>
            <a:rPr kumimoji="1" lang="en-US" altLang="ja-JP" sz="900" b="0" i="0" baseline="0">
              <a:solidFill>
                <a:schemeClr val="dk1"/>
              </a:solidFill>
              <a:effectLst/>
              <a:latin typeface="+mn-lt"/>
              <a:ea typeface="+mn-ea"/>
              <a:cs typeface="+mn-cs"/>
            </a:rPr>
            <a:t>559,456</a:t>
          </a:r>
          <a:r>
            <a:rPr kumimoji="1" lang="ja-JP" altLang="ja-JP" sz="900" b="0" i="0" baseline="0">
              <a:solidFill>
                <a:schemeClr val="dk1"/>
              </a:solidFill>
              <a:effectLst/>
              <a:latin typeface="+mn-lt"/>
              <a:ea typeface="+mn-ea"/>
              <a:cs typeface="+mn-cs"/>
            </a:rPr>
            <a:t>円で、前年度より</a:t>
          </a:r>
          <a:r>
            <a:rPr kumimoji="1" lang="en-US" altLang="ja-JP" sz="900" b="0" i="0" baseline="0">
              <a:solidFill>
                <a:schemeClr val="dk1"/>
              </a:solidFill>
              <a:effectLst/>
              <a:latin typeface="+mn-lt"/>
              <a:ea typeface="+mn-ea"/>
              <a:cs typeface="+mn-cs"/>
            </a:rPr>
            <a:t>0.1</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増加</a:t>
          </a:r>
          <a:r>
            <a:rPr kumimoji="1" lang="ja-JP" altLang="en-US" sz="900" b="0" i="0" baseline="0">
              <a:solidFill>
                <a:schemeClr val="dk1"/>
              </a:solidFill>
              <a:effectLst/>
              <a:latin typeface="+mn-lt"/>
              <a:ea typeface="+mn-ea"/>
              <a:cs typeface="+mn-cs"/>
            </a:rPr>
            <a:t>となった。</a:t>
          </a:r>
          <a:r>
            <a:rPr kumimoji="1" lang="ja-JP" altLang="ja-JP" sz="900" b="0" i="0" baseline="0">
              <a:solidFill>
                <a:schemeClr val="dk1"/>
              </a:solidFill>
              <a:effectLst/>
              <a:latin typeface="+mn-lt"/>
              <a:ea typeface="+mn-ea"/>
              <a:cs typeface="+mn-cs"/>
            </a:rPr>
            <a:t>人件費は、</a:t>
          </a:r>
          <a:r>
            <a:rPr kumimoji="1" lang="ja-JP" altLang="en-US"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4</a:t>
          </a:r>
          <a:r>
            <a:rPr kumimoji="1" lang="ja-JP" altLang="en-US" sz="900" b="0" i="0" baseline="0">
              <a:solidFill>
                <a:schemeClr val="dk1"/>
              </a:solidFill>
              <a:effectLst/>
              <a:latin typeface="+mn-lt"/>
              <a:ea typeface="+mn-ea"/>
              <a:cs typeface="+mn-cs"/>
            </a:rPr>
            <a:t>年度の</a:t>
          </a:r>
          <a:r>
            <a:rPr kumimoji="1" lang="ja-JP" altLang="ja-JP" sz="900" b="0" i="0" baseline="0">
              <a:solidFill>
                <a:schemeClr val="dk1"/>
              </a:solidFill>
              <a:effectLst/>
              <a:latin typeface="+mn-lt"/>
              <a:ea typeface="+mn-ea"/>
              <a:cs typeface="+mn-cs"/>
            </a:rPr>
            <a:t>介護保険施設の民営化に伴う整理退職による退職金</a:t>
          </a:r>
          <a:r>
            <a:rPr kumimoji="1" lang="ja-JP" altLang="en-US" sz="900" b="0" i="0" baseline="0">
              <a:solidFill>
                <a:schemeClr val="dk1"/>
              </a:solidFill>
              <a:effectLst/>
              <a:latin typeface="+mn-lt"/>
              <a:ea typeface="+mn-ea"/>
              <a:cs typeface="+mn-cs"/>
            </a:rPr>
            <a:t>の皆減等により</a:t>
          </a:r>
          <a:r>
            <a:rPr kumimoji="1" lang="en-US" altLang="ja-JP" sz="900" b="0" i="0" baseline="0">
              <a:solidFill>
                <a:schemeClr val="dk1"/>
              </a:solidFill>
              <a:effectLst/>
              <a:latin typeface="+mn-lt"/>
              <a:ea typeface="+mn-ea"/>
              <a:cs typeface="+mn-cs"/>
            </a:rPr>
            <a:t>113</a:t>
          </a:r>
          <a:r>
            <a:rPr kumimoji="1" lang="ja-JP" altLang="en-US" sz="900" b="0" i="0" baseline="0">
              <a:solidFill>
                <a:schemeClr val="dk1"/>
              </a:solidFill>
              <a:effectLst/>
              <a:latin typeface="+mn-lt"/>
              <a:ea typeface="+mn-ea"/>
              <a:cs typeface="+mn-cs"/>
            </a:rPr>
            <a:t>百万円の減（増減率▲</a:t>
          </a:r>
          <a:r>
            <a:rPr kumimoji="1" lang="en-US" altLang="ja-JP" sz="900" b="0" i="0" baseline="0">
              <a:solidFill>
                <a:schemeClr val="dk1"/>
              </a:solidFill>
              <a:effectLst/>
              <a:latin typeface="+mn-lt"/>
              <a:ea typeface="+mn-ea"/>
              <a:cs typeface="+mn-cs"/>
            </a:rPr>
            <a:t>3.9</a:t>
          </a:r>
          <a:r>
            <a:rPr kumimoji="1" lang="ja-JP" altLang="en-US" sz="900" b="0" i="0" baseline="0">
              <a:solidFill>
                <a:schemeClr val="dk1"/>
              </a:solidFill>
              <a:effectLst/>
              <a:latin typeface="+mn-lt"/>
              <a:ea typeface="+mn-ea"/>
              <a:cs typeface="+mn-cs"/>
            </a:rPr>
            <a:t>％）となっている。</a:t>
          </a:r>
          <a:r>
            <a:rPr kumimoji="1" lang="ja-JP" altLang="ja-JP" sz="900" b="0" i="0" baseline="0">
              <a:solidFill>
                <a:schemeClr val="dk1"/>
              </a:solidFill>
              <a:effectLst/>
              <a:latin typeface="+mn-lt"/>
              <a:ea typeface="+mn-ea"/>
              <a:cs typeface="+mn-cs"/>
            </a:rPr>
            <a:t>補助費等は、</a:t>
          </a:r>
          <a:r>
            <a:rPr kumimoji="1" lang="en-US" altLang="ja-JP" sz="900" b="0" i="0" baseline="0">
              <a:solidFill>
                <a:schemeClr val="dk1"/>
              </a:solidFill>
              <a:effectLst/>
              <a:latin typeface="+mn-lt"/>
              <a:ea typeface="+mn-ea"/>
              <a:cs typeface="+mn-cs"/>
            </a:rPr>
            <a:t>935</a:t>
          </a:r>
          <a:r>
            <a:rPr kumimoji="1" lang="ja-JP" altLang="ja-JP" sz="900" b="0" i="0" baseline="0">
              <a:solidFill>
                <a:schemeClr val="dk1"/>
              </a:solidFill>
              <a:effectLst/>
              <a:latin typeface="+mn-lt"/>
              <a:ea typeface="+mn-ea"/>
              <a:cs typeface="+mn-cs"/>
            </a:rPr>
            <a:t>百万円の</a:t>
          </a:r>
          <a:r>
            <a:rPr kumimoji="1" lang="ja-JP" altLang="en-US" sz="900" b="0" i="0" baseline="0">
              <a:solidFill>
                <a:schemeClr val="dk1"/>
              </a:solidFill>
              <a:effectLst/>
              <a:latin typeface="+mn-lt"/>
              <a:ea typeface="+mn-ea"/>
              <a:cs typeface="+mn-cs"/>
            </a:rPr>
            <a:t>減（増減率▲</a:t>
          </a:r>
          <a:r>
            <a:rPr kumimoji="1" lang="en-US" altLang="ja-JP" sz="900" b="0" i="0" baseline="0">
              <a:solidFill>
                <a:schemeClr val="dk1"/>
              </a:solidFill>
              <a:effectLst/>
              <a:latin typeface="+mn-lt"/>
              <a:ea typeface="+mn-ea"/>
              <a:cs typeface="+mn-cs"/>
            </a:rPr>
            <a:t>27.0</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となっており、</a:t>
          </a:r>
          <a:r>
            <a:rPr kumimoji="1" lang="ja-JP" altLang="en-US" sz="900" b="0" i="0" baseline="0">
              <a:solidFill>
                <a:schemeClr val="dk1"/>
              </a:solidFill>
              <a:effectLst/>
              <a:latin typeface="+mn-lt"/>
              <a:ea typeface="+mn-ea"/>
              <a:cs typeface="+mn-cs"/>
            </a:rPr>
            <a:t>介護保険施設の民営化に伴う負担金（▲</a:t>
          </a:r>
          <a:r>
            <a:rPr kumimoji="1" lang="en-US" altLang="ja-JP" sz="900" b="0" i="0" baseline="0">
              <a:solidFill>
                <a:schemeClr val="dk1"/>
              </a:solidFill>
              <a:effectLst/>
              <a:latin typeface="+mn-lt"/>
              <a:ea typeface="+mn-ea"/>
              <a:cs typeface="+mn-cs"/>
            </a:rPr>
            <a:t>442</a:t>
          </a:r>
          <a:r>
            <a:rPr kumimoji="1" lang="ja-JP" altLang="en-US" sz="900" b="0" i="0" baseline="0">
              <a:solidFill>
                <a:schemeClr val="dk1"/>
              </a:solidFill>
              <a:effectLst/>
              <a:latin typeface="+mn-lt"/>
              <a:ea typeface="+mn-ea"/>
              <a:cs typeface="+mn-cs"/>
            </a:rPr>
            <a:t>百万円）の減、子育て世帯生活応援給付金（▲</a:t>
          </a:r>
          <a:r>
            <a:rPr kumimoji="1" lang="en-US" altLang="ja-JP" sz="900" b="0" i="0" baseline="0">
              <a:solidFill>
                <a:schemeClr val="dk1"/>
              </a:solidFill>
              <a:effectLst/>
              <a:latin typeface="+mn-lt"/>
              <a:ea typeface="+mn-ea"/>
              <a:cs typeface="+mn-cs"/>
            </a:rPr>
            <a:t>140</a:t>
          </a:r>
          <a:r>
            <a:rPr kumimoji="1" lang="ja-JP" altLang="en-US" sz="900" b="0" i="0" baseline="0">
              <a:solidFill>
                <a:schemeClr val="dk1"/>
              </a:solidFill>
              <a:effectLst/>
              <a:latin typeface="+mn-lt"/>
              <a:ea typeface="+mn-ea"/>
              <a:cs typeface="+mn-cs"/>
            </a:rPr>
            <a:t>百万円）の減、新型コロナワクチン接種に係る医療従事者への報償、金（▲</a:t>
          </a:r>
          <a:r>
            <a:rPr kumimoji="1" lang="en-US" altLang="ja-JP" sz="900" b="0" i="0" baseline="0">
              <a:solidFill>
                <a:schemeClr val="dk1"/>
              </a:solidFill>
              <a:effectLst/>
              <a:latin typeface="+mn-lt"/>
              <a:ea typeface="+mn-ea"/>
              <a:cs typeface="+mn-cs"/>
            </a:rPr>
            <a:t>63</a:t>
          </a:r>
          <a:r>
            <a:rPr kumimoji="1" lang="ja-JP" altLang="en-US" sz="900" b="0" i="0" baseline="0">
              <a:solidFill>
                <a:schemeClr val="dk1"/>
              </a:solidFill>
              <a:effectLst/>
              <a:latin typeface="+mn-lt"/>
              <a:ea typeface="+mn-ea"/>
              <a:cs typeface="+mn-cs"/>
            </a:rPr>
            <a:t>百万円）の減、下水道事業会計への負担金及び補助金（▲</a:t>
          </a:r>
          <a:r>
            <a:rPr kumimoji="1" lang="en-US" altLang="ja-JP" sz="900" b="0" i="0" baseline="0">
              <a:solidFill>
                <a:schemeClr val="dk1"/>
              </a:solidFill>
              <a:effectLst/>
              <a:latin typeface="+mn-lt"/>
              <a:ea typeface="+mn-ea"/>
              <a:cs typeface="+mn-cs"/>
            </a:rPr>
            <a:t>91</a:t>
          </a:r>
          <a:r>
            <a:rPr kumimoji="1" lang="ja-JP" altLang="en-US" sz="900" b="0" i="0" baseline="0">
              <a:solidFill>
                <a:schemeClr val="dk1"/>
              </a:solidFill>
              <a:effectLst/>
              <a:latin typeface="+mn-lt"/>
              <a:ea typeface="+mn-ea"/>
              <a:cs typeface="+mn-cs"/>
            </a:rPr>
            <a:t>百万円）の減などが主な内容となっている。</a:t>
          </a:r>
          <a:r>
            <a:rPr kumimoji="1" lang="ja-JP" altLang="ja-JP" sz="900" b="0" i="0" baseline="0">
              <a:solidFill>
                <a:schemeClr val="dk1"/>
              </a:solidFill>
              <a:effectLst/>
              <a:latin typeface="+mn-lt"/>
              <a:ea typeface="+mn-ea"/>
              <a:cs typeface="+mn-cs"/>
            </a:rPr>
            <a:t>積立金は、</a:t>
          </a:r>
          <a:r>
            <a:rPr kumimoji="1" lang="ja-JP" altLang="en-US" sz="900" b="0" i="0" baseline="0">
              <a:solidFill>
                <a:schemeClr val="dk1"/>
              </a:solidFill>
              <a:effectLst/>
              <a:latin typeface="+mn-lt"/>
              <a:ea typeface="+mn-ea"/>
              <a:cs typeface="+mn-cs"/>
            </a:rPr>
            <a:t>企業誘致を推進するための新たな基金の設置、将来の公共施設の更新需要に備えるための公共施設整備基金への積立てが増となったものの、令和</a:t>
          </a:r>
          <a:r>
            <a:rPr kumimoji="1" lang="en-US" altLang="ja-JP" sz="900" b="0" i="0" baseline="0">
              <a:solidFill>
                <a:schemeClr val="dk1"/>
              </a:solidFill>
              <a:effectLst/>
              <a:latin typeface="+mn-lt"/>
              <a:ea typeface="+mn-ea"/>
              <a:cs typeface="+mn-cs"/>
            </a:rPr>
            <a:t>4</a:t>
          </a:r>
          <a:r>
            <a:rPr kumimoji="1" lang="ja-JP" altLang="en-US" sz="900" b="0" i="0" baseline="0">
              <a:solidFill>
                <a:schemeClr val="dk1"/>
              </a:solidFill>
              <a:effectLst/>
              <a:latin typeface="+mn-lt"/>
              <a:ea typeface="+mn-ea"/>
              <a:cs typeface="+mn-cs"/>
            </a:rPr>
            <a:t>年度に積み立てた合併特例事業債を財源とした振興事業基金への積立ての減、ふるさと納税の減によるふるさと応援基金への積立ての減、財政調整基金への積立ての減などにより、全体として</a:t>
          </a:r>
          <a:r>
            <a:rPr kumimoji="1" lang="en-US" altLang="ja-JP" sz="900" b="0" i="0" baseline="0">
              <a:solidFill>
                <a:schemeClr val="dk1"/>
              </a:solidFill>
              <a:effectLst/>
              <a:latin typeface="+mn-lt"/>
              <a:ea typeface="+mn-ea"/>
              <a:cs typeface="+mn-cs"/>
            </a:rPr>
            <a:t>631</a:t>
          </a:r>
          <a:r>
            <a:rPr kumimoji="1" lang="ja-JP" altLang="en-US" sz="900" b="0" i="0" baseline="0">
              <a:solidFill>
                <a:schemeClr val="dk1"/>
              </a:solidFill>
              <a:effectLst/>
              <a:latin typeface="+mn-lt"/>
              <a:ea typeface="+mn-ea"/>
              <a:cs typeface="+mn-cs"/>
            </a:rPr>
            <a:t>百万円の減となった。</a:t>
          </a:r>
          <a:endParaRPr kumimoji="0" lang="en-US" altLang="ja-JP" sz="900" b="0" i="0" baseline="0">
            <a:solidFill>
              <a:schemeClr val="dk1"/>
            </a:solidFill>
            <a:effectLst/>
            <a:latin typeface="+mn-lt"/>
            <a:ea typeface="+mn-ea"/>
            <a:cs typeface="+mn-cs"/>
          </a:endParaRPr>
        </a:p>
        <a:p>
          <a:pPr eaLnBrk="1" fontAlgn="auto" latinLnBrk="0" hangingPunct="1"/>
          <a:r>
            <a:rPr kumimoji="0"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また、普通建設事業費については、海津町地区の小学校統合整備工事（</a:t>
          </a:r>
          <a:r>
            <a:rPr kumimoji="1" lang="en-US" altLang="ja-JP" sz="900" b="0" i="0" baseline="0">
              <a:solidFill>
                <a:schemeClr val="dk1"/>
              </a:solidFill>
              <a:effectLst/>
              <a:latin typeface="+mn-lt"/>
              <a:ea typeface="+mn-ea"/>
              <a:cs typeface="+mn-cs"/>
            </a:rPr>
            <a:t>135</a:t>
          </a:r>
          <a:r>
            <a:rPr kumimoji="1" lang="ja-JP" altLang="ja-JP" sz="900" b="0" i="0" baseline="0">
              <a:solidFill>
                <a:schemeClr val="dk1"/>
              </a:solidFill>
              <a:effectLst/>
              <a:latin typeface="+mn-lt"/>
              <a:ea typeface="+mn-ea"/>
              <a:cs typeface="+mn-cs"/>
            </a:rPr>
            <a:t>百万円）</a:t>
          </a:r>
          <a:r>
            <a:rPr kumimoji="1" lang="ja-JP" altLang="en-US" sz="900" b="0" i="0" baseline="0">
              <a:solidFill>
                <a:schemeClr val="dk1"/>
              </a:solidFill>
              <a:effectLst/>
              <a:latin typeface="+mn-lt"/>
              <a:ea typeface="+mn-ea"/>
              <a:cs typeface="+mn-cs"/>
            </a:rPr>
            <a:t>の増</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子育て支援拠点施設「こども未来館」整備に係る事業費（</a:t>
          </a:r>
          <a:r>
            <a:rPr kumimoji="1" lang="en-US" altLang="ja-JP" sz="900" b="0" i="0" baseline="0">
              <a:solidFill>
                <a:schemeClr val="dk1"/>
              </a:solidFill>
              <a:effectLst/>
              <a:latin typeface="+mn-lt"/>
              <a:ea typeface="+mn-ea"/>
              <a:cs typeface="+mn-cs"/>
            </a:rPr>
            <a:t>263</a:t>
          </a:r>
          <a:r>
            <a:rPr kumimoji="1" lang="ja-JP" altLang="en-US" sz="900" b="0" i="0" baseline="0">
              <a:solidFill>
                <a:schemeClr val="dk1"/>
              </a:solidFill>
              <a:effectLst/>
              <a:latin typeface="+mn-lt"/>
              <a:ea typeface="+mn-ea"/>
              <a:cs typeface="+mn-cs"/>
            </a:rPr>
            <a:t>百万円）の皆増、道の駅「月見の里南濃」に係る土地購入費（</a:t>
          </a:r>
          <a:r>
            <a:rPr kumimoji="1" lang="en-US" altLang="ja-JP" sz="900" b="0" i="0" baseline="0">
              <a:solidFill>
                <a:schemeClr val="dk1"/>
              </a:solidFill>
              <a:effectLst/>
              <a:latin typeface="+mn-lt"/>
              <a:ea typeface="+mn-ea"/>
              <a:cs typeface="+mn-cs"/>
            </a:rPr>
            <a:t>335</a:t>
          </a:r>
          <a:r>
            <a:rPr kumimoji="1" lang="ja-JP" altLang="en-US" sz="900" b="0" i="0" baseline="0">
              <a:solidFill>
                <a:schemeClr val="dk1"/>
              </a:solidFill>
              <a:effectLst/>
              <a:latin typeface="+mn-lt"/>
              <a:ea typeface="+mn-ea"/>
              <a:cs typeface="+mn-cs"/>
            </a:rPr>
            <a:t>百万円）の皆増、介護保険施設の民営化に伴う施設改修費（</a:t>
          </a:r>
          <a:r>
            <a:rPr kumimoji="1" lang="en-US" altLang="ja-JP" sz="900" b="0" i="0" baseline="0">
              <a:solidFill>
                <a:schemeClr val="dk1"/>
              </a:solidFill>
              <a:effectLst/>
              <a:latin typeface="+mn-lt"/>
              <a:ea typeface="+mn-ea"/>
              <a:cs typeface="+mn-cs"/>
            </a:rPr>
            <a:t>121</a:t>
          </a:r>
          <a:r>
            <a:rPr kumimoji="1" lang="ja-JP" altLang="en-US" sz="900" b="0" i="0" baseline="0">
              <a:solidFill>
                <a:schemeClr val="dk1"/>
              </a:solidFill>
              <a:effectLst/>
              <a:latin typeface="+mn-lt"/>
              <a:ea typeface="+mn-ea"/>
              <a:cs typeface="+mn-cs"/>
            </a:rPr>
            <a:t>百万円）の皆増など、</a:t>
          </a:r>
          <a:r>
            <a:rPr kumimoji="1" lang="en-US" altLang="ja-JP" sz="900" b="0" i="0" baseline="0">
              <a:solidFill>
                <a:schemeClr val="dk1"/>
              </a:solidFill>
              <a:effectLst/>
              <a:latin typeface="+mn-lt"/>
              <a:ea typeface="+mn-ea"/>
              <a:cs typeface="+mn-cs"/>
            </a:rPr>
            <a:t>1,178</a:t>
          </a:r>
          <a:r>
            <a:rPr kumimoji="1" lang="ja-JP" altLang="ja-JP" sz="900" b="0" i="0" baseline="0">
              <a:solidFill>
                <a:schemeClr val="dk1"/>
              </a:solidFill>
              <a:effectLst/>
              <a:latin typeface="+mn-lt"/>
              <a:ea typeface="+mn-ea"/>
              <a:cs typeface="+mn-cs"/>
            </a:rPr>
            <a:t>百万円の増</a:t>
          </a:r>
          <a:r>
            <a:rPr kumimoji="1" lang="ja-JP" altLang="en-US" sz="900" b="0" i="0" baseline="0">
              <a:solidFill>
                <a:schemeClr val="dk1"/>
              </a:solidFill>
              <a:effectLst/>
              <a:latin typeface="+mn-lt"/>
              <a:ea typeface="+mn-ea"/>
              <a:cs typeface="+mn-cs"/>
            </a:rPr>
            <a:t>（増減率</a:t>
          </a:r>
          <a:r>
            <a:rPr kumimoji="1" lang="en-US" altLang="ja-JP" sz="900" b="0" i="0" baseline="0">
              <a:solidFill>
                <a:schemeClr val="dk1"/>
              </a:solidFill>
              <a:effectLst/>
              <a:latin typeface="+mn-lt"/>
              <a:ea typeface="+mn-ea"/>
              <a:cs typeface="+mn-cs"/>
            </a:rPr>
            <a:t>72.4</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となった。</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32,084
30,936
112.03
18,717,924
17,949,601
711,109
10,544,303
16,702,291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9398</xdr:rowOff>
    </xdr:from>
    <xdr:to>
      <xdr:col>24</xdr:col>
      <xdr:colOff>63500</xdr:colOff>
      <xdr:row>37</xdr:row>
      <xdr:rowOff>38926</xdr:rowOff>
    </xdr:to>
    <xdr:cxnSp macro="">
      <xdr:nvCxnSpPr>
        <xdr:cNvPr id="61" name="直線コネクタ 60"/>
        <xdr:cNvCxnSpPr/>
      </xdr:nvCxnSpPr>
      <xdr:spPr>
        <a:xfrm>
          <a:off x="3797300" y="6353048"/>
          <a:ext cx="8382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xdr:rowOff>
    </xdr:from>
    <xdr:to>
      <xdr:col>19</xdr:col>
      <xdr:colOff>177800</xdr:colOff>
      <xdr:row>37</xdr:row>
      <xdr:rowOff>130747</xdr:rowOff>
    </xdr:to>
    <xdr:cxnSp macro="">
      <xdr:nvCxnSpPr>
        <xdr:cNvPr id="64" name="直線コネクタ 63"/>
        <xdr:cNvCxnSpPr/>
      </xdr:nvCxnSpPr>
      <xdr:spPr>
        <a:xfrm flipV="1">
          <a:off x="2908300" y="6353048"/>
          <a:ext cx="889000" cy="1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90170</xdr:rowOff>
    </xdr:from>
    <xdr:to>
      <xdr:col>15</xdr:col>
      <xdr:colOff>50800</xdr:colOff>
      <xdr:row>37</xdr:row>
      <xdr:rowOff>130747</xdr:rowOff>
    </xdr:to>
    <xdr:cxnSp macro="">
      <xdr:nvCxnSpPr>
        <xdr:cNvPr id="67" name="直線コネクタ 66"/>
        <xdr:cNvCxnSpPr/>
      </xdr:nvCxnSpPr>
      <xdr:spPr>
        <a:xfrm>
          <a:off x="2019300" y="6433820"/>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63119</xdr:rowOff>
    </xdr:from>
    <xdr:to>
      <xdr:col>10</xdr:col>
      <xdr:colOff>114300</xdr:colOff>
      <xdr:row>37</xdr:row>
      <xdr:rowOff>90170</xdr:rowOff>
    </xdr:to>
    <xdr:cxnSp macro="">
      <xdr:nvCxnSpPr>
        <xdr:cNvPr id="70" name="直線コネクタ 69"/>
        <xdr:cNvCxnSpPr/>
      </xdr:nvCxnSpPr>
      <xdr:spPr>
        <a:xfrm>
          <a:off x="1130300" y="640676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159576</xdr:rowOff>
    </xdr:from>
    <xdr:to>
      <xdr:col>24</xdr:col>
      <xdr:colOff>114300</xdr:colOff>
      <xdr:row>37</xdr:row>
      <xdr:rowOff>89726</xdr:rowOff>
    </xdr:to>
    <xdr:sp macro="" textlink="">
      <xdr:nvSpPr>
        <xdr:cNvPr id="80" name="楕円 79"/>
        <xdr:cNvSpPr/>
      </xdr:nvSpPr>
      <xdr:spPr>
        <a:xfrm>
          <a:off x="45847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74503</xdr:rowOff>
    </xdr:from>
    <xdr:ext cx="469744" cy="259045"/>
    <xdr:sp macro="" textlink="">
      <xdr:nvSpPr>
        <xdr:cNvPr id="81" name="議会費該当値テキスト"/>
        <xdr:cNvSpPr txBox="1"/>
      </xdr:nvSpPr>
      <xdr:spPr>
        <a:xfrm>
          <a:off x="4686300" y="624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130048</xdr:rowOff>
    </xdr:from>
    <xdr:to>
      <xdr:col>20</xdr:col>
      <xdr:colOff>38100</xdr:colOff>
      <xdr:row>37</xdr:row>
      <xdr:rowOff>60198</xdr:rowOff>
    </xdr:to>
    <xdr:sp macro="" textlink="">
      <xdr:nvSpPr>
        <xdr:cNvPr id="82" name="楕円 81"/>
        <xdr:cNvSpPr/>
      </xdr:nvSpPr>
      <xdr:spPr>
        <a:xfrm>
          <a:off x="3746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51325</xdr:rowOff>
    </xdr:from>
    <xdr:ext cx="469744" cy="259045"/>
    <xdr:sp macro="" textlink="">
      <xdr:nvSpPr>
        <xdr:cNvPr id="83" name="テキスト ボックス 82"/>
        <xdr:cNvSpPr txBox="1"/>
      </xdr:nvSpPr>
      <xdr:spPr>
        <a:xfrm>
          <a:off x="3562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79947</xdr:rowOff>
    </xdr:from>
    <xdr:to>
      <xdr:col>15</xdr:col>
      <xdr:colOff>101600</xdr:colOff>
      <xdr:row>38</xdr:row>
      <xdr:rowOff>10097</xdr:rowOff>
    </xdr:to>
    <xdr:sp macro="" textlink="">
      <xdr:nvSpPr>
        <xdr:cNvPr id="84" name="楕円 83"/>
        <xdr:cNvSpPr/>
      </xdr:nvSpPr>
      <xdr:spPr>
        <a:xfrm>
          <a:off x="2857500" y="64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1223</xdr:rowOff>
    </xdr:from>
    <xdr:ext cx="469744" cy="259045"/>
    <xdr:sp macro="" textlink="">
      <xdr:nvSpPr>
        <xdr:cNvPr id="85" name="テキスト ボックス 84"/>
        <xdr:cNvSpPr txBox="1"/>
      </xdr:nvSpPr>
      <xdr:spPr>
        <a:xfrm>
          <a:off x="2673428" y="65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39370</xdr:rowOff>
    </xdr:from>
    <xdr:to>
      <xdr:col>10</xdr:col>
      <xdr:colOff>165100</xdr:colOff>
      <xdr:row>37</xdr:row>
      <xdr:rowOff>140970</xdr:rowOff>
    </xdr:to>
    <xdr:sp macro="" textlink="">
      <xdr:nvSpPr>
        <xdr:cNvPr id="86" name="楕円 85"/>
        <xdr:cNvSpPr/>
      </xdr:nvSpPr>
      <xdr:spPr>
        <a:xfrm>
          <a:off x="1968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132097</xdr:rowOff>
    </xdr:from>
    <xdr:ext cx="469744" cy="259045"/>
    <xdr:sp macro="" textlink="">
      <xdr:nvSpPr>
        <xdr:cNvPr id="87" name="テキスト ボックス 86"/>
        <xdr:cNvSpPr txBox="1"/>
      </xdr:nvSpPr>
      <xdr:spPr>
        <a:xfrm>
          <a:off x="1784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12319</xdr:rowOff>
    </xdr:from>
    <xdr:to>
      <xdr:col>6</xdr:col>
      <xdr:colOff>38100</xdr:colOff>
      <xdr:row>37</xdr:row>
      <xdr:rowOff>113919</xdr:rowOff>
    </xdr:to>
    <xdr:sp macro="" textlink="">
      <xdr:nvSpPr>
        <xdr:cNvPr id="88" name="楕円 87"/>
        <xdr:cNvSpPr/>
      </xdr:nvSpPr>
      <xdr:spPr>
        <a:xfrm>
          <a:off x="1079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105046</xdr:rowOff>
    </xdr:from>
    <xdr:ext cx="469744" cy="259045"/>
    <xdr:sp macro="" textlink="">
      <xdr:nvSpPr>
        <xdr:cNvPr id="89" name="テキスト ボックス 88"/>
        <xdr:cNvSpPr txBox="1"/>
      </xdr:nvSpPr>
      <xdr:spPr>
        <a:xfrm>
          <a:off x="895428"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82630</xdr:rowOff>
    </xdr:from>
    <xdr:to>
      <xdr:col>24</xdr:col>
      <xdr:colOff>63500</xdr:colOff>
      <xdr:row>58</xdr:row>
      <xdr:rowOff>132865</xdr:rowOff>
    </xdr:to>
    <xdr:cxnSp macro="">
      <xdr:nvCxnSpPr>
        <xdr:cNvPr id="118" name="直線コネクタ 117"/>
        <xdr:cNvCxnSpPr/>
      </xdr:nvCxnSpPr>
      <xdr:spPr>
        <a:xfrm>
          <a:off x="3797300" y="10026730"/>
          <a:ext cx="8382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82630</xdr:rowOff>
    </xdr:from>
    <xdr:to>
      <xdr:col>19</xdr:col>
      <xdr:colOff>177800</xdr:colOff>
      <xdr:row>58</xdr:row>
      <xdr:rowOff>107224</xdr:rowOff>
    </xdr:to>
    <xdr:cxnSp macro="">
      <xdr:nvCxnSpPr>
        <xdr:cNvPr id="121" name="直線コネクタ 120"/>
        <xdr:cNvCxnSpPr/>
      </xdr:nvCxnSpPr>
      <xdr:spPr>
        <a:xfrm flipV="1">
          <a:off x="2908300" y="10026730"/>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25099</xdr:rowOff>
    </xdr:from>
    <xdr:to>
      <xdr:col>15</xdr:col>
      <xdr:colOff>50800</xdr:colOff>
      <xdr:row>58</xdr:row>
      <xdr:rowOff>107224</xdr:rowOff>
    </xdr:to>
    <xdr:cxnSp macro="">
      <xdr:nvCxnSpPr>
        <xdr:cNvPr id="124" name="直線コネクタ 123"/>
        <xdr:cNvCxnSpPr/>
      </xdr:nvCxnSpPr>
      <xdr:spPr>
        <a:xfrm>
          <a:off x="2019300" y="9969199"/>
          <a:ext cx="8890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25099</xdr:rowOff>
    </xdr:from>
    <xdr:to>
      <xdr:col>10</xdr:col>
      <xdr:colOff>114300</xdr:colOff>
      <xdr:row>58</xdr:row>
      <xdr:rowOff>154083</xdr:rowOff>
    </xdr:to>
    <xdr:cxnSp macro="">
      <xdr:nvCxnSpPr>
        <xdr:cNvPr id="127" name="直線コネクタ 126"/>
        <xdr:cNvCxnSpPr/>
      </xdr:nvCxnSpPr>
      <xdr:spPr>
        <a:xfrm flipV="1">
          <a:off x="1130300" y="9969199"/>
          <a:ext cx="889000" cy="1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82065</xdr:rowOff>
    </xdr:from>
    <xdr:to>
      <xdr:col>24</xdr:col>
      <xdr:colOff>114300</xdr:colOff>
      <xdr:row>59</xdr:row>
      <xdr:rowOff>12215</xdr:rowOff>
    </xdr:to>
    <xdr:sp macro="" textlink="">
      <xdr:nvSpPr>
        <xdr:cNvPr id="137" name="楕円 136"/>
        <xdr:cNvSpPr/>
      </xdr:nvSpPr>
      <xdr:spPr>
        <a:xfrm>
          <a:off x="4584700" y="100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168442</xdr:rowOff>
    </xdr:from>
    <xdr:ext cx="534377" cy="259045"/>
    <xdr:sp macro="" textlink="">
      <xdr:nvSpPr>
        <xdr:cNvPr id="138" name="総務費該当値テキスト"/>
        <xdr:cNvSpPr txBox="1"/>
      </xdr:nvSpPr>
      <xdr:spPr>
        <a:xfrm>
          <a:off x="4686300" y="99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31830</xdr:rowOff>
    </xdr:from>
    <xdr:to>
      <xdr:col>20</xdr:col>
      <xdr:colOff>38100</xdr:colOff>
      <xdr:row>58</xdr:row>
      <xdr:rowOff>133430</xdr:rowOff>
    </xdr:to>
    <xdr:sp macro="" textlink="">
      <xdr:nvSpPr>
        <xdr:cNvPr id="139" name="楕円 138"/>
        <xdr:cNvSpPr/>
      </xdr:nvSpPr>
      <xdr:spPr>
        <a:xfrm>
          <a:off x="3746500" y="99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124557</xdr:rowOff>
    </xdr:from>
    <xdr:ext cx="599010" cy="259045"/>
    <xdr:sp macro="" textlink="">
      <xdr:nvSpPr>
        <xdr:cNvPr id="140" name="テキスト ボックス 139"/>
        <xdr:cNvSpPr txBox="1"/>
      </xdr:nvSpPr>
      <xdr:spPr>
        <a:xfrm>
          <a:off x="3497795" y="1006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56424</xdr:rowOff>
    </xdr:from>
    <xdr:to>
      <xdr:col>15</xdr:col>
      <xdr:colOff>101600</xdr:colOff>
      <xdr:row>58</xdr:row>
      <xdr:rowOff>158024</xdr:rowOff>
    </xdr:to>
    <xdr:sp macro="" textlink="">
      <xdr:nvSpPr>
        <xdr:cNvPr id="141" name="楕円 140"/>
        <xdr:cNvSpPr/>
      </xdr:nvSpPr>
      <xdr:spPr>
        <a:xfrm>
          <a:off x="2857500" y="100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149151</xdr:rowOff>
    </xdr:from>
    <xdr:ext cx="534377" cy="259045"/>
    <xdr:sp macro="" textlink="">
      <xdr:nvSpPr>
        <xdr:cNvPr id="142" name="テキスト ボックス 141"/>
        <xdr:cNvSpPr txBox="1"/>
      </xdr:nvSpPr>
      <xdr:spPr>
        <a:xfrm>
          <a:off x="2641111" y="1009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145749</xdr:rowOff>
    </xdr:from>
    <xdr:to>
      <xdr:col>10</xdr:col>
      <xdr:colOff>165100</xdr:colOff>
      <xdr:row>58</xdr:row>
      <xdr:rowOff>75899</xdr:rowOff>
    </xdr:to>
    <xdr:sp macro="" textlink="">
      <xdr:nvSpPr>
        <xdr:cNvPr id="143" name="楕円 142"/>
        <xdr:cNvSpPr/>
      </xdr:nvSpPr>
      <xdr:spPr>
        <a:xfrm>
          <a:off x="1968500" y="991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67026</xdr:rowOff>
    </xdr:from>
    <xdr:ext cx="599010" cy="259045"/>
    <xdr:sp macro="" textlink="">
      <xdr:nvSpPr>
        <xdr:cNvPr id="144" name="テキスト ボックス 143"/>
        <xdr:cNvSpPr txBox="1"/>
      </xdr:nvSpPr>
      <xdr:spPr>
        <a:xfrm>
          <a:off x="1719795" y="1001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103283</xdr:rowOff>
    </xdr:from>
    <xdr:to>
      <xdr:col>6</xdr:col>
      <xdr:colOff>38100</xdr:colOff>
      <xdr:row>59</xdr:row>
      <xdr:rowOff>33433</xdr:rowOff>
    </xdr:to>
    <xdr:sp macro="" textlink="">
      <xdr:nvSpPr>
        <xdr:cNvPr id="145" name="楕円 144"/>
        <xdr:cNvSpPr/>
      </xdr:nvSpPr>
      <xdr:spPr>
        <a:xfrm>
          <a:off x="1079500" y="100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24560</xdr:rowOff>
    </xdr:from>
    <xdr:ext cx="534377" cy="259045"/>
    <xdr:sp macro="" textlink="">
      <xdr:nvSpPr>
        <xdr:cNvPr id="146" name="テキスト ボックス 145"/>
        <xdr:cNvSpPr txBox="1"/>
      </xdr:nvSpPr>
      <xdr:spPr>
        <a:xfrm>
          <a:off x="863111" y="1014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144030</xdr:rowOff>
    </xdr:from>
    <xdr:to>
      <xdr:col>24</xdr:col>
      <xdr:colOff>63500</xdr:colOff>
      <xdr:row>77</xdr:row>
      <xdr:rowOff>10930</xdr:rowOff>
    </xdr:to>
    <xdr:cxnSp macro="">
      <xdr:nvCxnSpPr>
        <xdr:cNvPr id="174" name="直線コネクタ 173"/>
        <xdr:cNvCxnSpPr/>
      </xdr:nvCxnSpPr>
      <xdr:spPr>
        <a:xfrm>
          <a:off x="3797300" y="13174230"/>
          <a:ext cx="8382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144030</xdr:rowOff>
    </xdr:from>
    <xdr:to>
      <xdr:col>19</xdr:col>
      <xdr:colOff>177800</xdr:colOff>
      <xdr:row>77</xdr:row>
      <xdr:rowOff>65940</xdr:rowOff>
    </xdr:to>
    <xdr:cxnSp macro="">
      <xdr:nvCxnSpPr>
        <xdr:cNvPr id="177" name="直線コネクタ 176"/>
        <xdr:cNvCxnSpPr/>
      </xdr:nvCxnSpPr>
      <xdr:spPr>
        <a:xfrm flipV="1">
          <a:off x="2908300" y="13174230"/>
          <a:ext cx="889000" cy="9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65940</xdr:rowOff>
    </xdr:from>
    <xdr:to>
      <xdr:col>15</xdr:col>
      <xdr:colOff>50800</xdr:colOff>
      <xdr:row>77</xdr:row>
      <xdr:rowOff>137057</xdr:rowOff>
    </xdr:to>
    <xdr:cxnSp macro="">
      <xdr:nvCxnSpPr>
        <xdr:cNvPr id="180" name="直線コネクタ 179"/>
        <xdr:cNvCxnSpPr/>
      </xdr:nvCxnSpPr>
      <xdr:spPr>
        <a:xfrm flipV="1">
          <a:off x="2019300" y="13267590"/>
          <a:ext cx="889000" cy="7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137057</xdr:rowOff>
    </xdr:from>
    <xdr:to>
      <xdr:col>10</xdr:col>
      <xdr:colOff>114300</xdr:colOff>
      <xdr:row>77</xdr:row>
      <xdr:rowOff>144875</xdr:rowOff>
    </xdr:to>
    <xdr:cxnSp macro="">
      <xdr:nvCxnSpPr>
        <xdr:cNvPr id="183" name="直線コネクタ 182"/>
        <xdr:cNvCxnSpPr/>
      </xdr:nvCxnSpPr>
      <xdr:spPr>
        <a:xfrm flipV="1">
          <a:off x="1130300" y="1333870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131580</xdr:rowOff>
    </xdr:from>
    <xdr:to>
      <xdr:col>24</xdr:col>
      <xdr:colOff>114300</xdr:colOff>
      <xdr:row>77</xdr:row>
      <xdr:rowOff>61730</xdr:rowOff>
    </xdr:to>
    <xdr:sp macro="" textlink="">
      <xdr:nvSpPr>
        <xdr:cNvPr id="193" name="楕円 192"/>
        <xdr:cNvSpPr/>
      </xdr:nvSpPr>
      <xdr:spPr>
        <a:xfrm>
          <a:off x="4584700" y="131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46507</xdr:rowOff>
    </xdr:from>
    <xdr:ext cx="599010" cy="259045"/>
    <xdr:sp macro="" textlink="">
      <xdr:nvSpPr>
        <xdr:cNvPr id="194" name="民生費該当値テキスト"/>
        <xdr:cNvSpPr txBox="1"/>
      </xdr:nvSpPr>
      <xdr:spPr>
        <a:xfrm>
          <a:off x="4686300" y="1307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93230</xdr:rowOff>
    </xdr:from>
    <xdr:to>
      <xdr:col>20</xdr:col>
      <xdr:colOff>38100</xdr:colOff>
      <xdr:row>77</xdr:row>
      <xdr:rowOff>23380</xdr:rowOff>
    </xdr:to>
    <xdr:sp macro="" textlink="">
      <xdr:nvSpPr>
        <xdr:cNvPr id="195" name="楕円 194"/>
        <xdr:cNvSpPr/>
      </xdr:nvSpPr>
      <xdr:spPr>
        <a:xfrm>
          <a:off x="3746500" y="13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14507</xdr:rowOff>
    </xdr:from>
    <xdr:ext cx="599010" cy="259045"/>
    <xdr:sp macro="" textlink="">
      <xdr:nvSpPr>
        <xdr:cNvPr id="196" name="テキスト ボックス 195"/>
        <xdr:cNvSpPr txBox="1"/>
      </xdr:nvSpPr>
      <xdr:spPr>
        <a:xfrm>
          <a:off x="3497795" y="132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15140</xdr:rowOff>
    </xdr:from>
    <xdr:to>
      <xdr:col>15</xdr:col>
      <xdr:colOff>101600</xdr:colOff>
      <xdr:row>77</xdr:row>
      <xdr:rowOff>116740</xdr:rowOff>
    </xdr:to>
    <xdr:sp macro="" textlink="">
      <xdr:nvSpPr>
        <xdr:cNvPr id="197" name="楕円 196"/>
        <xdr:cNvSpPr/>
      </xdr:nvSpPr>
      <xdr:spPr>
        <a:xfrm>
          <a:off x="2857500" y="132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107867</xdr:rowOff>
    </xdr:from>
    <xdr:ext cx="599010" cy="259045"/>
    <xdr:sp macro="" textlink="">
      <xdr:nvSpPr>
        <xdr:cNvPr id="198" name="テキスト ボックス 197"/>
        <xdr:cNvSpPr txBox="1"/>
      </xdr:nvSpPr>
      <xdr:spPr>
        <a:xfrm>
          <a:off x="2608795" y="1330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86257</xdr:rowOff>
    </xdr:from>
    <xdr:to>
      <xdr:col>10</xdr:col>
      <xdr:colOff>165100</xdr:colOff>
      <xdr:row>78</xdr:row>
      <xdr:rowOff>16407</xdr:rowOff>
    </xdr:to>
    <xdr:sp macro="" textlink="">
      <xdr:nvSpPr>
        <xdr:cNvPr id="199" name="楕円 198"/>
        <xdr:cNvSpPr/>
      </xdr:nvSpPr>
      <xdr:spPr>
        <a:xfrm>
          <a:off x="1968500" y="13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7534</xdr:rowOff>
    </xdr:from>
    <xdr:ext cx="599010" cy="259045"/>
    <xdr:sp macro="" textlink="">
      <xdr:nvSpPr>
        <xdr:cNvPr id="200" name="テキスト ボックス 199"/>
        <xdr:cNvSpPr txBox="1"/>
      </xdr:nvSpPr>
      <xdr:spPr>
        <a:xfrm>
          <a:off x="1719795" y="1338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94075</xdr:rowOff>
    </xdr:from>
    <xdr:to>
      <xdr:col>6</xdr:col>
      <xdr:colOff>38100</xdr:colOff>
      <xdr:row>78</xdr:row>
      <xdr:rowOff>24225</xdr:rowOff>
    </xdr:to>
    <xdr:sp macro="" textlink="">
      <xdr:nvSpPr>
        <xdr:cNvPr id="201" name="楕円 200"/>
        <xdr:cNvSpPr/>
      </xdr:nvSpPr>
      <xdr:spPr>
        <a:xfrm>
          <a:off x="1079500" y="132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15352</xdr:rowOff>
    </xdr:from>
    <xdr:ext cx="599010" cy="259045"/>
    <xdr:sp macro="" textlink="">
      <xdr:nvSpPr>
        <xdr:cNvPr id="202" name="テキスト ボックス 201"/>
        <xdr:cNvSpPr txBox="1"/>
      </xdr:nvSpPr>
      <xdr:spPr>
        <a:xfrm>
          <a:off x="830795" y="133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92238</xdr:rowOff>
    </xdr:from>
    <xdr:to>
      <xdr:col>24</xdr:col>
      <xdr:colOff>63500</xdr:colOff>
      <xdr:row>97</xdr:row>
      <xdr:rowOff>130287</xdr:rowOff>
    </xdr:to>
    <xdr:cxnSp macro="">
      <xdr:nvCxnSpPr>
        <xdr:cNvPr id="229" name="直線コネクタ 228"/>
        <xdr:cNvCxnSpPr/>
      </xdr:nvCxnSpPr>
      <xdr:spPr>
        <a:xfrm>
          <a:off x="3797300" y="16722888"/>
          <a:ext cx="838200"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92238</xdr:rowOff>
    </xdr:from>
    <xdr:to>
      <xdr:col>19</xdr:col>
      <xdr:colOff>177800</xdr:colOff>
      <xdr:row>97</xdr:row>
      <xdr:rowOff>103696</xdr:rowOff>
    </xdr:to>
    <xdr:cxnSp macro="">
      <xdr:nvCxnSpPr>
        <xdr:cNvPr id="232" name="直線コネクタ 231"/>
        <xdr:cNvCxnSpPr/>
      </xdr:nvCxnSpPr>
      <xdr:spPr>
        <a:xfrm flipV="1">
          <a:off x="2908300" y="16722888"/>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103696</xdr:rowOff>
    </xdr:from>
    <xdr:to>
      <xdr:col>15</xdr:col>
      <xdr:colOff>50800</xdr:colOff>
      <xdr:row>97</xdr:row>
      <xdr:rowOff>147321</xdr:rowOff>
    </xdr:to>
    <xdr:cxnSp macro="">
      <xdr:nvCxnSpPr>
        <xdr:cNvPr id="235" name="直線コネクタ 234"/>
        <xdr:cNvCxnSpPr/>
      </xdr:nvCxnSpPr>
      <xdr:spPr>
        <a:xfrm flipV="1">
          <a:off x="2019300" y="16734346"/>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147321</xdr:rowOff>
    </xdr:from>
    <xdr:to>
      <xdr:col>10</xdr:col>
      <xdr:colOff>114300</xdr:colOff>
      <xdr:row>97</xdr:row>
      <xdr:rowOff>153786</xdr:rowOff>
    </xdr:to>
    <xdr:cxnSp macro="">
      <xdr:nvCxnSpPr>
        <xdr:cNvPr id="238" name="直線コネクタ 237"/>
        <xdr:cNvCxnSpPr/>
      </xdr:nvCxnSpPr>
      <xdr:spPr>
        <a:xfrm flipV="1">
          <a:off x="1130300" y="16777971"/>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79487</xdr:rowOff>
    </xdr:from>
    <xdr:to>
      <xdr:col>24</xdr:col>
      <xdr:colOff>114300</xdr:colOff>
      <xdr:row>98</xdr:row>
      <xdr:rowOff>9637</xdr:rowOff>
    </xdr:to>
    <xdr:sp macro="" textlink="">
      <xdr:nvSpPr>
        <xdr:cNvPr id="248" name="楕円 247"/>
        <xdr:cNvSpPr/>
      </xdr:nvSpPr>
      <xdr:spPr>
        <a:xfrm>
          <a:off x="4584700" y="167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165864</xdr:rowOff>
    </xdr:from>
    <xdr:ext cx="534377" cy="259045"/>
    <xdr:sp macro="" textlink="">
      <xdr:nvSpPr>
        <xdr:cNvPr id="249" name="衛生費該当値テキスト"/>
        <xdr:cNvSpPr txBox="1"/>
      </xdr:nvSpPr>
      <xdr:spPr>
        <a:xfrm>
          <a:off x="4686300" y="1662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41438</xdr:rowOff>
    </xdr:from>
    <xdr:to>
      <xdr:col>20</xdr:col>
      <xdr:colOff>38100</xdr:colOff>
      <xdr:row>97</xdr:row>
      <xdr:rowOff>143038</xdr:rowOff>
    </xdr:to>
    <xdr:sp macro="" textlink="">
      <xdr:nvSpPr>
        <xdr:cNvPr id="250" name="楕円 249"/>
        <xdr:cNvSpPr/>
      </xdr:nvSpPr>
      <xdr:spPr>
        <a:xfrm>
          <a:off x="3746500" y="166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134165</xdr:rowOff>
    </xdr:from>
    <xdr:ext cx="534377" cy="259045"/>
    <xdr:sp macro="" textlink="">
      <xdr:nvSpPr>
        <xdr:cNvPr id="251" name="テキスト ボックス 250"/>
        <xdr:cNvSpPr txBox="1"/>
      </xdr:nvSpPr>
      <xdr:spPr>
        <a:xfrm>
          <a:off x="3530111" y="167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52896</xdr:rowOff>
    </xdr:from>
    <xdr:to>
      <xdr:col>15</xdr:col>
      <xdr:colOff>101600</xdr:colOff>
      <xdr:row>97</xdr:row>
      <xdr:rowOff>154496</xdr:rowOff>
    </xdr:to>
    <xdr:sp macro="" textlink="">
      <xdr:nvSpPr>
        <xdr:cNvPr id="252" name="楕円 251"/>
        <xdr:cNvSpPr/>
      </xdr:nvSpPr>
      <xdr:spPr>
        <a:xfrm>
          <a:off x="2857500" y="166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145623</xdr:rowOff>
    </xdr:from>
    <xdr:ext cx="534377" cy="259045"/>
    <xdr:sp macro="" textlink="">
      <xdr:nvSpPr>
        <xdr:cNvPr id="253" name="テキスト ボックス 252"/>
        <xdr:cNvSpPr txBox="1"/>
      </xdr:nvSpPr>
      <xdr:spPr>
        <a:xfrm>
          <a:off x="2641111" y="167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96521</xdr:rowOff>
    </xdr:from>
    <xdr:to>
      <xdr:col>10</xdr:col>
      <xdr:colOff>165100</xdr:colOff>
      <xdr:row>98</xdr:row>
      <xdr:rowOff>26671</xdr:rowOff>
    </xdr:to>
    <xdr:sp macro="" textlink="">
      <xdr:nvSpPr>
        <xdr:cNvPr id="254" name="楕円 253"/>
        <xdr:cNvSpPr/>
      </xdr:nvSpPr>
      <xdr:spPr>
        <a:xfrm>
          <a:off x="1968500" y="167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17798</xdr:rowOff>
    </xdr:from>
    <xdr:ext cx="534377" cy="259045"/>
    <xdr:sp macro="" textlink="">
      <xdr:nvSpPr>
        <xdr:cNvPr id="255" name="テキスト ボックス 254"/>
        <xdr:cNvSpPr txBox="1"/>
      </xdr:nvSpPr>
      <xdr:spPr>
        <a:xfrm>
          <a:off x="1752111" y="168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102986</xdr:rowOff>
    </xdr:from>
    <xdr:to>
      <xdr:col>6</xdr:col>
      <xdr:colOff>38100</xdr:colOff>
      <xdr:row>98</xdr:row>
      <xdr:rowOff>33136</xdr:rowOff>
    </xdr:to>
    <xdr:sp macro="" textlink="">
      <xdr:nvSpPr>
        <xdr:cNvPr id="256" name="楕円 255"/>
        <xdr:cNvSpPr/>
      </xdr:nvSpPr>
      <xdr:spPr>
        <a:xfrm>
          <a:off x="1079500" y="167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24263</xdr:rowOff>
    </xdr:from>
    <xdr:ext cx="534377" cy="259045"/>
    <xdr:sp macro="" textlink="">
      <xdr:nvSpPr>
        <xdr:cNvPr id="257" name="テキスト ボックス 256"/>
        <xdr:cNvSpPr txBox="1"/>
      </xdr:nvSpPr>
      <xdr:spPr>
        <a:xfrm>
          <a:off x="863111" y="168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33891</xdr:rowOff>
    </xdr:from>
    <xdr:to>
      <xdr:col>55</xdr:col>
      <xdr:colOff>0</xdr:colOff>
      <xdr:row>38</xdr:row>
      <xdr:rowOff>45974</xdr:rowOff>
    </xdr:to>
    <xdr:cxnSp macro="">
      <xdr:nvCxnSpPr>
        <xdr:cNvPr id="288" name="直線コネクタ 287"/>
        <xdr:cNvCxnSpPr/>
      </xdr:nvCxnSpPr>
      <xdr:spPr>
        <a:xfrm flipV="1">
          <a:off x="9639300" y="6548991"/>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45974</xdr:rowOff>
    </xdr:from>
    <xdr:to>
      <xdr:col>50</xdr:col>
      <xdr:colOff>114300</xdr:colOff>
      <xdr:row>38</xdr:row>
      <xdr:rowOff>81244</xdr:rowOff>
    </xdr:to>
    <xdr:cxnSp macro="">
      <xdr:nvCxnSpPr>
        <xdr:cNvPr id="291" name="直線コネクタ 290"/>
        <xdr:cNvCxnSpPr/>
      </xdr:nvCxnSpPr>
      <xdr:spPr>
        <a:xfrm flipV="1">
          <a:off x="8750300" y="6561074"/>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81244</xdr:rowOff>
    </xdr:from>
    <xdr:to>
      <xdr:col>45</xdr:col>
      <xdr:colOff>177800</xdr:colOff>
      <xdr:row>38</xdr:row>
      <xdr:rowOff>92673</xdr:rowOff>
    </xdr:to>
    <xdr:cxnSp macro="">
      <xdr:nvCxnSpPr>
        <xdr:cNvPr id="294" name="直線コネクタ 293"/>
        <xdr:cNvCxnSpPr/>
      </xdr:nvCxnSpPr>
      <xdr:spPr>
        <a:xfrm flipV="1">
          <a:off x="7861300" y="659634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63936</xdr:rowOff>
    </xdr:from>
    <xdr:to>
      <xdr:col>41</xdr:col>
      <xdr:colOff>50800</xdr:colOff>
      <xdr:row>38</xdr:row>
      <xdr:rowOff>92673</xdr:rowOff>
    </xdr:to>
    <xdr:cxnSp macro="">
      <xdr:nvCxnSpPr>
        <xdr:cNvPr id="297" name="直線コネクタ 296"/>
        <xdr:cNvCxnSpPr/>
      </xdr:nvCxnSpPr>
      <xdr:spPr>
        <a:xfrm>
          <a:off x="6972300" y="6579036"/>
          <a:ext cx="889000" cy="2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7" name="楕円 306"/>
        <xdr:cNvSpPr/>
      </xdr:nvSpPr>
      <xdr:spPr>
        <a:xfrm>
          <a:off x="104267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132968</xdr:rowOff>
    </xdr:from>
    <xdr:ext cx="378565" cy="259045"/>
    <xdr:sp macro="" textlink="">
      <xdr:nvSpPr>
        <xdr:cNvPr id="308" name="労働費該当値テキスト"/>
        <xdr:cNvSpPr txBox="1"/>
      </xdr:nvSpPr>
      <xdr:spPr>
        <a:xfrm>
          <a:off x="10528300" y="647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166624</xdr:rowOff>
    </xdr:from>
    <xdr:to>
      <xdr:col>50</xdr:col>
      <xdr:colOff>165100</xdr:colOff>
      <xdr:row>38</xdr:row>
      <xdr:rowOff>96774</xdr:rowOff>
    </xdr:to>
    <xdr:sp macro="" textlink="">
      <xdr:nvSpPr>
        <xdr:cNvPr id="309" name="楕円 308"/>
        <xdr:cNvSpPr/>
      </xdr:nvSpPr>
      <xdr:spPr>
        <a:xfrm>
          <a:off x="9588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87901</xdr:rowOff>
    </xdr:from>
    <xdr:ext cx="378565" cy="259045"/>
    <xdr:sp macro="" textlink="">
      <xdr:nvSpPr>
        <xdr:cNvPr id="310" name="テキスト ボックス 309"/>
        <xdr:cNvSpPr txBox="1"/>
      </xdr:nvSpPr>
      <xdr:spPr>
        <a:xfrm>
          <a:off x="9450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30444</xdr:rowOff>
    </xdr:from>
    <xdr:to>
      <xdr:col>46</xdr:col>
      <xdr:colOff>38100</xdr:colOff>
      <xdr:row>38</xdr:row>
      <xdr:rowOff>132044</xdr:rowOff>
    </xdr:to>
    <xdr:sp macro="" textlink="">
      <xdr:nvSpPr>
        <xdr:cNvPr id="311" name="楕円 310"/>
        <xdr:cNvSpPr/>
      </xdr:nvSpPr>
      <xdr:spPr>
        <a:xfrm>
          <a:off x="8699500" y="65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123171</xdr:rowOff>
    </xdr:from>
    <xdr:ext cx="378565" cy="259045"/>
    <xdr:sp macro="" textlink="">
      <xdr:nvSpPr>
        <xdr:cNvPr id="312" name="テキスト ボックス 311"/>
        <xdr:cNvSpPr txBox="1"/>
      </xdr:nvSpPr>
      <xdr:spPr>
        <a:xfrm>
          <a:off x="8561017" y="6638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41873</xdr:rowOff>
    </xdr:from>
    <xdr:to>
      <xdr:col>41</xdr:col>
      <xdr:colOff>101600</xdr:colOff>
      <xdr:row>38</xdr:row>
      <xdr:rowOff>143473</xdr:rowOff>
    </xdr:to>
    <xdr:sp macro="" textlink="">
      <xdr:nvSpPr>
        <xdr:cNvPr id="313" name="楕円 312"/>
        <xdr:cNvSpPr/>
      </xdr:nvSpPr>
      <xdr:spPr>
        <a:xfrm>
          <a:off x="7810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134600</xdr:rowOff>
    </xdr:from>
    <xdr:ext cx="378565" cy="259045"/>
    <xdr:sp macro="" textlink="">
      <xdr:nvSpPr>
        <xdr:cNvPr id="314" name="テキスト ボックス 313"/>
        <xdr:cNvSpPr txBox="1"/>
      </xdr:nvSpPr>
      <xdr:spPr>
        <a:xfrm>
          <a:off x="7672017" y="664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13136</xdr:rowOff>
    </xdr:from>
    <xdr:to>
      <xdr:col>36</xdr:col>
      <xdr:colOff>165100</xdr:colOff>
      <xdr:row>38</xdr:row>
      <xdr:rowOff>114736</xdr:rowOff>
    </xdr:to>
    <xdr:sp macro="" textlink="">
      <xdr:nvSpPr>
        <xdr:cNvPr id="315" name="楕円 314"/>
        <xdr:cNvSpPr/>
      </xdr:nvSpPr>
      <xdr:spPr>
        <a:xfrm>
          <a:off x="69215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105863</xdr:rowOff>
    </xdr:from>
    <xdr:ext cx="378565" cy="259045"/>
    <xdr:sp macro="" textlink="">
      <xdr:nvSpPr>
        <xdr:cNvPr id="316" name="テキスト ボックス 315"/>
        <xdr:cNvSpPr txBox="1"/>
      </xdr:nvSpPr>
      <xdr:spPr>
        <a:xfrm>
          <a:off x="6783017" y="662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144966</xdr:rowOff>
    </xdr:from>
    <xdr:to>
      <xdr:col>55</xdr:col>
      <xdr:colOff>0</xdr:colOff>
      <xdr:row>58</xdr:row>
      <xdr:rowOff>38941</xdr:rowOff>
    </xdr:to>
    <xdr:cxnSp macro="">
      <xdr:nvCxnSpPr>
        <xdr:cNvPr id="345" name="直線コネクタ 344"/>
        <xdr:cNvCxnSpPr/>
      </xdr:nvCxnSpPr>
      <xdr:spPr>
        <a:xfrm flipV="1">
          <a:off x="9639300" y="9917616"/>
          <a:ext cx="8382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38941</xdr:rowOff>
    </xdr:from>
    <xdr:to>
      <xdr:col>50</xdr:col>
      <xdr:colOff>114300</xdr:colOff>
      <xdr:row>58</xdr:row>
      <xdr:rowOff>52763</xdr:rowOff>
    </xdr:to>
    <xdr:cxnSp macro="">
      <xdr:nvCxnSpPr>
        <xdr:cNvPr id="348" name="直線コネクタ 347"/>
        <xdr:cNvCxnSpPr/>
      </xdr:nvCxnSpPr>
      <xdr:spPr>
        <a:xfrm flipV="1">
          <a:off x="8750300" y="9983041"/>
          <a:ext cx="889000" cy="1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52763</xdr:rowOff>
    </xdr:from>
    <xdr:to>
      <xdr:col>45</xdr:col>
      <xdr:colOff>177800</xdr:colOff>
      <xdr:row>58</xdr:row>
      <xdr:rowOff>58920</xdr:rowOff>
    </xdr:to>
    <xdr:cxnSp macro="">
      <xdr:nvCxnSpPr>
        <xdr:cNvPr id="351" name="直線コネクタ 350"/>
        <xdr:cNvCxnSpPr/>
      </xdr:nvCxnSpPr>
      <xdr:spPr>
        <a:xfrm flipV="1">
          <a:off x="7861300" y="9996863"/>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28113</xdr:rowOff>
    </xdr:from>
    <xdr:to>
      <xdr:col>41</xdr:col>
      <xdr:colOff>50800</xdr:colOff>
      <xdr:row>58</xdr:row>
      <xdr:rowOff>58920</xdr:rowOff>
    </xdr:to>
    <xdr:cxnSp macro="">
      <xdr:nvCxnSpPr>
        <xdr:cNvPr id="354" name="直線コネクタ 353"/>
        <xdr:cNvCxnSpPr/>
      </xdr:nvCxnSpPr>
      <xdr:spPr>
        <a:xfrm>
          <a:off x="6972300" y="9972213"/>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94166</xdr:rowOff>
    </xdr:from>
    <xdr:to>
      <xdr:col>55</xdr:col>
      <xdr:colOff>50800</xdr:colOff>
      <xdr:row>58</xdr:row>
      <xdr:rowOff>24316</xdr:rowOff>
    </xdr:to>
    <xdr:sp macro="" textlink="">
      <xdr:nvSpPr>
        <xdr:cNvPr id="364" name="楕円 363"/>
        <xdr:cNvSpPr/>
      </xdr:nvSpPr>
      <xdr:spPr>
        <a:xfrm>
          <a:off x="10426700" y="986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72593</xdr:rowOff>
    </xdr:from>
    <xdr:ext cx="534377" cy="259045"/>
    <xdr:sp macro="" textlink="">
      <xdr:nvSpPr>
        <xdr:cNvPr id="365" name="農林水産業費該当値テキスト"/>
        <xdr:cNvSpPr txBox="1"/>
      </xdr:nvSpPr>
      <xdr:spPr>
        <a:xfrm>
          <a:off x="10528300" y="98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159591</xdr:rowOff>
    </xdr:from>
    <xdr:to>
      <xdr:col>50</xdr:col>
      <xdr:colOff>165100</xdr:colOff>
      <xdr:row>58</xdr:row>
      <xdr:rowOff>89741</xdr:rowOff>
    </xdr:to>
    <xdr:sp macro="" textlink="">
      <xdr:nvSpPr>
        <xdr:cNvPr id="366" name="楕円 365"/>
        <xdr:cNvSpPr/>
      </xdr:nvSpPr>
      <xdr:spPr>
        <a:xfrm>
          <a:off x="9588500" y="993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80868</xdr:rowOff>
    </xdr:from>
    <xdr:ext cx="534377" cy="259045"/>
    <xdr:sp macro="" textlink="">
      <xdr:nvSpPr>
        <xdr:cNvPr id="367" name="テキスト ボックス 366"/>
        <xdr:cNvSpPr txBox="1"/>
      </xdr:nvSpPr>
      <xdr:spPr>
        <a:xfrm>
          <a:off x="9372111" y="1002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1963</xdr:rowOff>
    </xdr:from>
    <xdr:to>
      <xdr:col>46</xdr:col>
      <xdr:colOff>38100</xdr:colOff>
      <xdr:row>58</xdr:row>
      <xdr:rowOff>103563</xdr:rowOff>
    </xdr:to>
    <xdr:sp macro="" textlink="">
      <xdr:nvSpPr>
        <xdr:cNvPr id="368" name="楕円 367"/>
        <xdr:cNvSpPr/>
      </xdr:nvSpPr>
      <xdr:spPr>
        <a:xfrm>
          <a:off x="8699500" y="99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94690</xdr:rowOff>
    </xdr:from>
    <xdr:ext cx="534377" cy="259045"/>
    <xdr:sp macro="" textlink="">
      <xdr:nvSpPr>
        <xdr:cNvPr id="369" name="テキスト ボックス 368"/>
        <xdr:cNvSpPr txBox="1"/>
      </xdr:nvSpPr>
      <xdr:spPr>
        <a:xfrm>
          <a:off x="8483111" y="100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8120</xdr:rowOff>
    </xdr:from>
    <xdr:to>
      <xdr:col>41</xdr:col>
      <xdr:colOff>101600</xdr:colOff>
      <xdr:row>58</xdr:row>
      <xdr:rowOff>109720</xdr:rowOff>
    </xdr:to>
    <xdr:sp macro="" textlink="">
      <xdr:nvSpPr>
        <xdr:cNvPr id="370" name="楕円 369"/>
        <xdr:cNvSpPr/>
      </xdr:nvSpPr>
      <xdr:spPr>
        <a:xfrm>
          <a:off x="7810500" y="9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100847</xdr:rowOff>
    </xdr:from>
    <xdr:ext cx="534377" cy="259045"/>
    <xdr:sp macro="" textlink="">
      <xdr:nvSpPr>
        <xdr:cNvPr id="371" name="テキスト ボックス 370"/>
        <xdr:cNvSpPr txBox="1"/>
      </xdr:nvSpPr>
      <xdr:spPr>
        <a:xfrm>
          <a:off x="7594111" y="1004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148763</xdr:rowOff>
    </xdr:from>
    <xdr:to>
      <xdr:col>36</xdr:col>
      <xdr:colOff>165100</xdr:colOff>
      <xdr:row>58</xdr:row>
      <xdr:rowOff>78913</xdr:rowOff>
    </xdr:to>
    <xdr:sp macro="" textlink="">
      <xdr:nvSpPr>
        <xdr:cNvPr id="372" name="楕円 371"/>
        <xdr:cNvSpPr/>
      </xdr:nvSpPr>
      <xdr:spPr>
        <a:xfrm>
          <a:off x="6921500" y="992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70040</xdr:rowOff>
    </xdr:from>
    <xdr:ext cx="534377" cy="259045"/>
    <xdr:sp macro="" textlink="">
      <xdr:nvSpPr>
        <xdr:cNvPr id="373" name="テキスト ボックス 372"/>
        <xdr:cNvSpPr txBox="1"/>
      </xdr:nvSpPr>
      <xdr:spPr>
        <a:xfrm>
          <a:off x="6705111" y="100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28125</xdr:rowOff>
    </xdr:from>
    <xdr:to>
      <xdr:col>55</xdr:col>
      <xdr:colOff>0</xdr:colOff>
      <xdr:row>78</xdr:row>
      <xdr:rowOff>101191</xdr:rowOff>
    </xdr:to>
    <xdr:cxnSp macro="">
      <xdr:nvCxnSpPr>
        <xdr:cNvPr id="400" name="直線コネクタ 399"/>
        <xdr:cNvCxnSpPr/>
      </xdr:nvCxnSpPr>
      <xdr:spPr>
        <a:xfrm flipV="1">
          <a:off x="9639300" y="13401225"/>
          <a:ext cx="838200" cy="7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101191</xdr:rowOff>
    </xdr:from>
    <xdr:to>
      <xdr:col>50</xdr:col>
      <xdr:colOff>114300</xdr:colOff>
      <xdr:row>78</xdr:row>
      <xdr:rowOff>102183</xdr:rowOff>
    </xdr:to>
    <xdr:cxnSp macro="">
      <xdr:nvCxnSpPr>
        <xdr:cNvPr id="403" name="直線コネクタ 402"/>
        <xdr:cNvCxnSpPr/>
      </xdr:nvCxnSpPr>
      <xdr:spPr>
        <a:xfrm flipV="1">
          <a:off x="8750300" y="13474291"/>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71568</xdr:rowOff>
    </xdr:from>
    <xdr:to>
      <xdr:col>45</xdr:col>
      <xdr:colOff>177800</xdr:colOff>
      <xdr:row>78</xdr:row>
      <xdr:rowOff>102183</xdr:rowOff>
    </xdr:to>
    <xdr:cxnSp macro="">
      <xdr:nvCxnSpPr>
        <xdr:cNvPr id="406" name="直線コネクタ 405"/>
        <xdr:cNvCxnSpPr/>
      </xdr:nvCxnSpPr>
      <xdr:spPr>
        <a:xfrm>
          <a:off x="7861300" y="13444668"/>
          <a:ext cx="8890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71568</xdr:rowOff>
    </xdr:from>
    <xdr:to>
      <xdr:col>41</xdr:col>
      <xdr:colOff>50800</xdr:colOff>
      <xdr:row>78</xdr:row>
      <xdr:rowOff>100961</xdr:rowOff>
    </xdr:to>
    <xdr:cxnSp macro="">
      <xdr:nvCxnSpPr>
        <xdr:cNvPr id="409" name="直線コネクタ 408"/>
        <xdr:cNvCxnSpPr/>
      </xdr:nvCxnSpPr>
      <xdr:spPr>
        <a:xfrm flipV="1">
          <a:off x="6972300" y="13444668"/>
          <a:ext cx="889000" cy="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148775</xdr:rowOff>
    </xdr:from>
    <xdr:to>
      <xdr:col>55</xdr:col>
      <xdr:colOff>50800</xdr:colOff>
      <xdr:row>78</xdr:row>
      <xdr:rowOff>78925</xdr:rowOff>
    </xdr:to>
    <xdr:sp macro="" textlink="">
      <xdr:nvSpPr>
        <xdr:cNvPr id="419" name="楕円 418"/>
        <xdr:cNvSpPr/>
      </xdr:nvSpPr>
      <xdr:spPr>
        <a:xfrm>
          <a:off x="10426700" y="133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50391</xdr:rowOff>
    </xdr:from>
    <xdr:to>
      <xdr:col>50</xdr:col>
      <xdr:colOff>165100</xdr:colOff>
      <xdr:row>78</xdr:row>
      <xdr:rowOff>151991</xdr:rowOff>
    </xdr:to>
    <xdr:sp macro="" textlink="">
      <xdr:nvSpPr>
        <xdr:cNvPr id="421" name="楕円 420"/>
        <xdr:cNvSpPr/>
      </xdr:nvSpPr>
      <xdr:spPr>
        <a:xfrm>
          <a:off x="9588500" y="134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143118</xdr:rowOff>
    </xdr:from>
    <xdr:ext cx="469744" cy="259045"/>
    <xdr:sp macro="" textlink="">
      <xdr:nvSpPr>
        <xdr:cNvPr id="422" name="テキスト ボックス 421"/>
        <xdr:cNvSpPr txBox="1"/>
      </xdr:nvSpPr>
      <xdr:spPr>
        <a:xfrm>
          <a:off x="9404428" y="1351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51383</xdr:rowOff>
    </xdr:from>
    <xdr:to>
      <xdr:col>46</xdr:col>
      <xdr:colOff>38100</xdr:colOff>
      <xdr:row>78</xdr:row>
      <xdr:rowOff>152983</xdr:rowOff>
    </xdr:to>
    <xdr:sp macro="" textlink="">
      <xdr:nvSpPr>
        <xdr:cNvPr id="423" name="楕円 422"/>
        <xdr:cNvSpPr/>
      </xdr:nvSpPr>
      <xdr:spPr>
        <a:xfrm>
          <a:off x="8699500" y="134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144110</xdr:rowOff>
    </xdr:from>
    <xdr:ext cx="469744" cy="259045"/>
    <xdr:sp macro="" textlink="">
      <xdr:nvSpPr>
        <xdr:cNvPr id="424" name="テキスト ボックス 423"/>
        <xdr:cNvSpPr txBox="1"/>
      </xdr:nvSpPr>
      <xdr:spPr>
        <a:xfrm>
          <a:off x="8515428" y="1351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20768</xdr:rowOff>
    </xdr:from>
    <xdr:to>
      <xdr:col>41</xdr:col>
      <xdr:colOff>101600</xdr:colOff>
      <xdr:row>78</xdr:row>
      <xdr:rowOff>122368</xdr:rowOff>
    </xdr:to>
    <xdr:sp macro="" textlink="">
      <xdr:nvSpPr>
        <xdr:cNvPr id="425" name="楕円 424"/>
        <xdr:cNvSpPr/>
      </xdr:nvSpPr>
      <xdr:spPr>
        <a:xfrm>
          <a:off x="7810500" y="13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113495</xdr:rowOff>
    </xdr:from>
    <xdr:ext cx="534377" cy="259045"/>
    <xdr:sp macro="" textlink="">
      <xdr:nvSpPr>
        <xdr:cNvPr id="426" name="テキスト ボックス 425"/>
        <xdr:cNvSpPr txBox="1"/>
      </xdr:nvSpPr>
      <xdr:spPr>
        <a:xfrm>
          <a:off x="7594111" y="134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50161</xdr:rowOff>
    </xdr:from>
    <xdr:to>
      <xdr:col>36</xdr:col>
      <xdr:colOff>165100</xdr:colOff>
      <xdr:row>78</xdr:row>
      <xdr:rowOff>151761</xdr:rowOff>
    </xdr:to>
    <xdr:sp macro="" textlink="">
      <xdr:nvSpPr>
        <xdr:cNvPr id="427" name="楕円 426"/>
        <xdr:cNvSpPr/>
      </xdr:nvSpPr>
      <xdr:spPr>
        <a:xfrm>
          <a:off x="6921500" y="134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142888</xdr:rowOff>
    </xdr:from>
    <xdr:ext cx="469744" cy="259045"/>
    <xdr:sp macro="" textlink="">
      <xdr:nvSpPr>
        <xdr:cNvPr id="428" name="テキスト ボックス 427"/>
        <xdr:cNvSpPr txBox="1"/>
      </xdr:nvSpPr>
      <xdr:spPr>
        <a:xfrm>
          <a:off x="6737428" y="1351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117160</xdr:rowOff>
    </xdr:from>
    <xdr:to>
      <xdr:col>55</xdr:col>
      <xdr:colOff>0</xdr:colOff>
      <xdr:row>96</xdr:row>
      <xdr:rowOff>159947</xdr:rowOff>
    </xdr:to>
    <xdr:cxnSp macro="">
      <xdr:nvCxnSpPr>
        <xdr:cNvPr id="457" name="直線コネクタ 456"/>
        <xdr:cNvCxnSpPr/>
      </xdr:nvCxnSpPr>
      <xdr:spPr>
        <a:xfrm flipV="1">
          <a:off x="9639300" y="16576360"/>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159947</xdr:rowOff>
    </xdr:from>
    <xdr:to>
      <xdr:col>50</xdr:col>
      <xdr:colOff>114300</xdr:colOff>
      <xdr:row>97</xdr:row>
      <xdr:rowOff>30314</xdr:rowOff>
    </xdr:to>
    <xdr:cxnSp macro="">
      <xdr:nvCxnSpPr>
        <xdr:cNvPr id="460" name="直線コネクタ 459"/>
        <xdr:cNvCxnSpPr/>
      </xdr:nvCxnSpPr>
      <xdr:spPr>
        <a:xfrm flipV="1">
          <a:off x="8750300" y="16619147"/>
          <a:ext cx="8890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1039</xdr:rowOff>
    </xdr:from>
    <xdr:to>
      <xdr:col>45</xdr:col>
      <xdr:colOff>177800</xdr:colOff>
      <xdr:row>97</xdr:row>
      <xdr:rowOff>30314</xdr:rowOff>
    </xdr:to>
    <xdr:cxnSp macro="">
      <xdr:nvCxnSpPr>
        <xdr:cNvPr id="463" name="直線コネクタ 462"/>
        <xdr:cNvCxnSpPr/>
      </xdr:nvCxnSpPr>
      <xdr:spPr>
        <a:xfrm>
          <a:off x="7861300" y="16460239"/>
          <a:ext cx="889000" cy="20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1039</xdr:rowOff>
    </xdr:from>
    <xdr:to>
      <xdr:col>41</xdr:col>
      <xdr:colOff>50800</xdr:colOff>
      <xdr:row>96</xdr:row>
      <xdr:rowOff>149095</xdr:rowOff>
    </xdr:to>
    <xdr:cxnSp macro="">
      <xdr:nvCxnSpPr>
        <xdr:cNvPr id="466" name="直線コネクタ 465"/>
        <xdr:cNvCxnSpPr/>
      </xdr:nvCxnSpPr>
      <xdr:spPr>
        <a:xfrm flipV="1">
          <a:off x="6972300" y="16460239"/>
          <a:ext cx="889000" cy="1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66360</xdr:rowOff>
    </xdr:from>
    <xdr:to>
      <xdr:col>55</xdr:col>
      <xdr:colOff>50800</xdr:colOff>
      <xdr:row>96</xdr:row>
      <xdr:rowOff>167960</xdr:rowOff>
    </xdr:to>
    <xdr:sp macro="" textlink="">
      <xdr:nvSpPr>
        <xdr:cNvPr id="476" name="楕円 475"/>
        <xdr:cNvSpPr/>
      </xdr:nvSpPr>
      <xdr:spPr>
        <a:xfrm>
          <a:off x="10426700" y="165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44787</xdr:rowOff>
    </xdr:from>
    <xdr:ext cx="534377" cy="259045"/>
    <xdr:sp macro="" textlink="">
      <xdr:nvSpPr>
        <xdr:cNvPr id="477" name="土木費該当値テキスト"/>
        <xdr:cNvSpPr txBox="1"/>
      </xdr:nvSpPr>
      <xdr:spPr>
        <a:xfrm>
          <a:off x="10528300" y="1650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109147</xdr:rowOff>
    </xdr:from>
    <xdr:to>
      <xdr:col>50</xdr:col>
      <xdr:colOff>165100</xdr:colOff>
      <xdr:row>97</xdr:row>
      <xdr:rowOff>39297</xdr:rowOff>
    </xdr:to>
    <xdr:sp macro="" textlink="">
      <xdr:nvSpPr>
        <xdr:cNvPr id="478" name="楕円 477"/>
        <xdr:cNvSpPr/>
      </xdr:nvSpPr>
      <xdr:spPr>
        <a:xfrm>
          <a:off x="9588500" y="165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30424</xdr:rowOff>
    </xdr:from>
    <xdr:ext cx="534377" cy="259045"/>
    <xdr:sp macro="" textlink="">
      <xdr:nvSpPr>
        <xdr:cNvPr id="479" name="テキスト ボックス 478"/>
        <xdr:cNvSpPr txBox="1"/>
      </xdr:nvSpPr>
      <xdr:spPr>
        <a:xfrm>
          <a:off x="9372111" y="1666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150964</xdr:rowOff>
    </xdr:from>
    <xdr:to>
      <xdr:col>46</xdr:col>
      <xdr:colOff>38100</xdr:colOff>
      <xdr:row>97</xdr:row>
      <xdr:rowOff>81114</xdr:rowOff>
    </xdr:to>
    <xdr:sp macro="" textlink="">
      <xdr:nvSpPr>
        <xdr:cNvPr id="480" name="楕円 479"/>
        <xdr:cNvSpPr/>
      </xdr:nvSpPr>
      <xdr:spPr>
        <a:xfrm>
          <a:off x="86995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72241</xdr:rowOff>
    </xdr:from>
    <xdr:ext cx="534377" cy="259045"/>
    <xdr:sp macro="" textlink="">
      <xdr:nvSpPr>
        <xdr:cNvPr id="481" name="テキスト ボックス 480"/>
        <xdr:cNvSpPr txBox="1"/>
      </xdr:nvSpPr>
      <xdr:spPr>
        <a:xfrm>
          <a:off x="8483111" y="167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121689</xdr:rowOff>
    </xdr:from>
    <xdr:to>
      <xdr:col>41</xdr:col>
      <xdr:colOff>101600</xdr:colOff>
      <xdr:row>96</xdr:row>
      <xdr:rowOff>51839</xdr:rowOff>
    </xdr:to>
    <xdr:sp macro="" textlink="">
      <xdr:nvSpPr>
        <xdr:cNvPr id="482" name="楕円 481"/>
        <xdr:cNvSpPr/>
      </xdr:nvSpPr>
      <xdr:spPr>
        <a:xfrm>
          <a:off x="7810500" y="164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68366</xdr:rowOff>
    </xdr:from>
    <xdr:ext cx="534377" cy="259045"/>
    <xdr:sp macro="" textlink="">
      <xdr:nvSpPr>
        <xdr:cNvPr id="483" name="テキスト ボックス 482"/>
        <xdr:cNvSpPr txBox="1"/>
      </xdr:nvSpPr>
      <xdr:spPr>
        <a:xfrm>
          <a:off x="7594111" y="1618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98295</xdr:rowOff>
    </xdr:from>
    <xdr:to>
      <xdr:col>36</xdr:col>
      <xdr:colOff>165100</xdr:colOff>
      <xdr:row>97</xdr:row>
      <xdr:rowOff>28445</xdr:rowOff>
    </xdr:to>
    <xdr:sp macro="" textlink="">
      <xdr:nvSpPr>
        <xdr:cNvPr id="484" name="楕円 483"/>
        <xdr:cNvSpPr/>
      </xdr:nvSpPr>
      <xdr:spPr>
        <a:xfrm>
          <a:off x="6921500" y="165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19572</xdr:rowOff>
    </xdr:from>
    <xdr:ext cx="534377" cy="259045"/>
    <xdr:sp macro="" textlink="">
      <xdr:nvSpPr>
        <xdr:cNvPr id="485" name="テキスト ボックス 484"/>
        <xdr:cNvSpPr txBox="1"/>
      </xdr:nvSpPr>
      <xdr:spPr>
        <a:xfrm>
          <a:off x="6705111" y="1665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157691</xdr:rowOff>
    </xdr:from>
    <xdr:to>
      <xdr:col>85</xdr:col>
      <xdr:colOff>127000</xdr:colOff>
      <xdr:row>36</xdr:row>
      <xdr:rowOff>32715</xdr:rowOff>
    </xdr:to>
    <xdr:cxnSp macro="">
      <xdr:nvCxnSpPr>
        <xdr:cNvPr id="512" name="直線コネクタ 511"/>
        <xdr:cNvCxnSpPr/>
      </xdr:nvCxnSpPr>
      <xdr:spPr>
        <a:xfrm flipV="1">
          <a:off x="15481300" y="6158441"/>
          <a:ext cx="838200" cy="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160182</xdr:rowOff>
    </xdr:from>
    <xdr:to>
      <xdr:col>81</xdr:col>
      <xdr:colOff>50800</xdr:colOff>
      <xdr:row>36</xdr:row>
      <xdr:rowOff>32715</xdr:rowOff>
    </xdr:to>
    <xdr:cxnSp macro="">
      <xdr:nvCxnSpPr>
        <xdr:cNvPr id="515" name="直線コネクタ 514"/>
        <xdr:cNvCxnSpPr/>
      </xdr:nvCxnSpPr>
      <xdr:spPr>
        <a:xfrm>
          <a:off x="14592300" y="6160932"/>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160182</xdr:rowOff>
    </xdr:from>
    <xdr:to>
      <xdr:col>76</xdr:col>
      <xdr:colOff>114300</xdr:colOff>
      <xdr:row>36</xdr:row>
      <xdr:rowOff>69131</xdr:rowOff>
    </xdr:to>
    <xdr:cxnSp macro="">
      <xdr:nvCxnSpPr>
        <xdr:cNvPr id="518" name="直線コネクタ 517"/>
        <xdr:cNvCxnSpPr/>
      </xdr:nvCxnSpPr>
      <xdr:spPr>
        <a:xfrm flipV="1">
          <a:off x="13703300" y="6160932"/>
          <a:ext cx="889000" cy="8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61862</xdr:rowOff>
    </xdr:from>
    <xdr:to>
      <xdr:col>71</xdr:col>
      <xdr:colOff>177800</xdr:colOff>
      <xdr:row>36</xdr:row>
      <xdr:rowOff>69131</xdr:rowOff>
    </xdr:to>
    <xdr:cxnSp macro="">
      <xdr:nvCxnSpPr>
        <xdr:cNvPr id="521" name="直線コネクタ 520"/>
        <xdr:cNvCxnSpPr/>
      </xdr:nvCxnSpPr>
      <xdr:spPr>
        <a:xfrm>
          <a:off x="12814300" y="6234062"/>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106891</xdr:rowOff>
    </xdr:from>
    <xdr:to>
      <xdr:col>85</xdr:col>
      <xdr:colOff>177800</xdr:colOff>
      <xdr:row>36</xdr:row>
      <xdr:rowOff>37041</xdr:rowOff>
    </xdr:to>
    <xdr:sp macro="" textlink="">
      <xdr:nvSpPr>
        <xdr:cNvPr id="531" name="楕円 530"/>
        <xdr:cNvSpPr/>
      </xdr:nvSpPr>
      <xdr:spPr>
        <a:xfrm>
          <a:off x="16268700" y="61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85318</xdr:rowOff>
    </xdr:from>
    <xdr:ext cx="534377" cy="259045"/>
    <xdr:sp macro="" textlink="">
      <xdr:nvSpPr>
        <xdr:cNvPr id="532" name="消防費該当値テキスト"/>
        <xdr:cNvSpPr txBox="1"/>
      </xdr:nvSpPr>
      <xdr:spPr>
        <a:xfrm>
          <a:off x="16370300" y="60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153365</xdr:rowOff>
    </xdr:from>
    <xdr:to>
      <xdr:col>81</xdr:col>
      <xdr:colOff>101600</xdr:colOff>
      <xdr:row>36</xdr:row>
      <xdr:rowOff>83515</xdr:rowOff>
    </xdr:to>
    <xdr:sp macro="" textlink="">
      <xdr:nvSpPr>
        <xdr:cNvPr id="533" name="楕円 532"/>
        <xdr:cNvSpPr/>
      </xdr:nvSpPr>
      <xdr:spPr>
        <a:xfrm>
          <a:off x="15430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74642</xdr:rowOff>
    </xdr:from>
    <xdr:ext cx="534377" cy="259045"/>
    <xdr:sp macro="" textlink="">
      <xdr:nvSpPr>
        <xdr:cNvPr id="534" name="テキスト ボックス 533"/>
        <xdr:cNvSpPr txBox="1"/>
      </xdr:nvSpPr>
      <xdr:spPr>
        <a:xfrm>
          <a:off x="15214111" y="624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109382</xdr:rowOff>
    </xdr:from>
    <xdr:to>
      <xdr:col>76</xdr:col>
      <xdr:colOff>165100</xdr:colOff>
      <xdr:row>36</xdr:row>
      <xdr:rowOff>39532</xdr:rowOff>
    </xdr:to>
    <xdr:sp macro="" textlink="">
      <xdr:nvSpPr>
        <xdr:cNvPr id="535" name="楕円 534"/>
        <xdr:cNvSpPr/>
      </xdr:nvSpPr>
      <xdr:spPr>
        <a:xfrm>
          <a:off x="14541500" y="61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30659</xdr:rowOff>
    </xdr:from>
    <xdr:ext cx="534377" cy="259045"/>
    <xdr:sp macro="" textlink="">
      <xdr:nvSpPr>
        <xdr:cNvPr id="536" name="テキスト ボックス 535"/>
        <xdr:cNvSpPr txBox="1"/>
      </xdr:nvSpPr>
      <xdr:spPr>
        <a:xfrm>
          <a:off x="14325111" y="620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18331</xdr:rowOff>
    </xdr:from>
    <xdr:to>
      <xdr:col>72</xdr:col>
      <xdr:colOff>38100</xdr:colOff>
      <xdr:row>36</xdr:row>
      <xdr:rowOff>119931</xdr:rowOff>
    </xdr:to>
    <xdr:sp macro="" textlink="">
      <xdr:nvSpPr>
        <xdr:cNvPr id="537" name="楕円 536"/>
        <xdr:cNvSpPr/>
      </xdr:nvSpPr>
      <xdr:spPr>
        <a:xfrm>
          <a:off x="13652500" y="61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111058</xdr:rowOff>
    </xdr:from>
    <xdr:ext cx="534377" cy="259045"/>
    <xdr:sp macro="" textlink="">
      <xdr:nvSpPr>
        <xdr:cNvPr id="538" name="テキスト ボックス 537"/>
        <xdr:cNvSpPr txBox="1"/>
      </xdr:nvSpPr>
      <xdr:spPr>
        <a:xfrm>
          <a:off x="13436111" y="62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11062</xdr:rowOff>
    </xdr:from>
    <xdr:to>
      <xdr:col>67</xdr:col>
      <xdr:colOff>101600</xdr:colOff>
      <xdr:row>36</xdr:row>
      <xdr:rowOff>112662</xdr:rowOff>
    </xdr:to>
    <xdr:sp macro="" textlink="">
      <xdr:nvSpPr>
        <xdr:cNvPr id="539" name="楕円 538"/>
        <xdr:cNvSpPr/>
      </xdr:nvSpPr>
      <xdr:spPr>
        <a:xfrm>
          <a:off x="12763500" y="61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103789</xdr:rowOff>
    </xdr:from>
    <xdr:ext cx="534377" cy="259045"/>
    <xdr:sp macro="" textlink="">
      <xdr:nvSpPr>
        <xdr:cNvPr id="540" name="テキスト ボックス 539"/>
        <xdr:cNvSpPr txBox="1"/>
      </xdr:nvSpPr>
      <xdr:spPr>
        <a:xfrm>
          <a:off x="12547111" y="62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57596</xdr:rowOff>
    </xdr:from>
    <xdr:to>
      <xdr:col>85</xdr:col>
      <xdr:colOff>127000</xdr:colOff>
      <xdr:row>56</xdr:row>
      <xdr:rowOff>161468</xdr:rowOff>
    </xdr:to>
    <xdr:cxnSp macro="">
      <xdr:nvCxnSpPr>
        <xdr:cNvPr id="567" name="直線コネクタ 566"/>
        <xdr:cNvCxnSpPr/>
      </xdr:nvCxnSpPr>
      <xdr:spPr>
        <a:xfrm flipV="1">
          <a:off x="15481300" y="9658796"/>
          <a:ext cx="838200" cy="10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161468</xdr:rowOff>
    </xdr:from>
    <xdr:to>
      <xdr:col>81</xdr:col>
      <xdr:colOff>50800</xdr:colOff>
      <xdr:row>57</xdr:row>
      <xdr:rowOff>65035</xdr:rowOff>
    </xdr:to>
    <xdr:cxnSp macro="">
      <xdr:nvCxnSpPr>
        <xdr:cNvPr id="570" name="直線コネクタ 569"/>
        <xdr:cNvCxnSpPr/>
      </xdr:nvCxnSpPr>
      <xdr:spPr>
        <a:xfrm flipV="1">
          <a:off x="14592300" y="9762668"/>
          <a:ext cx="889000" cy="7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123799</xdr:rowOff>
    </xdr:from>
    <xdr:to>
      <xdr:col>76</xdr:col>
      <xdr:colOff>114300</xdr:colOff>
      <xdr:row>57</xdr:row>
      <xdr:rowOff>65035</xdr:rowOff>
    </xdr:to>
    <xdr:cxnSp macro="">
      <xdr:nvCxnSpPr>
        <xdr:cNvPr id="573" name="直線コネクタ 572"/>
        <xdr:cNvCxnSpPr/>
      </xdr:nvCxnSpPr>
      <xdr:spPr>
        <a:xfrm>
          <a:off x="13703300" y="9724999"/>
          <a:ext cx="889000" cy="1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123799</xdr:rowOff>
    </xdr:from>
    <xdr:to>
      <xdr:col>71</xdr:col>
      <xdr:colOff>177800</xdr:colOff>
      <xdr:row>57</xdr:row>
      <xdr:rowOff>61213</xdr:rowOff>
    </xdr:to>
    <xdr:cxnSp macro="">
      <xdr:nvCxnSpPr>
        <xdr:cNvPr id="576" name="直線コネクタ 575"/>
        <xdr:cNvCxnSpPr/>
      </xdr:nvCxnSpPr>
      <xdr:spPr>
        <a:xfrm flipV="1">
          <a:off x="12814300" y="9724999"/>
          <a:ext cx="889000" cy="1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6796</xdr:rowOff>
    </xdr:from>
    <xdr:to>
      <xdr:col>85</xdr:col>
      <xdr:colOff>177800</xdr:colOff>
      <xdr:row>56</xdr:row>
      <xdr:rowOff>108396</xdr:rowOff>
    </xdr:to>
    <xdr:sp macro="" textlink="">
      <xdr:nvSpPr>
        <xdr:cNvPr id="586" name="楕円 585"/>
        <xdr:cNvSpPr/>
      </xdr:nvSpPr>
      <xdr:spPr>
        <a:xfrm>
          <a:off x="16268700" y="96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29673</xdr:rowOff>
    </xdr:from>
    <xdr:ext cx="534377" cy="259045"/>
    <xdr:sp macro="" textlink="">
      <xdr:nvSpPr>
        <xdr:cNvPr id="587" name="教育費該当値テキスト"/>
        <xdr:cNvSpPr txBox="1"/>
      </xdr:nvSpPr>
      <xdr:spPr>
        <a:xfrm>
          <a:off x="16370300" y="945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110668</xdr:rowOff>
    </xdr:from>
    <xdr:to>
      <xdr:col>81</xdr:col>
      <xdr:colOff>101600</xdr:colOff>
      <xdr:row>57</xdr:row>
      <xdr:rowOff>40818</xdr:rowOff>
    </xdr:to>
    <xdr:sp macro="" textlink="">
      <xdr:nvSpPr>
        <xdr:cNvPr id="588" name="楕円 587"/>
        <xdr:cNvSpPr/>
      </xdr:nvSpPr>
      <xdr:spPr>
        <a:xfrm>
          <a:off x="15430500" y="97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57345</xdr:rowOff>
    </xdr:from>
    <xdr:ext cx="534377" cy="259045"/>
    <xdr:sp macro="" textlink="">
      <xdr:nvSpPr>
        <xdr:cNvPr id="589" name="テキスト ボックス 588"/>
        <xdr:cNvSpPr txBox="1"/>
      </xdr:nvSpPr>
      <xdr:spPr>
        <a:xfrm>
          <a:off x="15214111" y="948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14235</xdr:rowOff>
    </xdr:from>
    <xdr:to>
      <xdr:col>76</xdr:col>
      <xdr:colOff>165100</xdr:colOff>
      <xdr:row>57</xdr:row>
      <xdr:rowOff>115835</xdr:rowOff>
    </xdr:to>
    <xdr:sp macro="" textlink="">
      <xdr:nvSpPr>
        <xdr:cNvPr id="590" name="楕円 589"/>
        <xdr:cNvSpPr/>
      </xdr:nvSpPr>
      <xdr:spPr>
        <a:xfrm>
          <a:off x="14541500" y="97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106962</xdr:rowOff>
    </xdr:from>
    <xdr:ext cx="534377" cy="259045"/>
    <xdr:sp macro="" textlink="">
      <xdr:nvSpPr>
        <xdr:cNvPr id="591" name="テキスト ボックス 590"/>
        <xdr:cNvSpPr txBox="1"/>
      </xdr:nvSpPr>
      <xdr:spPr>
        <a:xfrm>
          <a:off x="14325111" y="987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72999</xdr:rowOff>
    </xdr:from>
    <xdr:to>
      <xdr:col>72</xdr:col>
      <xdr:colOff>38100</xdr:colOff>
      <xdr:row>57</xdr:row>
      <xdr:rowOff>3149</xdr:rowOff>
    </xdr:to>
    <xdr:sp macro="" textlink="">
      <xdr:nvSpPr>
        <xdr:cNvPr id="592" name="楕円 591"/>
        <xdr:cNvSpPr/>
      </xdr:nvSpPr>
      <xdr:spPr>
        <a:xfrm>
          <a:off x="13652500" y="96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19676</xdr:rowOff>
    </xdr:from>
    <xdr:ext cx="534377" cy="259045"/>
    <xdr:sp macro="" textlink="">
      <xdr:nvSpPr>
        <xdr:cNvPr id="593" name="テキスト ボックス 592"/>
        <xdr:cNvSpPr txBox="1"/>
      </xdr:nvSpPr>
      <xdr:spPr>
        <a:xfrm>
          <a:off x="13436111" y="94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10413</xdr:rowOff>
    </xdr:from>
    <xdr:to>
      <xdr:col>67</xdr:col>
      <xdr:colOff>101600</xdr:colOff>
      <xdr:row>57</xdr:row>
      <xdr:rowOff>112013</xdr:rowOff>
    </xdr:to>
    <xdr:sp macro="" textlink="">
      <xdr:nvSpPr>
        <xdr:cNvPr id="594" name="楕円 593"/>
        <xdr:cNvSpPr/>
      </xdr:nvSpPr>
      <xdr:spPr>
        <a:xfrm>
          <a:off x="12763500" y="97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103140</xdr:rowOff>
    </xdr:from>
    <xdr:ext cx="534377" cy="259045"/>
    <xdr:sp macro="" textlink="">
      <xdr:nvSpPr>
        <xdr:cNvPr id="595" name="テキスト ボックス 594"/>
        <xdr:cNvSpPr txBox="1"/>
      </xdr:nvSpPr>
      <xdr:spPr>
        <a:xfrm>
          <a:off x="12547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12934</xdr:rowOff>
    </xdr:from>
    <xdr:to>
      <xdr:col>85</xdr:col>
      <xdr:colOff>127000</xdr:colOff>
      <xdr:row>98</xdr:row>
      <xdr:rowOff>17596</xdr:rowOff>
    </xdr:to>
    <xdr:cxnSp macro="">
      <xdr:nvCxnSpPr>
        <xdr:cNvPr id="679" name="直線コネクタ 678"/>
        <xdr:cNvCxnSpPr/>
      </xdr:nvCxnSpPr>
      <xdr:spPr>
        <a:xfrm flipV="1">
          <a:off x="15481300" y="16815034"/>
          <a:ext cx="8382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17596</xdr:rowOff>
    </xdr:from>
    <xdr:to>
      <xdr:col>81</xdr:col>
      <xdr:colOff>50800</xdr:colOff>
      <xdr:row>98</xdr:row>
      <xdr:rowOff>19214</xdr:rowOff>
    </xdr:to>
    <xdr:cxnSp macro="">
      <xdr:nvCxnSpPr>
        <xdr:cNvPr id="682" name="直線コネクタ 681"/>
        <xdr:cNvCxnSpPr/>
      </xdr:nvCxnSpPr>
      <xdr:spPr>
        <a:xfrm flipV="1">
          <a:off x="14592300" y="16819696"/>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19214</xdr:rowOff>
    </xdr:from>
    <xdr:to>
      <xdr:col>76</xdr:col>
      <xdr:colOff>114300</xdr:colOff>
      <xdr:row>98</xdr:row>
      <xdr:rowOff>27211</xdr:rowOff>
    </xdr:to>
    <xdr:cxnSp macro="">
      <xdr:nvCxnSpPr>
        <xdr:cNvPr id="685" name="直線コネクタ 684"/>
        <xdr:cNvCxnSpPr/>
      </xdr:nvCxnSpPr>
      <xdr:spPr>
        <a:xfrm flipV="1">
          <a:off x="13703300" y="16821314"/>
          <a:ext cx="8890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27211</xdr:rowOff>
    </xdr:from>
    <xdr:to>
      <xdr:col>71</xdr:col>
      <xdr:colOff>177800</xdr:colOff>
      <xdr:row>98</xdr:row>
      <xdr:rowOff>31552</xdr:rowOff>
    </xdr:to>
    <xdr:cxnSp macro="">
      <xdr:nvCxnSpPr>
        <xdr:cNvPr id="688" name="直線コネクタ 687"/>
        <xdr:cNvCxnSpPr/>
      </xdr:nvCxnSpPr>
      <xdr:spPr>
        <a:xfrm flipV="1">
          <a:off x="12814300" y="16829311"/>
          <a:ext cx="889000" cy="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133584</xdr:rowOff>
    </xdr:from>
    <xdr:to>
      <xdr:col>85</xdr:col>
      <xdr:colOff>177800</xdr:colOff>
      <xdr:row>98</xdr:row>
      <xdr:rowOff>63734</xdr:rowOff>
    </xdr:to>
    <xdr:sp macro="" textlink="">
      <xdr:nvSpPr>
        <xdr:cNvPr id="698" name="楕円 697"/>
        <xdr:cNvSpPr/>
      </xdr:nvSpPr>
      <xdr:spPr>
        <a:xfrm>
          <a:off x="16268700" y="167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138246</xdr:rowOff>
    </xdr:from>
    <xdr:to>
      <xdr:col>81</xdr:col>
      <xdr:colOff>101600</xdr:colOff>
      <xdr:row>98</xdr:row>
      <xdr:rowOff>68396</xdr:rowOff>
    </xdr:to>
    <xdr:sp macro="" textlink="">
      <xdr:nvSpPr>
        <xdr:cNvPr id="700" name="楕円 699"/>
        <xdr:cNvSpPr/>
      </xdr:nvSpPr>
      <xdr:spPr>
        <a:xfrm>
          <a:off x="15430500" y="167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59523</xdr:rowOff>
    </xdr:from>
    <xdr:ext cx="534377" cy="259045"/>
    <xdr:sp macro="" textlink="">
      <xdr:nvSpPr>
        <xdr:cNvPr id="701" name="テキスト ボックス 700"/>
        <xdr:cNvSpPr txBox="1"/>
      </xdr:nvSpPr>
      <xdr:spPr>
        <a:xfrm>
          <a:off x="15214111" y="168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139864</xdr:rowOff>
    </xdr:from>
    <xdr:to>
      <xdr:col>76</xdr:col>
      <xdr:colOff>165100</xdr:colOff>
      <xdr:row>98</xdr:row>
      <xdr:rowOff>70014</xdr:rowOff>
    </xdr:to>
    <xdr:sp macro="" textlink="">
      <xdr:nvSpPr>
        <xdr:cNvPr id="702" name="楕円 701"/>
        <xdr:cNvSpPr/>
      </xdr:nvSpPr>
      <xdr:spPr>
        <a:xfrm>
          <a:off x="14541500" y="167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61141</xdr:rowOff>
    </xdr:from>
    <xdr:ext cx="534377" cy="259045"/>
    <xdr:sp macro="" textlink="">
      <xdr:nvSpPr>
        <xdr:cNvPr id="703" name="テキスト ボックス 702"/>
        <xdr:cNvSpPr txBox="1"/>
      </xdr:nvSpPr>
      <xdr:spPr>
        <a:xfrm>
          <a:off x="14325111" y="168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147861</xdr:rowOff>
    </xdr:from>
    <xdr:to>
      <xdr:col>72</xdr:col>
      <xdr:colOff>38100</xdr:colOff>
      <xdr:row>98</xdr:row>
      <xdr:rowOff>78011</xdr:rowOff>
    </xdr:to>
    <xdr:sp macro="" textlink="">
      <xdr:nvSpPr>
        <xdr:cNvPr id="704" name="楕円 703"/>
        <xdr:cNvSpPr/>
      </xdr:nvSpPr>
      <xdr:spPr>
        <a:xfrm>
          <a:off x="13652500" y="167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69138</xdr:rowOff>
    </xdr:from>
    <xdr:ext cx="534377" cy="259045"/>
    <xdr:sp macro="" textlink="">
      <xdr:nvSpPr>
        <xdr:cNvPr id="705" name="テキスト ボックス 704"/>
        <xdr:cNvSpPr txBox="1"/>
      </xdr:nvSpPr>
      <xdr:spPr>
        <a:xfrm>
          <a:off x="13436111" y="168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152202</xdr:rowOff>
    </xdr:from>
    <xdr:to>
      <xdr:col>67</xdr:col>
      <xdr:colOff>101600</xdr:colOff>
      <xdr:row>98</xdr:row>
      <xdr:rowOff>82352</xdr:rowOff>
    </xdr:to>
    <xdr:sp macro="" textlink="">
      <xdr:nvSpPr>
        <xdr:cNvPr id="706" name="楕円 705"/>
        <xdr:cNvSpPr/>
      </xdr:nvSpPr>
      <xdr:spPr>
        <a:xfrm>
          <a:off x="12763500" y="1678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73479</xdr:rowOff>
    </xdr:from>
    <xdr:ext cx="534377" cy="259045"/>
    <xdr:sp macro="" textlink="">
      <xdr:nvSpPr>
        <xdr:cNvPr id="707" name="テキスト ボックス 706"/>
        <xdr:cNvSpPr txBox="1"/>
      </xdr:nvSpPr>
      <xdr:spPr>
        <a:xfrm>
          <a:off x="12547111" y="1687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総務費は、ふるさと納税の減による返礼品や委託料、手数料等ふるさと納税関連経費（▲</a:t>
          </a:r>
          <a:r>
            <a:rPr kumimoji="1" lang="en-US" altLang="ja-JP" sz="900" b="0" i="0" baseline="0">
              <a:solidFill>
                <a:schemeClr val="dk1"/>
              </a:solidFill>
              <a:effectLst/>
              <a:latin typeface="+mn-lt"/>
              <a:ea typeface="+mn-ea"/>
              <a:cs typeface="+mn-cs"/>
            </a:rPr>
            <a:t>34</a:t>
          </a:r>
          <a:r>
            <a:rPr kumimoji="1" lang="ja-JP" altLang="en-US" sz="900" b="0" i="0" baseline="0">
              <a:solidFill>
                <a:schemeClr val="dk1"/>
              </a:solidFill>
              <a:effectLst/>
              <a:latin typeface="+mn-lt"/>
              <a:ea typeface="+mn-ea"/>
              <a:cs typeface="+mn-cs"/>
            </a:rPr>
            <a:t>百万円）の減、令和</a:t>
          </a:r>
          <a:r>
            <a:rPr kumimoji="1" lang="en-US" altLang="ja-JP" sz="900" b="0" i="0" baseline="0">
              <a:solidFill>
                <a:schemeClr val="dk1"/>
              </a:solidFill>
              <a:effectLst/>
              <a:latin typeface="+mn-lt"/>
              <a:ea typeface="+mn-ea"/>
              <a:cs typeface="+mn-cs"/>
            </a:rPr>
            <a:t>4</a:t>
          </a:r>
          <a:r>
            <a:rPr kumimoji="1" lang="ja-JP" altLang="en-US" sz="900" b="0" i="0" baseline="0">
              <a:solidFill>
                <a:schemeClr val="dk1"/>
              </a:solidFill>
              <a:effectLst/>
              <a:latin typeface="+mn-lt"/>
              <a:ea typeface="+mn-ea"/>
              <a:cs typeface="+mn-cs"/>
            </a:rPr>
            <a:t>年度に実施した合併特例債を原資の一部とした振興事業基金への積立金（▲</a:t>
          </a:r>
          <a:r>
            <a:rPr kumimoji="1" lang="en-US" altLang="ja-JP" sz="900" b="0" i="0" baseline="0">
              <a:solidFill>
                <a:schemeClr val="dk1"/>
              </a:solidFill>
              <a:effectLst/>
              <a:latin typeface="+mn-lt"/>
              <a:ea typeface="+mn-ea"/>
              <a:cs typeface="+mn-cs"/>
            </a:rPr>
            <a:t>849</a:t>
          </a:r>
          <a:r>
            <a:rPr kumimoji="1" lang="ja-JP" altLang="en-US" sz="900" b="0" i="0" baseline="0">
              <a:solidFill>
                <a:schemeClr val="dk1"/>
              </a:solidFill>
              <a:effectLst/>
              <a:latin typeface="+mn-lt"/>
              <a:ea typeface="+mn-ea"/>
              <a:cs typeface="+mn-cs"/>
            </a:rPr>
            <a:t>百万円）の減、ふるさと納税の減に伴うふるさと応援基金への積立て（▲</a:t>
          </a:r>
          <a:r>
            <a:rPr kumimoji="1" lang="en-US" altLang="ja-JP" sz="900" b="0" i="0" baseline="0">
              <a:solidFill>
                <a:schemeClr val="dk1"/>
              </a:solidFill>
              <a:effectLst/>
              <a:latin typeface="+mn-lt"/>
              <a:ea typeface="+mn-ea"/>
              <a:cs typeface="+mn-cs"/>
            </a:rPr>
            <a:t>30</a:t>
          </a:r>
          <a:r>
            <a:rPr kumimoji="1" lang="ja-JP" altLang="en-US" sz="900" b="0" i="0" baseline="0">
              <a:solidFill>
                <a:schemeClr val="dk1"/>
              </a:solidFill>
              <a:effectLst/>
              <a:latin typeface="+mn-lt"/>
              <a:ea typeface="+mn-ea"/>
              <a:cs typeface="+mn-cs"/>
            </a:rPr>
            <a:t>百万円）の減、財政調整基金への積立て（▲</a:t>
          </a:r>
          <a:r>
            <a:rPr kumimoji="1" lang="en-US" altLang="ja-JP" sz="900" b="0" i="0" baseline="0">
              <a:solidFill>
                <a:schemeClr val="dk1"/>
              </a:solidFill>
              <a:effectLst/>
              <a:latin typeface="+mn-lt"/>
              <a:ea typeface="+mn-ea"/>
              <a:cs typeface="+mn-cs"/>
            </a:rPr>
            <a:t>304</a:t>
          </a:r>
          <a:r>
            <a:rPr kumimoji="1" lang="ja-JP" altLang="en-US" sz="900" b="0" i="0" baseline="0">
              <a:solidFill>
                <a:schemeClr val="dk1"/>
              </a:solidFill>
              <a:effectLst/>
              <a:latin typeface="+mn-lt"/>
              <a:ea typeface="+mn-ea"/>
              <a:cs typeface="+mn-cs"/>
            </a:rPr>
            <a:t>百万円）の減などにより、全体として</a:t>
          </a:r>
          <a:r>
            <a:rPr kumimoji="1" lang="en-US" altLang="ja-JP" sz="900" b="0" i="0" baseline="0">
              <a:solidFill>
                <a:schemeClr val="dk1"/>
              </a:solidFill>
              <a:effectLst/>
              <a:latin typeface="+mn-lt"/>
              <a:ea typeface="+mn-ea"/>
              <a:cs typeface="+mn-cs"/>
            </a:rPr>
            <a:t>1,321</a:t>
          </a:r>
          <a:r>
            <a:rPr kumimoji="1" lang="ja-JP" altLang="en-US" sz="900" b="0" i="0" baseline="0">
              <a:solidFill>
                <a:schemeClr val="dk1"/>
              </a:solidFill>
              <a:effectLst/>
              <a:latin typeface="+mn-lt"/>
              <a:ea typeface="+mn-ea"/>
              <a:cs typeface="+mn-cs"/>
            </a:rPr>
            <a:t>百万円の減（増減率▲</a:t>
          </a:r>
          <a:r>
            <a:rPr kumimoji="1" lang="en-US" altLang="ja-JP" sz="900" b="0" i="0" baseline="0">
              <a:solidFill>
                <a:schemeClr val="dk1"/>
              </a:solidFill>
              <a:effectLst/>
              <a:latin typeface="+mn-lt"/>
              <a:ea typeface="+mn-ea"/>
              <a:cs typeface="+mn-cs"/>
            </a:rPr>
            <a:t>38.6</a:t>
          </a:r>
          <a:r>
            <a:rPr kumimoji="1" lang="ja-JP" altLang="en-US" sz="900" b="0" i="0" baseline="0">
              <a:solidFill>
                <a:schemeClr val="dk1"/>
              </a:solidFill>
              <a:effectLst/>
              <a:latin typeface="+mn-lt"/>
              <a:ea typeface="+mn-ea"/>
              <a:cs typeface="+mn-cs"/>
            </a:rPr>
            <a:t>％）となった。衛生費は、新型コロナの</a:t>
          </a:r>
          <a:r>
            <a:rPr kumimoji="1" lang="en-US" altLang="ja-JP" sz="900" b="0" i="0" baseline="0">
              <a:solidFill>
                <a:schemeClr val="dk1"/>
              </a:solidFill>
              <a:effectLst/>
              <a:latin typeface="+mn-lt"/>
              <a:ea typeface="+mn-ea"/>
              <a:cs typeface="+mn-cs"/>
            </a:rPr>
            <a:t>5</a:t>
          </a:r>
          <a:r>
            <a:rPr kumimoji="1" lang="ja-JP" altLang="en-US" sz="900" b="0" i="0" baseline="0">
              <a:solidFill>
                <a:schemeClr val="dk1"/>
              </a:solidFill>
              <a:effectLst/>
              <a:latin typeface="+mn-lt"/>
              <a:ea typeface="+mn-ea"/>
              <a:cs typeface="+mn-cs"/>
            </a:rPr>
            <a:t>類感染症移行に伴うワクチン接種会場終了による委託料等の関連経費（▲</a:t>
          </a:r>
          <a:r>
            <a:rPr kumimoji="1" lang="en-US" altLang="ja-JP" sz="900" b="0" i="0" baseline="0">
              <a:solidFill>
                <a:schemeClr val="dk1"/>
              </a:solidFill>
              <a:effectLst/>
              <a:latin typeface="+mn-lt"/>
              <a:ea typeface="+mn-ea"/>
              <a:cs typeface="+mn-cs"/>
            </a:rPr>
            <a:t>106</a:t>
          </a:r>
          <a:r>
            <a:rPr kumimoji="1" lang="ja-JP" altLang="en-US" sz="900" b="0" i="0" baseline="0">
              <a:solidFill>
                <a:schemeClr val="dk1"/>
              </a:solidFill>
              <a:effectLst/>
              <a:latin typeface="+mn-lt"/>
              <a:ea typeface="+mn-ea"/>
              <a:cs typeface="+mn-cs"/>
            </a:rPr>
            <a:t>百万円）の減、</a:t>
          </a:r>
          <a:r>
            <a:rPr kumimoji="1" lang="ja-JP" altLang="ja-JP" sz="900" b="0" i="0" baseline="0">
              <a:solidFill>
                <a:schemeClr val="dk1"/>
              </a:solidFill>
              <a:effectLst/>
              <a:latin typeface="+mn-lt"/>
              <a:ea typeface="+mn-ea"/>
              <a:cs typeface="+mn-cs"/>
            </a:rPr>
            <a:t>新型コロナの</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類感染症移行に伴うワクチン接種会場終了による</a:t>
          </a:r>
          <a:r>
            <a:rPr kumimoji="1" lang="ja-JP" altLang="en-US" sz="900" b="0" i="0" baseline="0">
              <a:solidFill>
                <a:schemeClr val="dk1"/>
              </a:solidFill>
              <a:effectLst/>
              <a:latin typeface="+mn-lt"/>
              <a:ea typeface="+mn-ea"/>
              <a:cs typeface="+mn-cs"/>
            </a:rPr>
            <a:t>医療従事者への報償金（▲</a:t>
          </a:r>
          <a:r>
            <a:rPr kumimoji="1" lang="en-US" altLang="ja-JP" sz="900" b="0" i="0" baseline="0">
              <a:solidFill>
                <a:schemeClr val="dk1"/>
              </a:solidFill>
              <a:effectLst/>
              <a:latin typeface="+mn-lt"/>
              <a:ea typeface="+mn-ea"/>
              <a:cs typeface="+mn-cs"/>
            </a:rPr>
            <a:t>63</a:t>
          </a:r>
          <a:r>
            <a:rPr kumimoji="1" lang="ja-JP" altLang="en-US" sz="900" b="0" i="0" baseline="0">
              <a:solidFill>
                <a:schemeClr val="dk1"/>
              </a:solidFill>
              <a:effectLst/>
              <a:latin typeface="+mn-lt"/>
              <a:ea typeface="+mn-ea"/>
              <a:cs typeface="+mn-cs"/>
            </a:rPr>
            <a:t>百万円）の減、新型コロナワクチン接種等に係る国県補助金過年度返還金（▲</a:t>
          </a:r>
          <a:r>
            <a:rPr kumimoji="1" lang="en-US" altLang="ja-JP" sz="900" b="0" i="0" baseline="0">
              <a:solidFill>
                <a:schemeClr val="dk1"/>
              </a:solidFill>
              <a:effectLst/>
              <a:latin typeface="+mn-lt"/>
              <a:ea typeface="+mn-ea"/>
              <a:cs typeface="+mn-cs"/>
            </a:rPr>
            <a:t>96</a:t>
          </a:r>
          <a:r>
            <a:rPr kumimoji="1" lang="ja-JP" altLang="en-US" sz="900" b="0" i="0" baseline="0">
              <a:solidFill>
                <a:schemeClr val="dk1"/>
              </a:solidFill>
              <a:effectLst/>
              <a:latin typeface="+mn-lt"/>
              <a:ea typeface="+mn-ea"/>
              <a:cs typeface="+mn-cs"/>
            </a:rPr>
            <a:t>百万円）の減、南濃衛生施設利用組合負担金（▲</a:t>
          </a:r>
          <a:r>
            <a:rPr kumimoji="1" lang="en-US" altLang="ja-JP" sz="900" b="0" i="0" baseline="0">
              <a:solidFill>
                <a:schemeClr val="dk1"/>
              </a:solidFill>
              <a:effectLst/>
              <a:latin typeface="+mn-lt"/>
              <a:ea typeface="+mn-ea"/>
              <a:cs typeface="+mn-cs"/>
            </a:rPr>
            <a:t>45</a:t>
          </a:r>
          <a:r>
            <a:rPr kumimoji="1" lang="ja-JP" altLang="en-US" sz="900" b="0" i="0" baseline="0">
              <a:solidFill>
                <a:schemeClr val="dk1"/>
              </a:solidFill>
              <a:effectLst/>
              <a:latin typeface="+mn-lt"/>
              <a:ea typeface="+mn-ea"/>
              <a:cs typeface="+mn-cs"/>
            </a:rPr>
            <a:t>百万円）の減などにより、全体として</a:t>
          </a:r>
          <a:r>
            <a:rPr kumimoji="1" lang="en-US" altLang="ja-JP" sz="900" b="0" i="0" baseline="0">
              <a:solidFill>
                <a:schemeClr val="dk1"/>
              </a:solidFill>
              <a:effectLst/>
              <a:latin typeface="+mn-lt"/>
              <a:ea typeface="+mn-ea"/>
              <a:cs typeface="+mn-cs"/>
            </a:rPr>
            <a:t>291</a:t>
          </a:r>
          <a:r>
            <a:rPr kumimoji="1" lang="ja-JP" altLang="en-US" sz="900" b="0" i="0" baseline="0">
              <a:solidFill>
                <a:schemeClr val="dk1"/>
              </a:solidFill>
              <a:effectLst/>
              <a:latin typeface="+mn-lt"/>
              <a:ea typeface="+mn-ea"/>
              <a:cs typeface="+mn-cs"/>
            </a:rPr>
            <a:t>百万円の減（増減率▲</a:t>
          </a:r>
          <a:r>
            <a:rPr kumimoji="1" lang="en-US" altLang="ja-JP" sz="900" b="0" i="0" baseline="0">
              <a:solidFill>
                <a:schemeClr val="dk1"/>
              </a:solidFill>
              <a:effectLst/>
              <a:latin typeface="+mn-lt"/>
              <a:ea typeface="+mn-ea"/>
              <a:cs typeface="+mn-cs"/>
            </a:rPr>
            <a:t>18.6</a:t>
          </a:r>
          <a:r>
            <a:rPr kumimoji="1" lang="ja-JP" altLang="en-US" sz="900" b="0" i="0" baseline="0">
              <a:solidFill>
                <a:schemeClr val="dk1"/>
              </a:solidFill>
              <a:effectLst/>
              <a:latin typeface="+mn-lt"/>
              <a:ea typeface="+mn-ea"/>
              <a:cs typeface="+mn-cs"/>
            </a:rPr>
            <a:t>％）となった。</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一方、農林水産業費は、道の駅「月見の里南濃」に係る土地購入費（</a:t>
          </a:r>
          <a:r>
            <a:rPr kumimoji="1" lang="en-US" altLang="ja-JP" sz="900" b="0" i="0" baseline="0">
              <a:solidFill>
                <a:schemeClr val="dk1"/>
              </a:solidFill>
              <a:effectLst/>
              <a:latin typeface="+mn-lt"/>
              <a:ea typeface="+mn-ea"/>
              <a:cs typeface="+mn-cs"/>
            </a:rPr>
            <a:t>301</a:t>
          </a:r>
          <a:r>
            <a:rPr kumimoji="1" lang="ja-JP" altLang="en-US" sz="900" b="0" i="0" baseline="0">
              <a:solidFill>
                <a:schemeClr val="dk1"/>
              </a:solidFill>
              <a:effectLst/>
              <a:latin typeface="+mn-lt"/>
              <a:ea typeface="+mn-ea"/>
              <a:cs typeface="+mn-cs"/>
            </a:rPr>
            <a:t>百万円）の皆増などにより、全体として</a:t>
          </a:r>
          <a:r>
            <a:rPr kumimoji="1" lang="en-US" altLang="ja-JP" sz="900" b="0" i="0" baseline="0">
              <a:solidFill>
                <a:schemeClr val="dk1"/>
              </a:solidFill>
              <a:effectLst/>
              <a:latin typeface="+mn-lt"/>
              <a:ea typeface="+mn-ea"/>
              <a:cs typeface="+mn-cs"/>
            </a:rPr>
            <a:t>264</a:t>
          </a:r>
          <a:r>
            <a:rPr kumimoji="1" lang="ja-JP" altLang="en-US" sz="900" b="0" i="0" baseline="0">
              <a:solidFill>
                <a:schemeClr val="dk1"/>
              </a:solidFill>
              <a:effectLst/>
              <a:latin typeface="+mn-lt"/>
              <a:ea typeface="+mn-ea"/>
              <a:cs typeface="+mn-cs"/>
            </a:rPr>
            <a:t>百万円の増（増減率</a:t>
          </a:r>
          <a:r>
            <a:rPr kumimoji="1" lang="en-US" altLang="ja-JP" sz="900" b="0" i="0" baseline="0">
              <a:solidFill>
                <a:schemeClr val="dk1"/>
              </a:solidFill>
              <a:effectLst/>
              <a:latin typeface="+mn-lt"/>
              <a:ea typeface="+mn-ea"/>
              <a:cs typeface="+mn-cs"/>
            </a:rPr>
            <a:t>34.9</a:t>
          </a:r>
          <a:r>
            <a:rPr kumimoji="1" lang="ja-JP" altLang="en-US" sz="900" b="0" i="0" baseline="0">
              <a:solidFill>
                <a:schemeClr val="dk1"/>
              </a:solidFill>
              <a:effectLst/>
              <a:latin typeface="+mn-lt"/>
              <a:ea typeface="+mn-ea"/>
              <a:cs typeface="+mn-cs"/>
            </a:rPr>
            <a:t>％）、商工費は企業誘致を推進するための新たな基金の設置・積立により</a:t>
          </a:r>
          <a:r>
            <a:rPr kumimoji="1" lang="en-US" altLang="ja-JP" sz="900" b="0" i="0" baseline="0">
              <a:solidFill>
                <a:schemeClr val="dk1"/>
              </a:solidFill>
              <a:effectLst/>
              <a:latin typeface="+mn-lt"/>
              <a:ea typeface="+mn-ea"/>
              <a:cs typeface="+mn-cs"/>
            </a:rPr>
            <a:t>300</a:t>
          </a:r>
          <a:r>
            <a:rPr kumimoji="1" lang="ja-JP" altLang="en-US" sz="900" b="0" i="0" baseline="0">
              <a:solidFill>
                <a:schemeClr val="dk1"/>
              </a:solidFill>
              <a:effectLst/>
              <a:latin typeface="+mn-lt"/>
              <a:ea typeface="+mn-ea"/>
              <a:cs typeface="+mn-cs"/>
            </a:rPr>
            <a:t>百万円の増、宙舟の湯を福祉施設から観光施設へ目的変更したことによる関連経費（</a:t>
          </a:r>
          <a:r>
            <a:rPr kumimoji="1" lang="en-US" altLang="ja-JP" sz="900" b="0" i="0" baseline="0">
              <a:solidFill>
                <a:schemeClr val="dk1"/>
              </a:solidFill>
              <a:effectLst/>
              <a:latin typeface="+mn-lt"/>
              <a:ea typeface="+mn-ea"/>
              <a:cs typeface="+mn-cs"/>
            </a:rPr>
            <a:t>165</a:t>
          </a:r>
          <a:r>
            <a:rPr kumimoji="1" lang="ja-JP" altLang="en-US" sz="900" b="0" i="0" baseline="0">
              <a:solidFill>
                <a:schemeClr val="dk1"/>
              </a:solidFill>
              <a:effectLst/>
              <a:latin typeface="+mn-lt"/>
              <a:ea typeface="+mn-ea"/>
              <a:cs typeface="+mn-cs"/>
            </a:rPr>
            <a:t>百万円）の皆増などにより、全体として</a:t>
          </a:r>
          <a:r>
            <a:rPr kumimoji="1" lang="en-US" altLang="ja-JP" sz="900" b="0" i="0" baseline="0">
              <a:solidFill>
                <a:schemeClr val="dk1"/>
              </a:solidFill>
              <a:effectLst/>
              <a:latin typeface="+mn-lt"/>
              <a:ea typeface="+mn-ea"/>
              <a:cs typeface="+mn-cs"/>
            </a:rPr>
            <a:t>509</a:t>
          </a:r>
          <a:r>
            <a:rPr kumimoji="1" lang="ja-JP" altLang="en-US" sz="900" b="0" i="0" baseline="0">
              <a:solidFill>
                <a:schemeClr val="dk1"/>
              </a:solidFill>
              <a:effectLst/>
              <a:latin typeface="+mn-lt"/>
              <a:ea typeface="+mn-ea"/>
              <a:cs typeface="+mn-cs"/>
            </a:rPr>
            <a:t>百万円の増（増減率</a:t>
          </a:r>
          <a:r>
            <a:rPr kumimoji="1" lang="en-US" altLang="ja-JP" sz="900" b="0" i="0" baseline="0">
              <a:solidFill>
                <a:schemeClr val="dk1"/>
              </a:solidFill>
              <a:effectLst/>
              <a:latin typeface="+mn-lt"/>
              <a:ea typeface="+mn-ea"/>
              <a:cs typeface="+mn-cs"/>
            </a:rPr>
            <a:t>185.3</a:t>
          </a:r>
          <a:r>
            <a:rPr kumimoji="1" lang="ja-JP" altLang="en-US" sz="900" b="0" i="0" baseline="0">
              <a:solidFill>
                <a:schemeClr val="dk1"/>
              </a:solidFill>
              <a:effectLst/>
              <a:latin typeface="+mn-lt"/>
              <a:ea typeface="+mn-ea"/>
              <a:cs typeface="+mn-cs"/>
            </a:rPr>
            <a:t>％）となった。また、教育費では、福祉センター解体工事・工事監理委託料（</a:t>
          </a:r>
          <a:r>
            <a:rPr kumimoji="1" lang="en-US" altLang="ja-JP" sz="900" b="0" i="0" baseline="0">
              <a:solidFill>
                <a:schemeClr val="dk1"/>
              </a:solidFill>
              <a:effectLst/>
              <a:latin typeface="+mn-lt"/>
              <a:ea typeface="+mn-ea"/>
              <a:cs typeface="+mn-cs"/>
            </a:rPr>
            <a:t>85</a:t>
          </a:r>
          <a:r>
            <a:rPr kumimoji="1" lang="ja-JP" altLang="en-US" sz="900" b="0" i="0" baseline="0">
              <a:solidFill>
                <a:schemeClr val="dk1"/>
              </a:solidFill>
              <a:effectLst/>
              <a:latin typeface="+mn-lt"/>
              <a:ea typeface="+mn-ea"/>
              <a:cs typeface="+mn-cs"/>
            </a:rPr>
            <a:t>百万円）の皆増、平田地区体育館解体工事・工事監理委託料等（</a:t>
          </a:r>
          <a:r>
            <a:rPr kumimoji="1" lang="en-US" altLang="ja-JP" sz="900" b="0" i="0" baseline="0">
              <a:solidFill>
                <a:schemeClr val="dk1"/>
              </a:solidFill>
              <a:effectLst/>
              <a:latin typeface="+mn-lt"/>
              <a:ea typeface="+mn-ea"/>
              <a:cs typeface="+mn-cs"/>
            </a:rPr>
            <a:t>157</a:t>
          </a:r>
          <a:r>
            <a:rPr kumimoji="1" lang="ja-JP" altLang="en-US" sz="900" b="0" i="0" baseline="0">
              <a:solidFill>
                <a:schemeClr val="dk1"/>
              </a:solidFill>
              <a:effectLst/>
              <a:latin typeface="+mn-lt"/>
              <a:ea typeface="+mn-ea"/>
              <a:cs typeface="+mn-cs"/>
            </a:rPr>
            <a:t>百万円）の増、海津町地区の小学校統合整備工事費等（</a:t>
          </a:r>
          <a:r>
            <a:rPr kumimoji="1" lang="en-US" altLang="ja-JP" sz="900" b="0" i="0" baseline="0">
              <a:solidFill>
                <a:schemeClr val="dk1"/>
              </a:solidFill>
              <a:effectLst/>
              <a:latin typeface="+mn-lt"/>
              <a:ea typeface="+mn-ea"/>
              <a:cs typeface="+mn-cs"/>
            </a:rPr>
            <a:t>474</a:t>
          </a:r>
          <a:r>
            <a:rPr kumimoji="1" lang="ja-JP" altLang="en-US" sz="900" b="0" i="0" baseline="0">
              <a:solidFill>
                <a:schemeClr val="dk1"/>
              </a:solidFill>
              <a:effectLst/>
              <a:latin typeface="+mn-lt"/>
              <a:ea typeface="+mn-ea"/>
              <a:cs typeface="+mn-cs"/>
            </a:rPr>
            <a:t>百万円）の増、歴史民俗資料館リニューアル工事費等（</a:t>
          </a:r>
          <a:r>
            <a:rPr kumimoji="1" lang="en-US" altLang="ja-JP" sz="900" b="0" i="0" baseline="0">
              <a:solidFill>
                <a:schemeClr val="dk1"/>
              </a:solidFill>
              <a:effectLst/>
              <a:latin typeface="+mn-lt"/>
              <a:ea typeface="+mn-ea"/>
              <a:cs typeface="+mn-cs"/>
            </a:rPr>
            <a:t>76</a:t>
          </a:r>
          <a:r>
            <a:rPr kumimoji="1" lang="ja-JP" altLang="en-US" sz="900" b="0" i="0" baseline="0">
              <a:solidFill>
                <a:schemeClr val="dk1"/>
              </a:solidFill>
              <a:effectLst/>
              <a:latin typeface="+mn-lt"/>
              <a:ea typeface="+mn-ea"/>
              <a:cs typeface="+mn-cs"/>
            </a:rPr>
            <a:t>百万円）の増、学校給食センターのトレー洗浄機等更新工事費の皆減等（▲</a:t>
          </a:r>
          <a:r>
            <a:rPr kumimoji="1" lang="en-US" altLang="ja-JP" sz="900" b="0" i="0" baseline="0">
              <a:solidFill>
                <a:schemeClr val="dk1"/>
              </a:solidFill>
              <a:effectLst/>
              <a:latin typeface="+mn-lt"/>
              <a:ea typeface="+mn-ea"/>
              <a:cs typeface="+mn-cs"/>
            </a:rPr>
            <a:t>103</a:t>
          </a:r>
          <a:r>
            <a:rPr kumimoji="1" lang="ja-JP" altLang="en-US" sz="900" b="0" i="0" baseline="0">
              <a:solidFill>
                <a:schemeClr val="dk1"/>
              </a:solidFill>
              <a:effectLst/>
              <a:latin typeface="+mn-lt"/>
              <a:ea typeface="+mn-ea"/>
              <a:cs typeface="+mn-cs"/>
            </a:rPr>
            <a:t>百万円）により、全体として</a:t>
          </a:r>
          <a:r>
            <a:rPr kumimoji="1" lang="en-US" altLang="ja-JP" sz="900" b="0" i="0" baseline="0">
              <a:solidFill>
                <a:schemeClr val="dk1"/>
              </a:solidFill>
              <a:effectLst/>
              <a:latin typeface="+mn-lt"/>
              <a:ea typeface="+mn-ea"/>
              <a:cs typeface="+mn-cs"/>
            </a:rPr>
            <a:t>694</a:t>
          </a:r>
          <a:r>
            <a:rPr kumimoji="1" lang="ja-JP" altLang="en-US" sz="900" b="0" i="0" baseline="0">
              <a:solidFill>
                <a:schemeClr val="dk1"/>
              </a:solidFill>
              <a:effectLst/>
              <a:latin typeface="+mn-lt"/>
              <a:ea typeface="+mn-ea"/>
              <a:cs typeface="+mn-cs"/>
            </a:rPr>
            <a:t>百万円の増（増減率</a:t>
          </a:r>
          <a:r>
            <a:rPr kumimoji="1" lang="en-US" altLang="ja-JP" sz="900" b="0" i="0" baseline="0">
              <a:solidFill>
                <a:schemeClr val="dk1"/>
              </a:solidFill>
              <a:effectLst/>
              <a:latin typeface="+mn-lt"/>
              <a:ea typeface="+mn-ea"/>
              <a:cs typeface="+mn-cs"/>
            </a:rPr>
            <a:t>30.3</a:t>
          </a:r>
          <a:r>
            <a:rPr kumimoji="1" lang="ja-JP" altLang="en-US" sz="900" b="0" i="0" baseline="0">
              <a:solidFill>
                <a:schemeClr val="dk1"/>
              </a:solidFill>
              <a:effectLst/>
              <a:latin typeface="+mn-lt"/>
              <a:ea typeface="+mn-ea"/>
              <a:cs typeface="+mn-cs"/>
            </a:rPr>
            <a:t>％）となった。</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　</a:t>
          </a:r>
          <a:r>
            <a:rPr kumimoji="1" lang="ja-JP" altLang="ja-JP" sz="600">
              <a:solidFill>
                <a:schemeClr val="dk1"/>
              </a:solidFill>
              <a:effectLst/>
              <a:latin typeface="+mn-lt"/>
              <a:ea typeface="+mn-ea"/>
              <a:cs typeface="+mn-cs"/>
            </a:rPr>
            <a:t>令和</a:t>
          </a:r>
          <a:r>
            <a:rPr kumimoji="1" lang="en-US" altLang="ja-JP" sz="600">
              <a:solidFill>
                <a:schemeClr val="dk1"/>
              </a:solidFill>
              <a:effectLst/>
              <a:latin typeface="+mn-lt"/>
              <a:ea typeface="+mn-ea"/>
              <a:cs typeface="+mn-cs"/>
            </a:rPr>
            <a:t>5</a:t>
          </a:r>
          <a:r>
            <a:rPr kumimoji="1" lang="ja-JP" altLang="ja-JP" sz="600">
              <a:solidFill>
                <a:schemeClr val="dk1"/>
              </a:solidFill>
              <a:effectLst/>
              <a:latin typeface="+mn-lt"/>
              <a:ea typeface="+mn-ea"/>
              <a:cs typeface="+mn-cs"/>
            </a:rPr>
            <a:t>年度の歳入決算額は前年度と比べ</a:t>
          </a:r>
          <a:r>
            <a:rPr kumimoji="1" lang="en-US" altLang="ja-JP" sz="600">
              <a:solidFill>
                <a:schemeClr val="dk1"/>
              </a:solidFill>
              <a:effectLst/>
              <a:latin typeface="+mn-lt"/>
              <a:ea typeface="+mn-ea"/>
              <a:cs typeface="+mn-cs"/>
            </a:rPr>
            <a:t>331</a:t>
          </a:r>
          <a:r>
            <a:rPr kumimoji="1" lang="ja-JP" altLang="ja-JP" sz="600">
              <a:solidFill>
                <a:schemeClr val="dk1"/>
              </a:solidFill>
              <a:effectLst/>
              <a:latin typeface="+mn-lt"/>
              <a:ea typeface="+mn-ea"/>
              <a:cs typeface="+mn-cs"/>
            </a:rPr>
            <a:t>百万円の</a:t>
          </a:r>
          <a:r>
            <a:rPr kumimoji="1" lang="ja-JP" altLang="en-US" sz="600">
              <a:solidFill>
                <a:schemeClr val="dk1"/>
              </a:solidFill>
              <a:effectLst/>
              <a:latin typeface="+mn-lt"/>
              <a:ea typeface="+mn-ea"/>
              <a:cs typeface="+mn-cs"/>
            </a:rPr>
            <a:t>減</a:t>
          </a:r>
          <a:r>
            <a:rPr kumimoji="1" lang="ja-JP" altLang="ja-JP" sz="600">
              <a:solidFill>
                <a:schemeClr val="dk1"/>
              </a:solidFill>
              <a:effectLst/>
              <a:latin typeface="+mn-lt"/>
              <a:ea typeface="+mn-ea"/>
              <a:cs typeface="+mn-cs"/>
            </a:rPr>
            <a:t>となった。</a:t>
          </a:r>
          <a:r>
            <a:rPr kumimoji="1" lang="ja-JP" altLang="en-US" sz="600">
              <a:solidFill>
                <a:schemeClr val="dk1"/>
              </a:solidFill>
              <a:effectLst/>
              <a:latin typeface="+mn-lt"/>
              <a:ea typeface="+mn-ea"/>
              <a:cs typeface="+mn-cs"/>
            </a:rPr>
            <a:t>国庫支出金（</a:t>
          </a:r>
          <a:r>
            <a:rPr kumimoji="1" lang="en-US" altLang="ja-JP" sz="600">
              <a:solidFill>
                <a:schemeClr val="dk1"/>
              </a:solidFill>
              <a:effectLst/>
              <a:latin typeface="+mn-lt"/>
              <a:ea typeface="+mn-ea"/>
              <a:cs typeface="+mn-cs"/>
            </a:rPr>
            <a:t>▲471</a:t>
          </a:r>
          <a:r>
            <a:rPr kumimoji="1" lang="ja-JP" altLang="en-US" sz="600">
              <a:solidFill>
                <a:schemeClr val="dk1"/>
              </a:solidFill>
              <a:effectLst/>
              <a:latin typeface="+mn-lt"/>
              <a:ea typeface="+mn-ea"/>
              <a:cs typeface="+mn-cs"/>
            </a:rPr>
            <a:t>百万円）の減、繰入金（</a:t>
          </a:r>
          <a:r>
            <a:rPr kumimoji="1" lang="en-US" altLang="ja-JP" sz="600">
              <a:solidFill>
                <a:schemeClr val="dk1"/>
              </a:solidFill>
              <a:effectLst/>
              <a:latin typeface="+mn-lt"/>
              <a:ea typeface="+mn-ea"/>
              <a:cs typeface="+mn-cs"/>
            </a:rPr>
            <a:t>▲330</a:t>
          </a:r>
          <a:r>
            <a:rPr kumimoji="1" lang="ja-JP" altLang="en-US" sz="600">
              <a:solidFill>
                <a:schemeClr val="dk1"/>
              </a:solidFill>
              <a:effectLst/>
              <a:latin typeface="+mn-lt"/>
              <a:ea typeface="+mn-ea"/>
              <a:cs typeface="+mn-cs"/>
            </a:rPr>
            <a:t>百万円）の減、繰越金（</a:t>
          </a:r>
          <a:r>
            <a:rPr kumimoji="1" lang="en-US" altLang="ja-JP" sz="600">
              <a:solidFill>
                <a:schemeClr val="dk1"/>
              </a:solidFill>
              <a:effectLst/>
              <a:latin typeface="+mn-lt"/>
              <a:ea typeface="+mn-ea"/>
              <a:cs typeface="+mn-cs"/>
            </a:rPr>
            <a:t>▲355</a:t>
          </a:r>
          <a:r>
            <a:rPr kumimoji="1" lang="ja-JP" altLang="en-US" sz="600">
              <a:solidFill>
                <a:schemeClr val="dk1"/>
              </a:solidFill>
              <a:effectLst/>
              <a:latin typeface="+mn-lt"/>
              <a:ea typeface="+mn-ea"/>
              <a:cs typeface="+mn-cs"/>
            </a:rPr>
            <a:t>百万円）の減が</a:t>
          </a:r>
          <a:r>
            <a:rPr kumimoji="1" lang="ja-JP" altLang="ja-JP" sz="600">
              <a:solidFill>
                <a:schemeClr val="dk1"/>
              </a:solidFill>
              <a:effectLst/>
              <a:latin typeface="+mn-lt"/>
              <a:ea typeface="+mn-ea"/>
              <a:cs typeface="+mn-cs"/>
            </a:rPr>
            <a:t>主な要因</a:t>
          </a:r>
          <a:r>
            <a:rPr kumimoji="1" lang="ja-JP" altLang="en-US" sz="600">
              <a:solidFill>
                <a:schemeClr val="dk1"/>
              </a:solidFill>
              <a:effectLst/>
              <a:latin typeface="+mn-lt"/>
              <a:ea typeface="+mn-ea"/>
              <a:cs typeface="+mn-cs"/>
            </a:rPr>
            <a:t>である。</a:t>
          </a:r>
        </a:p>
        <a:p>
          <a:r>
            <a:rPr kumimoji="1" lang="ja-JP" altLang="en-US" sz="600">
              <a:solidFill>
                <a:schemeClr val="dk1"/>
              </a:solidFill>
              <a:effectLst/>
              <a:latin typeface="+mn-lt"/>
              <a:ea typeface="+mn-ea"/>
              <a:cs typeface="+mn-cs"/>
            </a:rPr>
            <a:t>　国庫支出金については、主に新型コロナウイルスの</a:t>
          </a:r>
          <a:r>
            <a:rPr kumimoji="1" lang="en-US" altLang="ja-JP" sz="600">
              <a:solidFill>
                <a:schemeClr val="dk1"/>
              </a:solidFill>
              <a:effectLst/>
              <a:latin typeface="+mn-lt"/>
              <a:ea typeface="+mn-ea"/>
              <a:cs typeface="+mn-cs"/>
            </a:rPr>
            <a:t>5</a:t>
          </a:r>
          <a:r>
            <a:rPr kumimoji="1" lang="ja-JP" altLang="en-US" sz="600">
              <a:solidFill>
                <a:schemeClr val="dk1"/>
              </a:solidFill>
              <a:effectLst/>
              <a:latin typeface="+mn-lt"/>
              <a:ea typeface="+mn-ea"/>
              <a:cs typeface="+mn-cs"/>
            </a:rPr>
            <a:t>類感染症移行に伴うワクチン接種会場の終了、電力・ガス・食料品等価格高騰緊急支援給付金等の</a:t>
          </a:r>
          <a:r>
            <a:rPr kumimoji="1" lang="en-US" altLang="ja-JP" sz="600">
              <a:solidFill>
                <a:schemeClr val="dk1"/>
              </a:solidFill>
              <a:effectLst/>
              <a:latin typeface="+mn-lt"/>
              <a:ea typeface="+mn-ea"/>
              <a:cs typeface="+mn-cs"/>
            </a:rPr>
            <a:t>R4</a:t>
          </a:r>
          <a:r>
            <a:rPr kumimoji="1" lang="ja-JP" altLang="en-US" sz="600">
              <a:solidFill>
                <a:schemeClr val="dk1"/>
              </a:solidFill>
              <a:effectLst/>
              <a:latin typeface="+mn-lt"/>
              <a:ea typeface="+mn-ea"/>
              <a:cs typeface="+mn-cs"/>
            </a:rPr>
            <a:t>実施の各給付事業の終了、新型コロナウイルス感染症対応地方創生臨時交付金の減等により、前年度と比べ</a:t>
          </a:r>
          <a:r>
            <a:rPr kumimoji="1" lang="en-US" altLang="ja-JP" sz="600">
              <a:solidFill>
                <a:schemeClr val="dk1"/>
              </a:solidFill>
              <a:effectLst/>
              <a:latin typeface="+mn-lt"/>
              <a:ea typeface="+mn-ea"/>
              <a:cs typeface="+mn-cs"/>
            </a:rPr>
            <a:t>470,720</a:t>
          </a:r>
          <a:r>
            <a:rPr kumimoji="1" lang="ja-JP" altLang="en-US" sz="600">
              <a:solidFill>
                <a:schemeClr val="dk1"/>
              </a:solidFill>
              <a:effectLst/>
              <a:latin typeface="+mn-lt"/>
              <a:ea typeface="+mn-ea"/>
              <a:cs typeface="+mn-cs"/>
            </a:rPr>
            <a:t>千円の減となった。</a:t>
          </a:r>
        </a:p>
        <a:p>
          <a:r>
            <a:rPr kumimoji="1" lang="ja-JP" altLang="en-US" sz="600">
              <a:solidFill>
                <a:schemeClr val="dk1"/>
              </a:solidFill>
              <a:effectLst/>
              <a:latin typeface="+mn-lt"/>
              <a:ea typeface="+mn-ea"/>
              <a:cs typeface="+mn-cs"/>
            </a:rPr>
            <a:t>　繰入金については、 道の駅月見の里南濃に係る用地買収の財源に充てるため公共施設整備基金を</a:t>
          </a:r>
          <a:r>
            <a:rPr kumimoji="1" lang="en-US" altLang="ja-JP" sz="600">
              <a:solidFill>
                <a:schemeClr val="dk1"/>
              </a:solidFill>
              <a:effectLst/>
              <a:latin typeface="+mn-lt"/>
              <a:ea typeface="+mn-ea"/>
              <a:cs typeface="+mn-cs"/>
            </a:rPr>
            <a:t>185,382</a:t>
          </a:r>
          <a:r>
            <a:rPr kumimoji="1" lang="ja-JP" altLang="en-US" sz="600">
              <a:solidFill>
                <a:schemeClr val="dk1"/>
              </a:solidFill>
              <a:effectLst/>
              <a:latin typeface="+mn-lt"/>
              <a:ea typeface="+mn-ea"/>
              <a:cs typeface="+mn-cs"/>
            </a:rPr>
            <a:t>千円取り崩したものの、令和</a:t>
          </a:r>
          <a:r>
            <a:rPr kumimoji="1" lang="en-US" altLang="ja-JP" sz="600">
              <a:solidFill>
                <a:schemeClr val="dk1"/>
              </a:solidFill>
              <a:effectLst/>
              <a:latin typeface="+mn-lt"/>
              <a:ea typeface="+mn-ea"/>
              <a:cs typeface="+mn-cs"/>
            </a:rPr>
            <a:t>4</a:t>
          </a:r>
          <a:r>
            <a:rPr kumimoji="1" lang="ja-JP" altLang="en-US" sz="600">
              <a:solidFill>
                <a:schemeClr val="dk1"/>
              </a:solidFill>
              <a:effectLst/>
              <a:latin typeface="+mn-lt"/>
              <a:ea typeface="+mn-ea"/>
              <a:cs typeface="+mn-cs"/>
            </a:rPr>
            <a:t>年度における介護保険施設民営化に伴う企業債の繰上償還に係る負担金の財源とするための減債基金取崩の減</a:t>
          </a:r>
          <a:r>
            <a:rPr kumimoji="1" lang="en-US" altLang="ja-JP" sz="600">
              <a:solidFill>
                <a:schemeClr val="dk1"/>
              </a:solidFill>
              <a:effectLst/>
              <a:latin typeface="+mn-lt"/>
              <a:ea typeface="+mn-ea"/>
              <a:cs typeface="+mn-cs"/>
            </a:rPr>
            <a:t>(▲365,893</a:t>
          </a:r>
          <a:r>
            <a:rPr kumimoji="1" lang="ja-JP" altLang="en-US" sz="600">
              <a:solidFill>
                <a:schemeClr val="dk1"/>
              </a:solidFill>
              <a:effectLst/>
              <a:latin typeface="+mn-lt"/>
              <a:ea typeface="+mn-ea"/>
              <a:cs typeface="+mn-cs"/>
            </a:rPr>
            <a:t>千円</a:t>
          </a:r>
          <a:r>
            <a:rPr kumimoji="1" lang="en-US" altLang="ja-JP" sz="600">
              <a:solidFill>
                <a:schemeClr val="dk1"/>
              </a:solidFill>
              <a:effectLst/>
              <a:latin typeface="+mn-lt"/>
              <a:ea typeface="+mn-ea"/>
              <a:cs typeface="+mn-cs"/>
            </a:rPr>
            <a:t>)</a:t>
          </a:r>
          <a:r>
            <a:rPr kumimoji="1" lang="ja-JP" altLang="en-US" sz="600">
              <a:solidFill>
                <a:schemeClr val="dk1"/>
              </a:solidFill>
              <a:effectLst/>
              <a:latin typeface="+mn-lt"/>
              <a:ea typeface="+mn-ea"/>
              <a:cs typeface="+mn-cs"/>
            </a:rPr>
            <a:t>をはじめ、環境施設整備基金など他の基金の取り崩しの減等により、全体として昨年度と比べ</a:t>
          </a:r>
          <a:r>
            <a:rPr kumimoji="1" lang="en-US" altLang="ja-JP" sz="600">
              <a:solidFill>
                <a:schemeClr val="dk1"/>
              </a:solidFill>
              <a:effectLst/>
              <a:latin typeface="+mn-lt"/>
              <a:ea typeface="+mn-ea"/>
              <a:cs typeface="+mn-cs"/>
            </a:rPr>
            <a:t>330,328</a:t>
          </a:r>
          <a:r>
            <a:rPr kumimoji="1" lang="ja-JP" altLang="en-US" sz="600">
              <a:solidFill>
                <a:schemeClr val="dk1"/>
              </a:solidFill>
              <a:effectLst/>
              <a:latin typeface="+mn-lt"/>
              <a:ea typeface="+mn-ea"/>
              <a:cs typeface="+mn-cs"/>
            </a:rPr>
            <a:t>千円の減となった。繰越金については、昨年度と比べ</a:t>
          </a:r>
          <a:r>
            <a:rPr kumimoji="1" lang="en-US" altLang="ja-JP" sz="600">
              <a:solidFill>
                <a:schemeClr val="dk1"/>
              </a:solidFill>
              <a:effectLst/>
              <a:latin typeface="+mn-lt"/>
              <a:ea typeface="+mn-ea"/>
              <a:cs typeface="+mn-cs"/>
            </a:rPr>
            <a:t>355,279</a:t>
          </a:r>
          <a:r>
            <a:rPr kumimoji="1" lang="ja-JP" altLang="en-US" sz="600">
              <a:solidFill>
                <a:schemeClr val="dk1"/>
              </a:solidFill>
              <a:effectLst/>
              <a:latin typeface="+mn-lt"/>
              <a:ea typeface="+mn-ea"/>
              <a:cs typeface="+mn-cs"/>
            </a:rPr>
            <a:t>千円の減となった。</a:t>
          </a:r>
        </a:p>
        <a:p>
          <a:r>
            <a:rPr kumimoji="1" lang="ja-JP" altLang="en-US" sz="600">
              <a:solidFill>
                <a:schemeClr val="dk1"/>
              </a:solidFill>
              <a:effectLst/>
              <a:latin typeface="+mn-lt"/>
              <a:ea typeface="+mn-ea"/>
              <a:cs typeface="+mn-cs"/>
            </a:rPr>
            <a:t>　一方、増加要因として、岐阜県土地開発公社に対する貸付金の償還</a:t>
          </a:r>
          <a:r>
            <a:rPr kumimoji="1" lang="en-US" altLang="ja-JP" sz="600">
              <a:solidFill>
                <a:schemeClr val="dk1"/>
              </a:solidFill>
              <a:effectLst/>
              <a:latin typeface="+mn-lt"/>
              <a:ea typeface="+mn-ea"/>
              <a:cs typeface="+mn-cs"/>
            </a:rPr>
            <a:t>(400,000</a:t>
          </a:r>
          <a:r>
            <a:rPr kumimoji="1" lang="ja-JP" altLang="en-US" sz="600">
              <a:solidFill>
                <a:schemeClr val="dk1"/>
              </a:solidFill>
              <a:effectLst/>
              <a:latin typeface="+mn-lt"/>
              <a:ea typeface="+mn-ea"/>
              <a:cs typeface="+mn-cs"/>
            </a:rPr>
            <a:t>千円</a:t>
          </a:r>
          <a:r>
            <a:rPr kumimoji="1" lang="en-US" altLang="ja-JP" sz="600">
              <a:solidFill>
                <a:schemeClr val="dk1"/>
              </a:solidFill>
              <a:effectLst/>
              <a:latin typeface="+mn-lt"/>
              <a:ea typeface="+mn-ea"/>
              <a:cs typeface="+mn-cs"/>
            </a:rPr>
            <a:t>)</a:t>
          </a:r>
          <a:r>
            <a:rPr kumimoji="1" lang="ja-JP" altLang="en-US" sz="600">
              <a:solidFill>
                <a:schemeClr val="dk1"/>
              </a:solidFill>
              <a:effectLst/>
              <a:latin typeface="+mn-lt"/>
              <a:ea typeface="+mn-ea"/>
              <a:cs typeface="+mn-cs"/>
            </a:rPr>
            <a:t>、</a:t>
          </a:r>
          <a:r>
            <a:rPr kumimoji="1" lang="en-US" altLang="ja-JP" sz="600">
              <a:solidFill>
                <a:schemeClr val="dk1"/>
              </a:solidFill>
              <a:effectLst/>
              <a:latin typeface="+mn-lt"/>
              <a:ea typeface="+mn-ea"/>
              <a:cs typeface="+mn-cs"/>
            </a:rPr>
            <a:t>R4</a:t>
          </a:r>
          <a:r>
            <a:rPr kumimoji="1" lang="ja-JP" altLang="en-US" sz="600">
              <a:solidFill>
                <a:schemeClr val="dk1"/>
              </a:solidFill>
              <a:effectLst/>
              <a:latin typeface="+mn-lt"/>
              <a:ea typeface="+mn-ea"/>
              <a:cs typeface="+mn-cs"/>
            </a:rPr>
            <a:t>末の介護保険施設の民営化により廃止した特別会計の清算金等</a:t>
          </a:r>
          <a:r>
            <a:rPr kumimoji="1" lang="en-US" altLang="ja-JP" sz="600">
              <a:solidFill>
                <a:schemeClr val="dk1"/>
              </a:solidFill>
              <a:effectLst/>
              <a:latin typeface="+mn-lt"/>
              <a:ea typeface="+mn-ea"/>
              <a:cs typeface="+mn-cs"/>
            </a:rPr>
            <a:t>(237,291</a:t>
          </a:r>
          <a:r>
            <a:rPr kumimoji="1" lang="ja-JP" altLang="en-US" sz="600">
              <a:solidFill>
                <a:schemeClr val="dk1"/>
              </a:solidFill>
              <a:effectLst/>
              <a:latin typeface="+mn-lt"/>
              <a:ea typeface="+mn-ea"/>
              <a:cs typeface="+mn-cs"/>
            </a:rPr>
            <a:t>千円</a:t>
          </a:r>
          <a:r>
            <a:rPr kumimoji="1" lang="en-US" altLang="ja-JP" sz="600">
              <a:solidFill>
                <a:schemeClr val="dk1"/>
              </a:solidFill>
              <a:effectLst/>
              <a:latin typeface="+mn-lt"/>
              <a:ea typeface="+mn-ea"/>
              <a:cs typeface="+mn-cs"/>
            </a:rPr>
            <a:t>)</a:t>
          </a:r>
          <a:r>
            <a:rPr kumimoji="1" lang="ja-JP" altLang="en-US" sz="600">
              <a:solidFill>
                <a:schemeClr val="dk1"/>
              </a:solidFill>
              <a:effectLst/>
              <a:latin typeface="+mn-lt"/>
              <a:ea typeface="+mn-ea"/>
              <a:cs typeface="+mn-cs"/>
            </a:rPr>
            <a:t>を一般会計に引き継いで歳入したこと等の単年度限りの要因による諸収入の増</a:t>
          </a:r>
          <a:r>
            <a:rPr kumimoji="1" lang="en-US" altLang="ja-JP" sz="600">
              <a:solidFill>
                <a:schemeClr val="dk1"/>
              </a:solidFill>
              <a:effectLst/>
              <a:latin typeface="+mn-lt"/>
              <a:ea typeface="+mn-ea"/>
              <a:cs typeface="+mn-cs"/>
            </a:rPr>
            <a:t>(</a:t>
          </a:r>
          <a:r>
            <a:rPr kumimoji="1" lang="ja-JP" altLang="en-US" sz="600">
              <a:solidFill>
                <a:schemeClr val="dk1"/>
              </a:solidFill>
              <a:effectLst/>
              <a:latin typeface="+mn-lt"/>
              <a:ea typeface="+mn-ea"/>
              <a:cs typeface="+mn-cs"/>
            </a:rPr>
            <a:t>＋</a:t>
          </a:r>
          <a:r>
            <a:rPr kumimoji="1" lang="en-US" altLang="ja-JP" sz="600">
              <a:solidFill>
                <a:schemeClr val="dk1"/>
              </a:solidFill>
              <a:effectLst/>
              <a:latin typeface="+mn-lt"/>
              <a:ea typeface="+mn-ea"/>
              <a:cs typeface="+mn-cs"/>
            </a:rPr>
            <a:t>601,953</a:t>
          </a:r>
          <a:r>
            <a:rPr kumimoji="1" lang="ja-JP" altLang="en-US" sz="600">
              <a:solidFill>
                <a:schemeClr val="dk1"/>
              </a:solidFill>
              <a:effectLst/>
              <a:latin typeface="+mn-lt"/>
              <a:ea typeface="+mn-ea"/>
              <a:cs typeface="+mn-cs"/>
            </a:rPr>
            <a:t>千円</a:t>
          </a:r>
          <a:r>
            <a:rPr kumimoji="1" lang="en-US" altLang="ja-JP" sz="600">
              <a:solidFill>
                <a:schemeClr val="dk1"/>
              </a:solidFill>
              <a:effectLst/>
              <a:latin typeface="+mn-lt"/>
              <a:ea typeface="+mn-ea"/>
              <a:cs typeface="+mn-cs"/>
            </a:rPr>
            <a:t>)</a:t>
          </a:r>
          <a:r>
            <a:rPr kumimoji="1" lang="ja-JP" altLang="en-US" sz="600">
              <a:solidFill>
                <a:schemeClr val="dk1"/>
              </a:solidFill>
              <a:effectLst/>
              <a:latin typeface="+mn-lt"/>
              <a:ea typeface="+mn-ea"/>
              <a:cs typeface="+mn-cs"/>
            </a:rPr>
            <a:t>、海津地区小学校の統合整備、新たな子育て支援拠点施設「こども未来館」の整備、歴史民俗資料館リニューアル工事等の大規模事業の実施による地方債の増</a:t>
          </a:r>
          <a:r>
            <a:rPr kumimoji="1" lang="en-US" altLang="ja-JP" sz="600">
              <a:solidFill>
                <a:schemeClr val="dk1"/>
              </a:solidFill>
              <a:effectLst/>
              <a:latin typeface="+mn-lt"/>
              <a:ea typeface="+mn-ea"/>
              <a:cs typeface="+mn-cs"/>
            </a:rPr>
            <a:t>(</a:t>
          </a:r>
          <a:r>
            <a:rPr kumimoji="1" lang="ja-JP" altLang="en-US" sz="600">
              <a:solidFill>
                <a:schemeClr val="dk1"/>
              </a:solidFill>
              <a:effectLst/>
              <a:latin typeface="+mn-lt"/>
              <a:ea typeface="+mn-ea"/>
              <a:cs typeface="+mn-cs"/>
            </a:rPr>
            <a:t>＋</a:t>
          </a:r>
          <a:r>
            <a:rPr kumimoji="1" lang="en-US" altLang="ja-JP" sz="600">
              <a:solidFill>
                <a:schemeClr val="dk1"/>
              </a:solidFill>
              <a:effectLst/>
              <a:latin typeface="+mn-lt"/>
              <a:ea typeface="+mn-ea"/>
              <a:cs typeface="+mn-cs"/>
            </a:rPr>
            <a:t>290,100</a:t>
          </a:r>
          <a:r>
            <a:rPr kumimoji="1" lang="ja-JP" altLang="en-US" sz="600">
              <a:solidFill>
                <a:schemeClr val="dk1"/>
              </a:solidFill>
              <a:effectLst/>
              <a:latin typeface="+mn-lt"/>
              <a:ea typeface="+mn-ea"/>
              <a:cs typeface="+mn-cs"/>
            </a:rPr>
            <a:t>千円</a:t>
          </a:r>
          <a:r>
            <a:rPr kumimoji="1" lang="en-US" altLang="ja-JP" sz="600">
              <a:solidFill>
                <a:schemeClr val="dk1"/>
              </a:solidFill>
              <a:effectLst/>
              <a:latin typeface="+mn-lt"/>
              <a:ea typeface="+mn-ea"/>
              <a:cs typeface="+mn-cs"/>
            </a:rPr>
            <a:t>)</a:t>
          </a:r>
          <a:r>
            <a:rPr kumimoji="1" lang="ja-JP" altLang="en-US" sz="600">
              <a:solidFill>
                <a:schemeClr val="dk1"/>
              </a:solidFill>
              <a:effectLst/>
              <a:latin typeface="+mn-lt"/>
              <a:ea typeface="+mn-ea"/>
              <a:cs typeface="+mn-cs"/>
            </a:rPr>
            <a:t>があるものの、減少要因が増加要因を上回ったことにより、全体として</a:t>
          </a:r>
          <a:r>
            <a:rPr kumimoji="1" lang="en-US" altLang="ja-JP" sz="600">
              <a:solidFill>
                <a:schemeClr val="dk1"/>
              </a:solidFill>
              <a:effectLst/>
              <a:latin typeface="+mn-lt"/>
              <a:ea typeface="+mn-ea"/>
              <a:cs typeface="+mn-cs"/>
            </a:rPr>
            <a:t>331,368</a:t>
          </a:r>
          <a:r>
            <a:rPr kumimoji="1" lang="ja-JP" altLang="en-US" sz="600">
              <a:solidFill>
                <a:schemeClr val="dk1"/>
              </a:solidFill>
              <a:effectLst/>
              <a:latin typeface="+mn-lt"/>
              <a:ea typeface="+mn-ea"/>
              <a:cs typeface="+mn-cs"/>
            </a:rPr>
            <a:t>千円の減となった。</a:t>
          </a:r>
          <a:r>
            <a:rPr kumimoji="1" lang="ja-JP" altLang="ja-JP" sz="600">
              <a:solidFill>
                <a:schemeClr val="dk1"/>
              </a:solidFill>
              <a:effectLst/>
              <a:latin typeface="+mn-lt"/>
              <a:ea typeface="+mn-ea"/>
              <a:cs typeface="+mn-cs"/>
            </a:rPr>
            <a:t>実質単年度収支額は、</a:t>
          </a:r>
          <a:r>
            <a:rPr kumimoji="1" lang="en-US" altLang="ja-JP" sz="600">
              <a:solidFill>
                <a:schemeClr val="dk1"/>
              </a:solidFill>
              <a:effectLst/>
              <a:latin typeface="+mn-lt"/>
              <a:ea typeface="+mn-ea"/>
              <a:cs typeface="+mn-cs"/>
            </a:rPr>
            <a:t>399</a:t>
          </a:r>
          <a:r>
            <a:rPr kumimoji="1" lang="ja-JP" altLang="ja-JP" sz="600">
              <a:solidFill>
                <a:schemeClr val="dk1"/>
              </a:solidFill>
              <a:effectLst/>
              <a:latin typeface="+mn-lt"/>
              <a:ea typeface="+mn-ea"/>
              <a:cs typeface="+mn-cs"/>
            </a:rPr>
            <a:t>百万円から</a:t>
          </a:r>
          <a:r>
            <a:rPr kumimoji="1" lang="en-US" altLang="ja-JP" sz="600">
              <a:solidFill>
                <a:schemeClr val="dk1"/>
              </a:solidFill>
              <a:effectLst/>
              <a:latin typeface="+mn-lt"/>
              <a:ea typeface="+mn-ea"/>
              <a:cs typeface="+mn-cs"/>
            </a:rPr>
            <a:t>205</a:t>
          </a:r>
          <a:r>
            <a:rPr kumimoji="1" lang="ja-JP" altLang="ja-JP" sz="600">
              <a:solidFill>
                <a:schemeClr val="dk1"/>
              </a:solidFill>
              <a:effectLst/>
              <a:latin typeface="+mn-lt"/>
              <a:ea typeface="+mn-ea"/>
              <a:cs typeface="+mn-cs"/>
            </a:rPr>
            <a:t>百万円となったものの、</a:t>
          </a:r>
          <a:r>
            <a:rPr kumimoji="0" lang="ja-JP" altLang="en-US" sz="600">
              <a:solidFill>
                <a:schemeClr val="dk1"/>
              </a:solidFill>
              <a:effectLst/>
              <a:latin typeface="+mn-lt"/>
              <a:ea typeface="+mn-ea"/>
              <a:cs typeface="+mn-cs"/>
            </a:rPr>
            <a:t>ここ最近で</a:t>
          </a:r>
          <a:r>
            <a:rPr lang="ja-JP" altLang="ja-JP" sz="600">
              <a:solidFill>
                <a:schemeClr val="dk1"/>
              </a:solidFill>
              <a:effectLst/>
              <a:latin typeface="+mn-lt"/>
              <a:ea typeface="+mn-ea"/>
              <a:cs typeface="+mn-cs"/>
            </a:rPr>
            <a:t>大きく収支は改善している。今後も一定の財政調整基金を確保しながら、健全な財政運営を行っていく。</a:t>
          </a:r>
          <a:endParaRPr lang="ja-JP" altLang="ja-JP" sz="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年度の特別会計及び企業会計の純損益は、国民健康保険特別会計が純利益</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百万円、介護保険特別会計（保険事業勘定）が純利益</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百万円、後期高齢者医療特別会計が純利益</a:t>
          </a:r>
          <a:r>
            <a:rPr kumimoji="1" lang="en-US" altLang="ja-JP" sz="1100" baseline="0">
              <a:solidFill>
                <a:schemeClr val="dk1"/>
              </a:solidFill>
              <a:effectLst/>
              <a:latin typeface="+mn-lt"/>
              <a:ea typeface="+mn-ea"/>
              <a:cs typeface="+mn-cs"/>
            </a:rPr>
            <a:t>19</a:t>
          </a:r>
        </a:p>
        <a:p>
          <a:r>
            <a:rPr kumimoji="1" lang="ja-JP" altLang="ja-JP" sz="1100" baseline="0">
              <a:solidFill>
                <a:schemeClr val="dk1"/>
              </a:solidFill>
              <a:effectLst/>
              <a:latin typeface="+mn-lt"/>
              <a:ea typeface="+mn-ea"/>
              <a:cs typeface="+mn-cs"/>
            </a:rPr>
            <a:t>百万円、</a:t>
          </a:r>
          <a:r>
            <a:rPr kumimoji="1" lang="ja-JP" altLang="ja-JP" sz="1100" baseline="0">
              <a:solidFill>
                <a:sysClr val="windowText" lastClr="000000"/>
              </a:solidFill>
              <a:effectLst/>
              <a:latin typeface="+mn-lt"/>
              <a:ea typeface="+mn-ea"/>
              <a:cs typeface="+mn-cs"/>
            </a:rPr>
            <a:t>水道事業会計が純利益</a:t>
          </a:r>
          <a:r>
            <a:rPr kumimoji="1" lang="en-US" altLang="ja-JP" sz="1100" baseline="0">
              <a:solidFill>
                <a:sysClr val="windowText" lastClr="000000"/>
              </a:solidFill>
              <a:effectLst/>
              <a:latin typeface="+mn-lt"/>
              <a:ea typeface="+mn-ea"/>
              <a:cs typeface="+mn-cs"/>
            </a:rPr>
            <a:t>122</a:t>
          </a:r>
          <a:r>
            <a:rPr kumimoji="1" lang="ja-JP" altLang="ja-JP" sz="1100" baseline="0">
              <a:solidFill>
                <a:sysClr val="windowText" lastClr="000000"/>
              </a:solidFill>
              <a:effectLst/>
              <a:latin typeface="+mn-lt"/>
              <a:ea typeface="+mn-ea"/>
              <a:cs typeface="+mn-cs"/>
            </a:rPr>
            <a:t>百万円、下水道事業会計が</a:t>
          </a:r>
          <a:r>
            <a:rPr kumimoji="1" lang="en-US" altLang="ja-JP" sz="1100" baseline="0">
              <a:solidFill>
                <a:sysClr val="windowText" lastClr="000000"/>
              </a:solidFill>
              <a:effectLst/>
              <a:latin typeface="+mn-lt"/>
              <a:ea typeface="+mn-ea"/>
              <a:cs typeface="+mn-cs"/>
            </a:rPr>
            <a:t>10</a:t>
          </a:r>
          <a:r>
            <a:rPr kumimoji="1" lang="ja-JP" altLang="ja-JP" sz="1100" baseline="0">
              <a:solidFill>
                <a:sysClr val="windowText" lastClr="000000"/>
              </a:solidFill>
              <a:effectLst/>
              <a:latin typeface="+mn-lt"/>
              <a:ea typeface="+mn-ea"/>
              <a:cs typeface="+mn-cs"/>
            </a:rPr>
            <a:t>百万円となっている。</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標準財政規模比で前年度比較すると、国民健康保険特別会計が</a:t>
          </a:r>
          <a:r>
            <a:rPr kumimoji="1" lang="en-US" altLang="ja-JP" sz="1100">
              <a:solidFill>
                <a:sysClr val="windowText" lastClr="000000"/>
              </a:solidFill>
              <a:effectLst/>
              <a:latin typeface="+mn-lt"/>
              <a:ea typeface="+mn-ea"/>
              <a:cs typeface="+mn-cs"/>
            </a:rPr>
            <a:t>1.48</a:t>
          </a:r>
          <a:r>
            <a:rPr kumimoji="1" lang="ja-JP" altLang="ja-JP" sz="1100">
              <a:solidFill>
                <a:sysClr val="windowText" lastClr="000000"/>
              </a:solidFill>
              <a:effectLst/>
              <a:latin typeface="+mn-lt"/>
              <a:ea typeface="+mn-ea"/>
              <a:cs typeface="+mn-cs"/>
            </a:rPr>
            <a:t>％低下、</a:t>
          </a:r>
          <a:r>
            <a:rPr kumimoji="1" lang="ja-JP" altLang="ja-JP" sz="1100" baseline="0">
              <a:solidFill>
                <a:sysClr val="windowText" lastClr="000000"/>
              </a:solidFill>
              <a:effectLst/>
              <a:latin typeface="+mn-lt"/>
              <a:ea typeface="+mn-ea"/>
              <a:cs typeface="+mn-cs"/>
            </a:rPr>
            <a:t>介護保険特別会計（保険事業勘定）</a:t>
          </a:r>
          <a:r>
            <a:rPr kumimoji="1" lang="ja-JP" altLang="en-US" sz="1100" baseline="0">
              <a:solidFill>
                <a:sysClr val="windowText" lastClr="000000"/>
              </a:solidFill>
              <a:effectLst/>
              <a:latin typeface="+mn-lt"/>
              <a:ea typeface="+mn-ea"/>
              <a:cs typeface="+mn-cs"/>
            </a:rPr>
            <a:t>が</a:t>
          </a:r>
          <a:r>
            <a:rPr kumimoji="1" lang="en-US" altLang="ja-JP" sz="1100" baseline="0">
              <a:solidFill>
                <a:sysClr val="windowText" lastClr="000000"/>
              </a:solidFill>
              <a:effectLst/>
              <a:latin typeface="+mn-lt"/>
              <a:ea typeface="+mn-ea"/>
              <a:cs typeface="+mn-cs"/>
            </a:rPr>
            <a:t>3.76</a:t>
          </a:r>
          <a:r>
            <a:rPr kumimoji="1" lang="ja-JP" altLang="en-US" sz="1100" baseline="0">
              <a:solidFill>
                <a:sysClr val="windowText" lastClr="000000"/>
              </a:solidFill>
              <a:effectLst/>
              <a:latin typeface="+mn-lt"/>
              <a:ea typeface="+mn-ea"/>
              <a:cs typeface="+mn-cs"/>
            </a:rPr>
            <a:t>％低下、水道事業</a:t>
          </a:r>
          <a:r>
            <a:rPr kumimoji="1" lang="ja-JP" altLang="ja-JP" sz="1100" baseline="0">
              <a:solidFill>
                <a:sysClr val="windowText" lastClr="000000"/>
              </a:solidFill>
              <a:effectLst/>
              <a:latin typeface="+mn-lt"/>
              <a:ea typeface="+mn-ea"/>
              <a:cs typeface="+mn-cs"/>
            </a:rPr>
            <a:t>会計が</a:t>
          </a:r>
          <a:r>
            <a:rPr kumimoji="1" lang="en-US" altLang="ja-JP" sz="1100" baseline="0">
              <a:solidFill>
                <a:sysClr val="windowText" lastClr="000000"/>
              </a:solidFill>
              <a:effectLst/>
              <a:latin typeface="+mn-lt"/>
              <a:ea typeface="+mn-ea"/>
              <a:cs typeface="+mn-cs"/>
            </a:rPr>
            <a:t>1.65</a:t>
          </a:r>
          <a:r>
            <a:rPr kumimoji="1" lang="ja-JP" altLang="ja-JP" sz="1100" baseline="0">
              <a:solidFill>
                <a:sysClr val="windowText" lastClr="000000"/>
              </a:solidFill>
              <a:effectLst/>
              <a:latin typeface="+mn-lt"/>
              <a:ea typeface="+mn-ea"/>
              <a:cs typeface="+mn-cs"/>
            </a:rPr>
            <a:t>％低下している。</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国民健康保険特別会計は基金に</a:t>
          </a:r>
          <a:r>
            <a:rPr kumimoji="1" lang="en-US" altLang="ja-JP" sz="1100">
              <a:solidFill>
                <a:sysClr val="windowText" lastClr="000000"/>
              </a:solidFill>
              <a:effectLst/>
              <a:latin typeface="+mn-lt"/>
              <a:ea typeface="+mn-ea"/>
              <a:cs typeface="+mn-cs"/>
            </a:rPr>
            <a:t>161</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介護保険特別会計（保険事業勘定）</a:t>
          </a:r>
          <a:r>
            <a:rPr kumimoji="1" lang="ja-JP" altLang="en-US" sz="1100" baseline="0">
              <a:solidFill>
                <a:sysClr val="windowText" lastClr="000000"/>
              </a:solidFill>
              <a:effectLst/>
              <a:latin typeface="+mn-lt"/>
              <a:ea typeface="+mn-ea"/>
              <a:cs typeface="+mn-cs"/>
            </a:rPr>
            <a:t>は基金に</a:t>
          </a:r>
          <a:r>
            <a:rPr kumimoji="1" lang="en-US" altLang="ja-JP" sz="1100" baseline="0">
              <a:solidFill>
                <a:sysClr val="windowText" lastClr="000000"/>
              </a:solidFill>
              <a:effectLst/>
              <a:latin typeface="+mn-lt"/>
              <a:ea typeface="+mn-ea"/>
              <a:cs typeface="+mn-cs"/>
            </a:rPr>
            <a:t>371</a:t>
          </a:r>
          <a:r>
            <a:rPr kumimoji="1" lang="ja-JP" altLang="en-US" sz="1100" baseline="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を積み立てたこと、</a:t>
          </a:r>
          <a:r>
            <a:rPr kumimoji="1" lang="ja-JP" altLang="en-US" sz="1100">
              <a:solidFill>
                <a:sysClr val="windowText" lastClr="000000"/>
              </a:solidFill>
              <a:effectLst/>
              <a:latin typeface="+mn-lt"/>
              <a:ea typeface="+mn-ea"/>
              <a:cs typeface="+mn-cs"/>
            </a:rPr>
            <a:t>水道事業会計は給水収益の減少等（前年度比較▲</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が要因となっている。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すべての会計において、連結実績赤字は生じていないが、今後も事務事業の見直し等による支出の抑制に取り組む必要があり、使用料の見直し等による収入の確保など赤字に転じない健全な経営に努め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a:solidFill>
                <a:schemeClr val="dk1"/>
              </a:solidFill>
              <a:effectLst/>
              <a:latin typeface="+mn-lt"/>
              <a:ea typeface="+mn-ea"/>
              <a:cs typeface="+mn-cs"/>
            </a:rPr>
            <a:t>　実質公債費比率は、過去</a:t>
          </a:r>
          <a:r>
            <a:rPr lang="en-US" altLang="ja-JP" sz="900" b="0">
              <a:solidFill>
                <a:schemeClr val="dk1"/>
              </a:solidFill>
              <a:effectLst/>
              <a:latin typeface="+mn-lt"/>
              <a:ea typeface="+mn-ea"/>
              <a:cs typeface="+mn-cs"/>
            </a:rPr>
            <a:t>3</a:t>
          </a:r>
          <a:r>
            <a:rPr lang="ja-JP" altLang="en-US" sz="900" b="0">
              <a:solidFill>
                <a:schemeClr val="dk1"/>
              </a:solidFill>
              <a:effectLst/>
              <a:latin typeface="+mn-lt"/>
              <a:ea typeface="+mn-ea"/>
              <a:cs typeface="+mn-cs"/>
            </a:rPr>
            <a:t>か年における単年度の平均値を用いるため、</a:t>
          </a:r>
          <a:r>
            <a:rPr lang="ja-JP" altLang="ja-JP" sz="900" b="0">
              <a:solidFill>
                <a:schemeClr val="dk1"/>
              </a:solidFill>
              <a:effectLst/>
              <a:latin typeface="+mn-lt"/>
              <a:ea typeface="+mn-ea"/>
              <a:cs typeface="+mn-cs"/>
            </a:rPr>
            <a:t>分子を構成する数値について</a:t>
          </a:r>
          <a:r>
            <a:rPr lang="ja-JP" altLang="en-US" sz="900" b="0">
              <a:solidFill>
                <a:schemeClr val="dk1"/>
              </a:solidFill>
              <a:effectLst/>
              <a:latin typeface="+mn-lt"/>
              <a:ea typeface="+mn-ea"/>
              <a:cs typeface="+mn-cs"/>
            </a:rPr>
            <a:t>は、</a:t>
          </a:r>
          <a:r>
            <a:rPr lang="ja-JP" altLang="ja-JP" sz="900" b="0">
              <a:solidFill>
                <a:schemeClr val="dk1"/>
              </a:solidFill>
              <a:effectLst/>
              <a:latin typeface="+mn-lt"/>
              <a:ea typeface="+mn-ea"/>
              <a:cs typeface="+mn-cs"/>
            </a:rPr>
            <a:t>令和</a:t>
          </a:r>
          <a:r>
            <a:rPr lang="en-US" altLang="ja-JP" sz="900" b="0">
              <a:solidFill>
                <a:schemeClr val="dk1"/>
              </a:solidFill>
              <a:effectLst/>
              <a:latin typeface="+mn-lt"/>
              <a:ea typeface="+mn-ea"/>
              <a:cs typeface="+mn-cs"/>
            </a:rPr>
            <a:t>5</a:t>
          </a:r>
          <a:r>
            <a:rPr lang="ja-JP" altLang="ja-JP" sz="900" b="0">
              <a:solidFill>
                <a:schemeClr val="dk1"/>
              </a:solidFill>
              <a:effectLst/>
              <a:latin typeface="+mn-lt"/>
              <a:ea typeface="+mn-ea"/>
              <a:cs typeface="+mn-cs"/>
            </a:rPr>
            <a:t>年度の数値と除外した令和</a:t>
          </a:r>
          <a:r>
            <a:rPr lang="en-US" altLang="ja-JP" sz="900" b="0">
              <a:solidFill>
                <a:schemeClr val="dk1"/>
              </a:solidFill>
              <a:effectLst/>
              <a:latin typeface="+mn-lt"/>
              <a:ea typeface="+mn-ea"/>
              <a:cs typeface="+mn-cs"/>
            </a:rPr>
            <a:t>2</a:t>
          </a:r>
          <a:r>
            <a:rPr lang="ja-JP" altLang="ja-JP" sz="900" b="0">
              <a:solidFill>
                <a:schemeClr val="dk1"/>
              </a:solidFill>
              <a:effectLst/>
              <a:latin typeface="+mn-lt"/>
              <a:ea typeface="+mn-ea"/>
              <a:cs typeface="+mn-cs"/>
            </a:rPr>
            <a:t>年度の数値を比較すると、</a:t>
          </a:r>
          <a:r>
            <a:rPr lang="ja-JP" altLang="en-US" sz="900" b="0">
              <a:solidFill>
                <a:schemeClr val="dk1"/>
              </a:solidFill>
              <a:effectLst/>
              <a:latin typeface="+mn-lt"/>
              <a:ea typeface="+mn-ea"/>
              <a:cs typeface="+mn-cs"/>
            </a:rPr>
            <a:t>約</a:t>
          </a:r>
          <a:r>
            <a:rPr lang="en-US" altLang="ja-JP" sz="900" b="0">
              <a:solidFill>
                <a:schemeClr val="dk1"/>
              </a:solidFill>
              <a:effectLst/>
              <a:latin typeface="+mn-lt"/>
              <a:ea typeface="+mn-ea"/>
              <a:cs typeface="+mn-cs"/>
            </a:rPr>
            <a:t>140</a:t>
          </a:r>
          <a:r>
            <a:rPr lang="ja-JP" altLang="en-US" sz="900" b="0">
              <a:solidFill>
                <a:schemeClr val="dk1"/>
              </a:solidFill>
              <a:effectLst/>
              <a:latin typeface="+mn-lt"/>
              <a:ea typeface="+mn-ea"/>
              <a:cs typeface="+mn-cs"/>
            </a:rPr>
            <a:t>百万円</a:t>
          </a:r>
          <a:r>
            <a:rPr lang="ja-JP" altLang="ja-JP" sz="900" b="0">
              <a:solidFill>
                <a:schemeClr val="dk1"/>
              </a:solidFill>
              <a:effectLst/>
              <a:latin typeface="+mn-lt"/>
              <a:ea typeface="+mn-ea"/>
              <a:cs typeface="+mn-cs"/>
            </a:rPr>
            <a:t>減少している。</a:t>
          </a:r>
          <a:endParaRPr lang="en-US" altLang="ja-JP" sz="900" b="0">
            <a:solidFill>
              <a:schemeClr val="dk1"/>
            </a:solidFill>
            <a:effectLst/>
            <a:latin typeface="+mn-lt"/>
            <a:ea typeface="+mn-ea"/>
            <a:cs typeface="+mn-cs"/>
          </a:endParaRPr>
        </a:p>
        <a:p>
          <a:r>
            <a:rPr lang="ja-JP" altLang="en-US" sz="900" b="0">
              <a:solidFill>
                <a:schemeClr val="dk1"/>
              </a:solidFill>
              <a:effectLst/>
              <a:latin typeface="+mn-lt"/>
              <a:ea typeface="+mn-ea"/>
              <a:cs typeface="+mn-cs"/>
            </a:rPr>
            <a:t>　分子の構造をみてみると、振興事業基金造成事業（令和</a:t>
          </a:r>
          <a:r>
            <a:rPr lang="en-US" altLang="ja-JP" sz="900" b="0">
              <a:solidFill>
                <a:schemeClr val="dk1"/>
              </a:solidFill>
              <a:effectLst/>
              <a:latin typeface="+mn-lt"/>
              <a:ea typeface="+mn-ea"/>
              <a:cs typeface="+mn-cs"/>
            </a:rPr>
            <a:t>4</a:t>
          </a:r>
          <a:r>
            <a:rPr lang="ja-JP" altLang="en-US" sz="900" b="0">
              <a:solidFill>
                <a:schemeClr val="dk1"/>
              </a:solidFill>
              <a:effectLst/>
              <a:latin typeface="+mn-lt"/>
              <a:ea typeface="+mn-ea"/>
              <a:cs typeface="+mn-cs"/>
            </a:rPr>
            <a:t>年度：</a:t>
          </a:r>
          <a:r>
            <a:rPr lang="en-US" altLang="ja-JP" sz="900" b="0">
              <a:solidFill>
                <a:schemeClr val="dk1"/>
              </a:solidFill>
              <a:effectLst/>
              <a:latin typeface="+mn-lt"/>
              <a:ea typeface="+mn-ea"/>
              <a:cs typeface="+mn-cs"/>
            </a:rPr>
            <a:t>800</a:t>
          </a:r>
          <a:r>
            <a:rPr lang="ja-JP" altLang="en-US" sz="900" b="0">
              <a:solidFill>
                <a:schemeClr val="dk1"/>
              </a:solidFill>
              <a:effectLst/>
              <a:latin typeface="+mn-lt"/>
              <a:ea typeface="+mn-ea"/>
              <a:cs typeface="+mn-cs"/>
            </a:rPr>
            <a:t>百万円借入）、化学消防車両購入事業（令和</a:t>
          </a:r>
          <a:r>
            <a:rPr lang="en-US" altLang="ja-JP" sz="900" b="0">
              <a:solidFill>
                <a:schemeClr val="dk1"/>
              </a:solidFill>
              <a:effectLst/>
              <a:latin typeface="+mn-lt"/>
              <a:ea typeface="+mn-ea"/>
              <a:cs typeface="+mn-cs"/>
            </a:rPr>
            <a:t>3</a:t>
          </a:r>
          <a:r>
            <a:rPr lang="ja-JP" altLang="en-US" sz="900" b="0">
              <a:solidFill>
                <a:schemeClr val="dk1"/>
              </a:solidFill>
              <a:effectLst/>
              <a:latin typeface="+mn-lt"/>
              <a:ea typeface="+mn-ea"/>
              <a:cs typeface="+mn-cs"/>
            </a:rPr>
            <a:t>年度：</a:t>
          </a:r>
          <a:r>
            <a:rPr lang="en-US" altLang="ja-JP" sz="900" b="0">
              <a:solidFill>
                <a:schemeClr val="dk1"/>
              </a:solidFill>
              <a:effectLst/>
              <a:latin typeface="+mn-lt"/>
              <a:ea typeface="+mn-ea"/>
              <a:cs typeface="+mn-cs"/>
            </a:rPr>
            <a:t>41</a:t>
          </a:r>
          <a:r>
            <a:rPr lang="ja-JP" altLang="en-US" sz="900" b="0">
              <a:solidFill>
                <a:schemeClr val="dk1"/>
              </a:solidFill>
              <a:effectLst/>
              <a:latin typeface="+mn-lt"/>
              <a:ea typeface="+mn-ea"/>
              <a:cs typeface="+mn-cs"/>
            </a:rPr>
            <a:t>百万円借入）、海津苑改修事業（令和元年度：</a:t>
          </a:r>
          <a:r>
            <a:rPr lang="en-US" altLang="ja-JP" sz="900" b="0">
              <a:solidFill>
                <a:schemeClr val="dk1"/>
              </a:solidFill>
              <a:effectLst/>
              <a:latin typeface="+mn-lt"/>
              <a:ea typeface="+mn-ea"/>
              <a:cs typeface="+mn-cs"/>
            </a:rPr>
            <a:t>210</a:t>
          </a:r>
          <a:r>
            <a:rPr lang="ja-JP" altLang="en-US" sz="900" b="0">
              <a:solidFill>
                <a:schemeClr val="dk1"/>
              </a:solidFill>
              <a:effectLst/>
              <a:latin typeface="+mn-lt"/>
              <a:ea typeface="+mn-ea"/>
              <a:cs typeface="+mn-cs"/>
            </a:rPr>
            <a:t>百万円借入）等の大型事業に係る合併特例事業債の借入れについて、令和</a:t>
          </a:r>
          <a:r>
            <a:rPr lang="en-US" altLang="ja-JP" sz="900" b="0">
              <a:solidFill>
                <a:schemeClr val="dk1"/>
              </a:solidFill>
              <a:effectLst/>
              <a:latin typeface="+mn-lt"/>
              <a:ea typeface="+mn-ea"/>
              <a:cs typeface="+mn-cs"/>
            </a:rPr>
            <a:t>5</a:t>
          </a:r>
          <a:r>
            <a:rPr lang="ja-JP" altLang="en-US" sz="900" b="0">
              <a:solidFill>
                <a:schemeClr val="dk1"/>
              </a:solidFill>
              <a:effectLst/>
              <a:latin typeface="+mn-lt"/>
              <a:ea typeface="+mn-ea"/>
              <a:cs typeface="+mn-cs"/>
            </a:rPr>
            <a:t>年度より償還が本格化（据置期間の終了）したことにより元利償還金は増加</a:t>
          </a:r>
          <a:r>
            <a:rPr lang="ja-JP" altLang="ja-JP" sz="900" b="0">
              <a:solidFill>
                <a:schemeClr val="dk1"/>
              </a:solidFill>
              <a:effectLst/>
              <a:latin typeface="+mn-lt"/>
              <a:ea typeface="+mn-ea"/>
              <a:cs typeface="+mn-cs"/>
            </a:rPr>
            <a:t>した</a:t>
          </a:r>
          <a:r>
            <a:rPr lang="ja-JP" altLang="en-US" sz="900" b="0">
              <a:solidFill>
                <a:schemeClr val="dk1"/>
              </a:solidFill>
              <a:effectLst/>
              <a:latin typeface="+mn-lt"/>
              <a:ea typeface="+mn-ea"/>
              <a:cs typeface="+mn-cs"/>
            </a:rPr>
            <a:t>。</a:t>
          </a:r>
          <a:endParaRPr lang="en-US" altLang="ja-JP" sz="900" b="0">
            <a:solidFill>
              <a:schemeClr val="dk1"/>
            </a:solidFill>
            <a:effectLst/>
            <a:latin typeface="+mn-lt"/>
            <a:ea typeface="+mn-ea"/>
            <a:cs typeface="+mn-cs"/>
          </a:endParaRPr>
        </a:p>
        <a:p>
          <a:r>
            <a:rPr lang="ja-JP" altLang="en-US" sz="900" b="0">
              <a:solidFill>
                <a:schemeClr val="dk1"/>
              </a:solidFill>
              <a:effectLst/>
              <a:latin typeface="+mn-lt"/>
              <a:ea typeface="+mn-ea"/>
              <a:cs typeface="+mn-cs"/>
            </a:rPr>
            <a:t>　水道事業会計に対する出資金の財源として、令和</a:t>
          </a:r>
          <a:r>
            <a:rPr lang="en-US" altLang="ja-JP" sz="900" b="0">
              <a:solidFill>
                <a:schemeClr val="dk1"/>
              </a:solidFill>
              <a:effectLst/>
              <a:latin typeface="+mn-lt"/>
              <a:ea typeface="+mn-ea"/>
              <a:cs typeface="+mn-cs"/>
            </a:rPr>
            <a:t>5</a:t>
          </a:r>
          <a:r>
            <a:rPr lang="ja-JP" altLang="en-US" sz="900" b="0">
              <a:solidFill>
                <a:schemeClr val="dk1"/>
              </a:solidFill>
              <a:effectLst/>
              <a:latin typeface="+mn-lt"/>
              <a:ea typeface="+mn-ea"/>
              <a:cs typeface="+mn-cs"/>
            </a:rPr>
            <a:t>年度に新たに一般会計において一般会計出資債を借り入れたこと等により、公営企業債の元利償還金に対する繰入金は減少した。また、南濃衛生施設利用事務組合において、過去の大規模事業に係る地方債を令和</a:t>
          </a:r>
          <a:r>
            <a:rPr lang="en-US" altLang="ja-JP" sz="900" b="0">
              <a:solidFill>
                <a:schemeClr val="dk1"/>
              </a:solidFill>
              <a:effectLst/>
              <a:latin typeface="+mn-lt"/>
              <a:ea typeface="+mn-ea"/>
              <a:cs typeface="+mn-cs"/>
            </a:rPr>
            <a:t>4</a:t>
          </a:r>
          <a:r>
            <a:rPr lang="ja-JP" altLang="en-US" sz="900" b="0">
              <a:solidFill>
                <a:schemeClr val="dk1"/>
              </a:solidFill>
              <a:effectLst/>
              <a:latin typeface="+mn-lt"/>
              <a:ea typeface="+mn-ea"/>
              <a:cs typeface="+mn-cs"/>
            </a:rPr>
            <a:t>年度中に完済したことにより、南濃衛生施設利用事務組合に対する公債費負担金が減少したため、組合等が起こした地方債の元利償還金に対する負担金等が減少した。</a:t>
          </a:r>
          <a:endParaRPr lang="ja-JP" altLang="ja-JP" sz="9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年度将来負担比率は</a:t>
          </a:r>
          <a:r>
            <a:rPr kumimoji="1" lang="en-US" altLang="ja-JP" sz="1000">
              <a:solidFill>
                <a:sysClr val="windowText" lastClr="000000"/>
              </a:solidFill>
              <a:effectLst/>
              <a:latin typeface="+mn-lt"/>
              <a:ea typeface="+mn-ea"/>
              <a:cs typeface="+mn-cs"/>
            </a:rPr>
            <a:t>29.3</a:t>
          </a:r>
          <a:r>
            <a:rPr kumimoji="1" lang="ja-JP" altLang="en-US" sz="1000">
              <a:solidFill>
                <a:sysClr val="windowText" lastClr="000000"/>
              </a:solidFill>
              <a:effectLst/>
              <a:latin typeface="+mn-lt"/>
              <a:ea typeface="+mn-ea"/>
              <a:cs typeface="+mn-cs"/>
            </a:rPr>
            <a:t>％となり、前年度の</a:t>
          </a:r>
          <a:r>
            <a:rPr kumimoji="1" lang="en-US" altLang="ja-JP" sz="1000">
              <a:solidFill>
                <a:sysClr val="windowText" lastClr="000000"/>
              </a:solidFill>
              <a:effectLst/>
              <a:latin typeface="+mn-lt"/>
              <a:ea typeface="+mn-ea"/>
              <a:cs typeface="+mn-cs"/>
            </a:rPr>
            <a:t>32.7</a:t>
          </a:r>
          <a:r>
            <a:rPr kumimoji="1" lang="ja-JP" altLang="en-US" sz="1000">
              <a:solidFill>
                <a:sysClr val="windowText" lastClr="000000"/>
              </a:solidFill>
              <a:effectLst/>
              <a:latin typeface="+mn-lt"/>
              <a:ea typeface="+mn-ea"/>
              <a:cs typeface="+mn-cs"/>
            </a:rPr>
            <a:t>％から</a:t>
          </a:r>
          <a:r>
            <a:rPr kumimoji="1" lang="en-US" altLang="ja-JP" sz="1000">
              <a:solidFill>
                <a:sysClr val="windowText" lastClr="000000"/>
              </a:solidFill>
              <a:effectLst/>
              <a:latin typeface="+mn-lt"/>
              <a:ea typeface="+mn-ea"/>
              <a:cs typeface="+mn-cs"/>
            </a:rPr>
            <a:t>3.4</a:t>
          </a:r>
          <a:r>
            <a:rPr kumimoji="1" lang="ja-JP" altLang="en-US" sz="1000">
              <a:solidFill>
                <a:sysClr val="windowText" lastClr="000000"/>
              </a:solidFill>
              <a:effectLst/>
              <a:latin typeface="+mn-lt"/>
              <a:ea typeface="+mn-ea"/>
              <a:cs typeface="+mn-cs"/>
            </a:rPr>
            <a:t>ポイントの減少（改善）となった。</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将来負担比率の分子を見てみると、前年度と比較して</a:t>
          </a:r>
          <a:r>
            <a:rPr kumimoji="1" lang="en-US" altLang="ja-JP" sz="1000">
              <a:solidFill>
                <a:sysClr val="windowText" lastClr="000000"/>
              </a:solidFill>
              <a:effectLst/>
              <a:latin typeface="+mn-lt"/>
              <a:ea typeface="+mn-ea"/>
              <a:cs typeface="+mn-cs"/>
            </a:rPr>
            <a:t>298</a:t>
          </a:r>
          <a:r>
            <a:rPr kumimoji="1" lang="ja-JP" altLang="en-US" sz="1000">
              <a:solidFill>
                <a:sysClr val="windowText" lastClr="000000"/>
              </a:solidFill>
              <a:effectLst/>
              <a:latin typeface="+mn-lt"/>
              <a:ea typeface="+mn-ea"/>
              <a:cs typeface="+mn-cs"/>
            </a:rPr>
            <a:t>百万円減少しており、債務負担行為（期間：令和</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年度～令和</a:t>
          </a:r>
          <a:r>
            <a:rPr kumimoji="1" lang="en-US" altLang="ja-JP" sz="1000">
              <a:solidFill>
                <a:sysClr val="windowText" lastClr="000000"/>
              </a:solidFill>
              <a:effectLst/>
              <a:latin typeface="+mn-lt"/>
              <a:ea typeface="+mn-ea"/>
              <a:cs typeface="+mn-cs"/>
            </a:rPr>
            <a:t>21</a:t>
          </a:r>
          <a:r>
            <a:rPr kumimoji="1" lang="ja-JP" altLang="en-US" sz="1000">
              <a:solidFill>
                <a:sysClr val="windowText" lastClr="000000"/>
              </a:solidFill>
              <a:effectLst/>
              <a:latin typeface="+mn-lt"/>
              <a:ea typeface="+mn-ea"/>
              <a:cs typeface="+mn-cs"/>
            </a:rPr>
            <a:t>年度　限度額：</a:t>
          </a:r>
          <a:r>
            <a:rPr kumimoji="1" lang="en-US" altLang="ja-JP" sz="1000">
              <a:solidFill>
                <a:sysClr val="windowText" lastClr="000000"/>
              </a:solidFill>
              <a:effectLst/>
              <a:latin typeface="+mn-lt"/>
              <a:ea typeface="+mn-ea"/>
              <a:cs typeface="+mn-cs"/>
            </a:rPr>
            <a:t>226</a:t>
          </a:r>
          <a:r>
            <a:rPr kumimoji="1" lang="ja-JP" altLang="en-US" sz="1000">
              <a:solidFill>
                <a:sysClr val="windowText" lastClr="000000"/>
              </a:solidFill>
              <a:effectLst/>
              <a:latin typeface="+mn-lt"/>
              <a:ea typeface="+mn-ea"/>
              <a:cs typeface="+mn-cs"/>
            </a:rPr>
            <a:t>百万円）を令和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年度に新たに設定したことにより「債務負担行為に基づく支出予定額」が増加したこと、「退職手当負担見込額」が増加したものの、地方債残高の減少に伴う「公営企業債等繰入見込額」の減少、令和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年度に企業誘致の財源に充てるための企業誘致推進基金を新設（</a:t>
          </a:r>
          <a:r>
            <a:rPr kumimoji="1" lang="en-US" altLang="ja-JP" sz="1000">
              <a:solidFill>
                <a:sysClr val="windowText" lastClr="000000"/>
              </a:solidFill>
              <a:effectLst/>
              <a:latin typeface="+mn-lt"/>
              <a:ea typeface="+mn-ea"/>
              <a:cs typeface="+mn-cs"/>
            </a:rPr>
            <a:t>+300</a:t>
          </a:r>
          <a:r>
            <a:rPr kumimoji="1" lang="ja-JP" altLang="en-US" sz="1000">
              <a:solidFill>
                <a:sysClr val="windowText" lastClr="000000"/>
              </a:solidFill>
              <a:effectLst/>
              <a:latin typeface="+mn-lt"/>
              <a:ea typeface="+mn-ea"/>
              <a:cs typeface="+mn-cs"/>
            </a:rPr>
            <a:t>百万円）したことや、財政調整基金（</a:t>
          </a:r>
          <a:r>
            <a:rPr kumimoji="1" lang="en-US" altLang="ja-JP" sz="1000">
              <a:solidFill>
                <a:sysClr val="windowText" lastClr="000000"/>
              </a:solidFill>
              <a:effectLst/>
              <a:latin typeface="+mn-lt"/>
              <a:ea typeface="+mn-ea"/>
              <a:cs typeface="+mn-cs"/>
            </a:rPr>
            <a:t>+299</a:t>
          </a:r>
          <a:r>
            <a:rPr kumimoji="1" lang="ja-JP" altLang="en-US" sz="1000">
              <a:solidFill>
                <a:sysClr val="windowText" lastClr="000000"/>
              </a:solidFill>
              <a:effectLst/>
              <a:latin typeface="+mn-lt"/>
              <a:ea typeface="+mn-ea"/>
              <a:cs typeface="+mn-cs"/>
            </a:rPr>
            <a:t>百万円）、国民健康保険基金（</a:t>
          </a:r>
          <a:r>
            <a:rPr kumimoji="1" lang="en-US" altLang="ja-JP" sz="1000">
              <a:solidFill>
                <a:sysClr val="windowText" lastClr="000000"/>
              </a:solidFill>
              <a:effectLst/>
              <a:latin typeface="+mn-lt"/>
              <a:ea typeface="+mn-ea"/>
              <a:cs typeface="+mn-cs"/>
            </a:rPr>
            <a:t>+161</a:t>
          </a:r>
          <a:r>
            <a:rPr kumimoji="1" lang="ja-JP" altLang="en-US" sz="1000">
              <a:solidFill>
                <a:sysClr val="windowText" lastClr="000000"/>
              </a:solidFill>
              <a:effectLst/>
              <a:latin typeface="+mn-lt"/>
              <a:ea typeface="+mn-ea"/>
              <a:cs typeface="+mn-cs"/>
            </a:rPr>
            <a:t>百万円）及び介護給付準備基金（</a:t>
          </a:r>
          <a:r>
            <a:rPr kumimoji="1" lang="en-US" altLang="ja-JP" sz="1000">
              <a:solidFill>
                <a:sysClr val="windowText" lastClr="000000"/>
              </a:solidFill>
              <a:effectLst/>
              <a:latin typeface="+mn-lt"/>
              <a:ea typeface="+mn-ea"/>
              <a:cs typeface="+mn-cs"/>
            </a:rPr>
            <a:t>+371</a:t>
          </a:r>
          <a:r>
            <a:rPr kumimoji="1" lang="ja-JP" altLang="en-US" sz="1000">
              <a:solidFill>
                <a:sysClr val="windowText" lastClr="000000"/>
              </a:solidFill>
              <a:effectLst/>
              <a:latin typeface="+mn-lt"/>
              <a:ea typeface="+mn-ea"/>
              <a:cs typeface="+mn-cs"/>
            </a:rPr>
            <a:t>百万円）を積み増ししたこと等による「充当可能基金」の増加が主な要因である。</a:t>
          </a:r>
          <a:r>
            <a:rPr kumimoji="1" lang="ja-JP" altLang="ja-JP" sz="1000">
              <a:solidFill>
                <a:sysClr val="windowText" lastClr="000000"/>
              </a:solidFill>
              <a:effectLst/>
              <a:latin typeface="+mn-lt"/>
              <a:ea typeface="+mn-ea"/>
              <a:cs typeface="+mn-cs"/>
            </a:rPr>
            <a:t>今後も、歳入確保や歳出抑制により、充当可能基金の減少を抑え、財政の健全化に向け、より一層の行財政改革に取り組んでいく。</a:t>
          </a:r>
          <a:endParaRPr lang="ja-JP" altLang="ja-JP" sz="10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岐阜県海津市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増減理由</a:t>
          </a:r>
          <a:r>
            <a:rPr kumimoji="1" lang="ja-JP" altLang="en-US" sz="1400">
              <a:solidFill>
                <a:schemeClr val="dk1"/>
              </a:solidFill>
              <a:effectLst/>
              <a:latin typeface="+mn-ea"/>
              <a:ea typeface="+mn-ea"/>
              <a:cs typeface="+mn-cs"/>
            </a:rPr>
            <a:t>）</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ja-JP" altLang="ja-JP" sz="1400">
              <a:solidFill>
                <a:sysClr val="windowText" lastClr="000000"/>
              </a:solidFill>
              <a:effectLst/>
              <a:latin typeface="+mn-ea"/>
              <a:ea typeface="+mn-ea"/>
              <a:cs typeface="+mn-cs"/>
            </a:rPr>
            <a:t>基金全体では、</a:t>
          </a:r>
          <a:r>
            <a:rPr kumimoji="1" lang="en-US" altLang="ja-JP" sz="1400">
              <a:solidFill>
                <a:sysClr val="windowText" lastClr="000000"/>
              </a:solidFill>
              <a:effectLst/>
              <a:latin typeface="+mn-ea"/>
              <a:ea typeface="+mn-ea"/>
              <a:cs typeface="+mn-cs"/>
            </a:rPr>
            <a:t>882</a:t>
          </a:r>
          <a:r>
            <a:rPr kumimoji="1" lang="ja-JP" altLang="ja-JP" sz="1400">
              <a:solidFill>
                <a:sysClr val="windowText" lastClr="000000"/>
              </a:solidFill>
              <a:effectLst/>
              <a:latin typeface="+mn-ea"/>
              <a:ea typeface="+mn-ea"/>
              <a:cs typeface="+mn-cs"/>
            </a:rPr>
            <a:t>百万円を積み立て、</a:t>
          </a:r>
          <a:r>
            <a:rPr kumimoji="1" lang="en-US" altLang="ja-JP" sz="1400">
              <a:solidFill>
                <a:sysClr val="windowText" lastClr="000000"/>
              </a:solidFill>
              <a:effectLst/>
              <a:latin typeface="+mn-ea"/>
              <a:ea typeface="+mn-ea"/>
              <a:cs typeface="+mn-cs"/>
            </a:rPr>
            <a:t>383</a:t>
          </a:r>
          <a:r>
            <a:rPr kumimoji="1" lang="ja-JP" altLang="ja-JP" sz="1400">
              <a:solidFill>
                <a:sysClr val="windowText" lastClr="000000"/>
              </a:solidFill>
              <a:effectLst/>
              <a:latin typeface="+mn-ea"/>
              <a:ea typeface="+mn-ea"/>
              <a:cs typeface="+mn-cs"/>
            </a:rPr>
            <a:t>百万円を取り崩したことにより、令和</a:t>
          </a:r>
          <a:r>
            <a:rPr kumimoji="1" lang="en-US" altLang="ja-JP" sz="1400">
              <a:solidFill>
                <a:sysClr val="windowText" lastClr="000000"/>
              </a:solidFill>
              <a:effectLst/>
              <a:latin typeface="+mn-ea"/>
              <a:ea typeface="+mn-ea"/>
              <a:cs typeface="+mn-cs"/>
            </a:rPr>
            <a:t>5</a:t>
          </a:r>
          <a:r>
            <a:rPr kumimoji="1" lang="ja-JP" altLang="ja-JP" sz="1400">
              <a:solidFill>
                <a:sysClr val="windowText" lastClr="000000"/>
              </a:solidFill>
              <a:effectLst/>
              <a:latin typeface="+mn-ea"/>
              <a:ea typeface="+mn-ea"/>
              <a:cs typeface="+mn-cs"/>
            </a:rPr>
            <a:t>年度末残高は、前年度末残高と比較して</a:t>
          </a:r>
          <a:r>
            <a:rPr kumimoji="1" lang="en-US" altLang="ja-JP" sz="1400">
              <a:solidFill>
                <a:sysClr val="windowText" lastClr="000000"/>
              </a:solidFill>
              <a:effectLst/>
              <a:latin typeface="+mn-ea"/>
              <a:ea typeface="+mn-ea"/>
              <a:cs typeface="+mn-cs"/>
            </a:rPr>
            <a:t>499</a:t>
          </a:r>
          <a:r>
            <a:rPr kumimoji="1" lang="ja-JP" altLang="ja-JP" sz="1400">
              <a:solidFill>
                <a:sysClr val="windowText" lastClr="000000"/>
              </a:solidFill>
              <a:effectLst/>
              <a:latin typeface="+mn-ea"/>
              <a:ea typeface="+mn-ea"/>
              <a:cs typeface="+mn-cs"/>
            </a:rPr>
            <a:t>百万円増加し、</a:t>
          </a:r>
          <a:r>
            <a:rPr kumimoji="1" lang="en-US" altLang="ja-JP" sz="1400">
              <a:solidFill>
                <a:sysClr val="windowText" lastClr="000000"/>
              </a:solidFill>
              <a:effectLst/>
              <a:latin typeface="+mn-ea"/>
              <a:ea typeface="+mn-ea"/>
              <a:cs typeface="+mn-cs"/>
            </a:rPr>
            <a:t>6,297</a:t>
          </a:r>
          <a:r>
            <a:rPr kumimoji="1" lang="ja-JP" altLang="ja-JP" sz="1400">
              <a:solidFill>
                <a:sysClr val="windowText" lastClr="000000"/>
              </a:solidFill>
              <a:effectLst/>
              <a:latin typeface="+mn-ea"/>
              <a:ea typeface="+mn-ea"/>
              <a:cs typeface="+mn-cs"/>
            </a:rPr>
            <a:t>百万円となった。</a:t>
          </a:r>
          <a:endParaRPr lang="ja-JP" altLang="ja-JP" sz="1400">
            <a:solidFill>
              <a:sysClr val="windowText" lastClr="000000"/>
            </a:solidFill>
            <a:effectLst/>
            <a:latin typeface="+mn-ea"/>
            <a:ea typeface="+mn-ea"/>
          </a:endParaRPr>
        </a:p>
        <a:p>
          <a:r>
            <a:rPr lang="ja-JP" altLang="ja-JP" sz="1400">
              <a:solidFill>
                <a:sysClr val="windowText" lastClr="000000"/>
              </a:solidFill>
              <a:effectLst/>
              <a:latin typeface="+mn-ea"/>
              <a:ea typeface="+mn-ea"/>
              <a:cs typeface="+mn-cs"/>
            </a:rPr>
            <a:t>　増加した要因は、財政調整基金に</a:t>
          </a:r>
          <a:r>
            <a:rPr lang="en-US" altLang="ja-JP" sz="1400">
              <a:solidFill>
                <a:sysClr val="windowText" lastClr="000000"/>
              </a:solidFill>
              <a:effectLst/>
              <a:latin typeface="+mn-ea"/>
              <a:ea typeface="+mn-ea"/>
              <a:cs typeface="+mn-cs"/>
            </a:rPr>
            <a:t>299</a:t>
          </a:r>
          <a:r>
            <a:rPr lang="ja-JP" altLang="ja-JP" sz="1400">
              <a:solidFill>
                <a:sysClr val="windowText" lastClr="000000"/>
              </a:solidFill>
              <a:effectLst/>
              <a:latin typeface="+mn-ea"/>
              <a:ea typeface="+mn-ea"/>
              <a:cs typeface="+mn-cs"/>
            </a:rPr>
            <a:t>百万円を積み立てたこと、</a:t>
          </a:r>
          <a:r>
            <a:rPr lang="ja-JP" altLang="en-US" sz="1400">
              <a:solidFill>
                <a:sysClr val="windowText" lastClr="000000"/>
              </a:solidFill>
              <a:effectLst/>
              <a:latin typeface="+mn-ea"/>
              <a:ea typeface="+mn-ea"/>
              <a:cs typeface="+mn-cs"/>
            </a:rPr>
            <a:t>企業誘致推進</a:t>
          </a:r>
          <a:r>
            <a:rPr lang="ja-JP" altLang="ja-JP" sz="1400">
              <a:solidFill>
                <a:sysClr val="windowText" lastClr="000000"/>
              </a:solidFill>
              <a:effectLst/>
              <a:latin typeface="+mn-ea"/>
              <a:ea typeface="+mn-ea"/>
              <a:cs typeface="+mn-cs"/>
            </a:rPr>
            <a:t>基金に</a:t>
          </a:r>
          <a:r>
            <a:rPr lang="en-US" altLang="ja-JP" sz="1400">
              <a:solidFill>
                <a:sysClr val="windowText" lastClr="000000"/>
              </a:solidFill>
              <a:effectLst/>
              <a:latin typeface="+mn-ea"/>
              <a:ea typeface="+mn-ea"/>
              <a:cs typeface="+mn-cs"/>
            </a:rPr>
            <a:t>300</a:t>
          </a:r>
          <a:r>
            <a:rPr lang="ja-JP" altLang="ja-JP" sz="1400">
              <a:solidFill>
                <a:sysClr val="windowText" lastClr="000000"/>
              </a:solidFill>
              <a:effectLst/>
              <a:latin typeface="+mn-ea"/>
              <a:ea typeface="+mn-ea"/>
              <a:cs typeface="+mn-cs"/>
            </a:rPr>
            <a:t>百万円を積み立てたこと、その他にも</a:t>
          </a:r>
          <a:r>
            <a:rPr lang="ja-JP" altLang="en-US" sz="1400">
              <a:solidFill>
                <a:sysClr val="windowText" lastClr="000000"/>
              </a:solidFill>
              <a:effectLst/>
              <a:latin typeface="+mn-ea"/>
              <a:ea typeface="+mn-ea"/>
              <a:cs typeface="+mn-cs"/>
            </a:rPr>
            <a:t>公共施設整備基金</a:t>
          </a:r>
          <a:r>
            <a:rPr lang="en-US" altLang="ja-JP" sz="1400">
              <a:solidFill>
                <a:sysClr val="windowText" lastClr="000000"/>
              </a:solidFill>
              <a:effectLst/>
              <a:latin typeface="+mn-ea"/>
              <a:ea typeface="+mn-ea"/>
              <a:cs typeface="+mn-cs"/>
            </a:rPr>
            <a:t>201</a:t>
          </a:r>
          <a:r>
            <a:rPr lang="ja-JP" altLang="en-US" sz="1400">
              <a:solidFill>
                <a:sysClr val="windowText" lastClr="000000"/>
              </a:solidFill>
              <a:effectLst/>
              <a:latin typeface="+mn-ea"/>
              <a:ea typeface="+mn-ea"/>
              <a:cs typeface="+mn-cs"/>
            </a:rPr>
            <a:t>百万円</a:t>
          </a:r>
          <a:r>
            <a:rPr lang="ja-JP" altLang="ja-JP" sz="1400">
              <a:solidFill>
                <a:sysClr val="windowText" lastClr="000000"/>
              </a:solidFill>
              <a:effectLst/>
              <a:latin typeface="+mn-ea"/>
              <a:ea typeface="+mn-ea"/>
              <a:cs typeface="+mn-cs"/>
            </a:rPr>
            <a:t>を積み立てたことで</a:t>
          </a:r>
          <a:r>
            <a:rPr kumimoji="1" lang="ja-JP" altLang="ja-JP" sz="1400">
              <a:solidFill>
                <a:sysClr val="windowText" lastClr="000000"/>
              </a:solidFill>
              <a:effectLst/>
              <a:latin typeface="+mn-ea"/>
              <a:ea typeface="+mn-ea"/>
              <a:cs typeface="+mn-cs"/>
            </a:rPr>
            <a:t>基金全体が増加した。</a:t>
          </a:r>
          <a:r>
            <a:rPr kumimoji="1" lang="en-US" altLang="ja-JP" sz="1400">
              <a:solidFill>
                <a:sysClr val="windowText" lastClr="000000"/>
              </a:solidFill>
              <a:effectLst/>
              <a:latin typeface="+mn-ea"/>
              <a:ea typeface="+mn-ea"/>
              <a:cs typeface="+mn-cs"/>
            </a:rPr>
            <a:t/>
          </a:r>
          <a:br>
            <a:rPr kumimoji="1" lang="en-US" altLang="ja-JP" sz="1400">
              <a:solidFill>
                <a:sysClr val="windowText" lastClr="000000"/>
              </a:solidFill>
              <a:effectLst/>
              <a:latin typeface="+mn-ea"/>
              <a:ea typeface="+mn-ea"/>
              <a:cs typeface="+mn-cs"/>
            </a:rPr>
          </a:br>
          <a:endParaRPr lang="ja-JP" altLang="ja-JP" sz="1400">
            <a:solidFill>
              <a:sysClr val="windowText" lastClr="000000"/>
            </a:solidFill>
            <a:effectLst/>
            <a:latin typeface="+mn-ea"/>
            <a:ea typeface="+mn-ea"/>
          </a:endParaRPr>
        </a:p>
        <a:p>
          <a:r>
            <a:rPr kumimoji="1" lang="ja-JP" altLang="en-US"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今後の方針</a:t>
          </a:r>
          <a:r>
            <a:rPr kumimoji="1" lang="ja-JP" altLang="en-US"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　基金を積み立てるには歳入確保、歳出抑制により決算剰余金を確保する必要がある。基金への積み立てを困難としていたなか、財政調整基金に令和</a:t>
          </a:r>
          <a:r>
            <a:rPr kumimoji="1" lang="en-US" altLang="ja-JP" sz="1400">
              <a:solidFill>
                <a:sysClr val="windowText" lastClr="000000"/>
              </a:solidFill>
              <a:effectLst/>
              <a:latin typeface="+mn-ea"/>
              <a:ea typeface="+mn-ea"/>
              <a:cs typeface="+mn-cs"/>
            </a:rPr>
            <a:t>4</a:t>
          </a:r>
          <a:r>
            <a:rPr kumimoji="1" lang="ja-JP" altLang="ja-JP" sz="1400">
              <a:solidFill>
                <a:sysClr val="windowText" lastClr="000000"/>
              </a:solidFill>
              <a:effectLst/>
              <a:latin typeface="+mn-ea"/>
              <a:ea typeface="+mn-ea"/>
              <a:cs typeface="+mn-cs"/>
            </a:rPr>
            <a:t>年度は</a:t>
          </a:r>
          <a:r>
            <a:rPr kumimoji="1" lang="en-US" altLang="ja-JP" sz="1400">
              <a:solidFill>
                <a:sysClr val="windowText" lastClr="000000"/>
              </a:solidFill>
              <a:effectLst/>
              <a:latin typeface="+mn-ea"/>
              <a:ea typeface="+mn-ea"/>
              <a:cs typeface="+mn-cs"/>
            </a:rPr>
            <a:t>603</a:t>
          </a:r>
          <a:r>
            <a:rPr kumimoji="1" lang="ja-JP" altLang="ja-JP" sz="1400">
              <a:solidFill>
                <a:sysClr val="windowText" lastClr="000000"/>
              </a:solidFill>
              <a:effectLst/>
              <a:latin typeface="+mn-ea"/>
              <a:ea typeface="+mn-ea"/>
              <a:cs typeface="+mn-cs"/>
            </a:rPr>
            <a:t>百万円、令和</a:t>
          </a:r>
          <a:r>
            <a:rPr kumimoji="1" lang="en-US" altLang="ja-JP" sz="1400">
              <a:solidFill>
                <a:sysClr val="windowText" lastClr="000000"/>
              </a:solidFill>
              <a:effectLst/>
              <a:latin typeface="+mn-ea"/>
              <a:ea typeface="+mn-ea"/>
              <a:cs typeface="+mn-cs"/>
            </a:rPr>
            <a:t>5</a:t>
          </a:r>
          <a:r>
            <a:rPr kumimoji="1" lang="ja-JP" altLang="ja-JP" sz="1400">
              <a:solidFill>
                <a:sysClr val="windowText" lastClr="000000"/>
              </a:solidFill>
              <a:effectLst/>
              <a:latin typeface="+mn-ea"/>
              <a:ea typeface="+mn-ea"/>
              <a:cs typeface="+mn-cs"/>
            </a:rPr>
            <a:t>年度は</a:t>
          </a:r>
          <a:r>
            <a:rPr kumimoji="1" lang="en-US" altLang="ja-JP" sz="1400">
              <a:solidFill>
                <a:sysClr val="windowText" lastClr="000000"/>
              </a:solidFill>
              <a:effectLst/>
              <a:latin typeface="+mn-ea"/>
              <a:ea typeface="+mn-ea"/>
              <a:cs typeface="+mn-cs"/>
            </a:rPr>
            <a:t>299</a:t>
          </a:r>
          <a:r>
            <a:rPr kumimoji="1" lang="ja-JP" altLang="ja-JP" sz="1400">
              <a:solidFill>
                <a:sysClr val="windowText" lastClr="000000"/>
              </a:solidFill>
              <a:effectLst/>
              <a:latin typeface="+mn-ea"/>
              <a:ea typeface="+mn-ea"/>
              <a:cs typeface="+mn-cs"/>
            </a:rPr>
            <a:t>百万円を積み立てることができた。今後も基金の取り崩しを最小限にし、基金残高の維持を図っていくとともに、事務事業等の抜本的な見直し</a:t>
          </a:r>
          <a:r>
            <a:rPr kumimoji="1" lang="ja-JP" altLang="en-US" sz="1400">
              <a:solidFill>
                <a:sysClr val="windowText" lastClr="000000"/>
              </a:solidFill>
              <a:effectLst/>
              <a:latin typeface="+mn-ea"/>
              <a:ea typeface="+mn-ea"/>
              <a:cs typeface="+mn-cs"/>
            </a:rPr>
            <a:t>と正確な決算見込みを行いながら、</a:t>
          </a:r>
          <a:r>
            <a:rPr kumimoji="1" lang="ja-JP" altLang="ja-JP" sz="1400">
              <a:solidFill>
                <a:sysClr val="windowText" lastClr="000000"/>
              </a:solidFill>
              <a:effectLst/>
              <a:latin typeface="+mn-ea"/>
              <a:ea typeface="+mn-ea"/>
              <a:cs typeface="+mn-cs"/>
            </a:rPr>
            <a:t>財政調整基金に依存しない財政運営を実施していく。</a:t>
          </a:r>
          <a:endParaRPr kumimoji="1" lang="en-US" altLang="ja-JP" sz="1400">
            <a:solidFill>
              <a:sysClr val="windowText" lastClr="000000"/>
            </a:solidFill>
            <a:effectLst/>
            <a:latin typeface="+mn-ea"/>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ea"/>
              <a:ea typeface="+mn-ea"/>
              <a:cs typeface="+mn-cs"/>
            </a:rPr>
            <a:t>（基金の使途）</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公共施設整備金</a:t>
          </a:r>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：公共施設整備及び運営に必要な経費</a:t>
          </a:r>
          <a:r>
            <a:rPr kumimoji="1" lang="ja-JP" altLang="en-US" sz="1200">
              <a:solidFill>
                <a:sysClr val="windowText" lastClr="000000"/>
              </a:solidFill>
              <a:effectLst/>
              <a:latin typeface="+mn-ea"/>
              <a:ea typeface="+mn-ea"/>
              <a:cs typeface="+mn-cs"/>
            </a:rPr>
            <a:t>に充当</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教育施設整備基金：教育施設整備に必要な経費</a:t>
          </a:r>
          <a:r>
            <a:rPr kumimoji="1" lang="ja-JP" altLang="en-US" sz="1200">
              <a:solidFill>
                <a:sysClr val="windowText" lastClr="000000"/>
              </a:solidFill>
              <a:effectLst/>
              <a:latin typeface="+mn-ea"/>
              <a:ea typeface="+mn-ea"/>
              <a:cs typeface="+mn-cs"/>
            </a:rPr>
            <a:t>に充当</a:t>
          </a:r>
          <a:r>
            <a:rPr kumimoji="1" lang="en-US" altLang="ja-JP" sz="1200">
              <a:solidFill>
                <a:sysClr val="windowText" lastClr="000000"/>
              </a:solidFill>
              <a:effectLst/>
              <a:latin typeface="+mn-ea"/>
              <a:ea typeface="+mn-ea"/>
              <a:cs typeface="+mn-cs"/>
            </a:rPr>
            <a:t/>
          </a:r>
          <a:br>
            <a:rPr kumimoji="1" lang="en-US" altLang="ja-JP" sz="1200">
              <a:solidFill>
                <a:sysClr val="windowText" lastClr="000000"/>
              </a:solidFill>
              <a:effectLst/>
              <a:latin typeface="+mn-ea"/>
              <a:ea typeface="+mn-ea"/>
              <a:cs typeface="+mn-cs"/>
            </a:rPr>
          </a:br>
          <a:r>
            <a:rPr kumimoji="1" lang="ja-JP" altLang="ja-JP" sz="1200">
              <a:solidFill>
                <a:sysClr val="windowText" lastClr="000000"/>
              </a:solidFill>
              <a:effectLst/>
              <a:latin typeface="+mn-ea"/>
              <a:ea typeface="+mn-ea"/>
              <a:cs typeface="+mn-cs"/>
            </a:rPr>
            <a:t>　</a:t>
          </a:r>
          <a:r>
            <a:rPr kumimoji="1" lang="ja-JP" altLang="en-US" sz="1200">
              <a:solidFill>
                <a:sysClr val="windowText" lastClr="000000"/>
              </a:solidFill>
              <a:effectLst/>
              <a:latin typeface="+mn-ea"/>
              <a:ea typeface="+mn-ea"/>
              <a:cs typeface="+mn-cs"/>
            </a:rPr>
            <a:t>ふるさと応援基金</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寄附金を財源とし、市のまちづくり事業に必要な経費に充当</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　企業誘致推進基金：</a:t>
          </a:r>
          <a:r>
            <a:rPr lang="ja-JP" altLang="en-US" sz="1200">
              <a:solidFill>
                <a:sysClr val="windowText" lastClr="000000"/>
              </a:solidFill>
              <a:effectLst/>
              <a:latin typeface="+mn-ea"/>
              <a:ea typeface="+mn-ea"/>
            </a:rPr>
            <a:t>企業誘致の推進に要する経費の財源に充当</a:t>
          </a:r>
        </a:p>
        <a:p>
          <a:endParaRPr kumimoji="1" lang="en-US" altLang="ja-JP" sz="1200">
            <a:solidFill>
              <a:sysClr val="windowText" lastClr="000000"/>
            </a:solidFill>
            <a:effectLst/>
            <a:latin typeface="+mn-ea"/>
            <a:ea typeface="+mn-ea"/>
            <a:cs typeface="+mn-cs"/>
          </a:endParaRPr>
        </a:p>
        <a:p>
          <a:r>
            <a:rPr kumimoji="1" lang="ja-JP" altLang="ja-JP" sz="1200">
              <a:solidFill>
                <a:sysClr val="windowText" lastClr="000000"/>
              </a:solidFill>
              <a:effectLst/>
              <a:latin typeface="+mn-ea"/>
              <a:ea typeface="+mn-ea"/>
              <a:cs typeface="+mn-cs"/>
            </a:rPr>
            <a:t>（増減理由）</a:t>
          </a:r>
          <a:endParaRPr lang="ja-JP" altLang="ja-JP" sz="1200">
            <a:solidFill>
              <a:sysClr val="windowText" lastClr="000000"/>
            </a:solidFill>
            <a:effectLst/>
            <a:latin typeface="+mn-ea"/>
            <a:ea typeface="+mn-ea"/>
          </a:endParaRPr>
        </a:p>
        <a:p>
          <a:pPr eaLnBrk="1" fontAlgn="auto" latinLnBrk="0" hangingPunct="1"/>
          <a:r>
            <a:rPr kumimoji="1" lang="ja-JP" altLang="ja-JP" sz="1200">
              <a:solidFill>
                <a:sysClr val="windowText" lastClr="000000"/>
              </a:solidFill>
              <a:effectLst/>
              <a:latin typeface="+mn-ea"/>
              <a:ea typeface="+mn-ea"/>
              <a:cs typeface="+mn-cs"/>
            </a:rPr>
            <a:t>　公共施設整備基金：普通建設事業費増の財源に充てるため</a:t>
          </a:r>
          <a:r>
            <a:rPr kumimoji="1" lang="en-US" altLang="ja-JP" sz="1200">
              <a:solidFill>
                <a:sysClr val="windowText" lastClr="000000"/>
              </a:solidFill>
              <a:effectLst/>
              <a:latin typeface="+mn-ea"/>
              <a:ea typeface="+mn-ea"/>
              <a:cs typeface="+mn-cs"/>
            </a:rPr>
            <a:t>335</a:t>
          </a:r>
          <a:r>
            <a:rPr kumimoji="1" lang="ja-JP" altLang="ja-JP" sz="1200">
              <a:solidFill>
                <a:sysClr val="windowText" lastClr="000000"/>
              </a:solidFill>
              <a:effectLst/>
              <a:latin typeface="+mn-ea"/>
              <a:ea typeface="+mn-ea"/>
              <a:cs typeface="+mn-cs"/>
            </a:rPr>
            <a:t>百万円を取り崩</a:t>
          </a:r>
          <a:r>
            <a:rPr kumimoji="1" lang="ja-JP" altLang="en-US" sz="1200">
              <a:solidFill>
                <a:sysClr val="windowText" lastClr="000000"/>
              </a:solidFill>
              <a:effectLst/>
              <a:latin typeface="+mn-ea"/>
              <a:ea typeface="+mn-ea"/>
              <a:cs typeface="+mn-cs"/>
            </a:rPr>
            <a:t>したが、</a:t>
          </a:r>
          <a:r>
            <a:rPr kumimoji="1" lang="en-US" altLang="ja-JP" sz="1200">
              <a:solidFill>
                <a:sysClr val="windowText" lastClr="000000"/>
              </a:solidFill>
              <a:effectLst/>
              <a:latin typeface="+mn-ea"/>
              <a:ea typeface="+mn-ea"/>
              <a:cs typeface="+mn-cs"/>
            </a:rPr>
            <a:t>201</a:t>
          </a:r>
          <a:r>
            <a:rPr kumimoji="1" lang="ja-JP" altLang="en-US" sz="1200">
              <a:solidFill>
                <a:sysClr val="windowText" lastClr="000000"/>
              </a:solidFill>
              <a:effectLst/>
              <a:latin typeface="+mn-ea"/>
              <a:ea typeface="+mn-ea"/>
              <a:cs typeface="+mn-cs"/>
            </a:rPr>
            <a:t>百万円を積み増しした（前年度比較：▲</a:t>
          </a:r>
          <a:r>
            <a:rPr kumimoji="1" lang="en-US" altLang="ja-JP" sz="1200">
              <a:solidFill>
                <a:sysClr val="windowText" lastClr="000000"/>
              </a:solidFill>
              <a:effectLst/>
              <a:latin typeface="+mn-ea"/>
              <a:ea typeface="+mn-ea"/>
              <a:cs typeface="+mn-cs"/>
            </a:rPr>
            <a:t>135</a:t>
          </a:r>
          <a:r>
            <a:rPr kumimoji="1" lang="ja-JP" altLang="en-US" sz="1200">
              <a:solidFill>
                <a:sysClr val="windowText" lastClr="000000"/>
              </a:solidFill>
              <a:effectLst/>
              <a:latin typeface="+mn-ea"/>
              <a:ea typeface="+mn-ea"/>
              <a:cs typeface="+mn-cs"/>
            </a:rPr>
            <a:t>百万円）</a:t>
          </a:r>
          <a:r>
            <a:rPr kumimoji="1" lang="en-US" altLang="ja-JP" sz="1200">
              <a:solidFill>
                <a:sysClr val="windowText" lastClr="000000"/>
              </a:solidFill>
              <a:effectLst/>
              <a:latin typeface="+mn-ea"/>
              <a:ea typeface="+mn-ea"/>
              <a:cs typeface="+mn-cs"/>
            </a:rPr>
            <a:t/>
          </a:r>
          <a:br>
            <a:rPr kumimoji="1" lang="en-US" altLang="ja-JP" sz="1200">
              <a:solidFill>
                <a:sysClr val="windowText" lastClr="000000"/>
              </a:solidFill>
              <a:effectLst/>
              <a:latin typeface="+mn-ea"/>
              <a:ea typeface="+mn-ea"/>
              <a:cs typeface="+mn-cs"/>
            </a:rPr>
          </a:br>
          <a:r>
            <a:rPr kumimoji="1" lang="ja-JP" altLang="ja-JP" sz="1200">
              <a:solidFill>
                <a:sysClr val="windowText" lastClr="000000"/>
              </a:solidFill>
              <a:effectLst/>
              <a:latin typeface="+mn-ea"/>
              <a:ea typeface="+mn-ea"/>
              <a:cs typeface="+mn-cs"/>
            </a:rPr>
            <a:t>　教育施設整備基金：教育施設への整備のため</a:t>
          </a:r>
          <a:r>
            <a:rPr kumimoji="1" lang="en-US" altLang="ja-JP" sz="1200">
              <a:solidFill>
                <a:sysClr val="windowText" lastClr="000000"/>
              </a:solidFill>
              <a:effectLst/>
              <a:latin typeface="+mn-ea"/>
              <a:ea typeface="+mn-ea"/>
              <a:cs typeface="+mn-cs"/>
            </a:rPr>
            <a:t>1</a:t>
          </a:r>
          <a:r>
            <a:rPr kumimoji="1" lang="ja-JP" altLang="ja-JP" sz="1200">
              <a:solidFill>
                <a:sysClr val="windowText" lastClr="000000"/>
              </a:solidFill>
              <a:effectLst/>
              <a:latin typeface="+mn-ea"/>
              <a:ea typeface="+mn-ea"/>
              <a:cs typeface="+mn-cs"/>
            </a:rPr>
            <a:t>百万円を取り崩</a:t>
          </a:r>
          <a:r>
            <a:rPr kumimoji="1" lang="ja-JP" altLang="en-US" sz="1200">
              <a:solidFill>
                <a:sysClr val="windowText" lastClr="000000"/>
              </a:solidFill>
              <a:effectLst/>
              <a:latin typeface="+mn-ea"/>
              <a:ea typeface="+mn-ea"/>
              <a:cs typeface="+mn-cs"/>
            </a:rPr>
            <a:t>した</a:t>
          </a:r>
          <a:r>
            <a:rPr kumimoji="1" lang="ja-JP" altLang="ja-JP" sz="1200">
              <a:solidFill>
                <a:sysClr val="windowText" lastClr="000000"/>
              </a:solidFill>
              <a:effectLst/>
              <a:latin typeface="+mn-ea"/>
              <a:ea typeface="+mn-ea"/>
              <a:cs typeface="+mn-cs"/>
            </a:rPr>
            <a:t>（前年度比較：▲</a:t>
          </a:r>
          <a:r>
            <a:rPr kumimoji="1" lang="en-US" altLang="ja-JP" sz="1200">
              <a:solidFill>
                <a:sysClr val="windowText" lastClr="000000"/>
              </a:solidFill>
              <a:effectLst/>
              <a:latin typeface="+mn-ea"/>
              <a:ea typeface="+mn-ea"/>
              <a:cs typeface="+mn-cs"/>
            </a:rPr>
            <a:t>1</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a:p>
          <a:pPr eaLnBrk="1" fontAlgn="auto" latinLnBrk="0" hangingPunct="1"/>
          <a:r>
            <a:rPr kumimoji="1" lang="ja-JP" altLang="ja-JP" sz="1200">
              <a:solidFill>
                <a:sysClr val="windowText" lastClr="000000"/>
              </a:solidFill>
              <a:effectLst/>
              <a:latin typeface="+mn-ea"/>
              <a:ea typeface="+mn-ea"/>
              <a:cs typeface="+mn-cs"/>
            </a:rPr>
            <a:t>　ふるさと応援基金：ふるさと応援寄附金</a:t>
          </a:r>
          <a:r>
            <a:rPr kumimoji="1" lang="ja-JP" altLang="en-US" sz="1200">
              <a:solidFill>
                <a:sysClr val="windowText" lastClr="000000"/>
              </a:solidFill>
              <a:effectLst/>
              <a:latin typeface="+mn-ea"/>
              <a:ea typeface="+mn-ea"/>
              <a:cs typeface="+mn-cs"/>
            </a:rPr>
            <a:t>を</a:t>
          </a:r>
          <a:r>
            <a:rPr kumimoji="1" lang="en-US" altLang="ja-JP" sz="1200">
              <a:solidFill>
                <a:sysClr val="windowText" lastClr="000000"/>
              </a:solidFill>
              <a:effectLst/>
              <a:latin typeface="+mn-ea"/>
              <a:ea typeface="+mn-ea"/>
              <a:cs typeface="+mn-cs"/>
            </a:rPr>
            <a:t>26</a:t>
          </a:r>
          <a:r>
            <a:rPr kumimoji="1" lang="ja-JP" altLang="ja-JP" sz="1200">
              <a:solidFill>
                <a:sysClr val="windowText" lastClr="000000"/>
              </a:solidFill>
              <a:effectLst/>
              <a:latin typeface="+mn-ea"/>
              <a:ea typeface="+mn-ea"/>
              <a:cs typeface="+mn-cs"/>
            </a:rPr>
            <a:t>百万円を積</a:t>
          </a:r>
          <a:r>
            <a:rPr kumimoji="1" lang="ja-JP" altLang="en-US" sz="1200">
              <a:solidFill>
                <a:sysClr val="windowText" lastClr="000000"/>
              </a:solidFill>
              <a:effectLst/>
              <a:latin typeface="+mn-ea"/>
              <a:ea typeface="+mn-ea"/>
              <a:cs typeface="+mn-cs"/>
            </a:rPr>
            <a:t>立し、</a:t>
          </a:r>
          <a:r>
            <a:rPr kumimoji="1" lang="ja-JP" altLang="ja-JP" sz="1200">
              <a:solidFill>
                <a:sysClr val="windowText" lastClr="000000"/>
              </a:solidFill>
              <a:effectLst/>
              <a:latin typeface="+mn-ea"/>
              <a:ea typeface="+mn-ea"/>
              <a:cs typeface="+mn-cs"/>
            </a:rPr>
            <a:t>市のまちづくりを推進するため各事業へ</a:t>
          </a:r>
          <a:r>
            <a:rPr kumimoji="1" lang="en-US" altLang="ja-JP" sz="1200">
              <a:solidFill>
                <a:sysClr val="windowText" lastClr="000000"/>
              </a:solidFill>
              <a:effectLst/>
              <a:latin typeface="+mn-ea"/>
              <a:ea typeface="+mn-ea"/>
              <a:cs typeface="+mn-cs"/>
            </a:rPr>
            <a:t>45</a:t>
          </a:r>
          <a:r>
            <a:rPr kumimoji="1" lang="ja-JP" altLang="ja-JP" sz="1200">
              <a:solidFill>
                <a:sysClr val="windowText" lastClr="000000"/>
              </a:solidFill>
              <a:effectLst/>
              <a:latin typeface="+mn-ea"/>
              <a:ea typeface="+mn-ea"/>
              <a:cs typeface="+mn-cs"/>
            </a:rPr>
            <a:t>百万円を取</a:t>
          </a:r>
          <a:r>
            <a:rPr kumimoji="1" lang="ja-JP" altLang="en-US" sz="1200">
              <a:solidFill>
                <a:sysClr val="windowText" lastClr="000000"/>
              </a:solidFill>
              <a:effectLst/>
              <a:latin typeface="+mn-ea"/>
              <a:ea typeface="+mn-ea"/>
              <a:cs typeface="+mn-cs"/>
            </a:rPr>
            <a:t>崩した（前年度比較：▲</a:t>
          </a:r>
          <a:r>
            <a:rPr kumimoji="1" lang="en-US" altLang="ja-JP" sz="1200">
              <a:solidFill>
                <a:sysClr val="windowText" lastClr="000000"/>
              </a:solidFill>
              <a:effectLst/>
              <a:latin typeface="+mn-ea"/>
              <a:ea typeface="+mn-ea"/>
              <a:cs typeface="+mn-cs"/>
            </a:rPr>
            <a:t>19</a:t>
          </a:r>
          <a:r>
            <a:rPr kumimoji="1" lang="ja-JP" altLang="en-US" sz="1200">
              <a:solidFill>
                <a:sysClr val="windowText" lastClr="000000"/>
              </a:solidFill>
              <a:effectLst/>
              <a:latin typeface="+mn-ea"/>
              <a:ea typeface="+mn-ea"/>
              <a:cs typeface="+mn-cs"/>
            </a:rPr>
            <a:t>百万円）</a:t>
          </a:r>
          <a:r>
            <a:rPr kumimoji="1" lang="en-US" altLang="ja-JP" sz="1200">
              <a:solidFill>
                <a:sysClr val="windowText" lastClr="000000"/>
              </a:solidFill>
              <a:effectLst/>
              <a:latin typeface="+mn-ea"/>
              <a:ea typeface="+mn-ea"/>
              <a:cs typeface="+mn-cs"/>
            </a:rPr>
            <a:t/>
          </a:r>
          <a:br>
            <a:rPr kumimoji="1" lang="en-US" altLang="ja-JP" sz="1200">
              <a:solidFill>
                <a:sysClr val="windowText" lastClr="000000"/>
              </a:solidFill>
              <a:effectLst/>
              <a:latin typeface="+mn-ea"/>
              <a:ea typeface="+mn-ea"/>
              <a:cs typeface="+mn-cs"/>
            </a:rPr>
          </a:br>
          <a:r>
            <a:rPr kumimoji="1" lang="ja-JP" altLang="ja-JP" sz="1200">
              <a:solidFill>
                <a:srgbClr val="FF0000"/>
              </a:solidFill>
              <a:effectLst/>
              <a:latin typeface="+mn-ea"/>
              <a:ea typeface="+mn-ea"/>
              <a:cs typeface="+mn-cs"/>
            </a:rPr>
            <a:t>　</a:t>
          </a:r>
          <a:r>
            <a:rPr kumimoji="1" lang="ja-JP" altLang="ja-JP" sz="1200">
              <a:solidFill>
                <a:schemeClr val="dk1"/>
              </a:solidFill>
              <a:effectLst/>
              <a:latin typeface="+mn-ea"/>
              <a:ea typeface="+mn-ea"/>
              <a:cs typeface="+mn-cs"/>
            </a:rPr>
            <a:t>企業誘致推進基金：</a:t>
          </a:r>
          <a:r>
            <a:rPr kumimoji="1" lang="ja-JP" altLang="en-US"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5</a:t>
          </a:r>
          <a:r>
            <a:rPr kumimoji="1" lang="ja-JP" altLang="en-US" sz="1200">
              <a:solidFill>
                <a:schemeClr val="dk1"/>
              </a:solidFill>
              <a:effectLst/>
              <a:latin typeface="+mn-ea"/>
              <a:ea typeface="+mn-ea"/>
              <a:cs typeface="+mn-cs"/>
            </a:rPr>
            <a:t>年度に新設し、</a:t>
          </a:r>
          <a:r>
            <a:rPr lang="ja-JP" altLang="ja-JP" sz="1200">
              <a:solidFill>
                <a:schemeClr val="dk1"/>
              </a:solidFill>
              <a:effectLst/>
              <a:latin typeface="+mn-ea"/>
              <a:ea typeface="+mn-ea"/>
              <a:cs typeface="+mn-cs"/>
            </a:rPr>
            <a:t>企業誘致の推進に要する経費の財源に充当</a:t>
          </a:r>
          <a:r>
            <a:rPr lang="ja-JP" altLang="en-US" sz="1200">
              <a:solidFill>
                <a:schemeClr val="dk1"/>
              </a:solidFill>
              <a:effectLst/>
              <a:latin typeface="+mn-ea"/>
              <a:ea typeface="+mn-ea"/>
              <a:cs typeface="+mn-cs"/>
            </a:rPr>
            <a:t>するため、</a:t>
          </a:r>
          <a:r>
            <a:rPr lang="en-US" altLang="ja-JP" sz="1200">
              <a:solidFill>
                <a:schemeClr val="dk1"/>
              </a:solidFill>
              <a:effectLst/>
              <a:latin typeface="+mn-ea"/>
              <a:ea typeface="+mn-ea"/>
              <a:cs typeface="+mn-cs"/>
            </a:rPr>
            <a:t>300</a:t>
          </a:r>
          <a:r>
            <a:rPr lang="ja-JP" altLang="en-US" sz="1200">
              <a:solidFill>
                <a:schemeClr val="dk1"/>
              </a:solidFill>
              <a:effectLst/>
              <a:latin typeface="+mn-ea"/>
              <a:ea typeface="+mn-ea"/>
              <a:cs typeface="+mn-cs"/>
            </a:rPr>
            <a:t>百万円を積立てした（前年度比較：</a:t>
          </a:r>
          <a:r>
            <a:rPr lang="en-US" altLang="ja-JP" sz="1200">
              <a:solidFill>
                <a:schemeClr val="dk1"/>
              </a:solidFill>
              <a:effectLst/>
              <a:latin typeface="+mn-ea"/>
              <a:ea typeface="+mn-ea"/>
              <a:cs typeface="+mn-cs"/>
            </a:rPr>
            <a:t>+300</a:t>
          </a:r>
          <a:r>
            <a:rPr lang="ja-JP" altLang="en-US" sz="1200">
              <a:solidFill>
                <a:schemeClr val="dk1"/>
              </a:solidFill>
              <a:effectLst/>
              <a:latin typeface="+mn-ea"/>
              <a:ea typeface="+mn-ea"/>
              <a:cs typeface="+mn-cs"/>
            </a:rPr>
            <a:t>百万円）</a:t>
          </a:r>
          <a:r>
            <a:rPr kumimoji="1" lang="en-US" altLang="ja-JP" sz="1200">
              <a:solidFill>
                <a:srgbClr val="FF0000"/>
              </a:solidFill>
              <a:effectLst/>
              <a:latin typeface="+mn-ea"/>
              <a:ea typeface="+mn-ea"/>
              <a:cs typeface="+mn-cs"/>
            </a:rPr>
            <a:t/>
          </a:r>
          <a:br>
            <a:rPr kumimoji="1" lang="en-US" altLang="ja-JP" sz="1200">
              <a:solidFill>
                <a:srgbClr val="FF0000"/>
              </a:solidFill>
              <a:effectLst/>
              <a:latin typeface="+mn-ea"/>
              <a:ea typeface="+mn-ea"/>
              <a:cs typeface="+mn-cs"/>
            </a:rPr>
          </a:br>
          <a:endParaRPr lang="ja-JP" altLang="ja-JP" sz="1200">
            <a:solidFill>
              <a:srgbClr val="FF0000"/>
            </a:solidFill>
            <a:effectLst/>
            <a:latin typeface="+mn-ea"/>
            <a:ea typeface="+mn-ea"/>
          </a:endParaRPr>
        </a:p>
        <a:p>
          <a:r>
            <a:rPr kumimoji="1" lang="ja-JP" altLang="ja-JP" sz="1200">
              <a:solidFill>
                <a:sysClr val="windowText" lastClr="000000"/>
              </a:solidFill>
              <a:effectLst/>
              <a:latin typeface="+mn-ea"/>
              <a:ea typeface="+mn-ea"/>
              <a:cs typeface="+mn-cs"/>
            </a:rPr>
            <a:t>（今後の方針）</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公共施設整備基金は、公共施設等総合管理計画に基づく施設改修等を見据えて、後年度の財政需要に備えれるよう積</a:t>
          </a:r>
          <a:r>
            <a:rPr kumimoji="1" lang="ja-JP" altLang="en-US" sz="1200">
              <a:solidFill>
                <a:sysClr val="windowText" lastClr="000000"/>
              </a:solidFill>
              <a:effectLst/>
              <a:latin typeface="+mn-ea"/>
              <a:ea typeface="+mn-ea"/>
              <a:cs typeface="+mn-cs"/>
            </a:rPr>
            <a:t>み</a:t>
          </a:r>
          <a:r>
            <a:rPr kumimoji="1" lang="ja-JP" altLang="ja-JP" sz="1200">
              <a:solidFill>
                <a:sysClr val="windowText" lastClr="000000"/>
              </a:solidFill>
              <a:effectLst/>
              <a:latin typeface="+mn-ea"/>
              <a:ea typeface="+mn-ea"/>
              <a:cs typeface="+mn-cs"/>
            </a:rPr>
            <a:t>増しをしていく。</a:t>
          </a:r>
          <a:r>
            <a:rPr lang="ja-JP" altLang="ja-JP" sz="1200">
              <a:solidFill>
                <a:sysClr val="windowText" lastClr="000000"/>
              </a:solidFill>
              <a:effectLst/>
              <a:latin typeface="+mn-ea"/>
              <a:ea typeface="+mn-ea"/>
              <a:cs typeface="+mn-cs"/>
            </a:rPr>
            <a:t>また、</a:t>
          </a:r>
          <a:r>
            <a:rPr kumimoji="1" lang="ja-JP" altLang="ja-JP" sz="1200">
              <a:solidFill>
                <a:sysClr val="windowText" lastClr="000000"/>
              </a:solidFill>
              <a:effectLst/>
              <a:latin typeface="+mn-ea"/>
              <a:ea typeface="+mn-ea"/>
              <a:cs typeface="+mn-cs"/>
            </a:rPr>
            <a:t>環境施設整備基金も、下水道事業会計の多額の運営資金が必要（一般会計から毎年度約</a:t>
          </a:r>
          <a:r>
            <a:rPr kumimoji="1" lang="en-US" altLang="ja-JP" sz="1200">
              <a:solidFill>
                <a:sysClr val="windowText" lastClr="000000"/>
              </a:solidFill>
              <a:effectLst/>
              <a:latin typeface="+mn-ea"/>
              <a:ea typeface="+mn-ea"/>
              <a:cs typeface="+mn-cs"/>
            </a:rPr>
            <a:t>900</a:t>
          </a:r>
          <a:r>
            <a:rPr kumimoji="1" lang="ja-JP" altLang="ja-JP" sz="1200">
              <a:solidFill>
                <a:sysClr val="windowText" lastClr="000000"/>
              </a:solidFill>
              <a:effectLst/>
              <a:latin typeface="+mn-ea"/>
              <a:ea typeface="+mn-ea"/>
              <a:cs typeface="+mn-cs"/>
            </a:rPr>
            <a:t>百万円の繰出し）になることが見込まれるため、取り崩しによる減少を少しでも抑制し、基金に積</a:t>
          </a:r>
          <a:r>
            <a:rPr kumimoji="1" lang="ja-JP" altLang="en-US" sz="1200">
              <a:solidFill>
                <a:sysClr val="windowText" lastClr="000000"/>
              </a:solidFill>
              <a:effectLst/>
              <a:latin typeface="+mn-ea"/>
              <a:ea typeface="+mn-ea"/>
              <a:cs typeface="+mn-cs"/>
            </a:rPr>
            <a:t>み</a:t>
          </a:r>
          <a:r>
            <a:rPr kumimoji="1" lang="ja-JP" altLang="ja-JP" sz="1200">
              <a:solidFill>
                <a:sysClr val="windowText" lastClr="000000"/>
              </a:solidFill>
              <a:effectLst/>
              <a:latin typeface="+mn-ea"/>
              <a:ea typeface="+mn-ea"/>
              <a:cs typeface="+mn-cs"/>
            </a:rPr>
            <a:t>増しをしていく。</a:t>
          </a:r>
          <a:endParaRPr kumimoji="1" lang="en-US" altLang="ja-JP" sz="1200">
            <a:solidFill>
              <a:sysClr val="windowText" lastClr="000000"/>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ea"/>
              <a:ea typeface="+mn-ea"/>
              <a:cs typeface="+mn-cs"/>
            </a:rPr>
            <a:t>（増減理由）</a:t>
          </a:r>
          <a:endParaRPr lang="ja-JP" altLang="ja-JP" sz="1400">
            <a:solidFill>
              <a:sysClr val="windowText" lastClr="000000"/>
            </a:solidFill>
            <a:effectLst/>
            <a:latin typeface="+mn-ea"/>
            <a:ea typeface="+mn-ea"/>
          </a:endParaRPr>
        </a:p>
        <a:p>
          <a:pPr eaLnBrk="1" fontAlgn="auto" latinLnBrk="0" hangingPunct="1"/>
          <a:r>
            <a:rPr kumimoji="1" lang="ja-JP" altLang="ja-JP" sz="1400">
              <a:solidFill>
                <a:sysClr val="windowText" lastClr="000000"/>
              </a:solidFill>
              <a:effectLst/>
              <a:latin typeface="+mn-ea"/>
              <a:ea typeface="+mn-ea"/>
              <a:cs typeface="+mn-cs"/>
            </a:rPr>
            <a:t>　令和</a:t>
          </a:r>
          <a:r>
            <a:rPr kumimoji="1" lang="en-US" altLang="ja-JP" sz="1400">
              <a:solidFill>
                <a:sysClr val="windowText" lastClr="000000"/>
              </a:solidFill>
              <a:effectLst/>
              <a:latin typeface="+mn-ea"/>
              <a:ea typeface="+mn-ea"/>
              <a:cs typeface="+mn-cs"/>
            </a:rPr>
            <a:t>5</a:t>
          </a:r>
          <a:r>
            <a:rPr kumimoji="1" lang="ja-JP" altLang="ja-JP" sz="1400">
              <a:solidFill>
                <a:sysClr val="windowText" lastClr="000000"/>
              </a:solidFill>
              <a:effectLst/>
              <a:latin typeface="+mn-ea"/>
              <a:ea typeface="+mn-ea"/>
              <a:cs typeface="+mn-cs"/>
            </a:rPr>
            <a:t>年度の財政調整基金残高は、</a:t>
          </a:r>
          <a:r>
            <a:rPr kumimoji="1" lang="en-US" altLang="ja-JP" sz="1400">
              <a:solidFill>
                <a:sysClr val="windowText" lastClr="000000"/>
              </a:solidFill>
              <a:effectLst/>
              <a:latin typeface="+mn-ea"/>
              <a:ea typeface="+mn-ea"/>
              <a:cs typeface="+mn-cs"/>
            </a:rPr>
            <a:t>2,752</a:t>
          </a:r>
          <a:r>
            <a:rPr kumimoji="1" lang="ja-JP" altLang="ja-JP" sz="1400">
              <a:solidFill>
                <a:sysClr val="windowText" lastClr="000000"/>
              </a:solidFill>
              <a:effectLst/>
              <a:latin typeface="+mn-ea"/>
              <a:ea typeface="+mn-ea"/>
              <a:cs typeface="+mn-cs"/>
            </a:rPr>
            <a:t>百万円から</a:t>
          </a:r>
          <a:r>
            <a:rPr kumimoji="1" lang="en-US" altLang="ja-JP" sz="1400">
              <a:solidFill>
                <a:sysClr val="windowText" lastClr="000000"/>
              </a:solidFill>
              <a:effectLst/>
              <a:latin typeface="+mn-ea"/>
              <a:ea typeface="+mn-ea"/>
              <a:cs typeface="+mn-cs"/>
            </a:rPr>
            <a:t>3,051</a:t>
          </a:r>
          <a:r>
            <a:rPr kumimoji="1" lang="ja-JP" altLang="ja-JP" sz="1400">
              <a:solidFill>
                <a:sysClr val="windowText" lastClr="000000"/>
              </a:solidFill>
              <a:effectLst/>
              <a:latin typeface="+mn-ea"/>
              <a:ea typeface="+mn-ea"/>
              <a:cs typeface="+mn-cs"/>
            </a:rPr>
            <a:t>百万円となり、</a:t>
          </a:r>
          <a:r>
            <a:rPr kumimoji="1" lang="en-US" altLang="ja-JP" sz="1400">
              <a:solidFill>
                <a:sysClr val="windowText" lastClr="000000"/>
              </a:solidFill>
              <a:effectLst/>
              <a:latin typeface="+mn-ea"/>
              <a:ea typeface="+mn-ea"/>
              <a:cs typeface="+mn-cs"/>
            </a:rPr>
            <a:t>299</a:t>
          </a:r>
          <a:r>
            <a:rPr kumimoji="1" lang="ja-JP" altLang="ja-JP" sz="1400">
              <a:solidFill>
                <a:sysClr val="windowText" lastClr="000000"/>
              </a:solidFill>
              <a:effectLst/>
              <a:latin typeface="+mn-ea"/>
              <a:ea typeface="+mn-ea"/>
              <a:cs typeface="+mn-cs"/>
            </a:rPr>
            <a:t>百万円を積み立てた。今後も、財政規律を維持しながら、財政調整基金に依存しない財政運営を実施していく。</a:t>
          </a:r>
          <a:r>
            <a:rPr kumimoji="1" lang="en-US" altLang="ja-JP" sz="1400">
              <a:solidFill>
                <a:sysClr val="windowText" lastClr="000000"/>
              </a:solidFill>
              <a:effectLst/>
              <a:latin typeface="+mn-ea"/>
              <a:ea typeface="+mn-ea"/>
              <a:cs typeface="+mn-cs"/>
            </a:rPr>
            <a:t/>
          </a:r>
          <a:br>
            <a:rPr kumimoji="1" lang="en-US" altLang="ja-JP" sz="1400">
              <a:solidFill>
                <a:sysClr val="windowText" lastClr="000000"/>
              </a:solidFill>
              <a:effectLst/>
              <a:latin typeface="+mn-ea"/>
              <a:ea typeface="+mn-ea"/>
              <a:cs typeface="+mn-cs"/>
            </a:rPr>
          </a:br>
          <a:endParaRPr lang="ja-JP" altLang="ja-JP" sz="14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（今後の方針）</a:t>
          </a:r>
          <a:endParaRPr lang="ja-JP" altLang="ja-JP" sz="1400">
            <a:solidFill>
              <a:sysClr val="windowText" lastClr="000000"/>
            </a:solidFill>
            <a:effectLst/>
            <a:latin typeface="+mn-ea"/>
            <a:ea typeface="+mn-ea"/>
          </a:endParaRPr>
        </a:p>
        <a:p>
          <a:pPr eaLnBrk="1" fontAlgn="auto" latinLnBrk="0" hangingPunct="1"/>
          <a:r>
            <a:rPr kumimoji="1" lang="ja-JP" altLang="ja-JP" sz="1400">
              <a:solidFill>
                <a:sysClr val="windowText" lastClr="000000"/>
              </a:solidFill>
              <a:effectLst/>
              <a:latin typeface="+mn-ea"/>
              <a:ea typeface="+mn-ea"/>
              <a:cs typeface="+mn-cs"/>
            </a:rPr>
            <a:t>　財政需要により、財源が著しく不足する事態に備える必要があるため</a:t>
          </a:r>
          <a:r>
            <a:rPr kumimoji="1" lang="ja-JP" altLang="en-US" sz="1400">
              <a:solidFill>
                <a:sysClr val="windowText" lastClr="000000"/>
              </a:solidFill>
              <a:effectLst/>
              <a:latin typeface="+mn-ea"/>
              <a:ea typeface="+mn-ea"/>
              <a:cs typeface="+mn-cs"/>
            </a:rPr>
            <a:t>、今後も</a:t>
          </a:r>
          <a:r>
            <a:rPr kumimoji="1" lang="ja-JP" altLang="ja-JP" sz="1400">
              <a:solidFill>
                <a:sysClr val="windowText" lastClr="000000"/>
              </a:solidFill>
              <a:effectLst/>
              <a:latin typeface="+mn-ea"/>
              <a:ea typeface="+mn-ea"/>
              <a:cs typeface="+mn-cs"/>
            </a:rPr>
            <a:t>歳入確保・歳出抑制により取り崩しを少しでも減らし、基金残高の確保に努める。基金残高の確保については、およそ</a:t>
          </a:r>
          <a:r>
            <a:rPr kumimoji="1" lang="en-US" altLang="ja-JP" sz="1400">
              <a:solidFill>
                <a:sysClr val="windowText" lastClr="000000"/>
              </a:solidFill>
              <a:effectLst/>
              <a:latin typeface="+mn-ea"/>
              <a:ea typeface="+mn-ea"/>
              <a:cs typeface="+mn-cs"/>
            </a:rPr>
            <a:t>3,000</a:t>
          </a:r>
          <a:r>
            <a:rPr kumimoji="1" lang="ja-JP" altLang="ja-JP" sz="1400">
              <a:solidFill>
                <a:sysClr val="windowText" lastClr="000000"/>
              </a:solidFill>
              <a:effectLst/>
              <a:latin typeface="+mn-ea"/>
              <a:ea typeface="+mn-ea"/>
              <a:cs typeface="+mn-cs"/>
            </a:rPr>
            <a:t>百万円を目標に積立てを実施して</a:t>
          </a:r>
          <a:r>
            <a:rPr kumimoji="1" lang="ja-JP" altLang="en-US" sz="1400">
              <a:solidFill>
                <a:sysClr val="windowText" lastClr="000000"/>
              </a:solidFill>
              <a:effectLst/>
              <a:latin typeface="+mn-ea"/>
              <a:ea typeface="+mn-ea"/>
              <a:cs typeface="+mn-cs"/>
            </a:rPr>
            <a:t>きた。今後の財政調整基金の取崩しは、不足の事態に備えるため、この</a:t>
          </a:r>
          <a:r>
            <a:rPr kumimoji="1" lang="en-US" altLang="ja-JP" sz="1400">
              <a:solidFill>
                <a:sysClr val="windowText" lastClr="000000"/>
              </a:solidFill>
              <a:effectLst/>
              <a:latin typeface="+mn-ea"/>
              <a:ea typeface="+mn-ea"/>
              <a:cs typeface="+mn-cs"/>
            </a:rPr>
            <a:t>3,000</a:t>
          </a:r>
          <a:r>
            <a:rPr kumimoji="1" lang="ja-JP" altLang="en-US" sz="1400">
              <a:solidFill>
                <a:sysClr val="windowText" lastClr="000000"/>
              </a:solidFill>
              <a:effectLst/>
              <a:latin typeface="+mn-ea"/>
              <a:ea typeface="+mn-ea"/>
              <a:cs typeface="+mn-cs"/>
            </a:rPr>
            <a:t>百万円を維持しながら財政運営を実施していく。</a:t>
          </a:r>
          <a:endParaRPr kumimoji="1" lang="en-US" altLang="ja-JP" sz="1400">
            <a:solidFill>
              <a:sysClr val="windowText" lastClr="000000"/>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ea"/>
              <a:ea typeface="+mn-ea"/>
              <a:cs typeface="+mn-cs"/>
            </a:rPr>
            <a:t>（増減理由）</a:t>
          </a:r>
          <a:endParaRPr lang="ja-JP" altLang="ja-JP" sz="1400">
            <a:solidFill>
              <a:sysClr val="windowText" lastClr="000000"/>
            </a:solidFill>
            <a:effectLst/>
            <a:latin typeface="+mn-ea"/>
            <a:ea typeface="+mn-ea"/>
          </a:endParaRPr>
        </a:p>
        <a:p>
          <a:pPr eaLnBrk="1" fontAlgn="auto" latinLnBrk="0" hangingPunct="1"/>
          <a:r>
            <a:rPr kumimoji="1" lang="ja-JP" altLang="ja-JP" sz="1400">
              <a:solidFill>
                <a:sysClr val="windowText" lastClr="000000"/>
              </a:solidFill>
              <a:effectLst/>
              <a:latin typeface="+mn-ea"/>
              <a:ea typeface="+mn-ea"/>
              <a:cs typeface="+mn-cs"/>
            </a:rPr>
            <a:t>　令和</a:t>
          </a:r>
          <a:r>
            <a:rPr kumimoji="1" lang="en-US" altLang="ja-JP" sz="1400">
              <a:solidFill>
                <a:sysClr val="windowText" lastClr="000000"/>
              </a:solidFill>
              <a:effectLst/>
              <a:latin typeface="+mn-ea"/>
              <a:ea typeface="+mn-ea"/>
              <a:cs typeface="+mn-cs"/>
            </a:rPr>
            <a:t>5</a:t>
          </a:r>
          <a:r>
            <a:rPr kumimoji="1" lang="ja-JP" altLang="ja-JP" sz="1400">
              <a:solidFill>
                <a:sysClr val="windowText" lastClr="000000"/>
              </a:solidFill>
              <a:effectLst/>
              <a:latin typeface="+mn-ea"/>
              <a:ea typeface="+mn-ea"/>
              <a:cs typeface="+mn-cs"/>
            </a:rPr>
            <a:t>年度の減債基金残高は</a:t>
          </a:r>
          <a:r>
            <a:rPr kumimoji="1" lang="en-US" altLang="ja-JP" sz="1400">
              <a:solidFill>
                <a:sysClr val="windowText" lastClr="000000"/>
              </a:solidFill>
              <a:effectLst/>
              <a:latin typeface="+mn-ea"/>
              <a:ea typeface="+mn-ea"/>
              <a:cs typeface="+mn-cs"/>
            </a:rPr>
            <a:t>528</a:t>
          </a:r>
          <a:r>
            <a:rPr kumimoji="1" lang="ja-JP" altLang="ja-JP" sz="1400">
              <a:solidFill>
                <a:sysClr val="windowText" lastClr="000000"/>
              </a:solidFill>
              <a:effectLst/>
              <a:latin typeface="+mn-ea"/>
              <a:ea typeface="+mn-ea"/>
              <a:cs typeface="+mn-cs"/>
            </a:rPr>
            <a:t>百万円から</a:t>
          </a:r>
          <a:r>
            <a:rPr kumimoji="1" lang="en-US" altLang="ja-JP" sz="1400">
              <a:solidFill>
                <a:sysClr val="windowText" lastClr="000000"/>
              </a:solidFill>
              <a:effectLst/>
              <a:latin typeface="+mn-ea"/>
              <a:ea typeface="+mn-ea"/>
              <a:cs typeface="+mn-cs"/>
            </a:rPr>
            <a:t>580</a:t>
          </a:r>
          <a:r>
            <a:rPr kumimoji="1" lang="ja-JP" altLang="ja-JP" sz="1400">
              <a:solidFill>
                <a:sysClr val="windowText" lastClr="000000"/>
              </a:solidFill>
              <a:effectLst/>
              <a:latin typeface="+mn-ea"/>
              <a:ea typeface="+mn-ea"/>
              <a:cs typeface="+mn-cs"/>
            </a:rPr>
            <a:t>百万円となり、利子分を含めて</a:t>
          </a:r>
          <a:r>
            <a:rPr kumimoji="1" lang="en-US" altLang="ja-JP" sz="1400">
              <a:solidFill>
                <a:sysClr val="windowText" lastClr="000000"/>
              </a:solidFill>
              <a:effectLst/>
              <a:latin typeface="+mn-ea"/>
              <a:ea typeface="+mn-ea"/>
              <a:cs typeface="+mn-cs"/>
            </a:rPr>
            <a:t>52</a:t>
          </a:r>
          <a:r>
            <a:rPr kumimoji="1" lang="ja-JP" altLang="ja-JP" sz="1400">
              <a:solidFill>
                <a:sysClr val="windowText" lastClr="000000"/>
              </a:solidFill>
              <a:effectLst/>
              <a:latin typeface="+mn-ea"/>
              <a:ea typeface="+mn-ea"/>
              <a:cs typeface="+mn-cs"/>
            </a:rPr>
            <a:t>百万円の</a:t>
          </a:r>
          <a:r>
            <a:rPr kumimoji="1" lang="ja-JP" altLang="en-US" sz="1400">
              <a:solidFill>
                <a:sysClr val="windowText" lastClr="000000"/>
              </a:solidFill>
              <a:effectLst/>
              <a:latin typeface="+mn-ea"/>
              <a:ea typeface="+mn-ea"/>
              <a:cs typeface="+mn-cs"/>
            </a:rPr>
            <a:t>増</a:t>
          </a:r>
          <a:r>
            <a:rPr kumimoji="1" lang="ja-JP" altLang="ja-JP" sz="1400">
              <a:solidFill>
                <a:sysClr val="windowText" lastClr="000000"/>
              </a:solidFill>
              <a:effectLst/>
              <a:latin typeface="+mn-ea"/>
              <a:ea typeface="+mn-ea"/>
              <a:cs typeface="+mn-cs"/>
            </a:rPr>
            <a:t>となった。</a:t>
          </a:r>
          <a:r>
            <a:rPr kumimoji="1" lang="en-US" altLang="ja-JP" sz="1400">
              <a:solidFill>
                <a:sysClr val="windowText" lastClr="000000"/>
              </a:solidFill>
              <a:effectLst/>
              <a:latin typeface="+mn-ea"/>
              <a:ea typeface="+mn-ea"/>
              <a:cs typeface="+mn-cs"/>
            </a:rPr>
            <a:t/>
          </a:r>
          <a:br>
            <a:rPr kumimoji="1" lang="en-US" altLang="ja-JP" sz="1400">
              <a:solidFill>
                <a:sysClr val="windowText" lastClr="000000"/>
              </a:solidFill>
              <a:effectLst/>
              <a:latin typeface="+mn-ea"/>
              <a:ea typeface="+mn-ea"/>
              <a:cs typeface="+mn-cs"/>
            </a:rPr>
          </a:br>
          <a:r>
            <a:rPr kumimoji="1" lang="ja-JP" altLang="ja-JP" sz="1400">
              <a:solidFill>
                <a:sysClr val="windowText" lastClr="000000"/>
              </a:solidFill>
              <a:effectLst/>
              <a:latin typeface="+mn-ea"/>
              <a:ea typeface="+mn-ea"/>
              <a:cs typeface="+mn-cs"/>
            </a:rPr>
            <a:t>　令和</a:t>
          </a:r>
          <a:r>
            <a:rPr kumimoji="1" lang="en-US" altLang="ja-JP" sz="1400">
              <a:solidFill>
                <a:sysClr val="windowText" lastClr="000000"/>
              </a:solidFill>
              <a:effectLst/>
              <a:latin typeface="+mn-ea"/>
              <a:ea typeface="+mn-ea"/>
              <a:cs typeface="+mn-cs"/>
            </a:rPr>
            <a:t>5</a:t>
          </a:r>
          <a:r>
            <a:rPr kumimoji="1" lang="ja-JP" altLang="ja-JP" sz="1400">
              <a:solidFill>
                <a:sysClr val="windowText" lastClr="000000"/>
              </a:solidFill>
              <a:effectLst/>
              <a:latin typeface="+mn-ea"/>
              <a:ea typeface="+mn-ea"/>
              <a:cs typeface="+mn-cs"/>
            </a:rPr>
            <a:t>年度は、臨時財政対策債償還費分として</a:t>
          </a:r>
          <a:r>
            <a:rPr kumimoji="1" lang="en-US" altLang="ja-JP" sz="1400">
              <a:solidFill>
                <a:sysClr val="windowText" lastClr="000000"/>
              </a:solidFill>
              <a:effectLst/>
              <a:latin typeface="+mn-ea"/>
              <a:ea typeface="+mn-ea"/>
              <a:cs typeface="+mn-cs"/>
            </a:rPr>
            <a:t>52</a:t>
          </a:r>
          <a:r>
            <a:rPr kumimoji="1" lang="ja-JP" altLang="en-US" sz="1400">
              <a:solidFill>
                <a:sysClr val="windowText" lastClr="000000"/>
              </a:solidFill>
              <a:effectLst/>
              <a:latin typeface="+mn-ea"/>
              <a:ea typeface="+mn-ea"/>
              <a:cs typeface="+mn-cs"/>
            </a:rPr>
            <a:t>百万円、基金の運用利子分</a:t>
          </a:r>
          <a:r>
            <a:rPr kumimoji="1" lang="en-US" altLang="ja-JP" sz="1400">
              <a:solidFill>
                <a:sysClr val="windowText" lastClr="000000"/>
              </a:solidFill>
              <a:effectLst/>
              <a:latin typeface="+mn-ea"/>
              <a:ea typeface="+mn-ea"/>
              <a:cs typeface="+mn-cs"/>
            </a:rPr>
            <a:t>1</a:t>
          </a:r>
          <a:r>
            <a:rPr kumimoji="1" lang="ja-JP" altLang="en-US" sz="1400">
              <a:solidFill>
                <a:sysClr val="windowText" lastClr="000000"/>
              </a:solidFill>
              <a:effectLst/>
              <a:latin typeface="+mn-ea"/>
              <a:ea typeface="+mn-ea"/>
              <a:cs typeface="+mn-cs"/>
            </a:rPr>
            <a:t>百万円の計</a:t>
          </a:r>
          <a:r>
            <a:rPr kumimoji="1" lang="en-US" altLang="ja-JP" sz="1400">
              <a:solidFill>
                <a:sysClr val="windowText" lastClr="000000"/>
              </a:solidFill>
              <a:effectLst/>
              <a:latin typeface="+mn-ea"/>
              <a:ea typeface="+mn-ea"/>
              <a:cs typeface="+mn-cs"/>
            </a:rPr>
            <a:t>53</a:t>
          </a:r>
          <a:r>
            <a:rPr kumimoji="1" lang="ja-JP" altLang="en-US" sz="1400">
              <a:solidFill>
                <a:sysClr val="windowText" lastClr="000000"/>
              </a:solidFill>
              <a:effectLst/>
              <a:latin typeface="+mn-ea"/>
              <a:ea typeface="+mn-ea"/>
              <a:cs typeface="+mn-cs"/>
            </a:rPr>
            <a:t>百万円を</a:t>
          </a:r>
          <a:r>
            <a:rPr kumimoji="1" lang="ja-JP" altLang="ja-JP" sz="1400">
              <a:solidFill>
                <a:sysClr val="windowText" lastClr="000000"/>
              </a:solidFill>
              <a:effectLst/>
              <a:latin typeface="+mn-ea"/>
              <a:ea typeface="+mn-ea"/>
              <a:cs typeface="+mn-cs"/>
            </a:rPr>
            <a:t>積立てた金額のうち、令和</a:t>
          </a:r>
          <a:r>
            <a:rPr kumimoji="1" lang="en-US" altLang="ja-JP" sz="1400">
              <a:solidFill>
                <a:sysClr val="windowText" lastClr="000000"/>
              </a:solidFill>
              <a:effectLst/>
              <a:latin typeface="+mn-ea"/>
              <a:ea typeface="+mn-ea"/>
              <a:cs typeface="+mn-cs"/>
            </a:rPr>
            <a:t>5</a:t>
          </a:r>
          <a:r>
            <a:rPr kumimoji="1" lang="ja-JP" altLang="ja-JP" sz="1400">
              <a:solidFill>
                <a:sysClr val="windowText" lastClr="000000"/>
              </a:solidFill>
              <a:effectLst/>
              <a:latin typeface="+mn-ea"/>
              <a:ea typeface="+mn-ea"/>
              <a:cs typeface="+mn-cs"/>
            </a:rPr>
            <a:t>年度の臨財債償還費相当分として</a:t>
          </a:r>
          <a:r>
            <a:rPr kumimoji="1" lang="en-US" altLang="ja-JP" sz="1400">
              <a:solidFill>
                <a:sysClr val="windowText" lastClr="000000"/>
              </a:solidFill>
              <a:effectLst/>
              <a:latin typeface="+mn-ea"/>
              <a:ea typeface="+mn-ea"/>
              <a:cs typeface="+mn-cs"/>
            </a:rPr>
            <a:t>1</a:t>
          </a:r>
          <a:r>
            <a:rPr kumimoji="1" lang="ja-JP" altLang="ja-JP" sz="1400">
              <a:solidFill>
                <a:sysClr val="windowText" lastClr="000000"/>
              </a:solidFill>
              <a:effectLst/>
              <a:latin typeface="+mn-ea"/>
              <a:ea typeface="+mn-ea"/>
              <a:cs typeface="+mn-cs"/>
            </a:rPr>
            <a:t>百万円を取り崩</a:t>
          </a:r>
          <a:r>
            <a:rPr kumimoji="1" lang="ja-JP" altLang="en-US" sz="1400">
              <a:solidFill>
                <a:sysClr val="windowText" lastClr="000000"/>
              </a:solidFill>
              <a:effectLst/>
              <a:latin typeface="+mn-ea"/>
              <a:ea typeface="+mn-ea"/>
              <a:cs typeface="+mn-cs"/>
            </a:rPr>
            <a:t>した。</a:t>
          </a:r>
          <a:endParaRPr kumimoji="1" lang="en-US" altLang="ja-JP" sz="1400">
            <a:solidFill>
              <a:sysClr val="windowText" lastClr="000000"/>
            </a:solidFill>
            <a:effectLst/>
            <a:latin typeface="+mn-ea"/>
            <a:ea typeface="+mn-ea"/>
            <a:cs typeface="+mn-cs"/>
          </a:endParaRPr>
        </a:p>
        <a:p>
          <a:pPr eaLnBrk="1" fontAlgn="auto" latinLnBrk="0" hangingPunct="1"/>
          <a:endParaRPr lang="ja-JP" altLang="ja-JP" sz="14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（今後の方針）</a:t>
          </a:r>
          <a:endParaRPr lang="ja-JP" altLang="ja-JP" sz="1400">
            <a:solidFill>
              <a:sysClr val="windowText" lastClr="000000"/>
            </a:solidFill>
            <a:effectLst/>
            <a:latin typeface="+mn-ea"/>
            <a:ea typeface="+mn-ea"/>
          </a:endParaRPr>
        </a:p>
        <a:p>
          <a:pPr eaLnBrk="1" fontAlgn="auto" latinLnBrk="0" hangingPunct="1"/>
          <a:r>
            <a:rPr kumimoji="1" lang="ja-JP" altLang="ja-JP" sz="1400">
              <a:solidFill>
                <a:sysClr val="windowText" lastClr="000000"/>
              </a:solidFill>
              <a:effectLst/>
              <a:latin typeface="+mn-ea"/>
              <a:ea typeface="+mn-ea"/>
              <a:cs typeface="+mn-cs"/>
            </a:rPr>
            <a:t>　</a:t>
          </a:r>
          <a:r>
            <a:rPr kumimoji="1" lang="ja-JP" altLang="en-US" sz="1400">
              <a:solidFill>
                <a:sysClr val="windowText" lastClr="000000"/>
              </a:solidFill>
              <a:effectLst/>
              <a:latin typeface="+mn-ea"/>
              <a:ea typeface="+mn-ea"/>
              <a:cs typeface="+mn-cs"/>
            </a:rPr>
            <a:t>減債基金については、</a:t>
          </a:r>
          <a:r>
            <a:rPr kumimoji="1" lang="ja-JP" altLang="ja-JP" sz="1400">
              <a:solidFill>
                <a:sysClr val="windowText" lastClr="000000"/>
              </a:solidFill>
              <a:effectLst/>
              <a:latin typeface="+mn-ea"/>
              <a:ea typeface="+mn-ea"/>
              <a:cs typeface="+mn-cs"/>
            </a:rPr>
            <a:t>市債残高の推移を</a:t>
          </a:r>
          <a:r>
            <a:rPr kumimoji="1" lang="ja-JP" altLang="en-US" sz="1400">
              <a:solidFill>
                <a:sysClr val="windowText" lastClr="000000"/>
              </a:solidFill>
              <a:effectLst/>
              <a:latin typeface="+mn-ea"/>
              <a:ea typeface="+mn-ea"/>
              <a:cs typeface="+mn-cs"/>
            </a:rPr>
            <a:t>正確に</a:t>
          </a:r>
          <a:r>
            <a:rPr kumimoji="1" lang="ja-JP" altLang="ja-JP" sz="1400">
              <a:solidFill>
                <a:sysClr val="windowText" lastClr="000000"/>
              </a:solidFill>
              <a:effectLst/>
              <a:latin typeface="+mn-ea"/>
              <a:ea typeface="+mn-ea"/>
              <a:cs typeface="+mn-cs"/>
            </a:rPr>
            <a:t>見極めた上で、財政運営上、定時償還の財源として備える額を検討し</a:t>
          </a:r>
          <a:r>
            <a:rPr kumimoji="1" lang="ja-JP" altLang="en-US" sz="1400">
              <a:solidFill>
                <a:sysClr val="windowText" lastClr="000000"/>
              </a:solidFill>
              <a:effectLst/>
              <a:latin typeface="+mn-ea"/>
              <a:ea typeface="+mn-ea"/>
              <a:cs typeface="+mn-cs"/>
            </a:rPr>
            <a:t>ながら</a:t>
          </a:r>
          <a:r>
            <a:rPr kumimoji="1" lang="ja-JP" altLang="ja-JP" sz="1400">
              <a:solidFill>
                <a:sysClr val="windowText" lastClr="000000"/>
              </a:solidFill>
              <a:effectLst/>
              <a:latin typeface="+mn-ea"/>
              <a:ea typeface="+mn-ea"/>
              <a:cs typeface="+mn-cs"/>
            </a:rPr>
            <a:t>積立てを</a:t>
          </a:r>
          <a:r>
            <a:rPr kumimoji="1" lang="ja-JP" altLang="en-US" sz="1400">
              <a:solidFill>
                <a:sysClr val="windowText" lastClr="000000"/>
              </a:solidFill>
              <a:effectLst/>
              <a:latin typeface="+mn-ea"/>
              <a:ea typeface="+mn-ea"/>
              <a:cs typeface="+mn-cs"/>
            </a:rPr>
            <a:t>実施</a:t>
          </a:r>
          <a:r>
            <a:rPr kumimoji="1" lang="ja-JP" altLang="ja-JP" sz="1400">
              <a:solidFill>
                <a:sysClr val="windowText" lastClr="000000"/>
              </a:solidFill>
              <a:effectLst/>
              <a:latin typeface="+mn-ea"/>
              <a:ea typeface="+mn-ea"/>
              <a:cs typeface="+mn-cs"/>
            </a:rPr>
            <a:t>していく</a:t>
          </a:r>
          <a:r>
            <a:rPr kumimoji="1" lang="ja-JP" altLang="en-US" sz="1400">
              <a:solidFill>
                <a:sysClr val="windowText" lastClr="000000"/>
              </a:solidFill>
              <a:effectLst/>
              <a:latin typeface="+mn-ea"/>
              <a:ea typeface="+mn-ea"/>
              <a:cs typeface="+mn-cs"/>
            </a:rPr>
            <a:t>。</a:t>
          </a:r>
          <a:endParaRPr kumimoji="1" lang="en-US" altLang="ja-JP" sz="1400">
            <a:solidFill>
              <a:sysClr val="windowText" lastClr="000000"/>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2"/>
      <c r="DK1" s="172"/>
      <c r="DL1" s="172"/>
      <c r="DM1" s="172"/>
      <c r="DN1" s="172"/>
      <c r="DO1" s="172"/>
    </row>
    <row r="2" spans="1:119" ht="24.75" thickBot="1" x14ac:dyDescent="0.2">
      <c r="B2" s="173" t="s">
        <v>77</v>
      </c>
      <c r="C2" s="173"/>
      <c r="D2" s="174"/>
    </row>
    <row r="3" spans="1:119" ht="18.75" customHeight="1" thickBot="1" x14ac:dyDescent="0.2">
      <c r="A3" s="172"/>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72"/>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18717924</v>
      </c>
      <c r="BO4" s="371"/>
      <c r="BP4" s="371"/>
      <c r="BQ4" s="371"/>
      <c r="BR4" s="371"/>
      <c r="BS4" s="371"/>
      <c r="BT4" s="371"/>
      <c r="BU4" s="372"/>
      <c r="BV4" s="370">
        <v>19049292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6.7</v>
      </c>
      <c r="CU4" s="377"/>
      <c r="CV4" s="377"/>
      <c r="CW4" s="377"/>
      <c r="CX4" s="377"/>
      <c r="CY4" s="377"/>
      <c r="CZ4" s="377"/>
      <c r="DA4" s="378"/>
      <c r="DB4" s="376">
        <v>7.6</v>
      </c>
      <c r="DC4" s="377"/>
      <c r="DD4" s="377"/>
      <c r="DE4" s="377"/>
      <c r="DF4" s="377"/>
      <c r="DG4" s="377"/>
      <c r="DH4" s="377"/>
      <c r="DI4" s="378"/>
    </row>
    <row r="5" spans="1:119" ht="18.75" customHeight="1" x14ac:dyDescent="0.15">
      <c r="A5" s="172"/>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17949601</v>
      </c>
      <c r="BO5" s="408"/>
      <c r="BP5" s="408"/>
      <c r="BQ5" s="408"/>
      <c r="BR5" s="408"/>
      <c r="BS5" s="408"/>
      <c r="BT5" s="408"/>
      <c r="BU5" s="409"/>
      <c r="BV5" s="407">
        <v>18208903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88.8</v>
      </c>
      <c r="CU5" s="405"/>
      <c r="CV5" s="405"/>
      <c r="CW5" s="405"/>
      <c r="CX5" s="405"/>
      <c r="CY5" s="405"/>
      <c r="CZ5" s="405"/>
      <c r="DA5" s="406"/>
      <c r="DB5" s="404">
        <v>89.1</v>
      </c>
      <c r="DC5" s="405"/>
      <c r="DD5" s="405"/>
      <c r="DE5" s="405"/>
      <c r="DF5" s="405"/>
      <c r="DG5" s="405"/>
      <c r="DH5" s="405"/>
      <c r="DI5" s="406"/>
    </row>
    <row r="6" spans="1:119" ht="18.75" customHeight="1" x14ac:dyDescent="0.15">
      <c r="A6" s="172"/>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768323</v>
      </c>
      <c r="BO6" s="408"/>
      <c r="BP6" s="408"/>
      <c r="BQ6" s="408"/>
      <c r="BR6" s="408"/>
      <c r="BS6" s="408"/>
      <c r="BT6" s="408"/>
      <c r="BU6" s="409"/>
      <c r="BV6" s="407">
        <v>840389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89.5</v>
      </c>
      <c r="CU6" s="445"/>
      <c r="CV6" s="445"/>
      <c r="CW6" s="445"/>
      <c r="CX6" s="445"/>
      <c r="CY6" s="445"/>
      <c r="CZ6" s="445"/>
      <c r="DA6" s="446"/>
      <c r="DB6" s="444">
        <v>90.5</v>
      </c>
      <c r="DC6" s="445"/>
      <c r="DD6" s="445"/>
      <c r="DE6" s="445"/>
      <c r="DF6" s="445"/>
      <c r="DG6" s="445"/>
      <c r="DH6" s="445"/>
      <c r="DI6" s="446"/>
    </row>
    <row r="7" spans="1:119" ht="18.75" customHeight="1" x14ac:dyDescent="0.15">
      <c r="A7" s="172"/>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57214</v>
      </c>
      <c r="BO7" s="408"/>
      <c r="BP7" s="408"/>
      <c r="BQ7" s="408"/>
      <c r="BR7" s="408"/>
      <c r="BS7" s="408"/>
      <c r="BT7" s="408"/>
      <c r="BU7" s="409"/>
      <c r="BV7" s="407">
        <v>35634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10544303</v>
      </c>
      <c r="CU7" s="408"/>
      <c r="CV7" s="408"/>
      <c r="CW7" s="408"/>
      <c r="CX7" s="408"/>
      <c r="CY7" s="408"/>
      <c r="CZ7" s="408"/>
      <c r="DA7" s="409"/>
      <c r="DB7" s="407">
        <v>10540854</v>
      </c>
      <c r="DC7" s="408"/>
      <c r="DD7" s="408"/>
      <c r="DE7" s="408"/>
      <c r="DF7" s="408"/>
      <c r="DG7" s="408"/>
      <c r="DH7" s="408"/>
      <c r="DI7" s="409"/>
    </row>
    <row r="8" spans="1:119" ht="18.75" customHeight="1" thickBot="1" x14ac:dyDescent="0.2">
      <c r="A8" s="172"/>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711109</v>
      </c>
      <c r="BO8" s="408"/>
      <c r="BP8" s="408"/>
      <c r="BQ8" s="408"/>
      <c r="BR8" s="408"/>
      <c r="BS8" s="408"/>
      <c r="BT8" s="408"/>
      <c r="BU8" s="409"/>
      <c r="BV8" s="407">
        <v>804755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0.45</v>
      </c>
      <c r="CU8" s="448"/>
      <c r="CV8" s="448"/>
      <c r="CW8" s="448"/>
      <c r="CX8" s="448"/>
      <c r="CY8" s="448"/>
      <c r="CZ8" s="448"/>
      <c r="DA8" s="449"/>
      <c r="DB8" s="447">
        <v>0.47</v>
      </c>
      <c r="DC8" s="448"/>
      <c r="DD8" s="448"/>
      <c r="DE8" s="448"/>
      <c r="DF8" s="448"/>
      <c r="DG8" s="448"/>
      <c r="DH8" s="448"/>
      <c r="DI8" s="449"/>
    </row>
    <row r="9" spans="1:119" ht="18.75" customHeight="1" thickBot="1" x14ac:dyDescent="0.2">
      <c r="A9" s="172"/>
      <c r="B9" s="401" t="s">
        <v>106</v>
      </c>
      <c r="C9" s="402"/>
      <c r="D9" s="402"/>
      <c r="E9" s="402"/>
      <c r="F9" s="402"/>
      <c r="G9" s="402"/>
      <c r="H9" s="402"/>
      <c r="I9" s="402"/>
      <c r="J9" s="402"/>
      <c r="K9" s="450"/>
      <c r="L9" s="451" t="s">
        <v>107</v>
      </c>
      <c r="M9" s="452"/>
      <c r="N9" s="452"/>
      <c r="O9" s="452"/>
      <c r="P9" s="452"/>
      <c r="Q9" s="453"/>
      <c r="R9" s="454">
        <v>32735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-93646</v>
      </c>
      <c r="BO9" s="408"/>
      <c r="BP9" s="408"/>
      <c r="BQ9" s="408"/>
      <c r="BR9" s="408"/>
      <c r="BS9" s="408"/>
      <c r="BT9" s="408"/>
      <c r="BU9" s="409"/>
      <c r="BV9" s="407">
        <v>-203785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13.7</v>
      </c>
      <c r="CU9" s="405"/>
      <c r="CV9" s="405"/>
      <c r="CW9" s="405"/>
      <c r="CX9" s="405"/>
      <c r="CY9" s="405"/>
      <c r="CZ9" s="405"/>
      <c r="DA9" s="406"/>
      <c r="DB9" s="404">
        <v>13.1</v>
      </c>
      <c r="DC9" s="405"/>
      <c r="DD9" s="405"/>
      <c r="DE9" s="405"/>
      <c r="DF9" s="405"/>
      <c r="DG9" s="405"/>
      <c r="DH9" s="405"/>
      <c r="DI9" s="406"/>
    </row>
    <row r="10" spans="1:119" ht="18.75" customHeight="1" thickBot="1" x14ac:dyDescent="0.2">
      <c r="A10" s="172"/>
      <c r="B10" s="401"/>
      <c r="C10" s="402"/>
      <c r="D10" s="402"/>
      <c r="E10" s="402"/>
      <c r="F10" s="402"/>
      <c r="G10" s="402"/>
      <c r="H10" s="402"/>
      <c r="I10" s="402"/>
      <c r="J10" s="402"/>
      <c r="K10" s="450"/>
      <c r="L10" s="457" t="s">
        <v>113</v>
      </c>
      <c r="M10" s="437"/>
      <c r="N10" s="437"/>
      <c r="O10" s="437"/>
      <c r="P10" s="437"/>
      <c r="Q10" s="438"/>
      <c r="R10" s="458">
        <v>35206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299030</v>
      </c>
      <c r="BO10" s="408"/>
      <c r="BP10" s="408"/>
      <c r="BQ10" s="408"/>
      <c r="BR10" s="408"/>
      <c r="BS10" s="408"/>
      <c r="BT10" s="408"/>
      <c r="BU10" s="409"/>
      <c r="BV10" s="407">
        <v>602707</v>
      </c>
      <c r="BW10" s="408"/>
      <c r="BX10" s="408"/>
      <c r="BY10" s="408"/>
      <c r="BZ10" s="408"/>
      <c r="CA10" s="408"/>
      <c r="CB10" s="408"/>
      <c r="CC10" s="409"/>
      <c r="CD10" s="175" t="s">
        <v>116</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72"/>
      <c r="B12" s="467" t="s">
        <v>123</v>
      </c>
      <c r="C12" s="468"/>
      <c r="D12" s="468"/>
      <c r="E12" s="468"/>
      <c r="F12" s="468"/>
      <c r="G12" s="468"/>
      <c r="H12" s="468"/>
      <c r="I12" s="468"/>
      <c r="J12" s="468"/>
      <c r="K12" s="469"/>
      <c r="L12" s="476" t="s">
        <v>124</v>
      </c>
      <c r="M12" s="477"/>
      <c r="N12" s="477"/>
      <c r="O12" s="477"/>
      <c r="P12" s="477"/>
      <c r="Q12" s="478"/>
      <c r="R12" s="479">
        <v>32084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72"/>
      <c r="B13" s="470"/>
      <c r="C13" s="471"/>
      <c r="D13" s="471"/>
      <c r="E13" s="471"/>
      <c r="F13" s="471"/>
      <c r="G13" s="471"/>
      <c r="H13" s="471"/>
      <c r="I13" s="471"/>
      <c r="J13" s="471"/>
      <c r="K13" s="472"/>
      <c r="L13" s="181"/>
      <c r="M13" s="498" t="s">
        <v>130</v>
      </c>
      <c r="N13" s="499"/>
      <c r="O13" s="499"/>
      <c r="P13" s="499"/>
      <c r="Q13" s="500"/>
      <c r="R13" s="491">
        <v>30936</v>
      </c>
      <c r="S13" s="492"/>
      <c r="T13" s="492"/>
      <c r="U13" s="492"/>
      <c r="V13" s="493"/>
      <c r="W13" s="423" t="s">
        <v>131</v>
      </c>
      <c r="X13" s="424"/>
      <c r="Y13" s="424"/>
      <c r="Z13" s="424"/>
      <c r="AA13" s="424"/>
      <c r="AB13" s="414"/>
      <c r="AC13" s="458">
        <v>1082</v>
      </c>
      <c r="AD13" s="459"/>
      <c r="AE13" s="459"/>
      <c r="AF13" s="459"/>
      <c r="AG13" s="501"/>
      <c r="AH13" s="458">
        <v>1365</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205384</v>
      </c>
      <c r="BO13" s="408"/>
      <c r="BP13" s="408"/>
      <c r="BQ13" s="408"/>
      <c r="BR13" s="408"/>
      <c r="BS13" s="408"/>
      <c r="BT13" s="408"/>
      <c r="BU13" s="409"/>
      <c r="BV13" s="407">
        <v>398922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7.7</v>
      </c>
      <c r="CU13" s="405"/>
      <c r="CV13" s="405"/>
      <c r="CW13" s="405"/>
      <c r="CX13" s="405"/>
      <c r="CY13" s="405"/>
      <c r="CZ13" s="405"/>
      <c r="DA13" s="406"/>
      <c r="DB13" s="404">
        <v>8.3000000000000007</v>
      </c>
      <c r="DC13" s="405"/>
      <c r="DD13" s="405"/>
      <c r="DE13" s="405"/>
      <c r="DF13" s="405"/>
      <c r="DG13" s="405"/>
      <c r="DH13" s="405"/>
      <c r="DI13" s="406"/>
    </row>
    <row r="14" spans="1:119" ht="18.75" customHeight="1" thickBot="1" x14ac:dyDescent="0.2">
      <c r="A14" s="172"/>
      <c r="B14" s="470"/>
      <c r="C14" s="471"/>
      <c r="D14" s="471"/>
      <c r="E14" s="471"/>
      <c r="F14" s="471"/>
      <c r="G14" s="471"/>
      <c r="H14" s="471"/>
      <c r="I14" s="471"/>
      <c r="J14" s="471"/>
      <c r="K14" s="472"/>
      <c r="L14" s="488" t="s">
        <v>135</v>
      </c>
      <c r="M14" s="489"/>
      <c r="N14" s="489"/>
      <c r="O14" s="489"/>
      <c r="P14" s="489"/>
      <c r="Q14" s="490"/>
      <c r="R14" s="491">
        <v>32582</v>
      </c>
      <c r="S14" s="492"/>
      <c r="T14" s="492"/>
      <c r="U14" s="492"/>
      <c r="V14" s="493"/>
      <c r="W14" s="397"/>
      <c r="X14" s="398"/>
      <c r="Y14" s="398"/>
      <c r="Z14" s="398"/>
      <c r="AA14" s="398"/>
      <c r="AB14" s="387"/>
      <c r="AC14" s="494">
        <v>6.6</v>
      </c>
      <c r="AD14" s="495"/>
      <c r="AE14" s="495"/>
      <c r="AF14" s="495"/>
      <c r="AG14" s="496"/>
      <c r="AH14" s="494">
        <v>7.5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29.3</v>
      </c>
      <c r="CU14" s="506"/>
      <c r="CV14" s="506"/>
      <c r="CW14" s="506"/>
      <c r="CX14" s="506"/>
      <c r="CY14" s="506"/>
      <c r="CZ14" s="506"/>
      <c r="DA14" s="507"/>
      <c r="DB14" s="505">
        <v>32.700000000000003</v>
      </c>
      <c r="DC14" s="506"/>
      <c r="DD14" s="506"/>
      <c r="DE14" s="506"/>
      <c r="DF14" s="506"/>
      <c r="DG14" s="506"/>
      <c r="DH14" s="506"/>
      <c r="DI14" s="507"/>
    </row>
    <row r="15" spans="1:119" ht="18.75" customHeight="1" x14ac:dyDescent="0.15">
      <c r="A15" s="172"/>
      <c r="B15" s="470"/>
      <c r="C15" s="471"/>
      <c r="D15" s="471"/>
      <c r="E15" s="471"/>
      <c r="F15" s="471"/>
      <c r="G15" s="471"/>
      <c r="H15" s="471"/>
      <c r="I15" s="471"/>
      <c r="J15" s="471"/>
      <c r="K15" s="472"/>
      <c r="L15" s="181"/>
      <c r="M15" s="498" t="s">
        <v>130</v>
      </c>
      <c r="N15" s="499"/>
      <c r="O15" s="499"/>
      <c r="P15" s="499"/>
      <c r="Q15" s="500"/>
      <c r="R15" s="491">
        <v>31658</v>
      </c>
      <c r="S15" s="492"/>
      <c r="T15" s="492"/>
      <c r="U15" s="492"/>
      <c r="V15" s="493"/>
      <c r="W15" s="423" t="s">
        <v>137</v>
      </c>
      <c r="X15" s="424"/>
      <c r="Y15" s="424"/>
      <c r="Z15" s="424"/>
      <c r="AA15" s="424"/>
      <c r="AB15" s="414"/>
      <c r="AC15" s="458">
        <v>5871</v>
      </c>
      <c r="AD15" s="459"/>
      <c r="AE15" s="459"/>
      <c r="AF15" s="459"/>
      <c r="AG15" s="501"/>
      <c r="AH15" s="458">
        <v>6323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4273885</v>
      </c>
      <c r="BO15" s="371"/>
      <c r="BP15" s="371"/>
      <c r="BQ15" s="371"/>
      <c r="BR15" s="371"/>
      <c r="BS15" s="371"/>
      <c r="BT15" s="371"/>
      <c r="BU15" s="372"/>
      <c r="BV15" s="370">
        <v>4210833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35.700000000000003</v>
      </c>
      <c r="AD16" s="495"/>
      <c r="AE16" s="495"/>
      <c r="AF16" s="495"/>
      <c r="AG16" s="496"/>
      <c r="AH16" s="494">
        <v>34.9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9404626</v>
      </c>
      <c r="BO16" s="408"/>
      <c r="BP16" s="408"/>
      <c r="BQ16" s="408"/>
      <c r="BR16" s="408"/>
      <c r="BS16" s="408"/>
      <c r="BT16" s="408"/>
      <c r="BU16" s="409"/>
      <c r="BV16" s="407">
        <v>9226595</v>
      </c>
      <c r="BW16" s="408"/>
      <c r="BX16" s="408"/>
      <c r="BY16" s="408"/>
      <c r="BZ16" s="408"/>
      <c r="CA16" s="408"/>
      <c r="CB16" s="408"/>
      <c r="CC16" s="409"/>
      <c r="CD16" s="185"/>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2"/>
      <c r="B17" s="473"/>
      <c r="C17" s="474"/>
      <c r="D17" s="474"/>
      <c r="E17" s="474"/>
      <c r="F17" s="474"/>
      <c r="G17" s="474"/>
      <c r="H17" s="474"/>
      <c r="I17" s="474"/>
      <c r="J17" s="474"/>
      <c r="K17" s="475"/>
      <c r="L17" s="186"/>
      <c r="M17" s="518" t="s">
        <v>143</v>
      </c>
      <c r="N17" s="519"/>
      <c r="O17" s="519"/>
      <c r="P17" s="519"/>
      <c r="Q17" s="520"/>
      <c r="R17" s="513" t="s">
        <v>144</v>
      </c>
      <c r="S17" s="514"/>
      <c r="T17" s="514"/>
      <c r="U17" s="514"/>
      <c r="V17" s="515"/>
      <c r="W17" s="423" t="s">
        <v>145</v>
      </c>
      <c r="X17" s="424"/>
      <c r="Y17" s="424"/>
      <c r="Z17" s="424"/>
      <c r="AA17" s="424"/>
      <c r="AB17" s="414"/>
      <c r="AC17" s="458">
        <v>9485</v>
      </c>
      <c r="AD17" s="459"/>
      <c r="AE17" s="459"/>
      <c r="AF17" s="459"/>
      <c r="AG17" s="501"/>
      <c r="AH17" s="458">
        <v>10451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5340151</v>
      </c>
      <c r="BO17" s="408"/>
      <c r="BP17" s="408"/>
      <c r="BQ17" s="408"/>
      <c r="BR17" s="408"/>
      <c r="BS17" s="408"/>
      <c r="BT17" s="408"/>
      <c r="BU17" s="409"/>
      <c r="BV17" s="407">
        <v>5264313</v>
      </c>
      <c r="BW17" s="408"/>
      <c r="BX17" s="408"/>
      <c r="BY17" s="408"/>
      <c r="BZ17" s="408"/>
      <c r="CA17" s="408"/>
      <c r="CB17" s="408"/>
      <c r="CC17" s="409"/>
      <c r="CD17" s="185"/>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2"/>
      <c r="B18" s="529" t="s">
        <v>147</v>
      </c>
      <c r="C18" s="450"/>
      <c r="D18" s="450"/>
      <c r="E18" s="530"/>
      <c r="F18" s="530"/>
      <c r="G18" s="530"/>
      <c r="H18" s="530"/>
      <c r="I18" s="530"/>
      <c r="J18" s="530"/>
      <c r="K18" s="530"/>
      <c r="L18" s="531">
        <v>112.03</v>
      </c>
      <c r="M18" s="531"/>
      <c r="N18" s="531"/>
      <c r="O18" s="531"/>
      <c r="P18" s="531"/>
      <c r="Q18" s="531"/>
      <c r="R18" s="532"/>
      <c r="S18" s="532"/>
      <c r="T18" s="532"/>
      <c r="U18" s="532"/>
      <c r="V18" s="533"/>
      <c r="W18" s="425"/>
      <c r="X18" s="426"/>
      <c r="Y18" s="426"/>
      <c r="Z18" s="426"/>
      <c r="AA18" s="426"/>
      <c r="AB18" s="417"/>
      <c r="AC18" s="534">
        <v>57.7</v>
      </c>
      <c r="AD18" s="535"/>
      <c r="AE18" s="535"/>
      <c r="AF18" s="535"/>
      <c r="AG18" s="536"/>
      <c r="AH18" s="534">
        <v>57.6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9424825</v>
      </c>
      <c r="BO18" s="408"/>
      <c r="BP18" s="408"/>
      <c r="BQ18" s="408"/>
      <c r="BR18" s="408"/>
      <c r="BS18" s="408"/>
      <c r="BT18" s="408"/>
      <c r="BU18" s="409"/>
      <c r="BV18" s="407">
        <v>9527153</v>
      </c>
      <c r="BW18" s="408"/>
      <c r="BX18" s="408"/>
      <c r="BY18" s="408"/>
      <c r="BZ18" s="408"/>
      <c r="CA18" s="408"/>
      <c r="CB18" s="408"/>
      <c r="CC18" s="409"/>
      <c r="CD18" s="185"/>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2"/>
      <c r="B19" s="529" t="s">
        <v>149</v>
      </c>
      <c r="C19" s="450"/>
      <c r="D19" s="450"/>
      <c r="E19" s="530"/>
      <c r="F19" s="530"/>
      <c r="G19" s="530"/>
      <c r="H19" s="530"/>
      <c r="I19" s="530"/>
      <c r="J19" s="530"/>
      <c r="K19" s="530"/>
      <c r="L19" s="538">
        <v>292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12809587</v>
      </c>
      <c r="BO19" s="408"/>
      <c r="BP19" s="408"/>
      <c r="BQ19" s="408"/>
      <c r="BR19" s="408"/>
      <c r="BS19" s="408"/>
      <c r="BT19" s="408"/>
      <c r="BU19" s="409"/>
      <c r="BV19" s="407">
        <v>13140728</v>
      </c>
      <c r="BW19" s="408"/>
      <c r="BX19" s="408"/>
      <c r="BY19" s="408"/>
      <c r="BZ19" s="408"/>
      <c r="CA19" s="408"/>
      <c r="CB19" s="408"/>
      <c r="CC19" s="409"/>
      <c r="CD19" s="185"/>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2"/>
      <c r="B20" s="529" t="s">
        <v>151</v>
      </c>
      <c r="C20" s="450"/>
      <c r="D20" s="450"/>
      <c r="E20" s="530"/>
      <c r="F20" s="530"/>
      <c r="G20" s="530"/>
      <c r="H20" s="530"/>
      <c r="I20" s="530"/>
      <c r="J20" s="530"/>
      <c r="K20" s="530"/>
      <c r="L20" s="538">
        <v>11600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85"/>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2"/>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85"/>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2"/>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16702291</v>
      </c>
      <c r="BO22" s="371"/>
      <c r="BP22" s="371"/>
      <c r="BQ22" s="371"/>
      <c r="BR22" s="371"/>
      <c r="BS22" s="371"/>
      <c r="BT22" s="371"/>
      <c r="BU22" s="372"/>
      <c r="BV22" s="370">
        <v>16477869</v>
      </c>
      <c r="BW22" s="371"/>
      <c r="BX22" s="371"/>
      <c r="BY22" s="371"/>
      <c r="BZ22" s="371"/>
      <c r="CA22" s="371"/>
      <c r="CB22" s="371"/>
      <c r="CC22" s="372"/>
      <c r="CD22" s="185"/>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2"/>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6244184</v>
      </c>
      <c r="BO23" s="408"/>
      <c r="BP23" s="408"/>
      <c r="BQ23" s="408"/>
      <c r="BR23" s="408"/>
      <c r="BS23" s="408"/>
      <c r="BT23" s="408"/>
      <c r="BU23" s="409"/>
      <c r="BV23" s="407">
        <v>6683618</v>
      </c>
      <c r="BW23" s="408"/>
      <c r="BX23" s="408"/>
      <c r="BY23" s="408"/>
      <c r="BZ23" s="408"/>
      <c r="CA23" s="408"/>
      <c r="CB23" s="408"/>
      <c r="CC23" s="409"/>
      <c r="CD23" s="185"/>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2"/>
      <c r="B24" s="578"/>
      <c r="C24" s="554"/>
      <c r="D24" s="555"/>
      <c r="E24" s="457" t="s">
        <v>161</v>
      </c>
      <c r="F24" s="437"/>
      <c r="G24" s="437"/>
      <c r="H24" s="437"/>
      <c r="I24" s="437"/>
      <c r="J24" s="437"/>
      <c r="K24" s="438"/>
      <c r="L24" s="458">
        <v>1</v>
      </c>
      <c r="M24" s="459"/>
      <c r="N24" s="459"/>
      <c r="O24" s="459"/>
      <c r="P24" s="501"/>
      <c r="Q24" s="458">
        <v>7600</v>
      </c>
      <c r="R24" s="459"/>
      <c r="S24" s="459"/>
      <c r="T24" s="459"/>
      <c r="U24" s="459"/>
      <c r="V24" s="501"/>
      <c r="W24" s="553"/>
      <c r="X24" s="554"/>
      <c r="Y24" s="555"/>
      <c r="Z24" s="457" t="s">
        <v>162</v>
      </c>
      <c r="AA24" s="437"/>
      <c r="AB24" s="437"/>
      <c r="AC24" s="437"/>
      <c r="AD24" s="437"/>
      <c r="AE24" s="437"/>
      <c r="AF24" s="437"/>
      <c r="AG24" s="438"/>
      <c r="AH24" s="458">
        <v>289</v>
      </c>
      <c r="AI24" s="459"/>
      <c r="AJ24" s="459"/>
      <c r="AK24" s="459"/>
      <c r="AL24" s="501"/>
      <c r="AM24" s="458">
        <v>907749</v>
      </c>
      <c r="AN24" s="459"/>
      <c r="AO24" s="459"/>
      <c r="AP24" s="459"/>
      <c r="AQ24" s="459"/>
      <c r="AR24" s="501"/>
      <c r="AS24" s="458">
        <v>3141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10223752</v>
      </c>
      <c r="BO24" s="408"/>
      <c r="BP24" s="408"/>
      <c r="BQ24" s="408"/>
      <c r="BR24" s="408"/>
      <c r="BS24" s="408"/>
      <c r="BT24" s="408"/>
      <c r="BU24" s="409"/>
      <c r="BV24" s="407">
        <v>9351184</v>
      </c>
      <c r="BW24" s="408"/>
      <c r="BX24" s="408"/>
      <c r="BY24" s="408"/>
      <c r="BZ24" s="408"/>
      <c r="CA24" s="408"/>
      <c r="CB24" s="408"/>
      <c r="CC24" s="409"/>
      <c r="CD24" s="185"/>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2"/>
      <c r="B25" s="578"/>
      <c r="C25" s="554"/>
      <c r="D25" s="555"/>
      <c r="E25" s="457" t="s">
        <v>164</v>
      </c>
      <c r="F25" s="437"/>
      <c r="G25" s="437"/>
      <c r="H25" s="437"/>
      <c r="I25" s="437"/>
      <c r="J25" s="437"/>
      <c r="K25" s="438"/>
      <c r="L25" s="458">
        <v>1</v>
      </c>
      <c r="M25" s="459"/>
      <c r="N25" s="459"/>
      <c r="O25" s="459"/>
      <c r="P25" s="501"/>
      <c r="Q25" s="458">
        <v>6150</v>
      </c>
      <c r="R25" s="459"/>
      <c r="S25" s="459"/>
      <c r="T25" s="459"/>
      <c r="U25" s="459"/>
      <c r="V25" s="501"/>
      <c r="W25" s="553"/>
      <c r="X25" s="554"/>
      <c r="Y25" s="555"/>
      <c r="Z25" s="457" t="s">
        <v>165</v>
      </c>
      <c r="AA25" s="437"/>
      <c r="AB25" s="437"/>
      <c r="AC25" s="437"/>
      <c r="AD25" s="437"/>
      <c r="AE25" s="437"/>
      <c r="AF25" s="437"/>
      <c r="AG25" s="438"/>
      <c r="AH25" s="458">
        <v>61</v>
      </c>
      <c r="AI25" s="459"/>
      <c r="AJ25" s="459"/>
      <c r="AK25" s="459"/>
      <c r="AL25" s="501"/>
      <c r="AM25" s="458">
        <v>180560</v>
      </c>
      <c r="AN25" s="459"/>
      <c r="AO25" s="459"/>
      <c r="AP25" s="459"/>
      <c r="AQ25" s="459"/>
      <c r="AR25" s="501"/>
      <c r="AS25" s="458">
        <v>2960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2465606</v>
      </c>
      <c r="BO25" s="371"/>
      <c r="BP25" s="371"/>
      <c r="BQ25" s="371"/>
      <c r="BR25" s="371"/>
      <c r="BS25" s="371"/>
      <c r="BT25" s="371"/>
      <c r="BU25" s="372"/>
      <c r="BV25" s="370">
        <v>1800868</v>
      </c>
      <c r="BW25" s="371"/>
      <c r="BX25" s="371"/>
      <c r="BY25" s="371"/>
      <c r="BZ25" s="371"/>
      <c r="CA25" s="371"/>
      <c r="CB25" s="371"/>
      <c r="CC25" s="372"/>
      <c r="CD25" s="185"/>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2"/>
      <c r="B26" s="578"/>
      <c r="C26" s="554"/>
      <c r="D26" s="555"/>
      <c r="E26" s="457" t="s">
        <v>167</v>
      </c>
      <c r="F26" s="437"/>
      <c r="G26" s="437"/>
      <c r="H26" s="437"/>
      <c r="I26" s="437"/>
      <c r="J26" s="437"/>
      <c r="K26" s="438"/>
      <c r="L26" s="458">
        <v>1</v>
      </c>
      <c r="M26" s="459"/>
      <c r="N26" s="459"/>
      <c r="O26" s="459"/>
      <c r="P26" s="501"/>
      <c r="Q26" s="458">
        <v>5630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12195</v>
      </c>
      <c r="AN26" s="459"/>
      <c r="AO26" s="459"/>
      <c r="AP26" s="459"/>
      <c r="AQ26" s="459"/>
      <c r="AR26" s="501"/>
      <c r="AS26" s="458">
        <v>2439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85"/>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2"/>
      <c r="B27" s="578"/>
      <c r="C27" s="554"/>
      <c r="D27" s="555"/>
      <c r="E27" s="457" t="s">
        <v>170</v>
      </c>
      <c r="F27" s="437"/>
      <c r="G27" s="437"/>
      <c r="H27" s="437"/>
      <c r="I27" s="437"/>
      <c r="J27" s="437"/>
      <c r="K27" s="438"/>
      <c r="L27" s="458">
        <v>1</v>
      </c>
      <c r="M27" s="459"/>
      <c r="N27" s="459"/>
      <c r="O27" s="459"/>
      <c r="P27" s="501"/>
      <c r="Q27" s="458">
        <v>3430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14892</v>
      </c>
      <c r="AN27" s="459"/>
      <c r="AO27" s="459"/>
      <c r="AP27" s="459"/>
      <c r="AQ27" s="459"/>
      <c r="AR27" s="501"/>
      <c r="AS27" s="458">
        <v>2482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703794</v>
      </c>
      <c r="BO27" s="527"/>
      <c r="BP27" s="527"/>
      <c r="BQ27" s="527"/>
      <c r="BR27" s="527"/>
      <c r="BS27" s="527"/>
      <c r="BT27" s="527"/>
      <c r="BU27" s="528"/>
      <c r="BV27" s="526">
        <v>703484</v>
      </c>
      <c r="BW27" s="527"/>
      <c r="BX27" s="527"/>
      <c r="BY27" s="527"/>
      <c r="BZ27" s="527"/>
      <c r="CA27" s="527"/>
      <c r="CB27" s="527"/>
      <c r="CC27" s="528"/>
      <c r="CD27" s="187"/>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2"/>
      <c r="B28" s="578"/>
      <c r="C28" s="554"/>
      <c r="D28" s="555"/>
      <c r="E28" s="457" t="s">
        <v>173</v>
      </c>
      <c r="F28" s="437"/>
      <c r="G28" s="437"/>
      <c r="H28" s="437"/>
      <c r="I28" s="437"/>
      <c r="J28" s="437"/>
      <c r="K28" s="438"/>
      <c r="L28" s="458">
        <v>1</v>
      </c>
      <c r="M28" s="459"/>
      <c r="N28" s="459"/>
      <c r="O28" s="459"/>
      <c r="P28" s="501"/>
      <c r="Q28" s="458">
        <v>3140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3050906</v>
      </c>
      <c r="BO28" s="371"/>
      <c r="BP28" s="371"/>
      <c r="BQ28" s="371"/>
      <c r="BR28" s="371"/>
      <c r="BS28" s="371"/>
      <c r="BT28" s="371"/>
      <c r="BU28" s="372"/>
      <c r="BV28" s="370">
        <v>2751876</v>
      </c>
      <c r="BW28" s="371"/>
      <c r="BX28" s="371"/>
      <c r="BY28" s="371"/>
      <c r="BZ28" s="371"/>
      <c r="CA28" s="371"/>
      <c r="CB28" s="371"/>
      <c r="CC28" s="372"/>
      <c r="CD28" s="185"/>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2"/>
      <c r="B29" s="578"/>
      <c r="C29" s="554"/>
      <c r="D29" s="555"/>
      <c r="E29" s="457" t="s">
        <v>176</v>
      </c>
      <c r="F29" s="437"/>
      <c r="G29" s="437"/>
      <c r="H29" s="437"/>
      <c r="I29" s="437"/>
      <c r="J29" s="437"/>
      <c r="K29" s="438"/>
      <c r="L29" s="458">
        <v>13</v>
      </c>
      <c r="M29" s="459"/>
      <c r="N29" s="459"/>
      <c r="O29" s="459"/>
      <c r="P29" s="501"/>
      <c r="Q29" s="458">
        <v>2940</v>
      </c>
      <c r="R29" s="459"/>
      <c r="S29" s="459"/>
      <c r="T29" s="459"/>
      <c r="U29" s="459"/>
      <c r="V29" s="501"/>
      <c r="W29" s="556"/>
      <c r="X29" s="557"/>
      <c r="Y29" s="558"/>
      <c r="Z29" s="457" t="s">
        <v>177</v>
      </c>
      <c r="AA29" s="437"/>
      <c r="AB29" s="437"/>
      <c r="AC29" s="437"/>
      <c r="AD29" s="437"/>
      <c r="AE29" s="437"/>
      <c r="AF29" s="437"/>
      <c r="AG29" s="438"/>
      <c r="AH29" s="458">
        <v>295</v>
      </c>
      <c r="AI29" s="459"/>
      <c r="AJ29" s="459"/>
      <c r="AK29" s="459"/>
      <c r="AL29" s="501"/>
      <c r="AM29" s="458">
        <v>922641</v>
      </c>
      <c r="AN29" s="459"/>
      <c r="AO29" s="459"/>
      <c r="AP29" s="459"/>
      <c r="AQ29" s="459"/>
      <c r="AR29" s="501"/>
      <c r="AS29" s="458">
        <v>3128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580446</v>
      </c>
      <c r="BO29" s="408"/>
      <c r="BP29" s="408"/>
      <c r="BQ29" s="408"/>
      <c r="BR29" s="408"/>
      <c r="BS29" s="408"/>
      <c r="BT29" s="408"/>
      <c r="BU29" s="409"/>
      <c r="BV29" s="407">
        <v>528215</v>
      </c>
      <c r="BW29" s="408"/>
      <c r="BX29" s="408"/>
      <c r="BY29" s="408"/>
      <c r="BZ29" s="408"/>
      <c r="CA29" s="408"/>
      <c r="CB29" s="408"/>
      <c r="CC29" s="409"/>
      <c r="CD29" s="187"/>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2"/>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2665320</v>
      </c>
      <c r="BO30" s="527"/>
      <c r="BP30" s="527"/>
      <c r="BQ30" s="527"/>
      <c r="BR30" s="527"/>
      <c r="BS30" s="527"/>
      <c r="BT30" s="527"/>
      <c r="BU30" s="528"/>
      <c r="BV30" s="526">
        <v>2517410</v>
      </c>
      <c r="BW30" s="527"/>
      <c r="BX30" s="527"/>
      <c r="BY30" s="527"/>
      <c r="BZ30" s="527"/>
      <c r="CA30" s="527"/>
      <c r="CB30" s="527"/>
      <c r="CC30" s="52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195"/>
    </row>
    <row r="33" spans="1:113" ht="13.5" customHeight="1" x14ac:dyDescent="0.15">
      <c r="A33" s="172"/>
      <c r="B33" s="196"/>
      <c r="C33" s="431" t="s">
        <v>186</v>
      </c>
      <c r="D33" s="431"/>
      <c r="E33" s="396" t="s">
        <v>187</v>
      </c>
      <c r="F33" s="396"/>
      <c r="G33" s="396"/>
      <c r="H33" s="396"/>
      <c r="I33" s="396"/>
      <c r="J33" s="396"/>
      <c r="K33" s="396"/>
      <c r="L33" s="396"/>
      <c r="M33" s="396"/>
      <c r="N33" s="396"/>
      <c r="O33" s="396"/>
      <c r="P33" s="396"/>
      <c r="Q33" s="396"/>
      <c r="R33" s="396"/>
      <c r="S33" s="396"/>
      <c r="T33" s="197"/>
      <c r="U33" s="431" t="s">
        <v>186</v>
      </c>
      <c r="V33" s="431"/>
      <c r="W33" s="396" t="s">
        <v>187</v>
      </c>
      <c r="X33" s="396"/>
      <c r="Y33" s="396"/>
      <c r="Z33" s="396"/>
      <c r="AA33" s="396"/>
      <c r="AB33" s="396"/>
      <c r="AC33" s="396"/>
      <c r="AD33" s="396"/>
      <c r="AE33" s="396"/>
      <c r="AF33" s="396"/>
      <c r="AG33" s="396"/>
      <c r="AH33" s="396"/>
      <c r="AI33" s="396"/>
      <c r="AJ33" s="396"/>
      <c r="AK33" s="396"/>
      <c r="AL33" s="197"/>
      <c r="AM33" s="431" t="s">
        <v>186</v>
      </c>
      <c r="AN33" s="431"/>
      <c r="AO33" s="396" t="s">
        <v>187</v>
      </c>
      <c r="AP33" s="396"/>
      <c r="AQ33" s="396"/>
      <c r="AR33" s="396"/>
      <c r="AS33" s="396"/>
      <c r="AT33" s="396"/>
      <c r="AU33" s="396"/>
      <c r="AV33" s="396"/>
      <c r="AW33" s="396"/>
      <c r="AX33" s="396"/>
      <c r="AY33" s="396"/>
      <c r="AZ33" s="396"/>
      <c r="BA33" s="396"/>
      <c r="BB33" s="396"/>
      <c r="BC33" s="396"/>
      <c r="BD33" s="198"/>
      <c r="BE33" s="396" t="s">
        <v>188</v>
      </c>
      <c r="BF33" s="396"/>
      <c r="BG33" s="396" t="s">
        <v>189</v>
      </c>
      <c r="BH33" s="396"/>
      <c r="BI33" s="396"/>
      <c r="BJ33" s="396"/>
      <c r="BK33" s="396"/>
      <c r="BL33" s="396"/>
      <c r="BM33" s="396"/>
      <c r="BN33" s="396"/>
      <c r="BO33" s="396"/>
      <c r="BP33" s="396"/>
      <c r="BQ33" s="396"/>
      <c r="BR33" s="396"/>
      <c r="BS33" s="396"/>
      <c r="BT33" s="396"/>
      <c r="BU33" s="396"/>
      <c r="BV33" s="198"/>
      <c r="BW33" s="431" t="s">
        <v>188</v>
      </c>
      <c r="BX33" s="431"/>
      <c r="BY33" s="396" t="s">
        <v>190</v>
      </c>
      <c r="BZ33" s="396"/>
      <c r="CA33" s="396"/>
      <c r="CB33" s="396"/>
      <c r="CC33" s="396"/>
      <c r="CD33" s="396"/>
      <c r="CE33" s="396"/>
      <c r="CF33" s="396"/>
      <c r="CG33" s="396"/>
      <c r="CH33" s="396"/>
      <c r="CI33" s="396"/>
      <c r="CJ33" s="396"/>
      <c r="CK33" s="396"/>
      <c r="CL33" s="396"/>
      <c r="CM33" s="396"/>
      <c r="CN33" s="197"/>
      <c r="CO33" s="431" t="s">
        <v>186</v>
      </c>
      <c r="CP33" s="431"/>
      <c r="CQ33" s="396" t="s">
        <v>191</v>
      </c>
      <c r="CR33" s="396"/>
      <c r="CS33" s="396"/>
      <c r="CT33" s="396"/>
      <c r="CU33" s="396"/>
      <c r="CV33" s="396"/>
      <c r="CW33" s="396"/>
      <c r="CX33" s="396"/>
      <c r="CY33" s="396"/>
      <c r="CZ33" s="396"/>
      <c r="DA33" s="396"/>
      <c r="DB33" s="396"/>
      <c r="DC33" s="396"/>
      <c r="DD33" s="396"/>
      <c r="DE33" s="396"/>
      <c r="DF33" s="197"/>
      <c r="DG33" s="596" t="s">
        <v>192</v>
      </c>
      <c r="DH33" s="596"/>
      <c r="DI33" s="199"/>
    </row>
    <row r="34" spans="1:113" ht="32.25" customHeight="1" x14ac:dyDescent="0.15">
      <c r="A34" s="172"/>
      <c r="B34" s="196"/>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2"/>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2"/>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72"/>
      <c r="BE34" s="597" t="str">
        <f>IF(BG34="","",MAX(C34:D43,U34:V43,AM34:AN43)+1)</f>
        <v/>
      </c>
      <c r="BF34" s="597"/>
      <c r="BG34" s="598"/>
      <c r="BH34" s="598"/>
      <c r="BI34" s="598"/>
      <c r="BJ34" s="598"/>
      <c r="BK34" s="598"/>
      <c r="BL34" s="598"/>
      <c r="BM34" s="598"/>
      <c r="BN34" s="598"/>
      <c r="BO34" s="598"/>
      <c r="BP34" s="598"/>
      <c r="BQ34" s="598"/>
      <c r="BR34" s="598"/>
      <c r="BS34" s="598"/>
      <c r="BT34" s="598"/>
      <c r="BU34" s="598"/>
      <c r="BV34" s="172"/>
      <c r="BW34" s="597">
        <f>IF(BY34="","",MAX(C34:D43,U34:V43,AM34:AN43,BE34:BF43)+1)</f>
        <v>10</v>
      </c>
      <c r="BX34" s="597"/>
      <c r="BY34" s="598" t="str">
        <f>IF('各会計、関係団体の財政状況及び健全化判断比率'!B68="","",'各会計、関係団体の財政状況及び健全化判断比率'!B68)</f>
        <v>南濃衛生施設利用事務組合</v>
      </c>
      <c r="BZ34" s="598"/>
      <c r="CA34" s="598"/>
      <c r="CB34" s="598"/>
      <c r="CC34" s="598"/>
      <c r="CD34" s="598"/>
      <c r="CE34" s="598"/>
      <c r="CF34" s="598"/>
      <c r="CG34" s="598"/>
      <c r="CH34" s="598"/>
      <c r="CI34" s="598"/>
      <c r="CJ34" s="598"/>
      <c r="CK34" s="598"/>
      <c r="CL34" s="598"/>
      <c r="CM34" s="598"/>
      <c r="CN34" s="172"/>
      <c r="CO34" s="597">
        <f>IF(CQ34="","",MAX(C34:D43,U34:V43,AM34:AN43,BE34:BF43,BW34:BX43)+1)</f>
        <v>16</v>
      </c>
      <c r="CP34" s="597"/>
      <c r="CQ34" s="598" t="str">
        <f>IF('各会計、関係団体の財政状況及び健全化判断比率'!BS7="","",'各会計、関係団体の財政状況及び健全化判断比率'!BS7)</f>
        <v>海津市観光情報センター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199"/>
    </row>
    <row r="35" spans="1:113" ht="32.25" customHeight="1" x14ac:dyDescent="0.15">
      <c r="A35" s="172"/>
      <c r="B35" s="196"/>
      <c r="C35" s="597">
        <f>IF(E35="","",C34+1)</f>
        <v>2</v>
      </c>
      <c r="D35" s="597"/>
      <c r="E35" s="598" t="str">
        <f>IF('各会計、関係団体の財政状況及び健全化判断比率'!B8="","",'各会計、関係団体の財政状況及び健全化判断比率'!B8)</f>
        <v>クレール平田運営特別会計</v>
      </c>
      <c r="F35" s="598"/>
      <c r="G35" s="598"/>
      <c r="H35" s="598"/>
      <c r="I35" s="598"/>
      <c r="J35" s="598"/>
      <c r="K35" s="598"/>
      <c r="L35" s="598"/>
      <c r="M35" s="598"/>
      <c r="N35" s="598"/>
      <c r="O35" s="598"/>
      <c r="P35" s="598"/>
      <c r="Q35" s="598"/>
      <c r="R35" s="598"/>
      <c r="S35" s="598"/>
      <c r="T35" s="172"/>
      <c r="U35" s="597">
        <f>IF(W35="","",U34+1)</f>
        <v>5</v>
      </c>
      <c r="V35" s="597"/>
      <c r="W35" s="598" t="str">
        <f>IF('各会計、関係団体の財政状況及び健全化判断比率'!B29="","",'各会計、関係団体の財政状況及び健全化判断比率'!B29)</f>
        <v>介護保険特別会計（保険事業勘定）</v>
      </c>
      <c r="X35" s="598"/>
      <c r="Y35" s="598"/>
      <c r="Z35" s="598"/>
      <c r="AA35" s="598"/>
      <c r="AB35" s="598"/>
      <c r="AC35" s="598"/>
      <c r="AD35" s="598"/>
      <c r="AE35" s="598"/>
      <c r="AF35" s="598"/>
      <c r="AG35" s="598"/>
      <c r="AH35" s="598"/>
      <c r="AI35" s="598"/>
      <c r="AJ35" s="598"/>
      <c r="AK35" s="598"/>
      <c r="AL35" s="172"/>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72"/>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2"/>
      <c r="BW35" s="597">
        <f t="shared" ref="BW35:BW43" si="2">IF(BY35="","",BW34+1)</f>
        <v>11</v>
      </c>
      <c r="BX35" s="597"/>
      <c r="BY35" s="598" t="str">
        <f>IF('各会計、関係団体の財政状況及び健全化判断比率'!B69="","",'各会計、関係団体の財政状況及び健全化判断比率'!B69)</f>
        <v>岐阜県市町村会館組合</v>
      </c>
      <c r="BZ35" s="598"/>
      <c r="CA35" s="598"/>
      <c r="CB35" s="598"/>
      <c r="CC35" s="598"/>
      <c r="CD35" s="598"/>
      <c r="CE35" s="598"/>
      <c r="CF35" s="598"/>
      <c r="CG35" s="598"/>
      <c r="CH35" s="598"/>
      <c r="CI35" s="598"/>
      <c r="CJ35" s="598"/>
      <c r="CK35" s="598"/>
      <c r="CL35" s="598"/>
      <c r="CM35" s="598"/>
      <c r="CN35" s="172"/>
      <c r="CO35" s="597">
        <f t="shared" ref="CO35:CO43" si="3">IF(CQ35="","",CO34+1)</f>
        <v>17</v>
      </c>
      <c r="CP35" s="597"/>
      <c r="CQ35" s="598" t="str">
        <f>IF('各会計、関係団体の財政状況及び健全化判断比率'!BS8="","",'各会計、関係団体の財政状況及び健全化判断比率'!BS8)</f>
        <v>岐阜県土地開発公社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199"/>
    </row>
    <row r="36" spans="1:113" ht="32.25" customHeight="1" x14ac:dyDescent="0.15">
      <c r="A36" s="172"/>
      <c r="B36" s="196"/>
      <c r="C36" s="597">
        <f>IF(E36="","",C35+1)</f>
        <v>3</v>
      </c>
      <c r="D36" s="597"/>
      <c r="E36" s="598" t="str">
        <f>IF('各会計、関係団体の財政状況及び健全化判断比率'!B9="","",'各会計、関係団体の財政状況及び健全化判断比率'!B9)</f>
        <v>月見の里南濃運営特別会計</v>
      </c>
      <c r="F36" s="598"/>
      <c r="G36" s="598"/>
      <c r="H36" s="598"/>
      <c r="I36" s="598"/>
      <c r="J36" s="598"/>
      <c r="K36" s="598"/>
      <c r="L36" s="598"/>
      <c r="M36" s="598"/>
      <c r="N36" s="598"/>
      <c r="O36" s="598"/>
      <c r="P36" s="598"/>
      <c r="Q36" s="598"/>
      <c r="R36" s="598"/>
      <c r="S36" s="598"/>
      <c r="T36" s="172"/>
      <c r="U36" s="597">
        <f t="shared" ref="U36:U43" si="4">IF(W36="","",U35+1)</f>
        <v>6</v>
      </c>
      <c r="V36" s="597"/>
      <c r="W36" s="598" t="str">
        <f>IF('各会計、関係団体の財政状況及び健全化判断比率'!B30="","",'各会計、関係団体の財政状況及び健全化判断比率'!B30)</f>
        <v>介護保険特別会計（介護サービス事業勘定）</v>
      </c>
      <c r="X36" s="598"/>
      <c r="Y36" s="598"/>
      <c r="Z36" s="598"/>
      <c r="AA36" s="598"/>
      <c r="AB36" s="598"/>
      <c r="AC36" s="598"/>
      <c r="AD36" s="598"/>
      <c r="AE36" s="598"/>
      <c r="AF36" s="598"/>
      <c r="AG36" s="598"/>
      <c r="AH36" s="598"/>
      <c r="AI36" s="598"/>
      <c r="AJ36" s="598"/>
      <c r="AK36" s="598"/>
      <c r="AL36" s="172"/>
      <c r="AM36" s="597" t="str">
        <f t="shared" si="0"/>
        <v/>
      </c>
      <c r="AN36" s="597"/>
      <c r="AO36" s="598"/>
      <c r="AP36" s="598"/>
      <c r="AQ36" s="598"/>
      <c r="AR36" s="598"/>
      <c r="AS36" s="598"/>
      <c r="AT36" s="598"/>
      <c r="AU36" s="598"/>
      <c r="AV36" s="598"/>
      <c r="AW36" s="598"/>
      <c r="AX36" s="598"/>
      <c r="AY36" s="598"/>
      <c r="AZ36" s="598"/>
      <c r="BA36" s="598"/>
      <c r="BB36" s="598"/>
      <c r="BC36" s="598"/>
      <c r="BD36" s="172"/>
      <c r="BE36" s="597" t="str">
        <f t="shared" si="1"/>
        <v/>
      </c>
      <c r="BF36" s="597"/>
      <c r="BG36" s="598"/>
      <c r="BH36" s="598"/>
      <c r="BI36" s="598"/>
      <c r="BJ36" s="598"/>
      <c r="BK36" s="598"/>
      <c r="BL36" s="598"/>
      <c r="BM36" s="598"/>
      <c r="BN36" s="598"/>
      <c r="BO36" s="598"/>
      <c r="BP36" s="598"/>
      <c r="BQ36" s="598"/>
      <c r="BR36" s="598"/>
      <c r="BS36" s="598"/>
      <c r="BT36" s="598"/>
      <c r="BU36" s="598"/>
      <c r="BV36" s="172"/>
      <c r="BW36" s="597">
        <f t="shared" si="2"/>
        <v>12</v>
      </c>
      <c r="BX36" s="597"/>
      <c r="BY36" s="598" t="str">
        <f>IF('各会計、関係団体の財政状況及び健全化判断比率'!B70="","",'各会計、関係団体の財政状況及び健全化判断比率'!B70)</f>
        <v>岐阜県市町村職員退職手当組合</v>
      </c>
      <c r="BZ36" s="598"/>
      <c r="CA36" s="598"/>
      <c r="CB36" s="598"/>
      <c r="CC36" s="598"/>
      <c r="CD36" s="598"/>
      <c r="CE36" s="598"/>
      <c r="CF36" s="598"/>
      <c r="CG36" s="598"/>
      <c r="CH36" s="598"/>
      <c r="CI36" s="598"/>
      <c r="CJ36" s="598"/>
      <c r="CK36" s="598"/>
      <c r="CL36" s="598"/>
      <c r="CM36" s="598"/>
      <c r="CN36" s="172"/>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199"/>
    </row>
    <row r="37" spans="1:113" ht="32.25" customHeight="1" x14ac:dyDescent="0.15">
      <c r="A37" s="172"/>
      <c r="B37" s="196"/>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2"/>
      <c r="U37" s="597">
        <f t="shared" si="4"/>
        <v>7</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72"/>
      <c r="AM37" s="597" t="str">
        <f t="shared" si="0"/>
        <v/>
      </c>
      <c r="AN37" s="597"/>
      <c r="AO37" s="598"/>
      <c r="AP37" s="598"/>
      <c r="AQ37" s="598"/>
      <c r="AR37" s="598"/>
      <c r="AS37" s="598"/>
      <c r="AT37" s="598"/>
      <c r="AU37" s="598"/>
      <c r="AV37" s="598"/>
      <c r="AW37" s="598"/>
      <c r="AX37" s="598"/>
      <c r="AY37" s="598"/>
      <c r="AZ37" s="598"/>
      <c r="BA37" s="598"/>
      <c r="BB37" s="598"/>
      <c r="BC37" s="598"/>
      <c r="BD37" s="172"/>
      <c r="BE37" s="597" t="str">
        <f t="shared" si="1"/>
        <v/>
      </c>
      <c r="BF37" s="597"/>
      <c r="BG37" s="598"/>
      <c r="BH37" s="598"/>
      <c r="BI37" s="598"/>
      <c r="BJ37" s="598"/>
      <c r="BK37" s="598"/>
      <c r="BL37" s="598"/>
      <c r="BM37" s="598"/>
      <c r="BN37" s="598"/>
      <c r="BO37" s="598"/>
      <c r="BP37" s="598"/>
      <c r="BQ37" s="598"/>
      <c r="BR37" s="598"/>
      <c r="BS37" s="598"/>
      <c r="BT37" s="598"/>
      <c r="BU37" s="598"/>
      <c r="BV37" s="172"/>
      <c r="BW37" s="597">
        <f t="shared" si="2"/>
        <v>13</v>
      </c>
      <c r="BX37" s="597"/>
      <c r="BY37" s="598" t="str">
        <f>IF('各会計、関係団体の財政状況及び健全化判断比率'!B71="","",'各会計、関係団体の財政状況及び健全化判断比率'!B71)</f>
        <v>西南濃粗大廃棄物処理組合</v>
      </c>
      <c r="BZ37" s="598"/>
      <c r="CA37" s="598"/>
      <c r="CB37" s="598"/>
      <c r="CC37" s="598"/>
      <c r="CD37" s="598"/>
      <c r="CE37" s="598"/>
      <c r="CF37" s="598"/>
      <c r="CG37" s="598"/>
      <c r="CH37" s="598"/>
      <c r="CI37" s="598"/>
      <c r="CJ37" s="598"/>
      <c r="CK37" s="598"/>
      <c r="CL37" s="598"/>
      <c r="CM37" s="598"/>
      <c r="CN37" s="172"/>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199"/>
    </row>
    <row r="38" spans="1:113" ht="32.25" customHeight="1" x14ac:dyDescent="0.15">
      <c r="A38" s="172"/>
      <c r="B38" s="196"/>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2"/>
      <c r="U38" s="597" t="str">
        <f t="shared" si="4"/>
        <v/>
      </c>
      <c r="V38" s="597"/>
      <c r="W38" s="598"/>
      <c r="X38" s="598"/>
      <c r="Y38" s="598"/>
      <c r="Z38" s="598"/>
      <c r="AA38" s="598"/>
      <c r="AB38" s="598"/>
      <c r="AC38" s="598"/>
      <c r="AD38" s="598"/>
      <c r="AE38" s="598"/>
      <c r="AF38" s="598"/>
      <c r="AG38" s="598"/>
      <c r="AH38" s="598"/>
      <c r="AI38" s="598"/>
      <c r="AJ38" s="598"/>
      <c r="AK38" s="598"/>
      <c r="AL38" s="172"/>
      <c r="AM38" s="597" t="str">
        <f t="shared" si="0"/>
        <v/>
      </c>
      <c r="AN38" s="597"/>
      <c r="AO38" s="598"/>
      <c r="AP38" s="598"/>
      <c r="AQ38" s="598"/>
      <c r="AR38" s="598"/>
      <c r="AS38" s="598"/>
      <c r="AT38" s="598"/>
      <c r="AU38" s="598"/>
      <c r="AV38" s="598"/>
      <c r="AW38" s="598"/>
      <c r="AX38" s="598"/>
      <c r="AY38" s="598"/>
      <c r="AZ38" s="598"/>
      <c r="BA38" s="598"/>
      <c r="BB38" s="598"/>
      <c r="BC38" s="598"/>
      <c r="BD38" s="172"/>
      <c r="BE38" s="597" t="str">
        <f t="shared" si="1"/>
        <v/>
      </c>
      <c r="BF38" s="597"/>
      <c r="BG38" s="598"/>
      <c r="BH38" s="598"/>
      <c r="BI38" s="598"/>
      <c r="BJ38" s="598"/>
      <c r="BK38" s="598"/>
      <c r="BL38" s="598"/>
      <c r="BM38" s="598"/>
      <c r="BN38" s="598"/>
      <c r="BO38" s="598"/>
      <c r="BP38" s="598"/>
      <c r="BQ38" s="598"/>
      <c r="BR38" s="598"/>
      <c r="BS38" s="598"/>
      <c r="BT38" s="598"/>
      <c r="BU38" s="598"/>
      <c r="BV38" s="172"/>
      <c r="BW38" s="597">
        <f t="shared" si="2"/>
        <v>14</v>
      </c>
      <c r="BX38" s="597"/>
      <c r="BY38" s="598" t="str">
        <f>IF('各会計、関係団体の財政状況及び健全化判断比率'!B72="","",'各会計、関係団体の財政状況及び健全化判断比率'!B72)</f>
        <v>後期高齢者医療連合（一般会計分）</v>
      </c>
      <c r="BZ38" s="598"/>
      <c r="CA38" s="598"/>
      <c r="CB38" s="598"/>
      <c r="CC38" s="598"/>
      <c r="CD38" s="598"/>
      <c r="CE38" s="598"/>
      <c r="CF38" s="598"/>
      <c r="CG38" s="598"/>
      <c r="CH38" s="598"/>
      <c r="CI38" s="598"/>
      <c r="CJ38" s="598"/>
      <c r="CK38" s="598"/>
      <c r="CL38" s="598"/>
      <c r="CM38" s="598"/>
      <c r="CN38" s="172"/>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199"/>
    </row>
    <row r="39" spans="1:113" ht="32.25" customHeight="1" x14ac:dyDescent="0.15">
      <c r="A39" s="172"/>
      <c r="B39" s="196"/>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2"/>
      <c r="U39" s="597" t="str">
        <f t="shared" si="4"/>
        <v/>
      </c>
      <c r="V39" s="597"/>
      <c r="W39" s="598"/>
      <c r="X39" s="598"/>
      <c r="Y39" s="598"/>
      <c r="Z39" s="598"/>
      <c r="AA39" s="598"/>
      <c r="AB39" s="598"/>
      <c r="AC39" s="598"/>
      <c r="AD39" s="598"/>
      <c r="AE39" s="598"/>
      <c r="AF39" s="598"/>
      <c r="AG39" s="598"/>
      <c r="AH39" s="598"/>
      <c r="AI39" s="598"/>
      <c r="AJ39" s="598"/>
      <c r="AK39" s="598"/>
      <c r="AL39" s="172"/>
      <c r="AM39" s="597" t="str">
        <f t="shared" si="0"/>
        <v/>
      </c>
      <c r="AN39" s="597"/>
      <c r="AO39" s="598"/>
      <c r="AP39" s="598"/>
      <c r="AQ39" s="598"/>
      <c r="AR39" s="598"/>
      <c r="AS39" s="598"/>
      <c r="AT39" s="598"/>
      <c r="AU39" s="598"/>
      <c r="AV39" s="598"/>
      <c r="AW39" s="598"/>
      <c r="AX39" s="598"/>
      <c r="AY39" s="598"/>
      <c r="AZ39" s="598"/>
      <c r="BA39" s="598"/>
      <c r="BB39" s="598"/>
      <c r="BC39" s="598"/>
      <c r="BD39" s="172"/>
      <c r="BE39" s="597" t="str">
        <f t="shared" si="1"/>
        <v/>
      </c>
      <c r="BF39" s="597"/>
      <c r="BG39" s="598"/>
      <c r="BH39" s="598"/>
      <c r="BI39" s="598"/>
      <c r="BJ39" s="598"/>
      <c r="BK39" s="598"/>
      <c r="BL39" s="598"/>
      <c r="BM39" s="598"/>
      <c r="BN39" s="598"/>
      <c r="BO39" s="598"/>
      <c r="BP39" s="598"/>
      <c r="BQ39" s="598"/>
      <c r="BR39" s="598"/>
      <c r="BS39" s="598"/>
      <c r="BT39" s="598"/>
      <c r="BU39" s="598"/>
      <c r="BV39" s="172"/>
      <c r="BW39" s="597">
        <f t="shared" si="2"/>
        <v>15</v>
      </c>
      <c r="BX39" s="597"/>
      <c r="BY39" s="598" t="str">
        <f>IF('各会計、関係団体の財政状況及び健全化判断比率'!B73="","",'各会計、関係団体の財政状況及び健全化判断比率'!B73)</f>
        <v>後期高齢者医療連合（特別会計分）</v>
      </c>
      <c r="BZ39" s="598"/>
      <c r="CA39" s="598"/>
      <c r="CB39" s="598"/>
      <c r="CC39" s="598"/>
      <c r="CD39" s="598"/>
      <c r="CE39" s="598"/>
      <c r="CF39" s="598"/>
      <c r="CG39" s="598"/>
      <c r="CH39" s="598"/>
      <c r="CI39" s="598"/>
      <c r="CJ39" s="598"/>
      <c r="CK39" s="598"/>
      <c r="CL39" s="598"/>
      <c r="CM39" s="598"/>
      <c r="CN39" s="172"/>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199"/>
    </row>
    <row r="40" spans="1:113" ht="32.25" customHeight="1" x14ac:dyDescent="0.15">
      <c r="A40" s="172"/>
      <c r="B40" s="196"/>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2"/>
      <c r="U40" s="597" t="str">
        <f t="shared" si="4"/>
        <v/>
      </c>
      <c r="V40" s="597"/>
      <c r="W40" s="598"/>
      <c r="X40" s="598"/>
      <c r="Y40" s="598"/>
      <c r="Z40" s="598"/>
      <c r="AA40" s="598"/>
      <c r="AB40" s="598"/>
      <c r="AC40" s="598"/>
      <c r="AD40" s="598"/>
      <c r="AE40" s="598"/>
      <c r="AF40" s="598"/>
      <c r="AG40" s="598"/>
      <c r="AH40" s="598"/>
      <c r="AI40" s="598"/>
      <c r="AJ40" s="598"/>
      <c r="AK40" s="598"/>
      <c r="AL40" s="172"/>
      <c r="AM40" s="597" t="str">
        <f t="shared" si="0"/>
        <v/>
      </c>
      <c r="AN40" s="597"/>
      <c r="AO40" s="598"/>
      <c r="AP40" s="598"/>
      <c r="AQ40" s="598"/>
      <c r="AR40" s="598"/>
      <c r="AS40" s="598"/>
      <c r="AT40" s="598"/>
      <c r="AU40" s="598"/>
      <c r="AV40" s="598"/>
      <c r="AW40" s="598"/>
      <c r="AX40" s="598"/>
      <c r="AY40" s="598"/>
      <c r="AZ40" s="598"/>
      <c r="BA40" s="598"/>
      <c r="BB40" s="598"/>
      <c r="BC40" s="598"/>
      <c r="BD40" s="172"/>
      <c r="BE40" s="597" t="str">
        <f t="shared" si="1"/>
        <v/>
      </c>
      <c r="BF40" s="597"/>
      <c r="BG40" s="598"/>
      <c r="BH40" s="598"/>
      <c r="BI40" s="598"/>
      <c r="BJ40" s="598"/>
      <c r="BK40" s="598"/>
      <c r="BL40" s="598"/>
      <c r="BM40" s="598"/>
      <c r="BN40" s="598"/>
      <c r="BO40" s="598"/>
      <c r="BP40" s="598"/>
      <c r="BQ40" s="598"/>
      <c r="BR40" s="598"/>
      <c r="BS40" s="598"/>
      <c r="BT40" s="598"/>
      <c r="BU40" s="598"/>
      <c r="BV40" s="172"/>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72"/>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199"/>
    </row>
    <row r="41" spans="1:113" ht="32.25" customHeight="1" x14ac:dyDescent="0.15">
      <c r="A41" s="172"/>
      <c r="B41" s="196"/>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2"/>
      <c r="U41" s="597" t="str">
        <f t="shared" si="4"/>
        <v/>
      </c>
      <c r="V41" s="597"/>
      <c r="W41" s="598"/>
      <c r="X41" s="598"/>
      <c r="Y41" s="598"/>
      <c r="Z41" s="598"/>
      <c r="AA41" s="598"/>
      <c r="AB41" s="598"/>
      <c r="AC41" s="598"/>
      <c r="AD41" s="598"/>
      <c r="AE41" s="598"/>
      <c r="AF41" s="598"/>
      <c r="AG41" s="598"/>
      <c r="AH41" s="598"/>
      <c r="AI41" s="598"/>
      <c r="AJ41" s="598"/>
      <c r="AK41" s="598"/>
      <c r="AL41" s="172"/>
      <c r="AM41" s="597" t="str">
        <f t="shared" si="0"/>
        <v/>
      </c>
      <c r="AN41" s="597"/>
      <c r="AO41" s="598"/>
      <c r="AP41" s="598"/>
      <c r="AQ41" s="598"/>
      <c r="AR41" s="598"/>
      <c r="AS41" s="598"/>
      <c r="AT41" s="598"/>
      <c r="AU41" s="598"/>
      <c r="AV41" s="598"/>
      <c r="AW41" s="598"/>
      <c r="AX41" s="598"/>
      <c r="AY41" s="598"/>
      <c r="AZ41" s="598"/>
      <c r="BA41" s="598"/>
      <c r="BB41" s="598"/>
      <c r="BC41" s="598"/>
      <c r="BD41" s="172"/>
      <c r="BE41" s="597" t="str">
        <f t="shared" si="1"/>
        <v/>
      </c>
      <c r="BF41" s="597"/>
      <c r="BG41" s="598"/>
      <c r="BH41" s="598"/>
      <c r="BI41" s="598"/>
      <c r="BJ41" s="598"/>
      <c r="BK41" s="598"/>
      <c r="BL41" s="598"/>
      <c r="BM41" s="598"/>
      <c r="BN41" s="598"/>
      <c r="BO41" s="598"/>
      <c r="BP41" s="598"/>
      <c r="BQ41" s="598"/>
      <c r="BR41" s="598"/>
      <c r="BS41" s="598"/>
      <c r="BT41" s="598"/>
      <c r="BU41" s="598"/>
      <c r="BV41" s="172"/>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72"/>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199"/>
    </row>
    <row r="42" spans="1:113" ht="32.25" customHeight="1" x14ac:dyDescent="0.15">
      <c r="B42" s="196"/>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2"/>
      <c r="U42" s="597" t="str">
        <f t="shared" si="4"/>
        <v/>
      </c>
      <c r="V42" s="597"/>
      <c r="W42" s="598"/>
      <c r="X42" s="598"/>
      <c r="Y42" s="598"/>
      <c r="Z42" s="598"/>
      <c r="AA42" s="598"/>
      <c r="AB42" s="598"/>
      <c r="AC42" s="598"/>
      <c r="AD42" s="598"/>
      <c r="AE42" s="598"/>
      <c r="AF42" s="598"/>
      <c r="AG42" s="598"/>
      <c r="AH42" s="598"/>
      <c r="AI42" s="598"/>
      <c r="AJ42" s="598"/>
      <c r="AK42" s="598"/>
      <c r="AL42" s="172"/>
      <c r="AM42" s="597" t="str">
        <f t="shared" si="0"/>
        <v/>
      </c>
      <c r="AN42" s="597"/>
      <c r="AO42" s="598"/>
      <c r="AP42" s="598"/>
      <c r="AQ42" s="598"/>
      <c r="AR42" s="598"/>
      <c r="AS42" s="598"/>
      <c r="AT42" s="598"/>
      <c r="AU42" s="598"/>
      <c r="AV42" s="598"/>
      <c r="AW42" s="598"/>
      <c r="AX42" s="598"/>
      <c r="AY42" s="598"/>
      <c r="AZ42" s="598"/>
      <c r="BA42" s="598"/>
      <c r="BB42" s="598"/>
      <c r="BC42" s="598"/>
      <c r="BD42" s="172"/>
      <c r="BE42" s="597" t="str">
        <f t="shared" si="1"/>
        <v/>
      </c>
      <c r="BF42" s="597"/>
      <c r="BG42" s="598"/>
      <c r="BH42" s="598"/>
      <c r="BI42" s="598"/>
      <c r="BJ42" s="598"/>
      <c r="BK42" s="598"/>
      <c r="BL42" s="598"/>
      <c r="BM42" s="598"/>
      <c r="BN42" s="598"/>
      <c r="BO42" s="598"/>
      <c r="BP42" s="598"/>
      <c r="BQ42" s="598"/>
      <c r="BR42" s="598"/>
      <c r="BS42" s="598"/>
      <c r="BT42" s="598"/>
      <c r="BU42" s="598"/>
      <c r="BV42" s="172"/>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2"/>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199"/>
    </row>
    <row r="43" spans="1:113" ht="32.25" customHeight="1" x14ac:dyDescent="0.15">
      <c r="B43" s="196"/>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2"/>
      <c r="U43" s="597" t="str">
        <f t="shared" si="4"/>
        <v/>
      </c>
      <c r="V43" s="597"/>
      <c r="W43" s="598"/>
      <c r="X43" s="598"/>
      <c r="Y43" s="598"/>
      <c r="Z43" s="598"/>
      <c r="AA43" s="598"/>
      <c r="AB43" s="598"/>
      <c r="AC43" s="598"/>
      <c r="AD43" s="598"/>
      <c r="AE43" s="598"/>
      <c r="AF43" s="598"/>
      <c r="AG43" s="598"/>
      <c r="AH43" s="598"/>
      <c r="AI43" s="598"/>
      <c r="AJ43" s="598"/>
      <c r="AK43" s="598"/>
      <c r="AL43" s="172"/>
      <c r="AM43" s="597" t="str">
        <f t="shared" si="0"/>
        <v/>
      </c>
      <c r="AN43" s="597"/>
      <c r="AO43" s="598"/>
      <c r="AP43" s="598"/>
      <c r="AQ43" s="598"/>
      <c r="AR43" s="598"/>
      <c r="AS43" s="598"/>
      <c r="AT43" s="598"/>
      <c r="AU43" s="598"/>
      <c r="AV43" s="598"/>
      <c r="AW43" s="598"/>
      <c r="AX43" s="598"/>
      <c r="AY43" s="598"/>
      <c r="AZ43" s="598"/>
      <c r="BA43" s="598"/>
      <c r="BB43" s="598"/>
      <c r="BC43" s="598"/>
      <c r="BD43" s="172"/>
      <c r="BE43" s="597" t="str">
        <f t="shared" si="1"/>
        <v/>
      </c>
      <c r="BF43" s="597"/>
      <c r="BG43" s="598"/>
      <c r="BH43" s="598"/>
      <c r="BI43" s="598"/>
      <c r="BJ43" s="598"/>
      <c r="BK43" s="598"/>
      <c r="BL43" s="598"/>
      <c r="BM43" s="598"/>
      <c r="BN43" s="598"/>
      <c r="BO43" s="598"/>
      <c r="BP43" s="598"/>
      <c r="BQ43" s="598"/>
      <c r="BR43" s="598"/>
      <c r="BS43" s="598"/>
      <c r="BT43" s="598"/>
      <c r="BU43" s="598"/>
      <c r="BV43" s="172"/>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2"/>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ZlJKELpTB3sYwVHrBKsFh38vWIawmviRJk3lYmavo2Y32u6g8a6OtWgrH2DCcSPYLrcb2+tigVzKLT6ga+zxw==" saltValue="5ZKNCQ5YmeXrcQf4NxhJ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2" sqref="B2"/>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02" t="s">
        <v>202</v>
      </c>
      <c r="DI1" s="603"/>
      <c r="DJ1" s="603"/>
      <c r="DK1" s="603"/>
      <c r="DL1" s="603"/>
      <c r="DM1" s="603"/>
      <c r="DN1" s="604"/>
      <c r="DO1" s="205"/>
      <c r="DP1" s="602" t="s">
        <v>203</v>
      </c>
      <c r="DQ1" s="603"/>
      <c r="DR1" s="603"/>
      <c r="DS1" s="603"/>
      <c r="DT1" s="603"/>
      <c r="DU1" s="603"/>
      <c r="DV1" s="603"/>
      <c r="DW1" s="603"/>
      <c r="DX1" s="603"/>
      <c r="DY1" s="603"/>
      <c r="DZ1" s="603"/>
      <c r="EA1" s="603"/>
      <c r="EB1" s="603"/>
      <c r="EC1" s="604"/>
      <c r="ED1" s="204"/>
      <c r="EE1" s="204"/>
      <c r="EF1" s="204"/>
      <c r="EG1" s="204"/>
      <c r="EH1" s="204"/>
      <c r="EI1" s="204"/>
      <c r="EJ1" s="204"/>
      <c r="EK1" s="204"/>
      <c r="EL1" s="204"/>
      <c r="EM1" s="204"/>
    </row>
    <row r="2" spans="2:143" ht="22.5" customHeight="1" x14ac:dyDescent="0.15">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4084046</v>
      </c>
      <c r="S5" s="613"/>
      <c r="T5" s="613"/>
      <c r="U5" s="613"/>
      <c r="V5" s="613"/>
      <c r="W5" s="613"/>
      <c r="X5" s="613"/>
      <c r="Y5" s="614"/>
      <c r="Z5" s="615">
        <v>21.8</v>
      </c>
      <c r="AA5" s="615"/>
      <c r="AB5" s="615"/>
      <c r="AC5" s="615"/>
      <c r="AD5" s="616">
        <v>4084046</v>
      </c>
      <c r="AE5" s="616"/>
      <c r="AF5" s="616"/>
      <c r="AG5" s="616"/>
      <c r="AH5" s="616"/>
      <c r="AI5" s="616"/>
      <c r="AJ5" s="616"/>
      <c r="AK5" s="616"/>
      <c r="AL5" s="617">
        <v>38.799999999999997</v>
      </c>
      <c r="AM5" s="618"/>
      <c r="AN5" s="618"/>
      <c r="AO5" s="619"/>
      <c r="AP5" s="609" t="s">
        <v>216</v>
      </c>
      <c r="AQ5" s="610"/>
      <c r="AR5" s="610"/>
      <c r="AS5" s="610"/>
      <c r="AT5" s="610"/>
      <c r="AU5" s="610"/>
      <c r="AV5" s="610"/>
      <c r="AW5" s="610"/>
      <c r="AX5" s="610"/>
      <c r="AY5" s="610"/>
      <c r="AZ5" s="610"/>
      <c r="BA5" s="610"/>
      <c r="BB5" s="610"/>
      <c r="BC5" s="610"/>
      <c r="BD5" s="610"/>
      <c r="BE5" s="610"/>
      <c r="BF5" s="611"/>
      <c r="BG5" s="623">
        <v>4056657</v>
      </c>
      <c r="BH5" s="624"/>
      <c r="BI5" s="624"/>
      <c r="BJ5" s="624"/>
      <c r="BK5" s="624"/>
      <c r="BL5" s="624"/>
      <c r="BM5" s="624"/>
      <c r="BN5" s="625"/>
      <c r="BO5" s="626">
        <v>99.3</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275224</v>
      </c>
      <c r="S6" s="624"/>
      <c r="T6" s="624"/>
      <c r="U6" s="624"/>
      <c r="V6" s="624"/>
      <c r="W6" s="624"/>
      <c r="X6" s="624"/>
      <c r="Y6" s="625"/>
      <c r="Z6" s="626">
        <v>1.5</v>
      </c>
      <c r="AA6" s="626"/>
      <c r="AB6" s="626"/>
      <c r="AC6" s="626"/>
      <c r="AD6" s="627">
        <v>275224</v>
      </c>
      <c r="AE6" s="627"/>
      <c r="AF6" s="627"/>
      <c r="AG6" s="627"/>
      <c r="AH6" s="627"/>
      <c r="AI6" s="627"/>
      <c r="AJ6" s="627"/>
      <c r="AK6" s="627"/>
      <c r="AL6" s="628">
        <v>2.6</v>
      </c>
      <c r="AM6" s="629"/>
      <c r="AN6" s="629"/>
      <c r="AO6" s="630"/>
      <c r="AP6" s="620" t="s">
        <v>221</v>
      </c>
      <c r="AQ6" s="621"/>
      <c r="AR6" s="621"/>
      <c r="AS6" s="621"/>
      <c r="AT6" s="621"/>
      <c r="AU6" s="621"/>
      <c r="AV6" s="621"/>
      <c r="AW6" s="621"/>
      <c r="AX6" s="621"/>
      <c r="AY6" s="621"/>
      <c r="AZ6" s="621"/>
      <c r="BA6" s="621"/>
      <c r="BB6" s="621"/>
      <c r="BC6" s="621"/>
      <c r="BD6" s="621"/>
      <c r="BE6" s="621"/>
      <c r="BF6" s="622"/>
      <c r="BG6" s="623">
        <v>4056657</v>
      </c>
      <c r="BH6" s="624"/>
      <c r="BI6" s="624"/>
      <c r="BJ6" s="624"/>
      <c r="BK6" s="624"/>
      <c r="BL6" s="624"/>
      <c r="BM6" s="624"/>
      <c r="BN6" s="625"/>
      <c r="BO6" s="626">
        <v>99.3</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122863</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122863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1466</v>
      </c>
      <c r="S7" s="624"/>
      <c r="T7" s="624"/>
      <c r="U7" s="624"/>
      <c r="V7" s="624"/>
      <c r="W7" s="624"/>
      <c r="X7" s="624"/>
      <c r="Y7" s="625"/>
      <c r="Z7" s="626">
        <v>0</v>
      </c>
      <c r="AA7" s="626"/>
      <c r="AB7" s="626"/>
      <c r="AC7" s="626"/>
      <c r="AD7" s="627">
        <v>1466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1754015</v>
      </c>
      <c r="BH7" s="624"/>
      <c r="BI7" s="624"/>
      <c r="BJ7" s="624"/>
      <c r="BK7" s="624"/>
      <c r="BL7" s="624"/>
      <c r="BM7" s="624"/>
      <c r="BN7" s="625"/>
      <c r="BO7" s="626">
        <v>42.9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2097726</v>
      </c>
      <c r="CS7" s="624"/>
      <c r="CT7" s="624"/>
      <c r="CU7" s="624"/>
      <c r="CV7" s="624"/>
      <c r="CW7" s="624"/>
      <c r="CX7" s="624"/>
      <c r="CY7" s="625"/>
      <c r="CZ7" s="626">
        <v>11.7</v>
      </c>
      <c r="DA7" s="626"/>
      <c r="DB7" s="626"/>
      <c r="DC7" s="626"/>
      <c r="DD7" s="632">
        <v>56164</v>
      </c>
      <c r="DE7" s="624"/>
      <c r="DF7" s="624"/>
      <c r="DG7" s="624"/>
      <c r="DH7" s="624"/>
      <c r="DI7" s="624"/>
      <c r="DJ7" s="624"/>
      <c r="DK7" s="624"/>
      <c r="DL7" s="624"/>
      <c r="DM7" s="624"/>
      <c r="DN7" s="624"/>
      <c r="DO7" s="624"/>
      <c r="DP7" s="625"/>
      <c r="DQ7" s="632">
        <v>1826910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28347</v>
      </c>
      <c r="S8" s="624"/>
      <c r="T8" s="624"/>
      <c r="U8" s="624"/>
      <c r="V8" s="624"/>
      <c r="W8" s="624"/>
      <c r="X8" s="624"/>
      <c r="Y8" s="625"/>
      <c r="Z8" s="626">
        <v>0.2</v>
      </c>
      <c r="AA8" s="626"/>
      <c r="AB8" s="626"/>
      <c r="AC8" s="626"/>
      <c r="AD8" s="627">
        <v>28347</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60811</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5315186</v>
      </c>
      <c r="CS8" s="624"/>
      <c r="CT8" s="624"/>
      <c r="CU8" s="624"/>
      <c r="CV8" s="624"/>
      <c r="CW8" s="624"/>
      <c r="CX8" s="624"/>
      <c r="CY8" s="625"/>
      <c r="CZ8" s="626">
        <v>29.6</v>
      </c>
      <c r="DA8" s="626"/>
      <c r="DB8" s="626"/>
      <c r="DC8" s="626"/>
      <c r="DD8" s="632">
        <v>386235</v>
      </c>
      <c r="DE8" s="624"/>
      <c r="DF8" s="624"/>
      <c r="DG8" s="624"/>
      <c r="DH8" s="624"/>
      <c r="DI8" s="624"/>
      <c r="DJ8" s="624"/>
      <c r="DK8" s="624"/>
      <c r="DL8" s="624"/>
      <c r="DM8" s="624"/>
      <c r="DN8" s="624"/>
      <c r="DO8" s="624"/>
      <c r="DP8" s="625"/>
      <c r="DQ8" s="632">
        <v>2787331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31643</v>
      </c>
      <c r="S9" s="624"/>
      <c r="T9" s="624"/>
      <c r="U9" s="624"/>
      <c r="V9" s="624"/>
      <c r="W9" s="624"/>
      <c r="X9" s="624"/>
      <c r="Y9" s="625"/>
      <c r="Z9" s="626">
        <v>0.2</v>
      </c>
      <c r="AA9" s="626"/>
      <c r="AB9" s="626"/>
      <c r="AC9" s="626"/>
      <c r="AD9" s="627">
        <v>31643</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1498535</v>
      </c>
      <c r="BH9" s="624"/>
      <c r="BI9" s="624"/>
      <c r="BJ9" s="624"/>
      <c r="BK9" s="624"/>
      <c r="BL9" s="624"/>
      <c r="BM9" s="624"/>
      <c r="BN9" s="625"/>
      <c r="BO9" s="626">
        <v>36.700000000000003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1269224</v>
      </c>
      <c r="CS9" s="624"/>
      <c r="CT9" s="624"/>
      <c r="CU9" s="624"/>
      <c r="CV9" s="624"/>
      <c r="CW9" s="624"/>
      <c r="CX9" s="624"/>
      <c r="CY9" s="625"/>
      <c r="CZ9" s="626">
        <v>7.1</v>
      </c>
      <c r="DA9" s="626"/>
      <c r="DB9" s="626"/>
      <c r="DC9" s="626"/>
      <c r="DD9" s="632">
        <v>32061</v>
      </c>
      <c r="DE9" s="624"/>
      <c r="DF9" s="624"/>
      <c r="DG9" s="624"/>
      <c r="DH9" s="624"/>
      <c r="DI9" s="624"/>
      <c r="DJ9" s="624"/>
      <c r="DK9" s="624"/>
      <c r="DL9" s="624"/>
      <c r="DM9" s="624"/>
      <c r="DN9" s="624"/>
      <c r="DO9" s="624"/>
      <c r="DP9" s="625"/>
      <c r="DQ9" s="632">
        <v>1048724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72681</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23240</v>
      </c>
      <c r="CS10" s="624"/>
      <c r="CT10" s="624"/>
      <c r="CU10" s="624"/>
      <c r="CV10" s="624"/>
      <c r="CW10" s="624"/>
      <c r="CX10" s="624"/>
      <c r="CY10" s="625"/>
      <c r="CZ10" s="626">
        <v>0.1</v>
      </c>
      <c r="DA10" s="626"/>
      <c r="DB10" s="626"/>
      <c r="DC10" s="626"/>
      <c r="DD10" s="632">
        <v>2766</v>
      </c>
      <c r="DE10" s="624"/>
      <c r="DF10" s="624"/>
      <c r="DG10" s="624"/>
      <c r="DH10" s="624"/>
      <c r="DI10" s="624"/>
      <c r="DJ10" s="624"/>
      <c r="DK10" s="624"/>
      <c r="DL10" s="624"/>
      <c r="DM10" s="624"/>
      <c r="DN10" s="624"/>
      <c r="DO10" s="624"/>
      <c r="DP10" s="625"/>
      <c r="DQ10" s="632">
        <v>21738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809312</v>
      </c>
      <c r="S11" s="624"/>
      <c r="T11" s="624"/>
      <c r="U11" s="624"/>
      <c r="V11" s="624"/>
      <c r="W11" s="624"/>
      <c r="X11" s="624"/>
      <c r="Y11" s="625"/>
      <c r="Z11" s="628">
        <v>4.3</v>
      </c>
      <c r="AA11" s="629"/>
      <c r="AB11" s="629"/>
      <c r="AC11" s="635"/>
      <c r="AD11" s="632">
        <v>809312</v>
      </c>
      <c r="AE11" s="624"/>
      <c r="AF11" s="624"/>
      <c r="AG11" s="624"/>
      <c r="AH11" s="624"/>
      <c r="AI11" s="624"/>
      <c r="AJ11" s="624"/>
      <c r="AK11" s="625"/>
      <c r="AL11" s="628">
        <v>7.7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121988</v>
      </c>
      <c r="BH11" s="624"/>
      <c r="BI11" s="624"/>
      <c r="BJ11" s="624"/>
      <c r="BK11" s="624"/>
      <c r="BL11" s="624"/>
      <c r="BM11" s="624"/>
      <c r="BN11" s="625"/>
      <c r="BO11" s="626">
        <v>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1020573</v>
      </c>
      <c r="CS11" s="624"/>
      <c r="CT11" s="624"/>
      <c r="CU11" s="624"/>
      <c r="CV11" s="624"/>
      <c r="CW11" s="624"/>
      <c r="CX11" s="624"/>
      <c r="CY11" s="625"/>
      <c r="CZ11" s="626">
        <v>5.7</v>
      </c>
      <c r="DA11" s="626"/>
      <c r="DB11" s="626"/>
      <c r="DC11" s="626"/>
      <c r="DD11" s="632">
        <v>411553</v>
      </c>
      <c r="DE11" s="624"/>
      <c r="DF11" s="624"/>
      <c r="DG11" s="624"/>
      <c r="DH11" s="624"/>
      <c r="DI11" s="624"/>
      <c r="DJ11" s="624"/>
      <c r="DK11" s="624"/>
      <c r="DL11" s="624"/>
      <c r="DM11" s="624"/>
      <c r="DN11" s="624"/>
      <c r="DO11" s="624"/>
      <c r="DP11" s="625"/>
      <c r="DQ11" s="632">
        <v>367794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1978317</v>
      </c>
      <c r="BH12" s="624"/>
      <c r="BI12" s="624"/>
      <c r="BJ12" s="624"/>
      <c r="BK12" s="624"/>
      <c r="BL12" s="624"/>
      <c r="BM12" s="624"/>
      <c r="BN12" s="625"/>
      <c r="BO12" s="626">
        <v>48.4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782979</v>
      </c>
      <c r="CS12" s="624"/>
      <c r="CT12" s="624"/>
      <c r="CU12" s="624"/>
      <c r="CV12" s="624"/>
      <c r="CW12" s="624"/>
      <c r="CX12" s="624"/>
      <c r="CY12" s="625"/>
      <c r="CZ12" s="626">
        <v>4.4000000000000004</v>
      </c>
      <c r="DA12" s="626"/>
      <c r="DB12" s="626"/>
      <c r="DC12" s="626"/>
      <c r="DD12" s="632">
        <v>159646</v>
      </c>
      <c r="DE12" s="624"/>
      <c r="DF12" s="624"/>
      <c r="DG12" s="624"/>
      <c r="DH12" s="624"/>
      <c r="DI12" s="624"/>
      <c r="DJ12" s="624"/>
      <c r="DK12" s="624"/>
      <c r="DL12" s="624"/>
      <c r="DM12" s="624"/>
      <c r="DN12" s="624"/>
      <c r="DO12" s="624"/>
      <c r="DP12" s="625"/>
      <c r="DQ12" s="632">
        <v>658774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1978196</v>
      </c>
      <c r="BH13" s="624"/>
      <c r="BI13" s="624"/>
      <c r="BJ13" s="624"/>
      <c r="BK13" s="624"/>
      <c r="BL13" s="624"/>
      <c r="BM13" s="624"/>
      <c r="BN13" s="625"/>
      <c r="BO13" s="626">
        <v>48.4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1859527</v>
      </c>
      <c r="CS13" s="624"/>
      <c r="CT13" s="624"/>
      <c r="CU13" s="624"/>
      <c r="CV13" s="624"/>
      <c r="CW13" s="624"/>
      <c r="CX13" s="624"/>
      <c r="CY13" s="625"/>
      <c r="CZ13" s="626">
        <v>10.4</v>
      </c>
      <c r="DA13" s="626"/>
      <c r="DB13" s="626"/>
      <c r="DC13" s="626"/>
      <c r="DD13" s="632">
        <v>514489</v>
      </c>
      <c r="DE13" s="624"/>
      <c r="DF13" s="624"/>
      <c r="DG13" s="624"/>
      <c r="DH13" s="624"/>
      <c r="DI13" s="624"/>
      <c r="DJ13" s="624"/>
      <c r="DK13" s="624"/>
      <c r="DL13" s="624"/>
      <c r="DM13" s="624"/>
      <c r="DN13" s="624"/>
      <c r="DO13" s="624"/>
      <c r="DP13" s="625"/>
      <c r="DQ13" s="632">
        <v>1468055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300</v>
      </c>
      <c r="S14" s="624"/>
      <c r="T14" s="624"/>
      <c r="U14" s="624"/>
      <c r="V14" s="624"/>
      <c r="W14" s="624"/>
      <c r="X14" s="624"/>
      <c r="Y14" s="625"/>
      <c r="Z14" s="626">
        <v>0</v>
      </c>
      <c r="AA14" s="626"/>
      <c r="AB14" s="626"/>
      <c r="AC14" s="626"/>
      <c r="AD14" s="627">
        <v>300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125506</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696644</v>
      </c>
      <c r="CS14" s="624"/>
      <c r="CT14" s="624"/>
      <c r="CU14" s="624"/>
      <c r="CV14" s="624"/>
      <c r="CW14" s="624"/>
      <c r="CX14" s="624"/>
      <c r="CY14" s="625"/>
      <c r="CZ14" s="626">
        <v>3.9</v>
      </c>
      <c r="DA14" s="626"/>
      <c r="DB14" s="626"/>
      <c r="DC14" s="626"/>
      <c r="DD14" s="632">
        <v>136980</v>
      </c>
      <c r="DE14" s="624"/>
      <c r="DF14" s="624"/>
      <c r="DG14" s="624"/>
      <c r="DH14" s="624"/>
      <c r="DI14" s="624"/>
      <c r="DJ14" s="624"/>
      <c r="DK14" s="624"/>
      <c r="DL14" s="624"/>
      <c r="DM14" s="624"/>
      <c r="DN14" s="624"/>
      <c r="DO14" s="624"/>
      <c r="DP14" s="625"/>
      <c r="DQ14" s="632">
        <v>593579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198819</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2982478</v>
      </c>
      <c r="CS15" s="624"/>
      <c r="CT15" s="624"/>
      <c r="CU15" s="624"/>
      <c r="CV15" s="624"/>
      <c r="CW15" s="624"/>
      <c r="CX15" s="624"/>
      <c r="CY15" s="625"/>
      <c r="CZ15" s="626">
        <v>16.600000000000001</v>
      </c>
      <c r="DA15" s="626"/>
      <c r="DB15" s="626"/>
      <c r="DC15" s="626"/>
      <c r="DD15" s="632">
        <v>1104641</v>
      </c>
      <c r="DE15" s="624"/>
      <c r="DF15" s="624"/>
      <c r="DG15" s="624"/>
      <c r="DH15" s="624"/>
      <c r="DI15" s="624"/>
      <c r="DJ15" s="624"/>
      <c r="DK15" s="624"/>
      <c r="DL15" s="624"/>
      <c r="DM15" s="624"/>
      <c r="DN15" s="624"/>
      <c r="DO15" s="624"/>
      <c r="DP15" s="625"/>
      <c r="DQ15" s="632">
        <v>1390949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36022</v>
      </c>
      <c r="S16" s="624"/>
      <c r="T16" s="624"/>
      <c r="U16" s="624"/>
      <c r="V16" s="624"/>
      <c r="W16" s="624"/>
      <c r="X16" s="624"/>
      <c r="Y16" s="625"/>
      <c r="Z16" s="626">
        <v>0.2</v>
      </c>
      <c r="AA16" s="626"/>
      <c r="AB16" s="626"/>
      <c r="AC16" s="626"/>
      <c r="AD16" s="627">
        <v>36022</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63983</v>
      </c>
      <c r="S17" s="624"/>
      <c r="T17" s="624"/>
      <c r="U17" s="624"/>
      <c r="V17" s="624"/>
      <c r="W17" s="624"/>
      <c r="X17" s="624"/>
      <c r="Y17" s="625"/>
      <c r="Z17" s="626">
        <v>0.3</v>
      </c>
      <c r="AA17" s="626"/>
      <c r="AB17" s="626"/>
      <c r="AC17" s="626"/>
      <c r="AD17" s="627">
        <v>63983</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1779161</v>
      </c>
      <c r="CS17" s="624"/>
      <c r="CT17" s="624"/>
      <c r="CU17" s="624"/>
      <c r="CV17" s="624"/>
      <c r="CW17" s="624"/>
      <c r="CX17" s="624"/>
      <c r="CY17" s="625"/>
      <c r="CZ17" s="626">
        <v>9.9</v>
      </c>
      <c r="DA17" s="626"/>
      <c r="DB17" s="626"/>
      <c r="DC17" s="626"/>
      <c r="DD17" s="632" t="s">
        <v>122</v>
      </c>
      <c r="DE17" s="624"/>
      <c r="DF17" s="624"/>
      <c r="DG17" s="624"/>
      <c r="DH17" s="624"/>
      <c r="DI17" s="624"/>
      <c r="DJ17" s="624"/>
      <c r="DK17" s="624"/>
      <c r="DL17" s="624"/>
      <c r="DM17" s="624"/>
      <c r="DN17" s="624"/>
      <c r="DO17" s="624"/>
      <c r="DP17" s="625"/>
      <c r="DQ17" s="632">
        <v>1754547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33613</v>
      </c>
      <c r="S18" s="624"/>
      <c r="T18" s="624"/>
      <c r="U18" s="624"/>
      <c r="V18" s="624"/>
      <c r="W18" s="624"/>
      <c r="X18" s="624"/>
      <c r="Y18" s="625"/>
      <c r="Z18" s="626">
        <v>0.2</v>
      </c>
      <c r="AA18" s="626"/>
      <c r="AB18" s="626"/>
      <c r="AC18" s="626"/>
      <c r="AD18" s="627">
        <v>33613</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19953</v>
      </c>
      <c r="S19" s="624"/>
      <c r="T19" s="624"/>
      <c r="U19" s="624"/>
      <c r="V19" s="624"/>
      <c r="W19" s="624"/>
      <c r="X19" s="624"/>
      <c r="Y19" s="625"/>
      <c r="Z19" s="626">
        <v>0.1</v>
      </c>
      <c r="AA19" s="626"/>
      <c r="AB19" s="626"/>
      <c r="AC19" s="626"/>
      <c r="AD19" s="627">
        <v>19953</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27389</v>
      </c>
      <c r="BH19" s="624"/>
      <c r="BI19" s="624"/>
      <c r="BJ19" s="624"/>
      <c r="BK19" s="624"/>
      <c r="BL19" s="624"/>
      <c r="BM19" s="624"/>
      <c r="BN19" s="625"/>
      <c r="BO19" s="626">
        <v>0.7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13660</v>
      </c>
      <c r="S20" s="624"/>
      <c r="T20" s="624"/>
      <c r="U20" s="624"/>
      <c r="V20" s="624"/>
      <c r="W20" s="624"/>
      <c r="X20" s="624"/>
      <c r="Y20" s="625"/>
      <c r="Z20" s="626">
        <v>0.1</v>
      </c>
      <c r="AA20" s="626"/>
      <c r="AB20" s="626"/>
      <c r="AC20" s="626"/>
      <c r="AD20" s="627">
        <v>13660</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27389</v>
      </c>
      <c r="BH20" s="624"/>
      <c r="BI20" s="624"/>
      <c r="BJ20" s="624"/>
      <c r="BK20" s="624"/>
      <c r="BL20" s="624"/>
      <c r="BM20" s="624"/>
      <c r="BN20" s="625"/>
      <c r="BO20" s="626">
        <v>0.7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17949601</v>
      </c>
      <c r="CS20" s="624"/>
      <c r="CT20" s="624"/>
      <c r="CU20" s="624"/>
      <c r="CV20" s="624"/>
      <c r="CW20" s="624"/>
      <c r="CX20" s="624"/>
      <c r="CY20" s="625"/>
      <c r="CZ20" s="626">
        <v>100</v>
      </c>
      <c r="DA20" s="626"/>
      <c r="DB20" s="626"/>
      <c r="DC20" s="626"/>
      <c r="DD20" s="632">
        <v>2804535</v>
      </c>
      <c r="DE20" s="624"/>
      <c r="DF20" s="624"/>
      <c r="DG20" s="624"/>
      <c r="DH20" s="624"/>
      <c r="DI20" s="624"/>
      <c r="DJ20" s="624"/>
      <c r="DK20" s="624"/>
      <c r="DL20" s="624"/>
      <c r="DM20" s="624"/>
      <c r="DN20" s="624"/>
      <c r="DO20" s="624"/>
      <c r="DP20" s="625"/>
      <c r="DQ20" s="632">
        <v>12041264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5560010</v>
      </c>
      <c r="S21" s="624"/>
      <c r="T21" s="624"/>
      <c r="U21" s="624"/>
      <c r="V21" s="624"/>
      <c r="W21" s="624"/>
      <c r="X21" s="624"/>
      <c r="Y21" s="625"/>
      <c r="Z21" s="626">
        <v>29.7</v>
      </c>
      <c r="AA21" s="626"/>
      <c r="AB21" s="626"/>
      <c r="AC21" s="626"/>
      <c r="AD21" s="627">
        <v>5130741</v>
      </c>
      <c r="AE21" s="627"/>
      <c r="AF21" s="627"/>
      <c r="AG21" s="627"/>
      <c r="AH21" s="627"/>
      <c r="AI21" s="627"/>
      <c r="AJ21" s="627"/>
      <c r="AK21" s="627"/>
      <c r="AL21" s="628">
        <v>48.7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27389</v>
      </c>
      <c r="BH21" s="624"/>
      <c r="BI21" s="624"/>
      <c r="BJ21" s="624"/>
      <c r="BK21" s="624"/>
      <c r="BL21" s="624"/>
      <c r="BM21" s="624"/>
      <c r="BN21" s="625"/>
      <c r="BO21" s="626">
        <v>0.7</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5130741</v>
      </c>
      <c r="S22" s="624"/>
      <c r="T22" s="624"/>
      <c r="U22" s="624"/>
      <c r="V22" s="624"/>
      <c r="W22" s="624"/>
      <c r="X22" s="624"/>
      <c r="Y22" s="625"/>
      <c r="Z22" s="626">
        <v>27.4</v>
      </c>
      <c r="AA22" s="626"/>
      <c r="AB22" s="626"/>
      <c r="AC22" s="626"/>
      <c r="AD22" s="627">
        <v>5130741</v>
      </c>
      <c r="AE22" s="627"/>
      <c r="AF22" s="627"/>
      <c r="AG22" s="627"/>
      <c r="AH22" s="627"/>
      <c r="AI22" s="627"/>
      <c r="AJ22" s="627"/>
      <c r="AK22" s="627"/>
      <c r="AL22" s="628">
        <v>48.7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429269</v>
      </c>
      <c r="S23" s="624"/>
      <c r="T23" s="624"/>
      <c r="U23" s="624"/>
      <c r="V23" s="624"/>
      <c r="W23" s="624"/>
      <c r="X23" s="624"/>
      <c r="Y23" s="625"/>
      <c r="Z23" s="626">
        <v>2.2999999999999998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7520886</v>
      </c>
      <c r="CS24" s="613"/>
      <c r="CT24" s="613"/>
      <c r="CU24" s="613"/>
      <c r="CV24" s="613"/>
      <c r="CW24" s="613"/>
      <c r="CX24" s="613"/>
      <c r="CY24" s="614"/>
      <c r="CZ24" s="617">
        <v>41.9</v>
      </c>
      <c r="DA24" s="618"/>
      <c r="DB24" s="618"/>
      <c r="DC24" s="634"/>
      <c r="DD24" s="655">
        <v>5429643</v>
      </c>
      <c r="DE24" s="613"/>
      <c r="DF24" s="613"/>
      <c r="DG24" s="613"/>
      <c r="DH24" s="613"/>
      <c r="DI24" s="613"/>
      <c r="DJ24" s="613"/>
      <c r="DK24" s="614"/>
      <c r="DL24" s="655">
        <v>5190788</v>
      </c>
      <c r="DM24" s="613"/>
      <c r="DN24" s="613"/>
      <c r="DO24" s="613"/>
      <c r="DP24" s="613"/>
      <c r="DQ24" s="613"/>
      <c r="DR24" s="613"/>
      <c r="DS24" s="613"/>
      <c r="DT24" s="613"/>
      <c r="DU24" s="613"/>
      <c r="DV24" s="614"/>
      <c r="DW24" s="617">
        <v>48.9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10923966</v>
      </c>
      <c r="S25" s="624"/>
      <c r="T25" s="624"/>
      <c r="U25" s="624"/>
      <c r="V25" s="624"/>
      <c r="W25" s="624"/>
      <c r="X25" s="624"/>
      <c r="Y25" s="625"/>
      <c r="Z25" s="626">
        <v>58.4</v>
      </c>
      <c r="AA25" s="626"/>
      <c r="AB25" s="626"/>
      <c r="AC25" s="626"/>
      <c r="AD25" s="627">
        <v>10494697</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2821641</v>
      </c>
      <c r="CS25" s="644"/>
      <c r="CT25" s="644"/>
      <c r="CU25" s="644"/>
      <c r="CV25" s="644"/>
      <c r="CW25" s="644"/>
      <c r="CX25" s="644"/>
      <c r="CY25" s="645"/>
      <c r="CZ25" s="628">
        <v>15.7</v>
      </c>
      <c r="DA25" s="656"/>
      <c r="DB25" s="656"/>
      <c r="DC25" s="658"/>
      <c r="DD25" s="632">
        <v>2612461</v>
      </c>
      <c r="DE25" s="644"/>
      <c r="DF25" s="644"/>
      <c r="DG25" s="644"/>
      <c r="DH25" s="644"/>
      <c r="DI25" s="644"/>
      <c r="DJ25" s="644"/>
      <c r="DK25" s="645"/>
      <c r="DL25" s="632">
        <v>2610637</v>
      </c>
      <c r="DM25" s="644"/>
      <c r="DN25" s="644"/>
      <c r="DO25" s="644"/>
      <c r="DP25" s="644"/>
      <c r="DQ25" s="644"/>
      <c r="DR25" s="644"/>
      <c r="DS25" s="644"/>
      <c r="DT25" s="644"/>
      <c r="DU25" s="644"/>
      <c r="DV25" s="645"/>
      <c r="DW25" s="628">
        <v>24.6</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4247</v>
      </c>
      <c r="S26" s="624"/>
      <c r="T26" s="624"/>
      <c r="U26" s="624"/>
      <c r="V26" s="624"/>
      <c r="W26" s="624"/>
      <c r="X26" s="624"/>
      <c r="Y26" s="625"/>
      <c r="Z26" s="626">
        <v>0</v>
      </c>
      <c r="AA26" s="626"/>
      <c r="AB26" s="626"/>
      <c r="AC26" s="626"/>
      <c r="AD26" s="627">
        <v>4247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1716950</v>
      </c>
      <c r="CS26" s="624"/>
      <c r="CT26" s="624"/>
      <c r="CU26" s="624"/>
      <c r="CV26" s="624"/>
      <c r="CW26" s="624"/>
      <c r="CX26" s="624"/>
      <c r="CY26" s="625"/>
      <c r="CZ26" s="628">
        <v>9.6</v>
      </c>
      <c r="DA26" s="656"/>
      <c r="DB26" s="656"/>
      <c r="DC26" s="658"/>
      <c r="DD26" s="632">
        <v>1582509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25209</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4084046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2920084</v>
      </c>
      <c r="CS27" s="644"/>
      <c r="CT27" s="644"/>
      <c r="CU27" s="644"/>
      <c r="CV27" s="644"/>
      <c r="CW27" s="644"/>
      <c r="CX27" s="644"/>
      <c r="CY27" s="645"/>
      <c r="CZ27" s="628">
        <v>16.3</v>
      </c>
      <c r="DA27" s="656"/>
      <c r="DB27" s="656"/>
      <c r="DC27" s="658"/>
      <c r="DD27" s="632">
        <v>1062635</v>
      </c>
      <c r="DE27" s="644"/>
      <c r="DF27" s="644"/>
      <c r="DG27" s="644"/>
      <c r="DH27" s="644"/>
      <c r="DI27" s="644"/>
      <c r="DJ27" s="644"/>
      <c r="DK27" s="645"/>
      <c r="DL27" s="632">
        <v>825604</v>
      </c>
      <c r="DM27" s="644"/>
      <c r="DN27" s="644"/>
      <c r="DO27" s="644"/>
      <c r="DP27" s="644"/>
      <c r="DQ27" s="644"/>
      <c r="DR27" s="644"/>
      <c r="DS27" s="644"/>
      <c r="DT27" s="644"/>
      <c r="DU27" s="644"/>
      <c r="DV27" s="645"/>
      <c r="DW27" s="628">
        <v>7.8</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193942</v>
      </c>
      <c r="S28" s="624"/>
      <c r="T28" s="624"/>
      <c r="U28" s="624"/>
      <c r="V28" s="624"/>
      <c r="W28" s="624"/>
      <c r="X28" s="624"/>
      <c r="Y28" s="625"/>
      <c r="Z28" s="626">
        <v>1</v>
      </c>
      <c r="AA28" s="626"/>
      <c r="AB28" s="626"/>
      <c r="AC28" s="626"/>
      <c r="AD28" s="627">
        <v>35057</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1779161</v>
      </c>
      <c r="CS28" s="624"/>
      <c r="CT28" s="624"/>
      <c r="CU28" s="624"/>
      <c r="CV28" s="624"/>
      <c r="CW28" s="624"/>
      <c r="CX28" s="624"/>
      <c r="CY28" s="625"/>
      <c r="CZ28" s="628">
        <v>9.9</v>
      </c>
      <c r="DA28" s="656"/>
      <c r="DB28" s="656"/>
      <c r="DC28" s="658"/>
      <c r="DD28" s="632">
        <v>1754547</v>
      </c>
      <c r="DE28" s="624"/>
      <c r="DF28" s="624"/>
      <c r="DG28" s="624"/>
      <c r="DH28" s="624"/>
      <c r="DI28" s="624"/>
      <c r="DJ28" s="624"/>
      <c r="DK28" s="625"/>
      <c r="DL28" s="632">
        <v>1754547</v>
      </c>
      <c r="DM28" s="624"/>
      <c r="DN28" s="624"/>
      <c r="DO28" s="624"/>
      <c r="DP28" s="624"/>
      <c r="DQ28" s="624"/>
      <c r="DR28" s="624"/>
      <c r="DS28" s="624"/>
      <c r="DT28" s="624"/>
      <c r="DU28" s="624"/>
      <c r="DV28" s="625"/>
      <c r="DW28" s="628">
        <v>16.5</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19845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1779161</v>
      </c>
      <c r="CS29" s="644"/>
      <c r="CT29" s="644"/>
      <c r="CU29" s="644"/>
      <c r="CV29" s="644"/>
      <c r="CW29" s="644"/>
      <c r="CX29" s="644"/>
      <c r="CY29" s="645"/>
      <c r="CZ29" s="628">
        <v>9.9</v>
      </c>
      <c r="DA29" s="656"/>
      <c r="DB29" s="656"/>
      <c r="DC29" s="658"/>
      <c r="DD29" s="632">
        <v>1754547</v>
      </c>
      <c r="DE29" s="644"/>
      <c r="DF29" s="644"/>
      <c r="DG29" s="644"/>
      <c r="DH29" s="644"/>
      <c r="DI29" s="644"/>
      <c r="DJ29" s="644"/>
      <c r="DK29" s="645"/>
      <c r="DL29" s="632">
        <v>1754547</v>
      </c>
      <c r="DM29" s="644"/>
      <c r="DN29" s="644"/>
      <c r="DO29" s="644"/>
      <c r="DP29" s="644"/>
      <c r="DQ29" s="644"/>
      <c r="DR29" s="644"/>
      <c r="DS29" s="644"/>
      <c r="DT29" s="644"/>
      <c r="DU29" s="644"/>
      <c r="DV29" s="645"/>
      <c r="DW29" s="628">
        <v>16.5</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2064298</v>
      </c>
      <c r="S30" s="624"/>
      <c r="T30" s="624"/>
      <c r="U30" s="624"/>
      <c r="V30" s="624"/>
      <c r="W30" s="624"/>
      <c r="X30" s="624"/>
      <c r="Y30" s="625"/>
      <c r="Z30" s="626">
        <v>11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1731578</v>
      </c>
      <c r="CS30" s="624"/>
      <c r="CT30" s="624"/>
      <c r="CU30" s="624"/>
      <c r="CV30" s="624"/>
      <c r="CW30" s="624"/>
      <c r="CX30" s="624"/>
      <c r="CY30" s="625"/>
      <c r="CZ30" s="628">
        <v>9.6</v>
      </c>
      <c r="DA30" s="656"/>
      <c r="DB30" s="656"/>
      <c r="DC30" s="658"/>
      <c r="DD30" s="632">
        <v>1709057</v>
      </c>
      <c r="DE30" s="624"/>
      <c r="DF30" s="624"/>
      <c r="DG30" s="624"/>
      <c r="DH30" s="624"/>
      <c r="DI30" s="624"/>
      <c r="DJ30" s="624"/>
      <c r="DK30" s="625"/>
      <c r="DL30" s="632">
        <v>1709057</v>
      </c>
      <c r="DM30" s="624"/>
      <c r="DN30" s="624"/>
      <c r="DO30" s="624"/>
      <c r="DP30" s="624"/>
      <c r="DQ30" s="624"/>
      <c r="DR30" s="624"/>
      <c r="DS30" s="624"/>
      <c r="DT30" s="624"/>
      <c r="DU30" s="624"/>
      <c r="DV30" s="625"/>
      <c r="DW30" s="628">
        <v>16.100000000000001</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09"/>
      <c r="AV31" s="209"/>
      <c r="AW31" s="209"/>
      <c r="AX31" s="609" t="s">
        <v>177</v>
      </c>
      <c r="AY31" s="610"/>
      <c r="AZ31" s="610"/>
      <c r="BA31" s="610"/>
      <c r="BB31" s="610"/>
      <c r="BC31" s="610"/>
      <c r="BD31" s="610"/>
      <c r="BE31" s="610"/>
      <c r="BF31" s="611"/>
      <c r="BG31" s="670">
        <v>98.6</v>
      </c>
      <c r="BH31" s="667"/>
      <c r="BI31" s="667"/>
      <c r="BJ31" s="667"/>
      <c r="BK31" s="667"/>
      <c r="BL31" s="667"/>
      <c r="BM31" s="618">
        <v>93.6</v>
      </c>
      <c r="BN31" s="667"/>
      <c r="BO31" s="667"/>
      <c r="BP31" s="667"/>
      <c r="BQ31" s="668"/>
      <c r="BR31" s="670">
        <v>98.8</v>
      </c>
      <c r="BS31" s="667"/>
      <c r="BT31" s="667"/>
      <c r="BU31" s="667"/>
      <c r="BV31" s="667"/>
      <c r="BW31" s="667"/>
      <c r="BX31" s="618">
        <v>94</v>
      </c>
      <c r="BY31" s="667"/>
      <c r="BZ31" s="667"/>
      <c r="CA31" s="667"/>
      <c r="CB31" s="668"/>
      <c r="CD31" s="663"/>
      <c r="CE31" s="664"/>
      <c r="CF31" s="620" t="s">
        <v>300</v>
      </c>
      <c r="CG31" s="621"/>
      <c r="CH31" s="621"/>
      <c r="CI31" s="621"/>
      <c r="CJ31" s="621"/>
      <c r="CK31" s="621"/>
      <c r="CL31" s="621"/>
      <c r="CM31" s="621"/>
      <c r="CN31" s="621"/>
      <c r="CO31" s="621"/>
      <c r="CP31" s="621"/>
      <c r="CQ31" s="622"/>
      <c r="CR31" s="623">
        <v>47583</v>
      </c>
      <c r="CS31" s="644"/>
      <c r="CT31" s="644"/>
      <c r="CU31" s="644"/>
      <c r="CV31" s="644"/>
      <c r="CW31" s="644"/>
      <c r="CX31" s="644"/>
      <c r="CY31" s="645"/>
      <c r="CZ31" s="628">
        <v>0.3</v>
      </c>
      <c r="DA31" s="656"/>
      <c r="DB31" s="656"/>
      <c r="DC31" s="658"/>
      <c r="DD31" s="632">
        <v>45490</v>
      </c>
      <c r="DE31" s="644"/>
      <c r="DF31" s="644"/>
      <c r="DG31" s="644"/>
      <c r="DH31" s="644"/>
      <c r="DI31" s="644"/>
      <c r="DJ31" s="644"/>
      <c r="DK31" s="645"/>
      <c r="DL31" s="632">
        <v>45490</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1231961</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05" t="s">
        <v>302</v>
      </c>
      <c r="AX32" s="620" t="s">
        <v>303</v>
      </c>
      <c r="AY32" s="621"/>
      <c r="AZ32" s="621"/>
      <c r="BA32" s="621"/>
      <c r="BB32" s="621"/>
      <c r="BC32" s="621"/>
      <c r="BD32" s="621"/>
      <c r="BE32" s="621"/>
      <c r="BF32" s="622"/>
      <c r="BG32" s="680">
        <v>98.6</v>
      </c>
      <c r="BH32" s="644"/>
      <c r="BI32" s="644"/>
      <c r="BJ32" s="644"/>
      <c r="BK32" s="644"/>
      <c r="BL32" s="644"/>
      <c r="BM32" s="629">
        <v>94.8</v>
      </c>
      <c r="BN32" s="644"/>
      <c r="BO32" s="644"/>
      <c r="BP32" s="644"/>
      <c r="BQ32" s="669"/>
      <c r="BR32" s="680">
        <v>98.9</v>
      </c>
      <c r="BS32" s="644"/>
      <c r="BT32" s="644"/>
      <c r="BU32" s="644"/>
      <c r="BV32" s="644"/>
      <c r="BW32" s="644"/>
      <c r="BX32" s="629">
        <v>95.5</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57983</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0"/>
      <c r="AV33" s="210"/>
      <c r="AW33" s="210"/>
      <c r="AX33" s="646" t="s">
        <v>306</v>
      </c>
      <c r="AY33" s="647"/>
      <c r="AZ33" s="647"/>
      <c r="BA33" s="647"/>
      <c r="BB33" s="647"/>
      <c r="BC33" s="647"/>
      <c r="BD33" s="647"/>
      <c r="BE33" s="647"/>
      <c r="BF33" s="648"/>
      <c r="BG33" s="681">
        <v>98.5</v>
      </c>
      <c r="BH33" s="682"/>
      <c r="BI33" s="682"/>
      <c r="BJ33" s="682"/>
      <c r="BK33" s="682"/>
      <c r="BL33" s="682"/>
      <c r="BM33" s="683">
        <v>92</v>
      </c>
      <c r="BN33" s="682"/>
      <c r="BO33" s="682"/>
      <c r="BP33" s="682"/>
      <c r="BQ33" s="684"/>
      <c r="BR33" s="681">
        <v>98.5</v>
      </c>
      <c r="BS33" s="682"/>
      <c r="BT33" s="682"/>
      <c r="BU33" s="682"/>
      <c r="BV33" s="682"/>
      <c r="BW33" s="682"/>
      <c r="BX33" s="683">
        <v>92.2</v>
      </c>
      <c r="BY33" s="682"/>
      <c r="BZ33" s="682"/>
      <c r="CA33" s="682"/>
      <c r="CB33" s="684"/>
      <c r="CD33" s="620" t="s">
        <v>307</v>
      </c>
      <c r="CE33" s="621"/>
      <c r="CF33" s="621"/>
      <c r="CG33" s="621"/>
      <c r="CH33" s="621"/>
      <c r="CI33" s="621"/>
      <c r="CJ33" s="621"/>
      <c r="CK33" s="621"/>
      <c r="CL33" s="621"/>
      <c r="CM33" s="621"/>
      <c r="CN33" s="621"/>
      <c r="CO33" s="621"/>
      <c r="CP33" s="621"/>
      <c r="CQ33" s="622"/>
      <c r="CR33" s="623">
        <v>7624180</v>
      </c>
      <c r="CS33" s="644"/>
      <c r="CT33" s="644"/>
      <c r="CU33" s="644"/>
      <c r="CV33" s="644"/>
      <c r="CW33" s="644"/>
      <c r="CX33" s="644"/>
      <c r="CY33" s="645"/>
      <c r="CZ33" s="628">
        <v>42.5</v>
      </c>
      <c r="DA33" s="656"/>
      <c r="DB33" s="656"/>
      <c r="DC33" s="658"/>
      <c r="DD33" s="632">
        <v>6028508</v>
      </c>
      <c r="DE33" s="644"/>
      <c r="DF33" s="644"/>
      <c r="DG33" s="644"/>
      <c r="DH33" s="644"/>
      <c r="DI33" s="644"/>
      <c r="DJ33" s="644"/>
      <c r="DK33" s="645"/>
      <c r="DL33" s="632">
        <v>4234037</v>
      </c>
      <c r="DM33" s="644"/>
      <c r="DN33" s="644"/>
      <c r="DO33" s="644"/>
      <c r="DP33" s="644"/>
      <c r="DQ33" s="644"/>
      <c r="DR33" s="644"/>
      <c r="DS33" s="644"/>
      <c r="DT33" s="644"/>
      <c r="DU33" s="644"/>
      <c r="DV33" s="645"/>
      <c r="DW33" s="628">
        <v>39.9</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78697</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20" t="s">
        <v>309</v>
      </c>
      <c r="CE34" s="621"/>
      <c r="CF34" s="621"/>
      <c r="CG34" s="621"/>
      <c r="CH34" s="621"/>
      <c r="CI34" s="621"/>
      <c r="CJ34" s="621"/>
      <c r="CK34" s="621"/>
      <c r="CL34" s="621"/>
      <c r="CM34" s="621"/>
      <c r="CN34" s="621"/>
      <c r="CO34" s="621"/>
      <c r="CP34" s="621"/>
      <c r="CQ34" s="622"/>
      <c r="CR34" s="623">
        <v>2685479</v>
      </c>
      <c r="CS34" s="624"/>
      <c r="CT34" s="624"/>
      <c r="CU34" s="624"/>
      <c r="CV34" s="624"/>
      <c r="CW34" s="624"/>
      <c r="CX34" s="624"/>
      <c r="CY34" s="625"/>
      <c r="CZ34" s="628">
        <v>15</v>
      </c>
      <c r="DA34" s="656"/>
      <c r="DB34" s="656"/>
      <c r="DC34" s="658"/>
      <c r="DD34" s="632">
        <v>1753575</v>
      </c>
      <c r="DE34" s="624"/>
      <c r="DF34" s="624"/>
      <c r="DG34" s="624"/>
      <c r="DH34" s="624"/>
      <c r="DI34" s="624"/>
      <c r="DJ34" s="624"/>
      <c r="DK34" s="625"/>
      <c r="DL34" s="632">
        <v>1580314</v>
      </c>
      <c r="DM34" s="624"/>
      <c r="DN34" s="624"/>
      <c r="DO34" s="624"/>
      <c r="DP34" s="624"/>
      <c r="DQ34" s="624"/>
      <c r="DR34" s="624"/>
      <c r="DS34" s="624"/>
      <c r="DT34" s="624"/>
      <c r="DU34" s="624"/>
      <c r="DV34" s="625"/>
      <c r="DW34" s="628">
        <v>14.9</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390613</v>
      </c>
      <c r="S35" s="624"/>
      <c r="T35" s="624"/>
      <c r="U35" s="624"/>
      <c r="V35" s="624"/>
      <c r="W35" s="624"/>
      <c r="X35" s="624"/>
      <c r="Y35" s="625"/>
      <c r="Z35" s="626">
        <v>2.1</v>
      </c>
      <c r="AA35" s="626"/>
      <c r="AB35" s="626"/>
      <c r="AC35" s="626"/>
      <c r="AD35" s="627" t="s">
        <v>122</v>
      </c>
      <c r="AE35" s="627"/>
      <c r="AF35" s="627"/>
      <c r="AG35" s="627"/>
      <c r="AH35" s="627"/>
      <c r="AI35" s="627"/>
      <c r="AJ35" s="627"/>
      <c r="AK35" s="627"/>
      <c r="AL35" s="628" t="s">
        <v>122</v>
      </c>
      <c r="AM35" s="629"/>
      <c r="AN35" s="629"/>
      <c r="AO35" s="630"/>
      <c r="AP35" s="213"/>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49757</v>
      </c>
      <c r="CS35" s="644"/>
      <c r="CT35" s="644"/>
      <c r="CU35" s="644"/>
      <c r="CV35" s="644"/>
      <c r="CW35" s="644"/>
      <c r="CX35" s="644"/>
      <c r="CY35" s="645"/>
      <c r="CZ35" s="628">
        <v>0.3</v>
      </c>
      <c r="DA35" s="656"/>
      <c r="DB35" s="656"/>
      <c r="DC35" s="658"/>
      <c r="DD35" s="632">
        <v>45161</v>
      </c>
      <c r="DE35" s="644"/>
      <c r="DF35" s="644"/>
      <c r="DG35" s="644"/>
      <c r="DH35" s="644"/>
      <c r="DI35" s="644"/>
      <c r="DJ35" s="644"/>
      <c r="DK35" s="645"/>
      <c r="DL35" s="632">
        <v>45161</v>
      </c>
      <c r="DM35" s="644"/>
      <c r="DN35" s="644"/>
      <c r="DO35" s="644"/>
      <c r="DP35" s="644"/>
      <c r="DQ35" s="644"/>
      <c r="DR35" s="644"/>
      <c r="DS35" s="644"/>
      <c r="DT35" s="644"/>
      <c r="DU35" s="644"/>
      <c r="DV35" s="645"/>
      <c r="DW35" s="628">
        <v>0.4</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840389</v>
      </c>
      <c r="S36" s="624"/>
      <c r="T36" s="624"/>
      <c r="U36" s="624"/>
      <c r="V36" s="624"/>
      <c r="W36" s="624"/>
      <c r="X36" s="624"/>
      <c r="Y36" s="625"/>
      <c r="Z36" s="626">
        <v>4.5</v>
      </c>
      <c r="AA36" s="626"/>
      <c r="AB36" s="626"/>
      <c r="AC36" s="626"/>
      <c r="AD36" s="627" t="s">
        <v>122</v>
      </c>
      <c r="AE36" s="627"/>
      <c r="AF36" s="627"/>
      <c r="AG36" s="627"/>
      <c r="AH36" s="627"/>
      <c r="AI36" s="627"/>
      <c r="AJ36" s="627"/>
      <c r="AK36" s="627"/>
      <c r="AL36" s="628" t="s">
        <v>122</v>
      </c>
      <c r="AM36" s="629"/>
      <c r="AN36" s="629"/>
      <c r="AO36" s="630"/>
      <c r="AP36" s="213"/>
      <c r="AQ36" s="689" t="s">
        <v>315</v>
      </c>
      <c r="AR36" s="690"/>
      <c r="AS36" s="690"/>
      <c r="AT36" s="690"/>
      <c r="AU36" s="690"/>
      <c r="AV36" s="690"/>
      <c r="AW36" s="690"/>
      <c r="AX36" s="690"/>
      <c r="AY36" s="691"/>
      <c r="AZ36" s="612">
        <v>2230153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31839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2530661</v>
      </c>
      <c r="CS36" s="624"/>
      <c r="CT36" s="624"/>
      <c r="CU36" s="624"/>
      <c r="CV36" s="624"/>
      <c r="CW36" s="624"/>
      <c r="CX36" s="624"/>
      <c r="CY36" s="625"/>
      <c r="CZ36" s="628">
        <v>14.1</v>
      </c>
      <c r="DA36" s="656"/>
      <c r="DB36" s="656"/>
      <c r="DC36" s="658"/>
      <c r="DD36" s="632">
        <v>2178498</v>
      </c>
      <c r="DE36" s="624"/>
      <c r="DF36" s="624"/>
      <c r="DG36" s="624"/>
      <c r="DH36" s="624"/>
      <c r="DI36" s="624"/>
      <c r="DJ36" s="624"/>
      <c r="DK36" s="625"/>
      <c r="DL36" s="632">
        <v>1549854</v>
      </c>
      <c r="DM36" s="624"/>
      <c r="DN36" s="624"/>
      <c r="DO36" s="624"/>
      <c r="DP36" s="624"/>
      <c r="DQ36" s="624"/>
      <c r="DR36" s="624"/>
      <c r="DS36" s="624"/>
      <c r="DT36" s="624"/>
      <c r="DU36" s="624"/>
      <c r="DV36" s="625"/>
      <c r="DW36" s="628">
        <v>14.6</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930774</v>
      </c>
      <c r="S37" s="624"/>
      <c r="T37" s="624"/>
      <c r="U37" s="624"/>
      <c r="V37" s="624"/>
      <c r="W37" s="624"/>
      <c r="X37" s="624"/>
      <c r="Y37" s="625"/>
      <c r="Z37" s="626">
        <v>5</v>
      </c>
      <c r="AA37" s="626"/>
      <c r="AB37" s="626"/>
      <c r="AC37" s="626"/>
      <c r="AD37" s="627">
        <v>179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862963</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-4131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492554</v>
      </c>
      <c r="CS37" s="644"/>
      <c r="CT37" s="644"/>
      <c r="CU37" s="644"/>
      <c r="CV37" s="644"/>
      <c r="CW37" s="644"/>
      <c r="CX37" s="644"/>
      <c r="CY37" s="645"/>
      <c r="CZ37" s="628">
        <v>2.7</v>
      </c>
      <c r="DA37" s="656"/>
      <c r="DB37" s="656"/>
      <c r="DC37" s="658"/>
      <c r="DD37" s="632">
        <v>492554</v>
      </c>
      <c r="DE37" s="644"/>
      <c r="DF37" s="644"/>
      <c r="DG37" s="644"/>
      <c r="DH37" s="644"/>
      <c r="DI37" s="644"/>
      <c r="DJ37" s="644"/>
      <c r="DK37" s="645"/>
      <c r="DL37" s="632">
        <v>441954</v>
      </c>
      <c r="DM37" s="644"/>
      <c r="DN37" s="644"/>
      <c r="DO37" s="644"/>
      <c r="DP37" s="644"/>
      <c r="DQ37" s="644"/>
      <c r="DR37" s="644"/>
      <c r="DS37" s="644"/>
      <c r="DT37" s="644"/>
      <c r="DU37" s="644"/>
      <c r="DV37" s="645"/>
      <c r="DW37" s="628">
        <v>4.2</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1956000</v>
      </c>
      <c r="S38" s="624"/>
      <c r="T38" s="624"/>
      <c r="U38" s="624"/>
      <c r="V38" s="624"/>
      <c r="W38" s="624"/>
      <c r="X38" s="624"/>
      <c r="Y38" s="625"/>
      <c r="Z38" s="626">
        <v>10.4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29933</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4416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1337257</v>
      </c>
      <c r="CS38" s="624"/>
      <c r="CT38" s="624"/>
      <c r="CU38" s="624"/>
      <c r="CV38" s="624"/>
      <c r="CW38" s="624"/>
      <c r="CX38" s="624"/>
      <c r="CY38" s="625"/>
      <c r="CZ38" s="628">
        <v>7.5</v>
      </c>
      <c r="DA38" s="656"/>
      <c r="DB38" s="656"/>
      <c r="DC38" s="658"/>
      <c r="DD38" s="632">
        <v>1089808</v>
      </c>
      <c r="DE38" s="624"/>
      <c r="DF38" s="624"/>
      <c r="DG38" s="624"/>
      <c r="DH38" s="624"/>
      <c r="DI38" s="624"/>
      <c r="DJ38" s="624"/>
      <c r="DK38" s="625"/>
      <c r="DL38" s="632">
        <v>1058708</v>
      </c>
      <c r="DM38" s="624"/>
      <c r="DN38" s="624"/>
      <c r="DO38" s="624"/>
      <c r="DP38" s="624"/>
      <c r="DQ38" s="624"/>
      <c r="DR38" s="624"/>
      <c r="DS38" s="624"/>
      <c r="DT38" s="624"/>
      <c r="DU38" s="624"/>
      <c r="DV38" s="625"/>
      <c r="DW38" s="628">
        <v>10</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7102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881926</v>
      </c>
      <c r="CS39" s="644"/>
      <c r="CT39" s="644"/>
      <c r="CU39" s="644"/>
      <c r="CV39" s="644"/>
      <c r="CW39" s="644"/>
      <c r="CX39" s="644"/>
      <c r="CY39" s="645"/>
      <c r="CZ39" s="628">
        <v>4.9000000000000004</v>
      </c>
      <c r="DA39" s="656"/>
      <c r="DB39" s="656"/>
      <c r="DC39" s="658"/>
      <c r="DD39" s="632">
        <v>846866</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73400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14"/>
      <c r="BM40" s="621" t="s">
        <v>333</v>
      </c>
      <c r="BN40" s="621"/>
      <c r="BO40" s="621"/>
      <c r="BP40" s="621"/>
      <c r="BQ40" s="621"/>
      <c r="BR40" s="621"/>
      <c r="BS40" s="621"/>
      <c r="BT40" s="621"/>
      <c r="BU40" s="622"/>
      <c r="BV40" s="623">
        <v>116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139100</v>
      </c>
      <c r="CS40" s="624"/>
      <c r="CT40" s="624"/>
      <c r="CU40" s="624"/>
      <c r="CV40" s="624"/>
      <c r="CW40" s="624"/>
      <c r="CX40" s="624"/>
      <c r="CY40" s="625"/>
      <c r="CZ40" s="628">
        <v>0.8</v>
      </c>
      <c r="DA40" s="656"/>
      <c r="DB40" s="656"/>
      <c r="DC40" s="658"/>
      <c r="DD40" s="632">
        <v>114600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18717924</v>
      </c>
      <c r="S41" s="696"/>
      <c r="T41" s="696"/>
      <c r="U41" s="696"/>
      <c r="V41" s="696"/>
      <c r="W41" s="696"/>
      <c r="X41" s="696"/>
      <c r="Y41" s="700"/>
      <c r="Z41" s="701">
        <v>100</v>
      </c>
      <c r="AA41" s="701"/>
      <c r="AB41" s="701"/>
      <c r="AC41" s="701"/>
      <c r="AD41" s="702">
        <v>10534180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298044</v>
      </c>
      <c r="BA41" s="624"/>
      <c r="BB41" s="624"/>
      <c r="BC41" s="624"/>
      <c r="BD41" s="644"/>
      <c r="BE41" s="644"/>
      <c r="BF41" s="669"/>
      <c r="BG41" s="673"/>
      <c r="BH41" s="674"/>
      <c r="BI41" s="674"/>
      <c r="BJ41" s="674"/>
      <c r="BK41" s="674"/>
      <c r="BL41" s="214"/>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1039213</v>
      </c>
      <c r="BA42" s="696"/>
      <c r="BB42" s="696"/>
      <c r="BC42" s="696"/>
      <c r="BD42" s="682"/>
      <c r="BE42" s="682"/>
      <c r="BF42" s="684"/>
      <c r="BG42" s="675"/>
      <c r="BH42" s="676"/>
      <c r="BI42" s="676"/>
      <c r="BJ42" s="676"/>
      <c r="BK42" s="676"/>
      <c r="BL42" s="215"/>
      <c r="BM42" s="647" t="s">
        <v>340</v>
      </c>
      <c r="BN42" s="647"/>
      <c r="BO42" s="647"/>
      <c r="BP42" s="647"/>
      <c r="BQ42" s="647"/>
      <c r="BR42" s="647"/>
      <c r="BS42" s="647"/>
      <c r="BT42" s="647"/>
      <c r="BU42" s="648"/>
      <c r="BV42" s="695">
        <v>402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2804535</v>
      </c>
      <c r="CS42" s="644"/>
      <c r="CT42" s="644"/>
      <c r="CU42" s="644"/>
      <c r="CV42" s="644"/>
      <c r="CW42" s="644"/>
      <c r="CX42" s="644"/>
      <c r="CY42" s="645"/>
      <c r="CZ42" s="628">
        <v>15.6</v>
      </c>
      <c r="DA42" s="656"/>
      <c r="DB42" s="656"/>
      <c r="DC42" s="658"/>
      <c r="DD42" s="632">
        <v>583113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05" t="s">
        <v>342</v>
      </c>
      <c r="CD43" s="620" t="s">
        <v>343</v>
      </c>
      <c r="CE43" s="621"/>
      <c r="CF43" s="621"/>
      <c r="CG43" s="621"/>
      <c r="CH43" s="621"/>
      <c r="CI43" s="621"/>
      <c r="CJ43" s="621"/>
      <c r="CK43" s="621"/>
      <c r="CL43" s="621"/>
      <c r="CM43" s="621"/>
      <c r="CN43" s="621"/>
      <c r="CO43" s="621"/>
      <c r="CP43" s="621"/>
      <c r="CQ43" s="622"/>
      <c r="CR43" s="623">
        <v>56497</v>
      </c>
      <c r="CS43" s="644"/>
      <c r="CT43" s="644"/>
      <c r="CU43" s="644"/>
      <c r="CV43" s="644"/>
      <c r="CW43" s="644"/>
      <c r="CX43" s="644"/>
      <c r="CY43" s="645"/>
      <c r="CZ43" s="628">
        <v>0.3</v>
      </c>
      <c r="DA43" s="656"/>
      <c r="DB43" s="656"/>
      <c r="DC43" s="658"/>
      <c r="DD43" s="632">
        <v>56497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2804535</v>
      </c>
      <c r="CS44" s="624"/>
      <c r="CT44" s="624"/>
      <c r="CU44" s="624"/>
      <c r="CV44" s="624"/>
      <c r="CW44" s="624"/>
      <c r="CX44" s="624"/>
      <c r="CY44" s="625"/>
      <c r="CZ44" s="628">
        <v>15.6</v>
      </c>
      <c r="DA44" s="629"/>
      <c r="DB44" s="629"/>
      <c r="DC44" s="635"/>
      <c r="DD44" s="632">
        <v>583113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302682</v>
      </c>
      <c r="CS45" s="644"/>
      <c r="CT45" s="644"/>
      <c r="CU45" s="644"/>
      <c r="CV45" s="644"/>
      <c r="CW45" s="644"/>
      <c r="CX45" s="644"/>
      <c r="CY45" s="645"/>
      <c r="CZ45" s="628">
        <v>1.7</v>
      </c>
      <c r="DA45" s="656"/>
      <c r="DB45" s="656"/>
      <c r="DC45" s="658"/>
      <c r="DD45" s="632">
        <v>26050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16"/>
      <c r="CD46" s="663"/>
      <c r="CE46" s="664"/>
      <c r="CF46" s="620" t="s">
        <v>348</v>
      </c>
      <c r="CG46" s="621"/>
      <c r="CH46" s="621"/>
      <c r="CI46" s="621"/>
      <c r="CJ46" s="621"/>
      <c r="CK46" s="621"/>
      <c r="CL46" s="621"/>
      <c r="CM46" s="621"/>
      <c r="CN46" s="621"/>
      <c r="CO46" s="621"/>
      <c r="CP46" s="621"/>
      <c r="CQ46" s="622"/>
      <c r="CR46" s="623">
        <v>2491922</v>
      </c>
      <c r="CS46" s="624"/>
      <c r="CT46" s="624"/>
      <c r="CU46" s="624"/>
      <c r="CV46" s="624"/>
      <c r="CW46" s="624"/>
      <c r="CX46" s="624"/>
      <c r="CY46" s="625"/>
      <c r="CZ46" s="628">
        <v>13.9</v>
      </c>
      <c r="DA46" s="629"/>
      <c r="DB46" s="629"/>
      <c r="DC46" s="635"/>
      <c r="DD46" s="632">
        <v>556542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16"/>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16"/>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16"/>
      <c r="CD49" s="646" t="s">
        <v>351</v>
      </c>
      <c r="CE49" s="647"/>
      <c r="CF49" s="647"/>
      <c r="CG49" s="647"/>
      <c r="CH49" s="647"/>
      <c r="CI49" s="647"/>
      <c r="CJ49" s="647"/>
      <c r="CK49" s="647"/>
      <c r="CL49" s="647"/>
      <c r="CM49" s="647"/>
      <c r="CN49" s="647"/>
      <c r="CO49" s="647"/>
      <c r="CP49" s="647"/>
      <c r="CQ49" s="648"/>
      <c r="CR49" s="695">
        <v>17949601</v>
      </c>
      <c r="CS49" s="682"/>
      <c r="CT49" s="682"/>
      <c r="CU49" s="682"/>
      <c r="CV49" s="682"/>
      <c r="CW49" s="682"/>
      <c r="CX49" s="682"/>
      <c r="CY49" s="711"/>
      <c r="CZ49" s="703">
        <v>100</v>
      </c>
      <c r="DA49" s="712"/>
      <c r="DB49" s="712"/>
      <c r="DC49" s="713"/>
      <c r="DD49" s="714">
        <v>12041264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ekjbSUVPjnOgkT1RI1zTEJNfQV4JMbh2RTBGFepB82xc9R83acYxnp2uMJHQ4ScxQQPsX0dgUds9UgupSYRwg==" saltValue="dAvP9UD5nKV60zEpny7s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F1" zoomScale="70" zoomScaleNormal="25" zoomScaleSheetLayoutView="70" workbookViewId="0">
      <selection activeCell="Q23" sqref="Q23:U23"/>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22" t="s">
        <v>353</v>
      </c>
      <c r="DK2" s="723"/>
      <c r="DL2" s="723"/>
      <c r="DM2" s="723"/>
      <c r="DN2" s="723"/>
      <c r="DO2" s="724"/>
      <c r="DP2" s="219"/>
      <c r="DQ2" s="722" t="s">
        <v>354</v>
      </c>
      <c r="DR2" s="723"/>
      <c r="DS2" s="723"/>
      <c r="DT2" s="723"/>
      <c r="DU2" s="723"/>
      <c r="DV2" s="723"/>
      <c r="DW2" s="723"/>
      <c r="DX2" s="723"/>
      <c r="DY2" s="723"/>
      <c r="DZ2" s="724"/>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3"/>
      <c r="BA4" s="223"/>
      <c r="BB4" s="223"/>
      <c r="BC4" s="223"/>
      <c r="BD4" s="223"/>
      <c r="BE4" s="224"/>
      <c r="BF4" s="224"/>
      <c r="BG4" s="224"/>
      <c r="BH4" s="224"/>
      <c r="BI4" s="224"/>
      <c r="BJ4" s="224"/>
      <c r="BK4" s="224"/>
      <c r="BL4" s="224"/>
      <c r="BM4" s="224"/>
      <c r="BN4" s="224"/>
      <c r="BO4" s="224"/>
      <c r="BP4" s="224"/>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23"/>
      <c r="BA5" s="223"/>
      <c r="BB5" s="223"/>
      <c r="BC5" s="223"/>
      <c r="BD5" s="223"/>
      <c r="BE5" s="224"/>
      <c r="BF5" s="224"/>
      <c r="BG5" s="224"/>
      <c r="BH5" s="224"/>
      <c r="BI5" s="224"/>
      <c r="BJ5" s="224"/>
      <c r="BK5" s="224"/>
      <c r="BL5" s="224"/>
      <c r="BM5" s="224"/>
      <c r="BN5" s="224"/>
      <c r="BO5" s="224"/>
      <c r="BP5" s="224"/>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25"/>
    </row>
    <row r="6" spans="1:131" s="226"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3"/>
      <c r="BA6" s="223"/>
      <c r="BB6" s="223"/>
      <c r="BC6" s="223"/>
      <c r="BD6" s="223"/>
      <c r="BE6" s="224"/>
      <c r="BF6" s="224"/>
      <c r="BG6" s="224"/>
      <c r="BH6" s="224"/>
      <c r="BI6" s="224"/>
      <c r="BJ6" s="224"/>
      <c r="BK6" s="224"/>
      <c r="BL6" s="224"/>
      <c r="BM6" s="224"/>
      <c r="BN6" s="224"/>
      <c r="BO6" s="224"/>
      <c r="BP6" s="224"/>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25"/>
    </row>
    <row r="7" spans="1:131" s="226" customFormat="1" ht="26.25" customHeight="1" thickTop="1" x14ac:dyDescent="0.15">
      <c r="A7" s="227">
        <v>1</v>
      </c>
      <c r="B7" s="749" t="s">
        <v>374</v>
      </c>
      <c r="C7" s="750"/>
      <c r="D7" s="750"/>
      <c r="E7" s="750"/>
      <c r="F7" s="750"/>
      <c r="G7" s="750"/>
      <c r="H7" s="750"/>
      <c r="I7" s="750"/>
      <c r="J7" s="750"/>
      <c r="K7" s="750"/>
      <c r="L7" s="750"/>
      <c r="M7" s="750"/>
      <c r="N7" s="750"/>
      <c r="O7" s="750"/>
      <c r="P7" s="751"/>
      <c r="Q7" s="752">
        <v>18614</v>
      </c>
      <c r="R7" s="753"/>
      <c r="S7" s="753"/>
      <c r="T7" s="753"/>
      <c r="U7" s="753"/>
      <c r="V7" s="753">
        <v>17848</v>
      </c>
      <c r="W7" s="753"/>
      <c r="X7" s="753"/>
      <c r="Y7" s="753"/>
      <c r="Z7" s="753"/>
      <c r="AA7" s="753">
        <v>765</v>
      </c>
      <c r="AB7" s="753"/>
      <c r="AC7" s="753"/>
      <c r="AD7" s="753"/>
      <c r="AE7" s="754"/>
      <c r="AF7" s="755">
        <v>708</v>
      </c>
      <c r="AG7" s="756"/>
      <c r="AH7" s="756"/>
      <c r="AI7" s="756"/>
      <c r="AJ7" s="757"/>
      <c r="AK7" s="758">
        <v>391</v>
      </c>
      <c r="AL7" s="759"/>
      <c r="AM7" s="759"/>
      <c r="AN7" s="759"/>
      <c r="AO7" s="759"/>
      <c r="AP7" s="759">
        <v>16632</v>
      </c>
      <c r="AQ7" s="759"/>
      <c r="AR7" s="759"/>
      <c r="AS7" s="759"/>
      <c r="AT7" s="759"/>
      <c r="AU7" s="760" t="s">
        <v>548</v>
      </c>
      <c r="AV7" s="760"/>
      <c r="AW7" s="760"/>
      <c r="AX7" s="760"/>
      <c r="AY7" s="761"/>
      <c r="AZ7" s="223"/>
      <c r="BA7" s="223"/>
      <c r="BB7" s="223"/>
      <c r="BC7" s="223"/>
      <c r="BD7" s="223"/>
      <c r="BE7" s="224"/>
      <c r="BF7" s="224"/>
      <c r="BG7" s="224"/>
      <c r="BH7" s="224"/>
      <c r="BI7" s="224"/>
      <c r="BJ7" s="224"/>
      <c r="BK7" s="224"/>
      <c r="BL7" s="224"/>
      <c r="BM7" s="224"/>
      <c r="BN7" s="224"/>
      <c r="BO7" s="224"/>
      <c r="BP7" s="224"/>
      <c r="BQ7" s="227">
        <v>1</v>
      </c>
      <c r="BR7" s="228"/>
      <c r="BS7" s="746" t="s">
        <v>558</v>
      </c>
      <c r="BT7" s="747"/>
      <c r="BU7" s="747"/>
      <c r="BV7" s="747"/>
      <c r="BW7" s="747"/>
      <c r="BX7" s="747"/>
      <c r="BY7" s="747"/>
      <c r="BZ7" s="747"/>
      <c r="CA7" s="747"/>
      <c r="CB7" s="747"/>
      <c r="CC7" s="747"/>
      <c r="CD7" s="747"/>
      <c r="CE7" s="747"/>
      <c r="CF7" s="747"/>
      <c r="CG7" s="762"/>
      <c r="CH7" s="743">
        <v>1</v>
      </c>
      <c r="CI7" s="744"/>
      <c r="CJ7" s="744"/>
      <c r="CK7" s="744"/>
      <c r="CL7" s="745"/>
      <c r="CM7" s="743">
        <v>35</v>
      </c>
      <c r="CN7" s="744"/>
      <c r="CO7" s="744"/>
      <c r="CP7" s="744"/>
      <c r="CQ7" s="745"/>
      <c r="CR7" s="743">
        <v>5</v>
      </c>
      <c r="CS7" s="744"/>
      <c r="CT7" s="744"/>
      <c r="CU7" s="744"/>
      <c r="CV7" s="745"/>
      <c r="CW7" s="743">
        <v>1</v>
      </c>
      <c r="CX7" s="744"/>
      <c r="CY7" s="744"/>
      <c r="CZ7" s="744"/>
      <c r="DA7" s="745"/>
      <c r="DB7" s="743" t="s">
        <v>556</v>
      </c>
      <c r="DC7" s="744"/>
      <c r="DD7" s="744"/>
      <c r="DE7" s="744"/>
      <c r="DF7" s="745"/>
      <c r="DG7" s="743" t="s">
        <v>556</v>
      </c>
      <c r="DH7" s="744"/>
      <c r="DI7" s="744"/>
      <c r="DJ7" s="744"/>
      <c r="DK7" s="745"/>
      <c r="DL7" s="743" t="s">
        <v>556</v>
      </c>
      <c r="DM7" s="744"/>
      <c r="DN7" s="744"/>
      <c r="DO7" s="744"/>
      <c r="DP7" s="745"/>
      <c r="DQ7" s="743" t="s">
        <v>556</v>
      </c>
      <c r="DR7" s="744"/>
      <c r="DS7" s="744"/>
      <c r="DT7" s="744"/>
      <c r="DU7" s="745"/>
      <c r="DV7" s="746" t="s">
        <v>560</v>
      </c>
      <c r="DW7" s="747"/>
      <c r="DX7" s="747"/>
      <c r="DY7" s="747"/>
      <c r="DZ7" s="748"/>
      <c r="EA7" s="225"/>
    </row>
    <row r="8" spans="1:131" s="226" customFormat="1" ht="26.25" customHeight="1" x14ac:dyDescent="0.15">
      <c r="A8" s="229">
        <v>2</v>
      </c>
      <c r="B8" s="780" t="s">
        <v>375</v>
      </c>
      <c r="C8" s="781"/>
      <c r="D8" s="781"/>
      <c r="E8" s="781"/>
      <c r="F8" s="781"/>
      <c r="G8" s="781"/>
      <c r="H8" s="781"/>
      <c r="I8" s="781"/>
      <c r="J8" s="781"/>
      <c r="K8" s="781"/>
      <c r="L8" s="781"/>
      <c r="M8" s="781"/>
      <c r="N8" s="781"/>
      <c r="O8" s="781"/>
      <c r="P8" s="782"/>
      <c r="Q8" s="783">
        <v>54</v>
      </c>
      <c r="R8" s="784"/>
      <c r="S8" s="784"/>
      <c r="T8" s="784"/>
      <c r="U8" s="784"/>
      <c r="V8" s="784">
        <v>54</v>
      </c>
      <c r="W8" s="784"/>
      <c r="X8" s="784"/>
      <c r="Y8" s="784"/>
      <c r="Z8" s="784"/>
      <c r="AA8" s="784">
        <v>0</v>
      </c>
      <c r="AB8" s="784"/>
      <c r="AC8" s="784"/>
      <c r="AD8" s="784"/>
      <c r="AE8" s="785"/>
      <c r="AF8" s="786">
        <v>0</v>
      </c>
      <c r="AG8" s="787"/>
      <c r="AH8" s="787"/>
      <c r="AI8" s="787"/>
      <c r="AJ8" s="788"/>
      <c r="AK8" s="769">
        <v>7</v>
      </c>
      <c r="AL8" s="770"/>
      <c r="AM8" s="770"/>
      <c r="AN8" s="770"/>
      <c r="AO8" s="770"/>
      <c r="AP8" s="770">
        <v>49</v>
      </c>
      <c r="AQ8" s="770"/>
      <c r="AR8" s="770"/>
      <c r="AS8" s="770"/>
      <c r="AT8" s="770"/>
      <c r="AU8" s="771"/>
      <c r="AV8" s="771"/>
      <c r="AW8" s="771"/>
      <c r="AX8" s="771"/>
      <c r="AY8" s="772"/>
      <c r="AZ8" s="223"/>
      <c r="BA8" s="223"/>
      <c r="BB8" s="223"/>
      <c r="BC8" s="223"/>
      <c r="BD8" s="223"/>
      <c r="BE8" s="224"/>
      <c r="BF8" s="224"/>
      <c r="BG8" s="224"/>
      <c r="BH8" s="224"/>
      <c r="BI8" s="224"/>
      <c r="BJ8" s="224"/>
      <c r="BK8" s="224"/>
      <c r="BL8" s="224"/>
      <c r="BM8" s="224"/>
      <c r="BN8" s="224"/>
      <c r="BO8" s="224"/>
      <c r="BP8" s="224"/>
      <c r="BQ8" s="229">
        <v>2</v>
      </c>
      <c r="BR8" s="230"/>
      <c r="BS8" s="773" t="s">
        <v>559</v>
      </c>
      <c r="BT8" s="774"/>
      <c r="BU8" s="774"/>
      <c r="BV8" s="774"/>
      <c r="BW8" s="774"/>
      <c r="BX8" s="774"/>
      <c r="BY8" s="774"/>
      <c r="BZ8" s="774"/>
      <c r="CA8" s="774"/>
      <c r="CB8" s="774"/>
      <c r="CC8" s="774"/>
      <c r="CD8" s="774"/>
      <c r="CE8" s="774"/>
      <c r="CF8" s="774"/>
      <c r="CG8" s="775"/>
      <c r="CH8" s="776" t="s">
        <v>561</v>
      </c>
      <c r="CI8" s="777"/>
      <c r="CJ8" s="777"/>
      <c r="CK8" s="777"/>
      <c r="CL8" s="778"/>
      <c r="CM8" s="776">
        <v>8775</v>
      </c>
      <c r="CN8" s="777"/>
      <c r="CO8" s="777"/>
      <c r="CP8" s="777"/>
      <c r="CQ8" s="778"/>
      <c r="CR8" s="776" t="s">
        <v>556</v>
      </c>
      <c r="CS8" s="777"/>
      <c r="CT8" s="777"/>
      <c r="CU8" s="777"/>
      <c r="CV8" s="778"/>
      <c r="CW8" s="776" t="s">
        <v>556</v>
      </c>
      <c r="CX8" s="777"/>
      <c r="CY8" s="777"/>
      <c r="CZ8" s="777"/>
      <c r="DA8" s="778"/>
      <c r="DB8" s="776" t="s">
        <v>556</v>
      </c>
      <c r="DC8" s="777"/>
      <c r="DD8" s="777"/>
      <c r="DE8" s="777"/>
      <c r="DF8" s="778"/>
      <c r="DG8" s="776" t="s">
        <v>556</v>
      </c>
      <c r="DH8" s="777"/>
      <c r="DI8" s="777"/>
      <c r="DJ8" s="777"/>
      <c r="DK8" s="778"/>
      <c r="DL8" s="776" t="s">
        <v>556</v>
      </c>
      <c r="DM8" s="777"/>
      <c r="DN8" s="777"/>
      <c r="DO8" s="777"/>
      <c r="DP8" s="778"/>
      <c r="DQ8" s="776" t="s">
        <v>556</v>
      </c>
      <c r="DR8" s="777"/>
      <c r="DS8" s="777"/>
      <c r="DT8" s="777"/>
      <c r="DU8" s="778"/>
      <c r="DV8" s="773"/>
      <c r="DW8" s="774"/>
      <c r="DX8" s="774"/>
      <c r="DY8" s="774"/>
      <c r="DZ8" s="779"/>
      <c r="EA8" s="225"/>
    </row>
    <row r="9" spans="1:131" s="226" customFormat="1" ht="26.25" customHeight="1" x14ac:dyDescent="0.15">
      <c r="A9" s="229">
        <v>3</v>
      </c>
      <c r="B9" s="780" t="s">
        <v>376</v>
      </c>
      <c r="C9" s="781"/>
      <c r="D9" s="781"/>
      <c r="E9" s="781"/>
      <c r="F9" s="781"/>
      <c r="G9" s="781"/>
      <c r="H9" s="781"/>
      <c r="I9" s="781"/>
      <c r="J9" s="781"/>
      <c r="K9" s="781"/>
      <c r="L9" s="781"/>
      <c r="M9" s="781"/>
      <c r="N9" s="781"/>
      <c r="O9" s="781"/>
      <c r="P9" s="782"/>
      <c r="Q9" s="783">
        <v>450</v>
      </c>
      <c r="R9" s="784"/>
      <c r="S9" s="784"/>
      <c r="T9" s="784"/>
      <c r="U9" s="784"/>
      <c r="V9" s="784">
        <v>447</v>
      </c>
      <c r="W9" s="784"/>
      <c r="X9" s="784"/>
      <c r="Y9" s="784"/>
      <c r="Z9" s="784"/>
      <c r="AA9" s="784">
        <v>3</v>
      </c>
      <c r="AB9" s="784"/>
      <c r="AC9" s="784"/>
      <c r="AD9" s="784"/>
      <c r="AE9" s="785"/>
      <c r="AF9" s="786">
        <v>3</v>
      </c>
      <c r="AG9" s="787"/>
      <c r="AH9" s="787"/>
      <c r="AI9" s="787"/>
      <c r="AJ9" s="788"/>
      <c r="AK9" s="769">
        <v>387</v>
      </c>
      <c r="AL9" s="770"/>
      <c r="AM9" s="770"/>
      <c r="AN9" s="770"/>
      <c r="AO9" s="770"/>
      <c r="AP9" s="770">
        <v>21</v>
      </c>
      <c r="AQ9" s="770"/>
      <c r="AR9" s="770"/>
      <c r="AS9" s="770"/>
      <c r="AT9" s="770"/>
      <c r="AU9" s="771"/>
      <c r="AV9" s="771"/>
      <c r="AW9" s="771"/>
      <c r="AX9" s="771"/>
      <c r="AY9" s="772"/>
      <c r="AZ9" s="223"/>
      <c r="BA9" s="223"/>
      <c r="BB9" s="223"/>
      <c r="BC9" s="223"/>
      <c r="BD9" s="223"/>
      <c r="BE9" s="224"/>
      <c r="BF9" s="224"/>
      <c r="BG9" s="224"/>
      <c r="BH9" s="224"/>
      <c r="BI9" s="224"/>
      <c r="BJ9" s="224"/>
      <c r="BK9" s="224"/>
      <c r="BL9" s="224"/>
      <c r="BM9" s="224"/>
      <c r="BN9" s="224"/>
      <c r="BO9" s="224"/>
      <c r="BP9" s="224"/>
      <c r="BQ9" s="229">
        <v>3</v>
      </c>
      <c r="BR9" s="230"/>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25"/>
    </row>
    <row r="10" spans="1:131" s="226" customFormat="1" ht="26.25" customHeight="1" x14ac:dyDescent="0.15">
      <c r="A10" s="229">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3"/>
      <c r="BA10" s="223"/>
      <c r="BB10" s="223"/>
      <c r="BC10" s="223"/>
      <c r="BD10" s="223"/>
      <c r="BE10" s="224"/>
      <c r="BF10" s="224"/>
      <c r="BG10" s="224"/>
      <c r="BH10" s="224"/>
      <c r="BI10" s="224"/>
      <c r="BJ10" s="224"/>
      <c r="BK10" s="224"/>
      <c r="BL10" s="224"/>
      <c r="BM10" s="224"/>
      <c r="BN10" s="224"/>
      <c r="BO10" s="224"/>
      <c r="BP10" s="224"/>
      <c r="BQ10" s="229">
        <v>4</v>
      </c>
      <c r="BR10" s="230"/>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25"/>
    </row>
    <row r="11" spans="1:131" s="226" customFormat="1" ht="26.25" customHeight="1" x14ac:dyDescent="0.15">
      <c r="A11" s="229">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3"/>
      <c r="BA11" s="223"/>
      <c r="BB11" s="223"/>
      <c r="BC11" s="223"/>
      <c r="BD11" s="223"/>
      <c r="BE11" s="224"/>
      <c r="BF11" s="224"/>
      <c r="BG11" s="224"/>
      <c r="BH11" s="224"/>
      <c r="BI11" s="224"/>
      <c r="BJ11" s="224"/>
      <c r="BK11" s="224"/>
      <c r="BL11" s="224"/>
      <c r="BM11" s="224"/>
      <c r="BN11" s="224"/>
      <c r="BO11" s="224"/>
      <c r="BP11" s="224"/>
      <c r="BQ11" s="229">
        <v>5</v>
      </c>
      <c r="BR11" s="230"/>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25"/>
    </row>
    <row r="12" spans="1:131" s="226" customFormat="1" ht="26.25" customHeight="1" x14ac:dyDescent="0.15">
      <c r="A12" s="229">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3"/>
      <c r="BA12" s="223"/>
      <c r="BB12" s="223"/>
      <c r="BC12" s="223"/>
      <c r="BD12" s="223"/>
      <c r="BE12" s="224"/>
      <c r="BF12" s="224"/>
      <c r="BG12" s="224"/>
      <c r="BH12" s="224"/>
      <c r="BI12" s="224"/>
      <c r="BJ12" s="224"/>
      <c r="BK12" s="224"/>
      <c r="BL12" s="224"/>
      <c r="BM12" s="224"/>
      <c r="BN12" s="224"/>
      <c r="BO12" s="224"/>
      <c r="BP12" s="224"/>
      <c r="BQ12" s="229">
        <v>6</v>
      </c>
      <c r="BR12" s="230"/>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25"/>
    </row>
    <row r="13" spans="1:131" s="226" customFormat="1" ht="26.25" customHeight="1" x14ac:dyDescent="0.15">
      <c r="A13" s="229">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3"/>
      <c r="BA13" s="223"/>
      <c r="BB13" s="223"/>
      <c r="BC13" s="223"/>
      <c r="BD13" s="223"/>
      <c r="BE13" s="224"/>
      <c r="BF13" s="224"/>
      <c r="BG13" s="224"/>
      <c r="BH13" s="224"/>
      <c r="BI13" s="224"/>
      <c r="BJ13" s="224"/>
      <c r="BK13" s="224"/>
      <c r="BL13" s="224"/>
      <c r="BM13" s="224"/>
      <c r="BN13" s="224"/>
      <c r="BO13" s="224"/>
      <c r="BP13" s="224"/>
      <c r="BQ13" s="229">
        <v>7</v>
      </c>
      <c r="BR13" s="230"/>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25"/>
    </row>
    <row r="14" spans="1:131" s="226" customFormat="1" ht="26.25" customHeight="1" x14ac:dyDescent="0.15">
      <c r="A14" s="229">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3"/>
      <c r="BA14" s="223"/>
      <c r="BB14" s="223"/>
      <c r="BC14" s="223"/>
      <c r="BD14" s="223"/>
      <c r="BE14" s="224"/>
      <c r="BF14" s="224"/>
      <c r="BG14" s="224"/>
      <c r="BH14" s="224"/>
      <c r="BI14" s="224"/>
      <c r="BJ14" s="224"/>
      <c r="BK14" s="224"/>
      <c r="BL14" s="224"/>
      <c r="BM14" s="224"/>
      <c r="BN14" s="224"/>
      <c r="BO14" s="224"/>
      <c r="BP14" s="224"/>
      <c r="BQ14" s="229">
        <v>8</v>
      </c>
      <c r="BR14" s="230"/>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25"/>
    </row>
    <row r="15" spans="1:131" s="226" customFormat="1" ht="26.25" customHeight="1" x14ac:dyDescent="0.15">
      <c r="A15" s="229">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3"/>
      <c r="BA15" s="223"/>
      <c r="BB15" s="223"/>
      <c r="BC15" s="223"/>
      <c r="BD15" s="223"/>
      <c r="BE15" s="224"/>
      <c r="BF15" s="224"/>
      <c r="BG15" s="224"/>
      <c r="BH15" s="224"/>
      <c r="BI15" s="224"/>
      <c r="BJ15" s="224"/>
      <c r="BK15" s="224"/>
      <c r="BL15" s="224"/>
      <c r="BM15" s="224"/>
      <c r="BN15" s="224"/>
      <c r="BO15" s="224"/>
      <c r="BP15" s="224"/>
      <c r="BQ15" s="229">
        <v>9</v>
      </c>
      <c r="BR15" s="230"/>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25"/>
    </row>
    <row r="16" spans="1:131" s="226" customFormat="1" ht="26.25" customHeight="1" x14ac:dyDescent="0.15">
      <c r="A16" s="229">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3"/>
      <c r="BA16" s="223"/>
      <c r="BB16" s="223"/>
      <c r="BC16" s="223"/>
      <c r="BD16" s="223"/>
      <c r="BE16" s="224"/>
      <c r="BF16" s="224"/>
      <c r="BG16" s="224"/>
      <c r="BH16" s="224"/>
      <c r="BI16" s="224"/>
      <c r="BJ16" s="224"/>
      <c r="BK16" s="224"/>
      <c r="BL16" s="224"/>
      <c r="BM16" s="224"/>
      <c r="BN16" s="224"/>
      <c r="BO16" s="224"/>
      <c r="BP16" s="224"/>
      <c r="BQ16" s="229">
        <v>10</v>
      </c>
      <c r="BR16" s="230"/>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25"/>
    </row>
    <row r="17" spans="1:131" s="226" customFormat="1" ht="26.25" customHeight="1" x14ac:dyDescent="0.15">
      <c r="A17" s="229">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3"/>
      <c r="BA17" s="223"/>
      <c r="BB17" s="223"/>
      <c r="BC17" s="223"/>
      <c r="BD17" s="223"/>
      <c r="BE17" s="224"/>
      <c r="BF17" s="224"/>
      <c r="BG17" s="224"/>
      <c r="BH17" s="224"/>
      <c r="BI17" s="224"/>
      <c r="BJ17" s="224"/>
      <c r="BK17" s="224"/>
      <c r="BL17" s="224"/>
      <c r="BM17" s="224"/>
      <c r="BN17" s="224"/>
      <c r="BO17" s="224"/>
      <c r="BP17" s="224"/>
      <c r="BQ17" s="229">
        <v>11</v>
      </c>
      <c r="BR17" s="230"/>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25"/>
    </row>
    <row r="18" spans="1:131" s="226" customFormat="1" ht="26.25" customHeight="1" x14ac:dyDescent="0.15">
      <c r="A18" s="229">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3"/>
      <c r="BA18" s="223"/>
      <c r="BB18" s="223"/>
      <c r="BC18" s="223"/>
      <c r="BD18" s="223"/>
      <c r="BE18" s="224"/>
      <c r="BF18" s="224"/>
      <c r="BG18" s="224"/>
      <c r="BH18" s="224"/>
      <c r="BI18" s="224"/>
      <c r="BJ18" s="224"/>
      <c r="BK18" s="224"/>
      <c r="BL18" s="224"/>
      <c r="BM18" s="224"/>
      <c r="BN18" s="224"/>
      <c r="BO18" s="224"/>
      <c r="BP18" s="224"/>
      <c r="BQ18" s="229">
        <v>12</v>
      </c>
      <c r="BR18" s="230"/>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25"/>
    </row>
    <row r="19" spans="1:131" s="226" customFormat="1" ht="26.25" customHeight="1" x14ac:dyDescent="0.15">
      <c r="A19" s="229">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3"/>
      <c r="BA19" s="223"/>
      <c r="BB19" s="223"/>
      <c r="BC19" s="223"/>
      <c r="BD19" s="223"/>
      <c r="BE19" s="224"/>
      <c r="BF19" s="224"/>
      <c r="BG19" s="224"/>
      <c r="BH19" s="224"/>
      <c r="BI19" s="224"/>
      <c r="BJ19" s="224"/>
      <c r="BK19" s="224"/>
      <c r="BL19" s="224"/>
      <c r="BM19" s="224"/>
      <c r="BN19" s="224"/>
      <c r="BO19" s="224"/>
      <c r="BP19" s="224"/>
      <c r="BQ19" s="229">
        <v>13</v>
      </c>
      <c r="BR19" s="230"/>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25"/>
    </row>
    <row r="20" spans="1:131" s="226" customFormat="1" ht="26.25" customHeight="1" x14ac:dyDescent="0.15">
      <c r="A20" s="229">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3"/>
      <c r="BA20" s="223"/>
      <c r="BB20" s="223"/>
      <c r="BC20" s="223"/>
      <c r="BD20" s="223"/>
      <c r="BE20" s="224"/>
      <c r="BF20" s="224"/>
      <c r="BG20" s="224"/>
      <c r="BH20" s="224"/>
      <c r="BI20" s="224"/>
      <c r="BJ20" s="224"/>
      <c r="BK20" s="224"/>
      <c r="BL20" s="224"/>
      <c r="BM20" s="224"/>
      <c r="BN20" s="224"/>
      <c r="BO20" s="224"/>
      <c r="BP20" s="224"/>
      <c r="BQ20" s="229">
        <v>14</v>
      </c>
      <c r="BR20" s="230"/>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25"/>
    </row>
    <row r="21" spans="1:131" s="226" customFormat="1" ht="26.25" customHeight="1" thickBot="1" x14ac:dyDescent="0.2">
      <c r="A21" s="229">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3"/>
      <c r="BA21" s="223"/>
      <c r="BB21" s="223"/>
      <c r="BC21" s="223"/>
      <c r="BD21" s="223"/>
      <c r="BE21" s="224"/>
      <c r="BF21" s="224"/>
      <c r="BG21" s="224"/>
      <c r="BH21" s="224"/>
      <c r="BI21" s="224"/>
      <c r="BJ21" s="224"/>
      <c r="BK21" s="224"/>
      <c r="BL21" s="224"/>
      <c r="BM21" s="224"/>
      <c r="BN21" s="224"/>
      <c r="BO21" s="224"/>
      <c r="BP21" s="224"/>
      <c r="BQ21" s="229">
        <v>15</v>
      </c>
      <c r="BR21" s="230"/>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25"/>
    </row>
    <row r="22" spans="1:131" s="226" customFormat="1" ht="26.25" customHeight="1" x14ac:dyDescent="0.15">
      <c r="A22" s="229">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24"/>
      <c r="BF22" s="224"/>
      <c r="BG22" s="224"/>
      <c r="BH22" s="224"/>
      <c r="BI22" s="224"/>
      <c r="BJ22" s="224"/>
      <c r="BK22" s="224"/>
      <c r="BL22" s="224"/>
      <c r="BM22" s="224"/>
      <c r="BN22" s="224"/>
      <c r="BO22" s="224"/>
      <c r="BP22" s="224"/>
      <c r="BQ22" s="229">
        <v>16</v>
      </c>
      <c r="BR22" s="230"/>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25"/>
    </row>
    <row r="23" spans="1:131" s="226" customFormat="1" ht="26.25" customHeight="1" thickBot="1" x14ac:dyDescent="0.2">
      <c r="A23" s="231" t="s">
        <v>378</v>
      </c>
      <c r="B23" s="789" t="s">
        <v>379</v>
      </c>
      <c r="C23" s="790"/>
      <c r="D23" s="790"/>
      <c r="E23" s="790"/>
      <c r="F23" s="790"/>
      <c r="G23" s="790"/>
      <c r="H23" s="790"/>
      <c r="I23" s="790"/>
      <c r="J23" s="790"/>
      <c r="K23" s="790"/>
      <c r="L23" s="790"/>
      <c r="M23" s="790"/>
      <c r="N23" s="790"/>
      <c r="O23" s="790"/>
      <c r="P23" s="791"/>
      <c r="Q23" s="792">
        <v>18724</v>
      </c>
      <c r="R23" s="793"/>
      <c r="S23" s="793"/>
      <c r="T23" s="793"/>
      <c r="U23" s="793"/>
      <c r="V23" s="793">
        <v>17956</v>
      </c>
      <c r="W23" s="793"/>
      <c r="X23" s="793"/>
      <c r="Y23" s="793"/>
      <c r="Z23" s="793"/>
      <c r="AA23" s="793">
        <v>768</v>
      </c>
      <c r="AB23" s="793"/>
      <c r="AC23" s="793"/>
      <c r="AD23" s="793"/>
      <c r="AE23" s="794"/>
      <c r="AF23" s="795">
        <v>711</v>
      </c>
      <c r="AG23" s="793"/>
      <c r="AH23" s="793"/>
      <c r="AI23" s="793"/>
      <c r="AJ23" s="796"/>
      <c r="AK23" s="797"/>
      <c r="AL23" s="798"/>
      <c r="AM23" s="798"/>
      <c r="AN23" s="798"/>
      <c r="AO23" s="798"/>
      <c r="AP23" s="793">
        <v>16702</v>
      </c>
      <c r="AQ23" s="793"/>
      <c r="AR23" s="793"/>
      <c r="AS23" s="793"/>
      <c r="AT23" s="793"/>
      <c r="AU23" s="809"/>
      <c r="AV23" s="809"/>
      <c r="AW23" s="809"/>
      <c r="AX23" s="809"/>
      <c r="AY23" s="810"/>
      <c r="AZ23" s="811" t="s">
        <v>122</v>
      </c>
      <c r="BA23" s="812"/>
      <c r="BB23" s="812"/>
      <c r="BC23" s="812"/>
      <c r="BD23" s="813"/>
      <c r="BE23" s="224"/>
      <c r="BF23" s="224"/>
      <c r="BG23" s="224"/>
      <c r="BH23" s="224"/>
      <c r="BI23" s="224"/>
      <c r="BJ23" s="224"/>
      <c r="BK23" s="224"/>
      <c r="BL23" s="224"/>
      <c r="BM23" s="224"/>
      <c r="BN23" s="224"/>
      <c r="BO23" s="224"/>
      <c r="BP23" s="224"/>
      <c r="BQ23" s="229">
        <v>17</v>
      </c>
      <c r="BR23" s="230"/>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25"/>
    </row>
    <row r="24" spans="1:131" s="226"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3"/>
      <c r="BA24" s="223"/>
      <c r="BB24" s="223"/>
      <c r="BC24" s="223"/>
      <c r="BD24" s="223"/>
      <c r="BE24" s="224"/>
      <c r="BF24" s="224"/>
      <c r="BG24" s="224"/>
      <c r="BH24" s="224"/>
      <c r="BI24" s="224"/>
      <c r="BJ24" s="224"/>
      <c r="BK24" s="224"/>
      <c r="BL24" s="224"/>
      <c r="BM24" s="224"/>
      <c r="BN24" s="224"/>
      <c r="BO24" s="224"/>
      <c r="BP24" s="224"/>
      <c r="BQ24" s="229">
        <v>18</v>
      </c>
      <c r="BR24" s="230"/>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25"/>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3"/>
      <c r="BK25" s="223"/>
      <c r="BL25" s="223"/>
      <c r="BM25" s="223"/>
      <c r="BN25" s="223"/>
      <c r="BO25" s="232"/>
      <c r="BP25" s="232"/>
      <c r="BQ25" s="229">
        <v>19</v>
      </c>
      <c r="BR25" s="230"/>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1"/>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23"/>
      <c r="BK26" s="223"/>
      <c r="BL26" s="223"/>
      <c r="BM26" s="223"/>
      <c r="BN26" s="223"/>
      <c r="BO26" s="232"/>
      <c r="BP26" s="232"/>
      <c r="BQ26" s="229">
        <v>20</v>
      </c>
      <c r="BR26" s="230"/>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1"/>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3"/>
      <c r="BK27" s="223"/>
      <c r="BL27" s="223"/>
      <c r="BM27" s="223"/>
      <c r="BN27" s="223"/>
      <c r="BO27" s="232"/>
      <c r="BP27" s="232"/>
      <c r="BQ27" s="229">
        <v>21</v>
      </c>
      <c r="BR27" s="230"/>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1"/>
    </row>
    <row r="28" spans="1:131" ht="26.25" customHeight="1" thickTop="1" x14ac:dyDescent="0.15">
      <c r="A28" s="233">
        <v>1</v>
      </c>
      <c r="B28" s="749" t="s">
        <v>390</v>
      </c>
      <c r="C28" s="750"/>
      <c r="D28" s="750"/>
      <c r="E28" s="750"/>
      <c r="F28" s="750"/>
      <c r="G28" s="750"/>
      <c r="H28" s="750"/>
      <c r="I28" s="750"/>
      <c r="J28" s="750"/>
      <c r="K28" s="750"/>
      <c r="L28" s="750"/>
      <c r="M28" s="750"/>
      <c r="N28" s="750"/>
      <c r="O28" s="750"/>
      <c r="P28" s="751"/>
      <c r="Q28" s="822">
        <v>4220</v>
      </c>
      <c r="R28" s="823"/>
      <c r="S28" s="823"/>
      <c r="T28" s="823"/>
      <c r="U28" s="823"/>
      <c r="V28" s="823">
        <v>4188</v>
      </c>
      <c r="W28" s="823"/>
      <c r="X28" s="823"/>
      <c r="Y28" s="823"/>
      <c r="Z28" s="823"/>
      <c r="AA28" s="823">
        <v>32</v>
      </c>
      <c r="AB28" s="823"/>
      <c r="AC28" s="823"/>
      <c r="AD28" s="823"/>
      <c r="AE28" s="824"/>
      <c r="AF28" s="825">
        <v>32</v>
      </c>
      <c r="AG28" s="823"/>
      <c r="AH28" s="823"/>
      <c r="AI28" s="823"/>
      <c r="AJ28" s="826"/>
      <c r="AK28" s="827">
        <v>284</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23"/>
      <c r="BK28" s="223"/>
      <c r="BL28" s="223"/>
      <c r="BM28" s="223"/>
      <c r="BN28" s="223"/>
      <c r="BO28" s="232"/>
      <c r="BP28" s="232"/>
      <c r="BQ28" s="229">
        <v>22</v>
      </c>
      <c r="BR28" s="230"/>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1"/>
    </row>
    <row r="29" spans="1:131" ht="26.25" customHeight="1" x14ac:dyDescent="0.15">
      <c r="A29" s="233">
        <v>2</v>
      </c>
      <c r="B29" s="780" t="s">
        <v>391</v>
      </c>
      <c r="C29" s="781"/>
      <c r="D29" s="781"/>
      <c r="E29" s="781"/>
      <c r="F29" s="781"/>
      <c r="G29" s="781"/>
      <c r="H29" s="781"/>
      <c r="I29" s="781"/>
      <c r="J29" s="781"/>
      <c r="K29" s="781"/>
      <c r="L29" s="781"/>
      <c r="M29" s="781"/>
      <c r="N29" s="781"/>
      <c r="O29" s="781"/>
      <c r="P29" s="782"/>
      <c r="Q29" s="783">
        <v>3949</v>
      </c>
      <c r="R29" s="784"/>
      <c r="S29" s="784"/>
      <c r="T29" s="784"/>
      <c r="U29" s="784"/>
      <c r="V29" s="784">
        <v>3923</v>
      </c>
      <c r="W29" s="784"/>
      <c r="X29" s="784"/>
      <c r="Y29" s="784"/>
      <c r="Z29" s="784"/>
      <c r="AA29" s="784">
        <v>26</v>
      </c>
      <c r="AB29" s="784"/>
      <c r="AC29" s="784"/>
      <c r="AD29" s="784"/>
      <c r="AE29" s="785"/>
      <c r="AF29" s="786">
        <v>26</v>
      </c>
      <c r="AG29" s="787"/>
      <c r="AH29" s="787"/>
      <c r="AI29" s="787"/>
      <c r="AJ29" s="788"/>
      <c r="AK29" s="834">
        <v>491</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23"/>
      <c r="BK29" s="223"/>
      <c r="BL29" s="223"/>
      <c r="BM29" s="223"/>
      <c r="BN29" s="223"/>
      <c r="BO29" s="232"/>
      <c r="BP29" s="232"/>
      <c r="BQ29" s="229">
        <v>23</v>
      </c>
      <c r="BR29" s="230"/>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1"/>
    </row>
    <row r="30" spans="1:131" ht="26.25" customHeight="1" x14ac:dyDescent="0.15">
      <c r="A30" s="233">
        <v>3</v>
      </c>
      <c r="B30" s="780" t="s">
        <v>392</v>
      </c>
      <c r="C30" s="781"/>
      <c r="D30" s="781"/>
      <c r="E30" s="781"/>
      <c r="F30" s="781"/>
      <c r="G30" s="781"/>
      <c r="H30" s="781"/>
      <c r="I30" s="781"/>
      <c r="J30" s="781"/>
      <c r="K30" s="781"/>
      <c r="L30" s="781"/>
      <c r="M30" s="781"/>
      <c r="N30" s="781"/>
      <c r="O30" s="781"/>
      <c r="P30" s="782"/>
      <c r="Q30" s="783">
        <v>8</v>
      </c>
      <c r="R30" s="784"/>
      <c r="S30" s="784"/>
      <c r="T30" s="784"/>
      <c r="U30" s="784"/>
      <c r="V30" s="784">
        <v>8</v>
      </c>
      <c r="W30" s="784"/>
      <c r="X30" s="784"/>
      <c r="Y30" s="784"/>
      <c r="Z30" s="784"/>
      <c r="AA30" s="784" t="s">
        <v>549</v>
      </c>
      <c r="AB30" s="784"/>
      <c r="AC30" s="784"/>
      <c r="AD30" s="784"/>
      <c r="AE30" s="785"/>
      <c r="AF30" s="786" t="s">
        <v>122</v>
      </c>
      <c r="AG30" s="787"/>
      <c r="AH30" s="787"/>
      <c r="AI30" s="787"/>
      <c r="AJ30" s="788"/>
      <c r="AK30" s="834" t="s">
        <v>549</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23"/>
      <c r="BK30" s="223"/>
      <c r="BL30" s="223"/>
      <c r="BM30" s="223"/>
      <c r="BN30" s="223"/>
      <c r="BO30" s="232"/>
      <c r="BP30" s="232"/>
      <c r="BQ30" s="229">
        <v>24</v>
      </c>
      <c r="BR30" s="230"/>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1"/>
    </row>
    <row r="31" spans="1:131" ht="26.25" customHeight="1" x14ac:dyDescent="0.15">
      <c r="A31" s="233">
        <v>4</v>
      </c>
      <c r="B31" s="780" t="s">
        <v>393</v>
      </c>
      <c r="C31" s="781"/>
      <c r="D31" s="781"/>
      <c r="E31" s="781"/>
      <c r="F31" s="781"/>
      <c r="G31" s="781"/>
      <c r="H31" s="781"/>
      <c r="I31" s="781"/>
      <c r="J31" s="781"/>
      <c r="K31" s="781"/>
      <c r="L31" s="781"/>
      <c r="M31" s="781"/>
      <c r="N31" s="781"/>
      <c r="O31" s="781"/>
      <c r="P31" s="782"/>
      <c r="Q31" s="783">
        <v>961</v>
      </c>
      <c r="R31" s="784"/>
      <c r="S31" s="784"/>
      <c r="T31" s="784"/>
      <c r="U31" s="784"/>
      <c r="V31" s="784">
        <v>941</v>
      </c>
      <c r="W31" s="784"/>
      <c r="X31" s="784"/>
      <c r="Y31" s="784"/>
      <c r="Z31" s="784"/>
      <c r="AA31" s="784">
        <v>19</v>
      </c>
      <c r="AB31" s="784"/>
      <c r="AC31" s="784"/>
      <c r="AD31" s="784"/>
      <c r="AE31" s="785"/>
      <c r="AF31" s="786">
        <v>19</v>
      </c>
      <c r="AG31" s="787"/>
      <c r="AH31" s="787"/>
      <c r="AI31" s="787"/>
      <c r="AJ31" s="788"/>
      <c r="AK31" s="834">
        <v>505</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23"/>
      <c r="BK31" s="223"/>
      <c r="BL31" s="223"/>
      <c r="BM31" s="223"/>
      <c r="BN31" s="223"/>
      <c r="BO31" s="232"/>
      <c r="BP31" s="232"/>
      <c r="BQ31" s="229">
        <v>25</v>
      </c>
      <c r="BR31" s="230"/>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1"/>
    </row>
    <row r="32" spans="1:131" ht="26.25" customHeight="1" x14ac:dyDescent="0.15">
      <c r="A32" s="233">
        <v>5</v>
      </c>
      <c r="B32" s="780" t="s">
        <v>394</v>
      </c>
      <c r="C32" s="781"/>
      <c r="D32" s="781"/>
      <c r="E32" s="781"/>
      <c r="F32" s="781"/>
      <c r="G32" s="781"/>
      <c r="H32" s="781"/>
      <c r="I32" s="781"/>
      <c r="J32" s="781"/>
      <c r="K32" s="781"/>
      <c r="L32" s="781"/>
      <c r="M32" s="781"/>
      <c r="N32" s="781"/>
      <c r="O32" s="781"/>
      <c r="P32" s="782"/>
      <c r="Q32" s="783">
        <v>721</v>
      </c>
      <c r="R32" s="784"/>
      <c r="S32" s="784"/>
      <c r="T32" s="784"/>
      <c r="U32" s="784"/>
      <c r="V32" s="784">
        <v>599</v>
      </c>
      <c r="W32" s="784"/>
      <c r="X32" s="784"/>
      <c r="Y32" s="784"/>
      <c r="Z32" s="784"/>
      <c r="AA32" s="784">
        <v>122</v>
      </c>
      <c r="AB32" s="784"/>
      <c r="AC32" s="784"/>
      <c r="AD32" s="784"/>
      <c r="AE32" s="785"/>
      <c r="AF32" s="786">
        <v>756</v>
      </c>
      <c r="AG32" s="787"/>
      <c r="AH32" s="787"/>
      <c r="AI32" s="787"/>
      <c r="AJ32" s="788"/>
      <c r="AK32" s="834">
        <v>5</v>
      </c>
      <c r="AL32" s="830"/>
      <c r="AM32" s="830"/>
      <c r="AN32" s="830"/>
      <c r="AO32" s="830"/>
      <c r="AP32" s="830">
        <v>2399</v>
      </c>
      <c r="AQ32" s="830"/>
      <c r="AR32" s="830"/>
      <c r="AS32" s="830"/>
      <c r="AT32" s="830"/>
      <c r="AU32" s="830">
        <v>74</v>
      </c>
      <c r="AV32" s="830"/>
      <c r="AW32" s="830"/>
      <c r="AX32" s="830"/>
      <c r="AY32" s="830"/>
      <c r="AZ32" s="831" t="s">
        <v>549</v>
      </c>
      <c r="BA32" s="831"/>
      <c r="BB32" s="831"/>
      <c r="BC32" s="831"/>
      <c r="BD32" s="831"/>
      <c r="BE32" s="832" t="s">
        <v>395</v>
      </c>
      <c r="BF32" s="832"/>
      <c r="BG32" s="832"/>
      <c r="BH32" s="832"/>
      <c r="BI32" s="833"/>
      <c r="BJ32" s="223"/>
      <c r="BK32" s="223"/>
      <c r="BL32" s="223"/>
      <c r="BM32" s="223"/>
      <c r="BN32" s="223"/>
      <c r="BO32" s="232"/>
      <c r="BP32" s="232"/>
      <c r="BQ32" s="229">
        <v>26</v>
      </c>
      <c r="BR32" s="230"/>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1"/>
    </row>
    <row r="33" spans="1:131" ht="26.25" customHeight="1" x14ac:dyDescent="0.15">
      <c r="A33" s="233">
        <v>6</v>
      </c>
      <c r="B33" s="780" t="s">
        <v>396</v>
      </c>
      <c r="C33" s="781"/>
      <c r="D33" s="781"/>
      <c r="E33" s="781"/>
      <c r="F33" s="781"/>
      <c r="G33" s="781"/>
      <c r="H33" s="781"/>
      <c r="I33" s="781"/>
      <c r="J33" s="781"/>
      <c r="K33" s="781"/>
      <c r="L33" s="781"/>
      <c r="M33" s="781"/>
      <c r="N33" s="781"/>
      <c r="O33" s="781"/>
      <c r="P33" s="782"/>
      <c r="Q33" s="783">
        <v>1765</v>
      </c>
      <c r="R33" s="784"/>
      <c r="S33" s="784"/>
      <c r="T33" s="784"/>
      <c r="U33" s="784"/>
      <c r="V33" s="784">
        <v>1756</v>
      </c>
      <c r="W33" s="784"/>
      <c r="X33" s="784"/>
      <c r="Y33" s="784"/>
      <c r="Z33" s="784"/>
      <c r="AA33" s="784">
        <v>10</v>
      </c>
      <c r="AB33" s="784"/>
      <c r="AC33" s="784"/>
      <c r="AD33" s="784"/>
      <c r="AE33" s="785"/>
      <c r="AF33" s="786">
        <v>735</v>
      </c>
      <c r="AG33" s="787"/>
      <c r="AH33" s="787"/>
      <c r="AI33" s="787"/>
      <c r="AJ33" s="788"/>
      <c r="AK33" s="834">
        <v>915</v>
      </c>
      <c r="AL33" s="830"/>
      <c r="AM33" s="830"/>
      <c r="AN33" s="830"/>
      <c r="AO33" s="830"/>
      <c r="AP33" s="830">
        <v>11856</v>
      </c>
      <c r="AQ33" s="830"/>
      <c r="AR33" s="830"/>
      <c r="AS33" s="830"/>
      <c r="AT33" s="830"/>
      <c r="AU33" s="830">
        <v>11856</v>
      </c>
      <c r="AV33" s="830"/>
      <c r="AW33" s="830"/>
      <c r="AX33" s="830"/>
      <c r="AY33" s="830"/>
      <c r="AZ33" s="831" t="s">
        <v>549</v>
      </c>
      <c r="BA33" s="831"/>
      <c r="BB33" s="831"/>
      <c r="BC33" s="831"/>
      <c r="BD33" s="831"/>
      <c r="BE33" s="832" t="s">
        <v>395</v>
      </c>
      <c r="BF33" s="832"/>
      <c r="BG33" s="832"/>
      <c r="BH33" s="832"/>
      <c r="BI33" s="833"/>
      <c r="BJ33" s="223"/>
      <c r="BK33" s="223"/>
      <c r="BL33" s="223"/>
      <c r="BM33" s="223"/>
      <c r="BN33" s="223"/>
      <c r="BO33" s="232"/>
      <c r="BP33" s="232"/>
      <c r="BQ33" s="229">
        <v>27</v>
      </c>
      <c r="BR33" s="230"/>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1"/>
    </row>
    <row r="34" spans="1:131" ht="26.25" customHeight="1" x14ac:dyDescent="0.15">
      <c r="A34" s="233">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23"/>
      <c r="BK34" s="223"/>
      <c r="BL34" s="223"/>
      <c r="BM34" s="223"/>
      <c r="BN34" s="223"/>
      <c r="BO34" s="232"/>
      <c r="BP34" s="232"/>
      <c r="BQ34" s="229">
        <v>28</v>
      </c>
      <c r="BR34" s="230"/>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1"/>
    </row>
    <row r="35" spans="1:131" ht="26.25" customHeight="1" x14ac:dyDescent="0.15">
      <c r="A35" s="233">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3"/>
      <c r="BK35" s="223"/>
      <c r="BL35" s="223"/>
      <c r="BM35" s="223"/>
      <c r="BN35" s="223"/>
      <c r="BO35" s="232"/>
      <c r="BP35" s="232"/>
      <c r="BQ35" s="229">
        <v>29</v>
      </c>
      <c r="BR35" s="230"/>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1"/>
    </row>
    <row r="36" spans="1:131" ht="26.25" customHeight="1" x14ac:dyDescent="0.15">
      <c r="A36" s="233">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3"/>
      <c r="BK36" s="223"/>
      <c r="BL36" s="223"/>
      <c r="BM36" s="223"/>
      <c r="BN36" s="223"/>
      <c r="BO36" s="232"/>
      <c r="BP36" s="232"/>
      <c r="BQ36" s="229">
        <v>30</v>
      </c>
      <c r="BR36" s="230"/>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1"/>
    </row>
    <row r="37" spans="1:131" ht="26.25" customHeight="1" x14ac:dyDescent="0.15">
      <c r="A37" s="233">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3"/>
      <c r="BK37" s="223"/>
      <c r="BL37" s="223"/>
      <c r="BM37" s="223"/>
      <c r="BN37" s="223"/>
      <c r="BO37" s="232"/>
      <c r="BP37" s="232"/>
      <c r="BQ37" s="229">
        <v>31</v>
      </c>
      <c r="BR37" s="230"/>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1"/>
    </row>
    <row r="38" spans="1:131" ht="26.25" customHeight="1" x14ac:dyDescent="0.15">
      <c r="A38" s="233">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3"/>
      <c r="BK38" s="223"/>
      <c r="BL38" s="223"/>
      <c r="BM38" s="223"/>
      <c r="BN38" s="223"/>
      <c r="BO38" s="232"/>
      <c r="BP38" s="232"/>
      <c r="BQ38" s="229">
        <v>32</v>
      </c>
      <c r="BR38" s="230"/>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1"/>
    </row>
    <row r="39" spans="1:131" ht="26.25" customHeight="1" x14ac:dyDescent="0.15">
      <c r="A39" s="233">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3"/>
      <c r="BK39" s="223"/>
      <c r="BL39" s="223"/>
      <c r="BM39" s="223"/>
      <c r="BN39" s="223"/>
      <c r="BO39" s="232"/>
      <c r="BP39" s="232"/>
      <c r="BQ39" s="229">
        <v>33</v>
      </c>
      <c r="BR39" s="230"/>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1"/>
    </row>
    <row r="40" spans="1:131" ht="26.25" customHeight="1" x14ac:dyDescent="0.15">
      <c r="A40" s="229">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3"/>
      <c r="BK40" s="223"/>
      <c r="BL40" s="223"/>
      <c r="BM40" s="223"/>
      <c r="BN40" s="223"/>
      <c r="BO40" s="232"/>
      <c r="BP40" s="232"/>
      <c r="BQ40" s="229">
        <v>34</v>
      </c>
      <c r="BR40" s="230"/>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1"/>
    </row>
    <row r="41" spans="1:131" ht="26.25" customHeight="1" x14ac:dyDescent="0.15">
      <c r="A41" s="229">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3"/>
      <c r="BK41" s="223"/>
      <c r="BL41" s="223"/>
      <c r="BM41" s="223"/>
      <c r="BN41" s="223"/>
      <c r="BO41" s="232"/>
      <c r="BP41" s="232"/>
      <c r="BQ41" s="229">
        <v>35</v>
      </c>
      <c r="BR41" s="230"/>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1"/>
    </row>
    <row r="42" spans="1:131" ht="26.25" customHeight="1" x14ac:dyDescent="0.15">
      <c r="A42" s="229">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3"/>
      <c r="BK42" s="223"/>
      <c r="BL42" s="223"/>
      <c r="BM42" s="223"/>
      <c r="BN42" s="223"/>
      <c r="BO42" s="232"/>
      <c r="BP42" s="232"/>
      <c r="BQ42" s="229">
        <v>36</v>
      </c>
      <c r="BR42" s="230"/>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1"/>
    </row>
    <row r="43" spans="1:131" ht="26.25" customHeight="1" x14ac:dyDescent="0.15">
      <c r="A43" s="229">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3"/>
      <c r="BK43" s="223"/>
      <c r="BL43" s="223"/>
      <c r="BM43" s="223"/>
      <c r="BN43" s="223"/>
      <c r="BO43" s="232"/>
      <c r="BP43" s="232"/>
      <c r="BQ43" s="229">
        <v>37</v>
      </c>
      <c r="BR43" s="230"/>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1"/>
    </row>
    <row r="44" spans="1:131" ht="26.25" customHeight="1" x14ac:dyDescent="0.15">
      <c r="A44" s="229">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3"/>
      <c r="BK44" s="223"/>
      <c r="BL44" s="223"/>
      <c r="BM44" s="223"/>
      <c r="BN44" s="223"/>
      <c r="BO44" s="232"/>
      <c r="BP44" s="232"/>
      <c r="BQ44" s="229">
        <v>38</v>
      </c>
      <c r="BR44" s="230"/>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1"/>
    </row>
    <row r="45" spans="1:131" ht="26.25" customHeight="1" x14ac:dyDescent="0.15">
      <c r="A45" s="229">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3"/>
      <c r="BK45" s="223"/>
      <c r="BL45" s="223"/>
      <c r="BM45" s="223"/>
      <c r="BN45" s="223"/>
      <c r="BO45" s="232"/>
      <c r="BP45" s="232"/>
      <c r="BQ45" s="229">
        <v>39</v>
      </c>
      <c r="BR45" s="230"/>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1"/>
    </row>
    <row r="46" spans="1:131" ht="26.25" customHeight="1" x14ac:dyDescent="0.15">
      <c r="A46" s="229">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3"/>
      <c r="BK46" s="223"/>
      <c r="BL46" s="223"/>
      <c r="BM46" s="223"/>
      <c r="BN46" s="223"/>
      <c r="BO46" s="232"/>
      <c r="BP46" s="232"/>
      <c r="BQ46" s="229">
        <v>40</v>
      </c>
      <c r="BR46" s="230"/>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1"/>
    </row>
    <row r="47" spans="1:131" ht="26.25" customHeight="1" x14ac:dyDescent="0.15">
      <c r="A47" s="229">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3"/>
      <c r="BK47" s="223"/>
      <c r="BL47" s="223"/>
      <c r="BM47" s="223"/>
      <c r="BN47" s="223"/>
      <c r="BO47" s="232"/>
      <c r="BP47" s="232"/>
      <c r="BQ47" s="229">
        <v>41</v>
      </c>
      <c r="BR47" s="230"/>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1"/>
    </row>
    <row r="48" spans="1:131" ht="26.25" customHeight="1" x14ac:dyDescent="0.15">
      <c r="A48" s="229">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3"/>
      <c r="BK48" s="223"/>
      <c r="BL48" s="223"/>
      <c r="BM48" s="223"/>
      <c r="BN48" s="223"/>
      <c r="BO48" s="232"/>
      <c r="BP48" s="232"/>
      <c r="BQ48" s="229">
        <v>42</v>
      </c>
      <c r="BR48" s="230"/>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1"/>
    </row>
    <row r="49" spans="1:131" ht="26.25" customHeight="1" x14ac:dyDescent="0.15">
      <c r="A49" s="229">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3"/>
      <c r="BK49" s="223"/>
      <c r="BL49" s="223"/>
      <c r="BM49" s="223"/>
      <c r="BN49" s="223"/>
      <c r="BO49" s="232"/>
      <c r="BP49" s="232"/>
      <c r="BQ49" s="229">
        <v>43</v>
      </c>
      <c r="BR49" s="230"/>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1"/>
    </row>
    <row r="50" spans="1:131" ht="26.25" customHeight="1" x14ac:dyDescent="0.15">
      <c r="A50" s="229">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3"/>
      <c r="BK50" s="223"/>
      <c r="BL50" s="223"/>
      <c r="BM50" s="223"/>
      <c r="BN50" s="223"/>
      <c r="BO50" s="232"/>
      <c r="BP50" s="232"/>
      <c r="BQ50" s="229">
        <v>44</v>
      </c>
      <c r="BR50" s="230"/>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1"/>
    </row>
    <row r="51" spans="1:131" ht="26.25" customHeight="1" x14ac:dyDescent="0.15">
      <c r="A51" s="229">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3"/>
      <c r="BK51" s="223"/>
      <c r="BL51" s="223"/>
      <c r="BM51" s="223"/>
      <c r="BN51" s="223"/>
      <c r="BO51" s="232"/>
      <c r="BP51" s="232"/>
      <c r="BQ51" s="229">
        <v>45</v>
      </c>
      <c r="BR51" s="230"/>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1"/>
    </row>
    <row r="52" spans="1:131" ht="26.25" customHeight="1" x14ac:dyDescent="0.15">
      <c r="A52" s="229">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3"/>
      <c r="BK52" s="223"/>
      <c r="BL52" s="223"/>
      <c r="BM52" s="223"/>
      <c r="BN52" s="223"/>
      <c r="BO52" s="232"/>
      <c r="BP52" s="232"/>
      <c r="BQ52" s="229">
        <v>46</v>
      </c>
      <c r="BR52" s="230"/>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1"/>
    </row>
    <row r="53" spans="1:131" ht="26.25" customHeight="1" x14ac:dyDescent="0.15">
      <c r="A53" s="229">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3"/>
      <c r="BK53" s="223"/>
      <c r="BL53" s="223"/>
      <c r="BM53" s="223"/>
      <c r="BN53" s="223"/>
      <c r="BO53" s="232"/>
      <c r="BP53" s="232"/>
      <c r="BQ53" s="229">
        <v>47</v>
      </c>
      <c r="BR53" s="230"/>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1"/>
    </row>
    <row r="54" spans="1:131" ht="26.25" customHeight="1" x14ac:dyDescent="0.15">
      <c r="A54" s="229">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3"/>
      <c r="BK54" s="223"/>
      <c r="BL54" s="223"/>
      <c r="BM54" s="223"/>
      <c r="BN54" s="223"/>
      <c r="BO54" s="232"/>
      <c r="BP54" s="232"/>
      <c r="BQ54" s="229">
        <v>48</v>
      </c>
      <c r="BR54" s="230"/>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1"/>
    </row>
    <row r="55" spans="1:131" ht="26.25" customHeight="1" x14ac:dyDescent="0.15">
      <c r="A55" s="229">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3"/>
      <c r="BK55" s="223"/>
      <c r="BL55" s="223"/>
      <c r="BM55" s="223"/>
      <c r="BN55" s="223"/>
      <c r="BO55" s="232"/>
      <c r="BP55" s="232"/>
      <c r="BQ55" s="229">
        <v>49</v>
      </c>
      <c r="BR55" s="230"/>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1"/>
    </row>
    <row r="56" spans="1:131" ht="26.25" customHeight="1" x14ac:dyDescent="0.15">
      <c r="A56" s="229">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3"/>
      <c r="BK56" s="223"/>
      <c r="BL56" s="223"/>
      <c r="BM56" s="223"/>
      <c r="BN56" s="223"/>
      <c r="BO56" s="232"/>
      <c r="BP56" s="232"/>
      <c r="BQ56" s="229">
        <v>50</v>
      </c>
      <c r="BR56" s="230"/>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1"/>
    </row>
    <row r="57" spans="1:131" ht="26.25" customHeight="1" x14ac:dyDescent="0.15">
      <c r="A57" s="229">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3"/>
      <c r="BK57" s="223"/>
      <c r="BL57" s="223"/>
      <c r="BM57" s="223"/>
      <c r="BN57" s="223"/>
      <c r="BO57" s="232"/>
      <c r="BP57" s="232"/>
      <c r="BQ57" s="229">
        <v>51</v>
      </c>
      <c r="BR57" s="230"/>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1"/>
    </row>
    <row r="58" spans="1:131" ht="26.25" customHeight="1" x14ac:dyDescent="0.15">
      <c r="A58" s="229">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3"/>
      <c r="BK58" s="223"/>
      <c r="BL58" s="223"/>
      <c r="BM58" s="223"/>
      <c r="BN58" s="223"/>
      <c r="BO58" s="232"/>
      <c r="BP58" s="232"/>
      <c r="BQ58" s="229">
        <v>52</v>
      </c>
      <c r="BR58" s="230"/>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1"/>
    </row>
    <row r="59" spans="1:131" ht="26.25" customHeight="1" x14ac:dyDescent="0.15">
      <c r="A59" s="229">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3"/>
      <c r="BK59" s="223"/>
      <c r="BL59" s="223"/>
      <c r="BM59" s="223"/>
      <c r="BN59" s="223"/>
      <c r="BO59" s="232"/>
      <c r="BP59" s="232"/>
      <c r="BQ59" s="229">
        <v>53</v>
      </c>
      <c r="BR59" s="230"/>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1"/>
    </row>
    <row r="60" spans="1:131" ht="26.25" customHeight="1" x14ac:dyDescent="0.15">
      <c r="A60" s="229">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3"/>
      <c r="BK60" s="223"/>
      <c r="BL60" s="223"/>
      <c r="BM60" s="223"/>
      <c r="BN60" s="223"/>
      <c r="BO60" s="232"/>
      <c r="BP60" s="232"/>
      <c r="BQ60" s="229">
        <v>54</v>
      </c>
      <c r="BR60" s="230"/>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1"/>
    </row>
    <row r="61" spans="1:131" ht="26.25" customHeight="1" thickBot="1" x14ac:dyDescent="0.2">
      <c r="A61" s="229">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3"/>
      <c r="BK61" s="223"/>
      <c r="BL61" s="223"/>
      <c r="BM61" s="223"/>
      <c r="BN61" s="223"/>
      <c r="BO61" s="232"/>
      <c r="BP61" s="232"/>
      <c r="BQ61" s="229">
        <v>55</v>
      </c>
      <c r="BR61" s="230"/>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1"/>
    </row>
    <row r="62" spans="1:131" ht="26.25" customHeight="1" x14ac:dyDescent="0.15">
      <c r="A62" s="229">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32"/>
      <c r="BP62" s="232"/>
      <c r="BQ62" s="229">
        <v>56</v>
      </c>
      <c r="BR62" s="230"/>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1"/>
    </row>
    <row r="63" spans="1:131" ht="26.25" customHeight="1" thickBot="1" x14ac:dyDescent="0.2">
      <c r="A63" s="231"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1569</v>
      </c>
      <c r="AG63" s="844"/>
      <c r="AH63" s="844"/>
      <c r="AI63" s="844"/>
      <c r="AJ63" s="845"/>
      <c r="AK63" s="846"/>
      <c r="AL63" s="841"/>
      <c r="AM63" s="841"/>
      <c r="AN63" s="841"/>
      <c r="AO63" s="841"/>
      <c r="AP63" s="844">
        <v>14255</v>
      </c>
      <c r="AQ63" s="844"/>
      <c r="AR63" s="844"/>
      <c r="AS63" s="844"/>
      <c r="AT63" s="844"/>
      <c r="AU63" s="844">
        <v>11930</v>
      </c>
      <c r="AV63" s="844"/>
      <c r="AW63" s="844"/>
      <c r="AX63" s="844"/>
      <c r="AY63" s="844"/>
      <c r="AZ63" s="848"/>
      <c r="BA63" s="848"/>
      <c r="BB63" s="848"/>
      <c r="BC63" s="848"/>
      <c r="BD63" s="848"/>
      <c r="BE63" s="849"/>
      <c r="BF63" s="849"/>
      <c r="BG63" s="849"/>
      <c r="BH63" s="849"/>
      <c r="BI63" s="850"/>
      <c r="BJ63" s="851" t="s">
        <v>122</v>
      </c>
      <c r="BK63" s="852"/>
      <c r="BL63" s="852"/>
      <c r="BM63" s="852"/>
      <c r="BN63" s="853"/>
      <c r="BO63" s="232"/>
      <c r="BP63" s="232"/>
      <c r="BQ63" s="229">
        <v>57</v>
      </c>
      <c r="BR63" s="230"/>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1"/>
    </row>
    <row r="65" spans="1:131" ht="26.25" customHeight="1" thickBot="1" x14ac:dyDescent="0.2">
      <c r="A65" s="223" t="s">
        <v>399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1"/>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364</v>
      </c>
      <c r="BA66" s="734"/>
      <c r="BB66" s="734"/>
      <c r="BC66" s="734"/>
      <c r="BD66" s="740"/>
      <c r="BE66" s="232"/>
      <c r="BF66" s="232"/>
      <c r="BG66" s="232"/>
      <c r="BH66" s="232"/>
      <c r="BI66" s="232"/>
      <c r="BJ66" s="232"/>
      <c r="BK66" s="232"/>
      <c r="BL66" s="232"/>
      <c r="BM66" s="232"/>
      <c r="BN66" s="232"/>
      <c r="BO66" s="232"/>
      <c r="BP66" s="232"/>
      <c r="BQ66" s="229">
        <v>60</v>
      </c>
      <c r="BR66" s="234"/>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1"/>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2"/>
      <c r="BF67" s="232"/>
      <c r="BG67" s="232"/>
      <c r="BH67" s="232"/>
      <c r="BI67" s="232"/>
      <c r="BJ67" s="232"/>
      <c r="BK67" s="232"/>
      <c r="BL67" s="232"/>
      <c r="BM67" s="232"/>
      <c r="BN67" s="232"/>
      <c r="BO67" s="232"/>
      <c r="BP67" s="232"/>
      <c r="BQ67" s="229">
        <v>61</v>
      </c>
      <c r="BR67" s="234"/>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1"/>
    </row>
    <row r="68" spans="1:131" ht="26.25" customHeight="1" thickTop="1" x14ac:dyDescent="0.15">
      <c r="A68" s="227">
        <v>1</v>
      </c>
      <c r="B68" s="869" t="s">
        <v>550</v>
      </c>
      <c r="C68" s="870"/>
      <c r="D68" s="870"/>
      <c r="E68" s="870"/>
      <c r="F68" s="870"/>
      <c r="G68" s="870"/>
      <c r="H68" s="870"/>
      <c r="I68" s="870"/>
      <c r="J68" s="870"/>
      <c r="K68" s="870"/>
      <c r="L68" s="870"/>
      <c r="M68" s="870"/>
      <c r="N68" s="870"/>
      <c r="O68" s="870"/>
      <c r="P68" s="871"/>
      <c r="Q68" s="872">
        <v>1977</v>
      </c>
      <c r="R68" s="866"/>
      <c r="S68" s="866"/>
      <c r="T68" s="866"/>
      <c r="U68" s="866"/>
      <c r="V68" s="866">
        <v>1761</v>
      </c>
      <c r="W68" s="866"/>
      <c r="X68" s="866"/>
      <c r="Y68" s="866"/>
      <c r="Z68" s="866"/>
      <c r="AA68" s="866">
        <v>216</v>
      </c>
      <c r="AB68" s="866"/>
      <c r="AC68" s="866"/>
      <c r="AD68" s="866"/>
      <c r="AE68" s="866"/>
      <c r="AF68" s="866">
        <v>216</v>
      </c>
      <c r="AG68" s="866"/>
      <c r="AH68" s="866"/>
      <c r="AI68" s="866"/>
      <c r="AJ68" s="866"/>
      <c r="AK68" s="866">
        <v>70</v>
      </c>
      <c r="AL68" s="866"/>
      <c r="AM68" s="866"/>
      <c r="AN68" s="866"/>
      <c r="AO68" s="866"/>
      <c r="AP68" s="866">
        <v>2497</v>
      </c>
      <c r="AQ68" s="866"/>
      <c r="AR68" s="866"/>
      <c r="AS68" s="866"/>
      <c r="AT68" s="866"/>
      <c r="AU68" s="866">
        <v>557</v>
      </c>
      <c r="AV68" s="866"/>
      <c r="AW68" s="866"/>
      <c r="AX68" s="866"/>
      <c r="AY68" s="866"/>
      <c r="AZ68" s="867" t="s">
        <v>557</v>
      </c>
      <c r="BA68" s="867"/>
      <c r="BB68" s="867"/>
      <c r="BC68" s="867"/>
      <c r="BD68" s="868"/>
      <c r="BE68" s="232"/>
      <c r="BF68" s="232"/>
      <c r="BG68" s="232"/>
      <c r="BH68" s="232"/>
      <c r="BI68" s="232"/>
      <c r="BJ68" s="232"/>
      <c r="BK68" s="232"/>
      <c r="BL68" s="232"/>
      <c r="BM68" s="232"/>
      <c r="BN68" s="232"/>
      <c r="BO68" s="232"/>
      <c r="BP68" s="232"/>
      <c r="BQ68" s="229">
        <v>62</v>
      </c>
      <c r="BR68" s="234"/>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1"/>
    </row>
    <row r="69" spans="1:131" ht="26.25" customHeight="1" x14ac:dyDescent="0.15">
      <c r="A69" s="229">
        <v>2</v>
      </c>
      <c r="B69" s="873" t="s">
        <v>551</v>
      </c>
      <c r="C69" s="874"/>
      <c r="D69" s="874"/>
      <c r="E69" s="874"/>
      <c r="F69" s="874"/>
      <c r="G69" s="874"/>
      <c r="H69" s="874"/>
      <c r="I69" s="874"/>
      <c r="J69" s="874"/>
      <c r="K69" s="874"/>
      <c r="L69" s="874"/>
      <c r="M69" s="874"/>
      <c r="N69" s="874"/>
      <c r="O69" s="874"/>
      <c r="P69" s="875"/>
      <c r="Q69" s="876">
        <v>63</v>
      </c>
      <c r="R69" s="830"/>
      <c r="S69" s="830"/>
      <c r="T69" s="830"/>
      <c r="U69" s="830"/>
      <c r="V69" s="830">
        <v>57</v>
      </c>
      <c r="W69" s="830"/>
      <c r="X69" s="830"/>
      <c r="Y69" s="830"/>
      <c r="Z69" s="830"/>
      <c r="AA69" s="830">
        <v>6</v>
      </c>
      <c r="AB69" s="830"/>
      <c r="AC69" s="830"/>
      <c r="AD69" s="830"/>
      <c r="AE69" s="830"/>
      <c r="AF69" s="830">
        <v>6</v>
      </c>
      <c r="AG69" s="830"/>
      <c r="AH69" s="830"/>
      <c r="AI69" s="830"/>
      <c r="AJ69" s="830"/>
      <c r="AK69" s="830" t="s">
        <v>556</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32"/>
      <c r="BF69" s="232"/>
      <c r="BG69" s="232"/>
      <c r="BH69" s="232"/>
      <c r="BI69" s="232"/>
      <c r="BJ69" s="232"/>
      <c r="BK69" s="232"/>
      <c r="BL69" s="232"/>
      <c r="BM69" s="232"/>
      <c r="BN69" s="232"/>
      <c r="BO69" s="232"/>
      <c r="BP69" s="232"/>
      <c r="BQ69" s="229">
        <v>63</v>
      </c>
      <c r="BR69" s="234"/>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1"/>
    </row>
    <row r="70" spans="1:131" ht="26.25" customHeight="1" x14ac:dyDescent="0.15">
      <c r="A70" s="229">
        <v>3</v>
      </c>
      <c r="B70" s="873" t="s">
        <v>552</v>
      </c>
      <c r="C70" s="874"/>
      <c r="D70" s="874"/>
      <c r="E70" s="874"/>
      <c r="F70" s="874"/>
      <c r="G70" s="874"/>
      <c r="H70" s="874"/>
      <c r="I70" s="874"/>
      <c r="J70" s="874"/>
      <c r="K70" s="874"/>
      <c r="L70" s="874"/>
      <c r="M70" s="874"/>
      <c r="N70" s="874"/>
      <c r="O70" s="874"/>
      <c r="P70" s="875"/>
      <c r="Q70" s="876">
        <v>5949</v>
      </c>
      <c r="R70" s="830"/>
      <c r="S70" s="830"/>
      <c r="T70" s="830"/>
      <c r="U70" s="830"/>
      <c r="V70" s="830">
        <v>4240</v>
      </c>
      <c r="W70" s="830"/>
      <c r="X70" s="830"/>
      <c r="Y70" s="830"/>
      <c r="Z70" s="830"/>
      <c r="AA70" s="830">
        <v>1709</v>
      </c>
      <c r="AB70" s="830"/>
      <c r="AC70" s="830"/>
      <c r="AD70" s="830"/>
      <c r="AE70" s="830"/>
      <c r="AF70" s="830">
        <v>1709</v>
      </c>
      <c r="AG70" s="830"/>
      <c r="AH70" s="830"/>
      <c r="AI70" s="830"/>
      <c r="AJ70" s="830"/>
      <c r="AK70" s="830" t="s">
        <v>556</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32"/>
      <c r="BF70" s="232"/>
      <c r="BG70" s="232"/>
      <c r="BH70" s="232"/>
      <c r="BI70" s="232"/>
      <c r="BJ70" s="232"/>
      <c r="BK70" s="232"/>
      <c r="BL70" s="232"/>
      <c r="BM70" s="232"/>
      <c r="BN70" s="232"/>
      <c r="BO70" s="232"/>
      <c r="BP70" s="232"/>
      <c r="BQ70" s="229">
        <v>64</v>
      </c>
      <c r="BR70" s="234"/>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1"/>
    </row>
    <row r="71" spans="1:131" ht="26.25" customHeight="1" x14ac:dyDescent="0.15">
      <c r="A71" s="229">
        <v>4</v>
      </c>
      <c r="B71" s="873" t="s">
        <v>553</v>
      </c>
      <c r="C71" s="874"/>
      <c r="D71" s="874"/>
      <c r="E71" s="874"/>
      <c r="F71" s="874"/>
      <c r="G71" s="874"/>
      <c r="H71" s="874"/>
      <c r="I71" s="874"/>
      <c r="J71" s="874"/>
      <c r="K71" s="874"/>
      <c r="L71" s="874"/>
      <c r="M71" s="874"/>
      <c r="N71" s="874"/>
      <c r="O71" s="874"/>
      <c r="P71" s="875"/>
      <c r="Q71" s="876">
        <v>621</v>
      </c>
      <c r="R71" s="830"/>
      <c r="S71" s="830"/>
      <c r="T71" s="830"/>
      <c r="U71" s="830"/>
      <c r="V71" s="830">
        <v>481</v>
      </c>
      <c r="W71" s="830"/>
      <c r="X71" s="830"/>
      <c r="Y71" s="830"/>
      <c r="Z71" s="830"/>
      <c r="AA71" s="830">
        <v>140</v>
      </c>
      <c r="AB71" s="830"/>
      <c r="AC71" s="830"/>
      <c r="AD71" s="830"/>
      <c r="AE71" s="830"/>
      <c r="AF71" s="830">
        <v>140</v>
      </c>
      <c r="AG71" s="830"/>
      <c r="AH71" s="830"/>
      <c r="AI71" s="830"/>
      <c r="AJ71" s="830"/>
      <c r="AK71" s="830" t="s">
        <v>556</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32"/>
      <c r="BF71" s="232"/>
      <c r="BG71" s="232"/>
      <c r="BH71" s="232"/>
      <c r="BI71" s="232"/>
      <c r="BJ71" s="232"/>
      <c r="BK71" s="232"/>
      <c r="BL71" s="232"/>
      <c r="BM71" s="232"/>
      <c r="BN71" s="232"/>
      <c r="BO71" s="232"/>
      <c r="BP71" s="232"/>
      <c r="BQ71" s="229">
        <v>65</v>
      </c>
      <c r="BR71" s="234"/>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1"/>
    </row>
    <row r="72" spans="1:131" ht="26.25" customHeight="1" x14ac:dyDescent="0.15">
      <c r="A72" s="229">
        <v>5</v>
      </c>
      <c r="B72" s="873" t="s">
        <v>554</v>
      </c>
      <c r="C72" s="874"/>
      <c r="D72" s="874"/>
      <c r="E72" s="874"/>
      <c r="F72" s="874"/>
      <c r="G72" s="874"/>
      <c r="H72" s="874"/>
      <c r="I72" s="874"/>
      <c r="J72" s="874"/>
      <c r="K72" s="874"/>
      <c r="L72" s="874"/>
      <c r="M72" s="874"/>
      <c r="N72" s="874"/>
      <c r="O72" s="874"/>
      <c r="P72" s="875"/>
      <c r="Q72" s="876">
        <v>264</v>
      </c>
      <c r="R72" s="830"/>
      <c r="S72" s="830"/>
      <c r="T72" s="830"/>
      <c r="U72" s="830"/>
      <c r="V72" s="830">
        <v>227</v>
      </c>
      <c r="W72" s="830"/>
      <c r="X72" s="830"/>
      <c r="Y72" s="830"/>
      <c r="Z72" s="830"/>
      <c r="AA72" s="830">
        <v>37</v>
      </c>
      <c r="AB72" s="830"/>
      <c r="AC72" s="830"/>
      <c r="AD72" s="830"/>
      <c r="AE72" s="830"/>
      <c r="AF72" s="830">
        <v>37</v>
      </c>
      <c r="AG72" s="830"/>
      <c r="AH72" s="830"/>
      <c r="AI72" s="830"/>
      <c r="AJ72" s="830"/>
      <c r="AK72" s="830" t="s">
        <v>556</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32"/>
      <c r="BF72" s="232"/>
      <c r="BG72" s="232"/>
      <c r="BH72" s="232"/>
      <c r="BI72" s="232"/>
      <c r="BJ72" s="232"/>
      <c r="BK72" s="232"/>
      <c r="BL72" s="232"/>
      <c r="BM72" s="232"/>
      <c r="BN72" s="232"/>
      <c r="BO72" s="232"/>
      <c r="BP72" s="232"/>
      <c r="BQ72" s="229">
        <v>66</v>
      </c>
      <c r="BR72" s="234"/>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1"/>
    </row>
    <row r="73" spans="1:131" ht="26.25" customHeight="1" x14ac:dyDescent="0.15">
      <c r="A73" s="229">
        <v>6</v>
      </c>
      <c r="B73" s="873" t="s">
        <v>555</v>
      </c>
      <c r="C73" s="874"/>
      <c r="D73" s="874"/>
      <c r="E73" s="874"/>
      <c r="F73" s="874"/>
      <c r="G73" s="874"/>
      <c r="H73" s="874"/>
      <c r="I73" s="874"/>
      <c r="J73" s="874"/>
      <c r="K73" s="874"/>
      <c r="L73" s="874"/>
      <c r="M73" s="874"/>
      <c r="N73" s="874"/>
      <c r="O73" s="874"/>
      <c r="P73" s="875"/>
      <c r="Q73" s="876">
        <v>295194</v>
      </c>
      <c r="R73" s="830"/>
      <c r="S73" s="830"/>
      <c r="T73" s="830"/>
      <c r="U73" s="830"/>
      <c r="V73" s="830">
        <v>282398</v>
      </c>
      <c r="W73" s="830"/>
      <c r="X73" s="830"/>
      <c r="Y73" s="830"/>
      <c r="Z73" s="830"/>
      <c r="AA73" s="830">
        <v>12796</v>
      </c>
      <c r="AB73" s="830"/>
      <c r="AC73" s="830"/>
      <c r="AD73" s="830"/>
      <c r="AE73" s="830"/>
      <c r="AF73" s="830">
        <v>12796</v>
      </c>
      <c r="AG73" s="830"/>
      <c r="AH73" s="830"/>
      <c r="AI73" s="830"/>
      <c r="AJ73" s="830"/>
      <c r="AK73" s="830" t="s">
        <v>556</v>
      </c>
      <c r="AL73" s="830"/>
      <c r="AM73" s="830"/>
      <c r="AN73" s="830"/>
      <c r="AO73" s="830"/>
      <c r="AP73" s="830" t="s">
        <v>556</v>
      </c>
      <c r="AQ73" s="830"/>
      <c r="AR73" s="830"/>
      <c r="AS73" s="830"/>
      <c r="AT73" s="830"/>
      <c r="AU73" s="830" t="s">
        <v>556</v>
      </c>
      <c r="AV73" s="830"/>
      <c r="AW73" s="830"/>
      <c r="AX73" s="830"/>
      <c r="AY73" s="830"/>
      <c r="AZ73" s="832"/>
      <c r="BA73" s="832"/>
      <c r="BB73" s="832"/>
      <c r="BC73" s="832"/>
      <c r="BD73" s="833"/>
      <c r="BE73" s="232"/>
      <c r="BF73" s="232"/>
      <c r="BG73" s="232"/>
      <c r="BH73" s="232"/>
      <c r="BI73" s="232"/>
      <c r="BJ73" s="232"/>
      <c r="BK73" s="232"/>
      <c r="BL73" s="232"/>
      <c r="BM73" s="232"/>
      <c r="BN73" s="232"/>
      <c r="BO73" s="232"/>
      <c r="BP73" s="232"/>
      <c r="BQ73" s="229">
        <v>67</v>
      </c>
      <c r="BR73" s="234"/>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1"/>
    </row>
    <row r="74" spans="1:131" ht="26.25" customHeight="1" x14ac:dyDescent="0.15">
      <c r="A74" s="229">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32"/>
      <c r="BF74" s="232"/>
      <c r="BG74" s="232"/>
      <c r="BH74" s="232"/>
      <c r="BI74" s="232"/>
      <c r="BJ74" s="232"/>
      <c r="BK74" s="232"/>
      <c r="BL74" s="232"/>
      <c r="BM74" s="232"/>
      <c r="BN74" s="232"/>
      <c r="BO74" s="232"/>
      <c r="BP74" s="232"/>
      <c r="BQ74" s="229">
        <v>68</v>
      </c>
      <c r="BR74" s="234"/>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1"/>
    </row>
    <row r="75" spans="1:131" ht="26.25" customHeight="1" x14ac:dyDescent="0.15">
      <c r="A75" s="229">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32"/>
      <c r="BF75" s="232"/>
      <c r="BG75" s="232"/>
      <c r="BH75" s="232"/>
      <c r="BI75" s="232"/>
      <c r="BJ75" s="232"/>
      <c r="BK75" s="232"/>
      <c r="BL75" s="232"/>
      <c r="BM75" s="232"/>
      <c r="BN75" s="232"/>
      <c r="BO75" s="232"/>
      <c r="BP75" s="232"/>
      <c r="BQ75" s="229">
        <v>69</v>
      </c>
      <c r="BR75" s="234"/>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1"/>
    </row>
    <row r="76" spans="1:131" ht="26.25" customHeight="1" x14ac:dyDescent="0.15">
      <c r="A76" s="229">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32"/>
      <c r="BF76" s="232"/>
      <c r="BG76" s="232"/>
      <c r="BH76" s="232"/>
      <c r="BI76" s="232"/>
      <c r="BJ76" s="232"/>
      <c r="BK76" s="232"/>
      <c r="BL76" s="232"/>
      <c r="BM76" s="232"/>
      <c r="BN76" s="232"/>
      <c r="BO76" s="232"/>
      <c r="BP76" s="232"/>
      <c r="BQ76" s="229">
        <v>70</v>
      </c>
      <c r="BR76" s="234"/>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1"/>
    </row>
    <row r="77" spans="1:131" ht="26.25" customHeight="1" x14ac:dyDescent="0.15">
      <c r="A77" s="229">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32"/>
      <c r="BF77" s="232"/>
      <c r="BG77" s="232"/>
      <c r="BH77" s="232"/>
      <c r="BI77" s="232"/>
      <c r="BJ77" s="232"/>
      <c r="BK77" s="232"/>
      <c r="BL77" s="232"/>
      <c r="BM77" s="232"/>
      <c r="BN77" s="232"/>
      <c r="BO77" s="232"/>
      <c r="BP77" s="232"/>
      <c r="BQ77" s="229">
        <v>71</v>
      </c>
      <c r="BR77" s="234"/>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1"/>
    </row>
    <row r="78" spans="1:131" ht="26.25" customHeight="1" x14ac:dyDescent="0.15">
      <c r="A78" s="229">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2"/>
      <c r="BF78" s="232"/>
      <c r="BG78" s="232"/>
      <c r="BH78" s="232"/>
      <c r="BI78" s="232"/>
      <c r="BJ78" s="221"/>
      <c r="BK78" s="221"/>
      <c r="BL78" s="221"/>
      <c r="BM78" s="221"/>
      <c r="BN78" s="221"/>
      <c r="BO78" s="232"/>
      <c r="BP78" s="232"/>
      <c r="BQ78" s="229">
        <v>72</v>
      </c>
      <c r="BR78" s="234"/>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1"/>
    </row>
    <row r="79" spans="1:131" ht="26.25" customHeight="1" x14ac:dyDescent="0.15">
      <c r="A79" s="229">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2"/>
      <c r="BF79" s="232"/>
      <c r="BG79" s="232"/>
      <c r="BH79" s="232"/>
      <c r="BI79" s="232"/>
      <c r="BJ79" s="221"/>
      <c r="BK79" s="221"/>
      <c r="BL79" s="221"/>
      <c r="BM79" s="221"/>
      <c r="BN79" s="221"/>
      <c r="BO79" s="232"/>
      <c r="BP79" s="232"/>
      <c r="BQ79" s="229">
        <v>73</v>
      </c>
      <c r="BR79" s="234"/>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1"/>
    </row>
    <row r="80" spans="1:131" ht="26.25" customHeight="1" x14ac:dyDescent="0.15">
      <c r="A80" s="229">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2"/>
      <c r="BF80" s="232"/>
      <c r="BG80" s="232"/>
      <c r="BH80" s="232"/>
      <c r="BI80" s="232"/>
      <c r="BJ80" s="232"/>
      <c r="BK80" s="232"/>
      <c r="BL80" s="232"/>
      <c r="BM80" s="232"/>
      <c r="BN80" s="232"/>
      <c r="BO80" s="232"/>
      <c r="BP80" s="232"/>
      <c r="BQ80" s="229">
        <v>74</v>
      </c>
      <c r="BR80" s="234"/>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1"/>
    </row>
    <row r="81" spans="1:131" ht="26.25" customHeight="1" x14ac:dyDescent="0.15">
      <c r="A81" s="229">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2"/>
      <c r="BF81" s="232"/>
      <c r="BG81" s="232"/>
      <c r="BH81" s="232"/>
      <c r="BI81" s="232"/>
      <c r="BJ81" s="232"/>
      <c r="BK81" s="232"/>
      <c r="BL81" s="232"/>
      <c r="BM81" s="232"/>
      <c r="BN81" s="232"/>
      <c r="BO81" s="232"/>
      <c r="BP81" s="232"/>
      <c r="BQ81" s="229">
        <v>75</v>
      </c>
      <c r="BR81" s="234"/>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1"/>
    </row>
    <row r="82" spans="1:131" ht="26.25" customHeight="1" x14ac:dyDescent="0.15">
      <c r="A82" s="229">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2"/>
      <c r="BF82" s="232"/>
      <c r="BG82" s="232"/>
      <c r="BH82" s="232"/>
      <c r="BI82" s="232"/>
      <c r="BJ82" s="232"/>
      <c r="BK82" s="232"/>
      <c r="BL82" s="232"/>
      <c r="BM82" s="232"/>
      <c r="BN82" s="232"/>
      <c r="BO82" s="232"/>
      <c r="BP82" s="232"/>
      <c r="BQ82" s="229">
        <v>76</v>
      </c>
      <c r="BR82" s="234"/>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1"/>
    </row>
    <row r="83" spans="1:131" ht="26.25" customHeight="1" x14ac:dyDescent="0.15">
      <c r="A83" s="229">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2"/>
      <c r="BF83" s="232"/>
      <c r="BG83" s="232"/>
      <c r="BH83" s="232"/>
      <c r="BI83" s="232"/>
      <c r="BJ83" s="232"/>
      <c r="BK83" s="232"/>
      <c r="BL83" s="232"/>
      <c r="BM83" s="232"/>
      <c r="BN83" s="232"/>
      <c r="BO83" s="232"/>
      <c r="BP83" s="232"/>
      <c r="BQ83" s="229">
        <v>77</v>
      </c>
      <c r="BR83" s="234"/>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1"/>
    </row>
    <row r="84" spans="1:131" ht="26.25" customHeight="1" x14ac:dyDescent="0.15">
      <c r="A84" s="229">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2"/>
      <c r="BF84" s="232"/>
      <c r="BG84" s="232"/>
      <c r="BH84" s="232"/>
      <c r="BI84" s="232"/>
      <c r="BJ84" s="232"/>
      <c r="BK84" s="232"/>
      <c r="BL84" s="232"/>
      <c r="BM84" s="232"/>
      <c r="BN84" s="232"/>
      <c r="BO84" s="232"/>
      <c r="BP84" s="232"/>
      <c r="BQ84" s="229">
        <v>78</v>
      </c>
      <c r="BR84" s="234"/>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1"/>
    </row>
    <row r="85" spans="1:131" ht="26.25" customHeight="1" x14ac:dyDescent="0.15">
      <c r="A85" s="229">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2"/>
      <c r="BF85" s="232"/>
      <c r="BG85" s="232"/>
      <c r="BH85" s="232"/>
      <c r="BI85" s="232"/>
      <c r="BJ85" s="232"/>
      <c r="BK85" s="232"/>
      <c r="BL85" s="232"/>
      <c r="BM85" s="232"/>
      <c r="BN85" s="232"/>
      <c r="BO85" s="232"/>
      <c r="BP85" s="232"/>
      <c r="BQ85" s="229">
        <v>79</v>
      </c>
      <c r="BR85" s="234"/>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1"/>
    </row>
    <row r="86" spans="1:131" ht="26.25" customHeight="1" x14ac:dyDescent="0.15">
      <c r="A86" s="229">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2"/>
      <c r="BF86" s="232"/>
      <c r="BG86" s="232"/>
      <c r="BH86" s="232"/>
      <c r="BI86" s="232"/>
      <c r="BJ86" s="232"/>
      <c r="BK86" s="232"/>
      <c r="BL86" s="232"/>
      <c r="BM86" s="232"/>
      <c r="BN86" s="232"/>
      <c r="BO86" s="232"/>
      <c r="BP86" s="232"/>
      <c r="BQ86" s="229">
        <v>80</v>
      </c>
      <c r="BR86" s="234"/>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1"/>
    </row>
    <row r="87" spans="1:131" ht="26.25" customHeight="1" x14ac:dyDescent="0.15">
      <c r="A87" s="235">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2"/>
      <c r="BF87" s="232"/>
      <c r="BG87" s="232"/>
      <c r="BH87" s="232"/>
      <c r="BI87" s="232"/>
      <c r="BJ87" s="232"/>
      <c r="BK87" s="232"/>
      <c r="BL87" s="232"/>
      <c r="BM87" s="232"/>
      <c r="BN87" s="232"/>
      <c r="BO87" s="232"/>
      <c r="BP87" s="232"/>
      <c r="BQ87" s="229">
        <v>81</v>
      </c>
      <c r="BR87" s="234"/>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1"/>
    </row>
    <row r="88" spans="1:131" ht="26.25" customHeight="1" thickBot="1" x14ac:dyDescent="0.2">
      <c r="A88" s="231"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14904</v>
      </c>
      <c r="AG88" s="844"/>
      <c r="AH88" s="844"/>
      <c r="AI88" s="844"/>
      <c r="AJ88" s="844"/>
      <c r="AK88" s="841"/>
      <c r="AL88" s="841"/>
      <c r="AM88" s="841"/>
      <c r="AN88" s="841"/>
      <c r="AO88" s="841"/>
      <c r="AP88" s="844">
        <v>2497</v>
      </c>
      <c r="AQ88" s="844"/>
      <c r="AR88" s="844"/>
      <c r="AS88" s="844"/>
      <c r="AT88" s="844"/>
      <c r="AU88" s="844">
        <v>557</v>
      </c>
      <c r="AV88" s="844"/>
      <c r="AW88" s="844"/>
      <c r="AX88" s="844"/>
      <c r="AY88" s="844"/>
      <c r="AZ88" s="849"/>
      <c r="BA88" s="849"/>
      <c r="BB88" s="849"/>
      <c r="BC88" s="849"/>
      <c r="BD88" s="850"/>
      <c r="BE88" s="232"/>
      <c r="BF88" s="232"/>
      <c r="BG88" s="232"/>
      <c r="BH88" s="232"/>
      <c r="BI88" s="232"/>
      <c r="BJ88" s="232"/>
      <c r="BK88" s="232"/>
      <c r="BL88" s="232"/>
      <c r="BM88" s="232"/>
      <c r="BN88" s="232"/>
      <c r="BO88" s="232"/>
      <c r="BP88" s="232"/>
      <c r="BQ88" s="229">
        <v>82</v>
      </c>
      <c r="BR88" s="234"/>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v>1</v>
      </c>
      <c r="CX102" s="852"/>
      <c r="CY102" s="852"/>
      <c r="CZ102" s="852"/>
      <c r="DA102" s="891"/>
      <c r="DB102" s="890" t="s">
        <v>556</v>
      </c>
      <c r="DC102" s="852"/>
      <c r="DD102" s="852"/>
      <c r="DE102" s="852"/>
      <c r="DF102" s="891"/>
      <c r="DG102" s="890" t="s">
        <v>556</v>
      </c>
      <c r="DH102" s="852"/>
      <c r="DI102" s="852"/>
      <c r="DJ102" s="852"/>
      <c r="DK102" s="891"/>
      <c r="DL102" s="890" t="s">
        <v>556</v>
      </c>
      <c r="DM102" s="852"/>
      <c r="DN102" s="852"/>
      <c r="DO102" s="852"/>
      <c r="DP102" s="891"/>
      <c r="DQ102" s="890" t="s">
        <v>556</v>
      </c>
      <c r="DR102" s="852"/>
      <c r="DS102" s="852"/>
      <c r="DT102" s="852"/>
      <c r="DU102" s="891"/>
      <c r="DV102" s="789"/>
      <c r="DW102" s="790"/>
      <c r="DX102" s="790"/>
      <c r="DY102" s="790"/>
      <c r="DZ102" s="914"/>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406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407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1"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21"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1738252</v>
      </c>
      <c r="AB110" s="900"/>
      <c r="AC110" s="900"/>
      <c r="AD110" s="900"/>
      <c r="AE110" s="901"/>
      <c r="AF110" s="902">
        <v>1740336</v>
      </c>
      <c r="AG110" s="900"/>
      <c r="AH110" s="900"/>
      <c r="AI110" s="900"/>
      <c r="AJ110" s="901"/>
      <c r="AK110" s="902">
        <v>1779161</v>
      </c>
      <c r="AL110" s="900"/>
      <c r="AM110" s="900"/>
      <c r="AN110" s="900"/>
      <c r="AO110" s="901"/>
      <c r="AP110" s="903">
        <v>20.5</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16504254</v>
      </c>
      <c r="BR110" s="931"/>
      <c r="BS110" s="931"/>
      <c r="BT110" s="931"/>
      <c r="BU110" s="931"/>
      <c r="BV110" s="931">
        <v>16477869</v>
      </c>
      <c r="BW110" s="931"/>
      <c r="BX110" s="931"/>
      <c r="BY110" s="931"/>
      <c r="BZ110" s="931"/>
      <c r="CA110" s="931">
        <v>16702291</v>
      </c>
      <c r="CB110" s="931"/>
      <c r="CC110" s="931"/>
      <c r="CD110" s="931"/>
      <c r="CE110" s="931"/>
      <c r="CF110" s="944">
        <v>192.9</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21"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v>225652</v>
      </c>
      <c r="CB111" s="926"/>
      <c r="CC111" s="926"/>
      <c r="CD111" s="926"/>
      <c r="CE111" s="926"/>
      <c r="CF111" s="920">
        <v>2.6</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21"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12334633</v>
      </c>
      <c r="BR112" s="926"/>
      <c r="BS112" s="926"/>
      <c r="BT112" s="926"/>
      <c r="BU112" s="926"/>
      <c r="BV112" s="926">
        <v>12064375</v>
      </c>
      <c r="BW112" s="926"/>
      <c r="BX112" s="926"/>
      <c r="BY112" s="926"/>
      <c r="BZ112" s="926"/>
      <c r="CA112" s="926">
        <v>11930814</v>
      </c>
      <c r="CB112" s="926"/>
      <c r="CC112" s="926"/>
      <c r="CD112" s="926"/>
      <c r="CE112" s="926"/>
      <c r="CF112" s="920">
        <v>137.80000000000001</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v>225652</v>
      </c>
      <c r="DR112" s="926"/>
      <c r="DS112" s="926"/>
      <c r="DT112" s="926"/>
      <c r="DU112" s="926"/>
      <c r="DV112" s="927">
        <v>2.6</v>
      </c>
      <c r="DW112" s="927"/>
      <c r="DX112" s="927"/>
      <c r="DY112" s="927"/>
      <c r="DZ112" s="928"/>
    </row>
    <row r="113" spans="1:130" s="221"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790696</v>
      </c>
      <c r="AB113" s="938"/>
      <c r="AC113" s="938"/>
      <c r="AD113" s="938"/>
      <c r="AE113" s="939"/>
      <c r="AF113" s="940">
        <v>749763</v>
      </c>
      <c r="AG113" s="938"/>
      <c r="AH113" s="938"/>
      <c r="AI113" s="938"/>
      <c r="AJ113" s="939"/>
      <c r="AK113" s="940">
        <v>701537</v>
      </c>
      <c r="AL113" s="938"/>
      <c r="AM113" s="938"/>
      <c r="AN113" s="938"/>
      <c r="AO113" s="939"/>
      <c r="AP113" s="941">
        <v>8.1</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464957</v>
      </c>
      <c r="BR113" s="926"/>
      <c r="BS113" s="926"/>
      <c r="BT113" s="926"/>
      <c r="BU113" s="926"/>
      <c r="BV113" s="926">
        <v>580938</v>
      </c>
      <c r="BW113" s="926"/>
      <c r="BX113" s="926"/>
      <c r="BY113" s="926"/>
      <c r="BZ113" s="926"/>
      <c r="CA113" s="926">
        <v>556809</v>
      </c>
      <c r="CB113" s="926"/>
      <c r="CC113" s="926"/>
      <c r="CD113" s="926"/>
      <c r="CE113" s="926"/>
      <c r="CF113" s="920">
        <v>6.4</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21"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137429</v>
      </c>
      <c r="AB114" s="959"/>
      <c r="AC114" s="959"/>
      <c r="AD114" s="959"/>
      <c r="AE114" s="960"/>
      <c r="AF114" s="961">
        <v>122363</v>
      </c>
      <c r="AG114" s="959"/>
      <c r="AH114" s="959"/>
      <c r="AI114" s="959"/>
      <c r="AJ114" s="960"/>
      <c r="AK114" s="961">
        <v>14236</v>
      </c>
      <c r="AL114" s="959"/>
      <c r="AM114" s="959"/>
      <c r="AN114" s="959"/>
      <c r="AO114" s="960"/>
      <c r="AP114" s="962">
        <v>0.2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t="s">
        <v>122</v>
      </c>
      <c r="BR114" s="926"/>
      <c r="BS114" s="926"/>
      <c r="BT114" s="926"/>
      <c r="BU114" s="926"/>
      <c r="BV114" s="926">
        <v>107397</v>
      </c>
      <c r="BW114" s="926"/>
      <c r="BX114" s="926"/>
      <c r="BY114" s="926"/>
      <c r="BZ114" s="926"/>
      <c r="CA114" s="926">
        <v>391646</v>
      </c>
      <c r="CB114" s="926"/>
      <c r="CC114" s="926"/>
      <c r="CD114" s="926"/>
      <c r="CE114" s="926"/>
      <c r="CF114" s="920">
        <v>4.5</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21"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16</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21"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21"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2666393</v>
      </c>
      <c r="AB117" s="979"/>
      <c r="AC117" s="979"/>
      <c r="AD117" s="979"/>
      <c r="AE117" s="980"/>
      <c r="AF117" s="981">
        <v>2612462</v>
      </c>
      <c r="AG117" s="979"/>
      <c r="AH117" s="979"/>
      <c r="AI117" s="979"/>
      <c r="AJ117" s="980"/>
      <c r="AK117" s="981">
        <v>2494934</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21"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21"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42" t="s">
        <v>177</v>
      </c>
      <c r="BA119" s="242"/>
      <c r="BB119" s="242"/>
      <c r="BC119" s="242"/>
      <c r="BD119" s="242"/>
      <c r="BE119" s="242"/>
      <c r="BF119" s="242"/>
      <c r="BG119" s="242"/>
      <c r="BH119" s="242"/>
      <c r="BI119" s="242"/>
      <c r="BJ119" s="242"/>
      <c r="BK119" s="242"/>
      <c r="BL119" s="242"/>
      <c r="BM119" s="242"/>
      <c r="BN119" s="242"/>
      <c r="BO119" s="977" t="s">
        <v>443</v>
      </c>
      <c r="BP119" s="1005"/>
      <c r="BQ119" s="999">
        <v>29303844</v>
      </c>
      <c r="BR119" s="1000"/>
      <c r="BS119" s="1000"/>
      <c r="BT119" s="1000"/>
      <c r="BU119" s="1000"/>
      <c r="BV119" s="1000">
        <v>29230579</v>
      </c>
      <c r="BW119" s="1000"/>
      <c r="BX119" s="1000"/>
      <c r="BY119" s="1000"/>
      <c r="BZ119" s="1000"/>
      <c r="CA119" s="1000">
        <v>29807212</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21"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6116536</v>
      </c>
      <c r="BR120" s="931"/>
      <c r="BS120" s="931"/>
      <c r="BT120" s="931"/>
      <c r="BU120" s="931"/>
      <c r="BV120" s="931">
        <v>6312914</v>
      </c>
      <c r="BW120" s="931"/>
      <c r="BX120" s="931"/>
      <c r="BY120" s="931"/>
      <c r="BZ120" s="931"/>
      <c r="CA120" s="931">
        <v>7343854</v>
      </c>
      <c r="CB120" s="931"/>
      <c r="CC120" s="931"/>
      <c r="CD120" s="931"/>
      <c r="CE120" s="931"/>
      <c r="CF120" s="944">
        <v>84.8</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12136683</v>
      </c>
      <c r="DH120" s="931"/>
      <c r="DI120" s="931"/>
      <c r="DJ120" s="931"/>
      <c r="DK120" s="931"/>
      <c r="DL120" s="931">
        <v>11940746</v>
      </c>
      <c r="DM120" s="931"/>
      <c r="DN120" s="931"/>
      <c r="DO120" s="931"/>
      <c r="DP120" s="931"/>
      <c r="DQ120" s="931">
        <v>11856434</v>
      </c>
      <c r="DR120" s="931"/>
      <c r="DS120" s="931"/>
      <c r="DT120" s="931"/>
      <c r="DU120" s="931"/>
      <c r="DV120" s="932">
        <v>136.9</v>
      </c>
      <c r="DW120" s="932"/>
      <c r="DX120" s="932"/>
      <c r="DY120" s="932"/>
      <c r="DZ120" s="933"/>
    </row>
    <row r="121" spans="1:130" s="221"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100174</v>
      </c>
      <c r="BR121" s="926"/>
      <c r="BS121" s="926"/>
      <c r="BT121" s="926"/>
      <c r="BU121" s="926"/>
      <c r="BV121" s="926">
        <v>99887</v>
      </c>
      <c r="BW121" s="926"/>
      <c r="BX121" s="926"/>
      <c r="BY121" s="926"/>
      <c r="BZ121" s="926"/>
      <c r="CA121" s="926">
        <v>98022</v>
      </c>
      <c r="CB121" s="926"/>
      <c r="CC121" s="926"/>
      <c r="CD121" s="926"/>
      <c r="CE121" s="926"/>
      <c r="CF121" s="920">
        <v>1.1000000000000001</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182352</v>
      </c>
      <c r="DH121" s="926"/>
      <c r="DI121" s="926"/>
      <c r="DJ121" s="926"/>
      <c r="DK121" s="926"/>
      <c r="DL121" s="926">
        <v>123629</v>
      </c>
      <c r="DM121" s="926"/>
      <c r="DN121" s="926"/>
      <c r="DO121" s="926"/>
      <c r="DP121" s="926"/>
      <c r="DQ121" s="926">
        <v>74380</v>
      </c>
      <c r="DR121" s="926"/>
      <c r="DS121" s="926"/>
      <c r="DT121" s="926"/>
      <c r="DU121" s="926"/>
      <c r="DV121" s="927">
        <v>0.9</v>
      </c>
      <c r="DW121" s="927"/>
      <c r="DX121" s="927"/>
      <c r="DY121" s="927"/>
      <c r="DZ121" s="928"/>
    </row>
    <row r="122" spans="1:130" s="221"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20210217</v>
      </c>
      <c r="BR122" s="1000"/>
      <c r="BS122" s="1000"/>
      <c r="BT122" s="1000"/>
      <c r="BU122" s="1000"/>
      <c r="BV122" s="1000">
        <v>19976754</v>
      </c>
      <c r="BW122" s="1000"/>
      <c r="BX122" s="1000"/>
      <c r="BY122" s="1000"/>
      <c r="BZ122" s="1000"/>
      <c r="CA122" s="1000">
        <v>19821943</v>
      </c>
      <c r="CB122" s="1000"/>
      <c r="CC122" s="1000"/>
      <c r="CD122" s="1000"/>
      <c r="CE122" s="1000"/>
      <c r="CF122" s="1017">
        <v>228.9</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21"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42" t="s">
        <v>177</v>
      </c>
      <c r="BA123" s="242"/>
      <c r="BB123" s="242"/>
      <c r="BC123" s="242"/>
      <c r="BD123" s="242"/>
      <c r="BE123" s="242"/>
      <c r="BF123" s="242"/>
      <c r="BG123" s="242"/>
      <c r="BH123" s="242"/>
      <c r="BI123" s="242"/>
      <c r="BJ123" s="242"/>
      <c r="BK123" s="242"/>
      <c r="BL123" s="242"/>
      <c r="BM123" s="242"/>
      <c r="BN123" s="242"/>
      <c r="BO123" s="977" t="s">
        <v>451</v>
      </c>
      <c r="BP123" s="1005"/>
      <c r="BQ123" s="1063">
        <v>26426927</v>
      </c>
      <c r="BR123" s="1064"/>
      <c r="BS123" s="1064"/>
      <c r="BT123" s="1064"/>
      <c r="BU123" s="1064"/>
      <c r="BV123" s="1064">
        <v>26389555</v>
      </c>
      <c r="BW123" s="1064"/>
      <c r="BX123" s="1064"/>
      <c r="BY123" s="1064"/>
      <c r="BZ123" s="1064"/>
      <c r="CA123" s="1064">
        <v>27263819</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21"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32.5</v>
      </c>
      <c r="BR124" s="1027"/>
      <c r="BS124" s="1027"/>
      <c r="BT124" s="1027"/>
      <c r="BU124" s="1027"/>
      <c r="BV124" s="1027">
        <v>32.700000000000003</v>
      </c>
      <c r="BW124" s="1027"/>
      <c r="BX124" s="1027"/>
      <c r="BY124" s="1027"/>
      <c r="BZ124" s="1027"/>
      <c r="CA124" s="1027">
        <v>29.3</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v>15598</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21"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21"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21"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16</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23"/>
      <c r="AV127" s="223"/>
      <c r="AW127" s="223"/>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23"/>
      <c r="CB127" s="223"/>
      <c r="CC127" s="223"/>
      <c r="CD127" s="246"/>
      <c r="CE127" s="246"/>
      <c r="CF127" s="246"/>
      <c r="CG127" s="223"/>
      <c r="CH127" s="223"/>
      <c r="CI127" s="223"/>
      <c r="CJ127" s="245"/>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21"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26503</v>
      </c>
      <c r="AB128" s="1046"/>
      <c r="AC128" s="1046"/>
      <c r="AD128" s="1046"/>
      <c r="AE128" s="1047"/>
      <c r="AF128" s="1048">
        <v>25020</v>
      </c>
      <c r="AG128" s="1046"/>
      <c r="AH128" s="1046"/>
      <c r="AI128" s="1046"/>
      <c r="AJ128" s="1047"/>
      <c r="AK128" s="1048">
        <v>25020</v>
      </c>
      <c r="AL128" s="1046"/>
      <c r="AM128" s="1046"/>
      <c r="AN128" s="1046"/>
      <c r="AO128" s="1047"/>
      <c r="AP128" s="1049"/>
      <c r="AQ128" s="1050"/>
      <c r="AR128" s="1050"/>
      <c r="AS128" s="1050"/>
      <c r="AT128" s="1051"/>
      <c r="AU128" s="223"/>
      <c r="AV128" s="223"/>
      <c r="AW128" s="223"/>
      <c r="AX128" s="896" t="s">
        <v>465</v>
      </c>
      <c r="AY128" s="897"/>
      <c r="AZ128" s="897"/>
      <c r="BA128" s="897"/>
      <c r="BB128" s="897"/>
      <c r="BC128" s="897"/>
      <c r="BD128" s="897"/>
      <c r="BE128" s="898"/>
      <c r="BF128" s="1052" t="s">
        <v>122</v>
      </c>
      <c r="BG128" s="1053"/>
      <c r="BH128" s="1053"/>
      <c r="BI128" s="1053"/>
      <c r="BJ128" s="1053"/>
      <c r="BK128" s="1053"/>
      <c r="BL128" s="1054"/>
      <c r="BM128" s="1052">
        <v>13.25</v>
      </c>
      <c r="BN128" s="1053"/>
      <c r="BO128" s="1053"/>
      <c r="BP128" s="1053"/>
      <c r="BQ128" s="1053"/>
      <c r="BR128" s="1053"/>
      <c r="BS128" s="1054"/>
      <c r="BT128" s="1052">
        <v>20</v>
      </c>
      <c r="BU128" s="1053"/>
      <c r="BV128" s="1053"/>
      <c r="BW128" s="1053"/>
      <c r="BX128" s="1053"/>
      <c r="BY128" s="1053"/>
      <c r="BZ128" s="1076"/>
      <c r="CA128" s="246"/>
      <c r="CB128" s="246"/>
      <c r="CC128" s="246"/>
      <c r="CD128" s="246"/>
      <c r="CE128" s="246"/>
      <c r="CF128" s="246"/>
      <c r="CG128" s="223"/>
      <c r="CH128" s="223"/>
      <c r="CI128" s="223"/>
      <c r="CJ128" s="245"/>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21"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10742450</v>
      </c>
      <c r="AB129" s="959"/>
      <c r="AC129" s="959"/>
      <c r="AD129" s="959"/>
      <c r="AE129" s="960"/>
      <c r="AF129" s="961">
        <v>10540854</v>
      </c>
      <c r="AG129" s="959"/>
      <c r="AH129" s="959"/>
      <c r="AI129" s="959"/>
      <c r="AJ129" s="960"/>
      <c r="AK129" s="961">
        <v>10544303</v>
      </c>
      <c r="AL129" s="959"/>
      <c r="AM129" s="959"/>
      <c r="AN129" s="959"/>
      <c r="AO129" s="960"/>
      <c r="AP129" s="1073"/>
      <c r="AQ129" s="1074"/>
      <c r="AR129" s="1074"/>
      <c r="AS129" s="1074"/>
      <c r="AT129" s="1075"/>
      <c r="AU129" s="224"/>
      <c r="AV129" s="224"/>
      <c r="AW129" s="224"/>
      <c r="AX129" s="1065" t="s">
        <v>468</v>
      </c>
      <c r="AY129" s="923"/>
      <c r="AZ129" s="923"/>
      <c r="BA129" s="923"/>
      <c r="BB129" s="923"/>
      <c r="BC129" s="923"/>
      <c r="BD129" s="923"/>
      <c r="BE129" s="924"/>
      <c r="BF129" s="1066" t="s">
        <v>122</v>
      </c>
      <c r="BG129" s="1067"/>
      <c r="BH129" s="1067"/>
      <c r="BI129" s="1067"/>
      <c r="BJ129" s="1067"/>
      <c r="BK129" s="1067"/>
      <c r="BL129" s="1068"/>
      <c r="BM129" s="1066">
        <v>18.25</v>
      </c>
      <c r="BN129" s="1067"/>
      <c r="BO129" s="1067"/>
      <c r="BP129" s="1067"/>
      <c r="BQ129" s="1067"/>
      <c r="BR129" s="1067"/>
      <c r="BS129" s="1068"/>
      <c r="BT129" s="1066">
        <v>30</v>
      </c>
      <c r="BU129" s="1067"/>
      <c r="BV129" s="1067"/>
      <c r="BW129" s="1067"/>
      <c r="BX129" s="1067"/>
      <c r="BY129" s="1067"/>
      <c r="BZ129" s="10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1906304</v>
      </c>
      <c r="AB130" s="959"/>
      <c r="AC130" s="959"/>
      <c r="AD130" s="959"/>
      <c r="AE130" s="960"/>
      <c r="AF130" s="961">
        <v>1870918</v>
      </c>
      <c r="AG130" s="959"/>
      <c r="AH130" s="959"/>
      <c r="AI130" s="959"/>
      <c r="AJ130" s="960"/>
      <c r="AK130" s="961">
        <v>1884636</v>
      </c>
      <c r="AL130" s="959"/>
      <c r="AM130" s="959"/>
      <c r="AN130" s="959"/>
      <c r="AO130" s="960"/>
      <c r="AP130" s="1073"/>
      <c r="AQ130" s="1074"/>
      <c r="AR130" s="1074"/>
      <c r="AS130" s="1074"/>
      <c r="AT130" s="1075"/>
      <c r="AU130" s="224"/>
      <c r="AV130" s="224"/>
      <c r="AW130" s="224"/>
      <c r="AX130" s="1065" t="s">
        <v>471</v>
      </c>
      <c r="AY130" s="923"/>
      <c r="AZ130" s="923"/>
      <c r="BA130" s="923"/>
      <c r="BB130" s="923"/>
      <c r="BC130" s="923"/>
      <c r="BD130" s="923"/>
      <c r="BE130" s="924"/>
      <c r="BF130" s="1101">
        <v>7.7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8836146</v>
      </c>
      <c r="AB131" s="986"/>
      <c r="AC131" s="986"/>
      <c r="AD131" s="986"/>
      <c r="AE131" s="987"/>
      <c r="AF131" s="985">
        <v>8669936</v>
      </c>
      <c r="AG131" s="986"/>
      <c r="AH131" s="986"/>
      <c r="AI131" s="986"/>
      <c r="AJ131" s="987"/>
      <c r="AK131" s="985">
        <v>8659667</v>
      </c>
      <c r="AL131" s="986"/>
      <c r="AM131" s="986"/>
      <c r="AN131" s="986"/>
      <c r="AO131" s="987"/>
      <c r="AP131" s="1110"/>
      <c r="AQ131" s="1111"/>
      <c r="AR131" s="1111"/>
      <c r="AS131" s="1111"/>
      <c r="AT131" s="1112"/>
      <c r="AU131" s="224"/>
      <c r="AV131" s="224"/>
      <c r="AW131" s="224"/>
      <c r="AX131" s="1083" t="s">
        <v>473</v>
      </c>
      <c r="AY131" s="726"/>
      <c r="AZ131" s="726"/>
      <c r="BA131" s="726"/>
      <c r="BB131" s="726"/>
      <c r="BC131" s="726"/>
      <c r="BD131" s="726"/>
      <c r="BE131" s="1036"/>
      <c r="BF131" s="1084">
        <v>29.3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8.3021036549999998</v>
      </c>
      <c r="AB132" s="1097"/>
      <c r="AC132" s="1097"/>
      <c r="AD132" s="1097"/>
      <c r="AE132" s="1098"/>
      <c r="AF132" s="1099">
        <v>8.2644670040000001</v>
      </c>
      <c r="AG132" s="1097"/>
      <c r="AH132" s="1097"/>
      <c r="AI132" s="1097"/>
      <c r="AJ132" s="1098"/>
      <c r="AK132" s="1099">
        <v>6.7586663549999999</v>
      </c>
      <c r="AL132" s="1097"/>
      <c r="AM132" s="1097"/>
      <c r="AN132" s="1097"/>
      <c r="AO132" s="1098"/>
      <c r="AP132" s="1001"/>
      <c r="AQ132" s="1002"/>
      <c r="AR132" s="1002"/>
      <c r="AS132" s="1002"/>
      <c r="AT132" s="110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8.8000000000000007</v>
      </c>
      <c r="AB133" s="1080"/>
      <c r="AC133" s="1080"/>
      <c r="AD133" s="1080"/>
      <c r="AE133" s="1081"/>
      <c r="AF133" s="1079">
        <v>8.3000000000000007</v>
      </c>
      <c r="AG133" s="1080"/>
      <c r="AH133" s="1080"/>
      <c r="AI133" s="1080"/>
      <c r="AJ133" s="1081"/>
      <c r="AK133" s="1079">
        <v>7.7</v>
      </c>
      <c r="AL133" s="1080"/>
      <c r="AM133" s="1080"/>
      <c r="AN133" s="1080"/>
      <c r="AO133" s="1081"/>
      <c r="AP133" s="1028"/>
      <c r="AQ133" s="1029"/>
      <c r="AR133" s="1029"/>
      <c r="AS133" s="1029"/>
      <c r="AT133" s="108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OleBC7HGpK3EZr0MTdrlzMaMIoGphXAOZJORztOjpWR8NOFiuP35V84sDsq5QiOycgfhOkd1ERO5ikva4ziuog==" saltValue="UdBK2UVpIOjWXVP/SWCb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DH75" sqref="DH75"/>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477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tcdooEAqHXH1DetFy2GMmxMxmLdkTcXF/vO5YBFxnLXzDSnKYCwrB3vO5/10FrV/DsiqqdmgBZMHx6qrV6mS5w==" saltValue="1FFpy6fruBo2KydmcqZa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goIulUXPwSPWxDRX3ZHy/GSOCozstjPFdAxQAdgxoFiNnTpV6knhG9wUJ5TYAY1FkEad7k8f1sXMKvr3ObOrg==" saltValue="5ubBuBnu0KyoRXU8L5s+T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478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479</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480</v>
      </c>
      <c r="AP7" s="263"/>
      <c r="AQ7" s="264" t="s">
        <v>481</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482</v>
      </c>
      <c r="AQ8" s="270" t="s">
        <v>483</v>
      </c>
      <c r="AR8" s="271" t="s">
        <v>484</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6" t="s">
        <v>485</v>
      </c>
      <c r="AL9" s="1117"/>
      <c r="AM9" s="1117"/>
      <c r="AN9" s="1118"/>
      <c r="AO9" s="272">
        <v>2821641</v>
      </c>
      <c r="AP9" s="272">
        <v>87945</v>
      </c>
      <c r="AQ9" s="273">
        <v>107616</v>
      </c>
      <c r="AR9" s="274">
        <v>-18.3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6" t="s">
        <v>486</v>
      </c>
      <c r="AL10" s="1117"/>
      <c r="AM10" s="1117"/>
      <c r="AN10" s="1118"/>
      <c r="AO10" s="275">
        <v>40397</v>
      </c>
      <c r="AP10" s="275">
        <v>1259</v>
      </c>
      <c r="AQ10" s="276">
        <v>10095</v>
      </c>
      <c r="AR10" s="277">
        <v>-87.5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6" t="s">
        <v>487</v>
      </c>
      <c r="AL11" s="1117"/>
      <c r="AM11" s="1117"/>
      <c r="AN11" s="1118"/>
      <c r="AO11" s="275">
        <v>45652</v>
      </c>
      <c r="AP11" s="275">
        <v>1423</v>
      </c>
      <c r="AQ11" s="276">
        <v>1704</v>
      </c>
      <c r="AR11" s="277">
        <v>-16.5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6" t="s">
        <v>488</v>
      </c>
      <c r="AL12" s="1117"/>
      <c r="AM12" s="1117"/>
      <c r="AN12" s="1118"/>
      <c r="AO12" s="275" t="s">
        <v>489</v>
      </c>
      <c r="AP12" s="275" t="s">
        <v>489</v>
      </c>
      <c r="AQ12" s="276">
        <v>7</v>
      </c>
      <c r="AR12" s="277" t="s">
        <v>489</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6" t="s">
        <v>490</v>
      </c>
      <c r="AL13" s="1117"/>
      <c r="AM13" s="1117"/>
      <c r="AN13" s="1118"/>
      <c r="AO13" s="275">
        <v>59497</v>
      </c>
      <c r="AP13" s="275">
        <v>1854</v>
      </c>
      <c r="AQ13" s="276">
        <v>4110</v>
      </c>
      <c r="AR13" s="277">
        <v>-54.9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6" t="s">
        <v>491</v>
      </c>
      <c r="AL14" s="1117"/>
      <c r="AM14" s="1117"/>
      <c r="AN14" s="1118"/>
      <c r="AO14" s="275">
        <v>56497</v>
      </c>
      <c r="AP14" s="275">
        <v>1761</v>
      </c>
      <c r="AQ14" s="276">
        <v>2451</v>
      </c>
      <c r="AR14" s="277">
        <v>-28.2</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9" t="s">
        <v>492</v>
      </c>
      <c r="AL15" s="1120"/>
      <c r="AM15" s="1120"/>
      <c r="AN15" s="1121"/>
      <c r="AO15" s="275">
        <v>-157743</v>
      </c>
      <c r="AP15" s="275">
        <v>-4917</v>
      </c>
      <c r="AQ15" s="276">
        <v>-6399</v>
      </c>
      <c r="AR15" s="277">
        <v>-23.2</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9" t="s">
        <v>177</v>
      </c>
      <c r="AL16" s="1120"/>
      <c r="AM16" s="1120"/>
      <c r="AN16" s="1121"/>
      <c r="AO16" s="275">
        <v>2865941</v>
      </c>
      <c r="AP16" s="275">
        <v>89326</v>
      </c>
      <c r="AQ16" s="276">
        <v>119584</v>
      </c>
      <c r="AR16" s="277">
        <v>-25.3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493</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494</v>
      </c>
      <c r="AP20" s="284" t="s">
        <v>495</v>
      </c>
      <c r="AQ20" s="285" t="s">
        <v>496</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22" t="s">
        <v>497</v>
      </c>
      <c r="AL21" s="1123"/>
      <c r="AM21" s="1123"/>
      <c r="AN21" s="1124"/>
      <c r="AO21" s="288">
        <v>9.19</v>
      </c>
      <c r="AP21" s="289">
        <v>10.86</v>
      </c>
      <c r="AQ21" s="290">
        <v>-1.67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22" t="s">
        <v>498</v>
      </c>
      <c r="AL22" s="1123"/>
      <c r="AM22" s="1123"/>
      <c r="AN22" s="1124"/>
      <c r="AO22" s="293">
        <v>93.6</v>
      </c>
      <c r="AP22" s="294">
        <v>97.3</v>
      </c>
      <c r="AQ22" s="295">
        <v>-3.7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58"/>
    </row>
    <row r="27" spans="1:46" x14ac:dyDescent="0.15">
      <c r="A27" s="300"/>
      <c r="AO27" s="253"/>
      <c r="AP27" s="253"/>
      <c r="AQ27" s="253"/>
      <c r="AR27" s="253"/>
      <c r="AS27" s="253"/>
      <c r="AT27" s="253"/>
    </row>
    <row r="28" spans="1:46" ht="17.25" x14ac:dyDescent="0.15">
      <c r="A28" s="254" t="s">
        <v>500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501</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480</v>
      </c>
      <c r="AP30" s="263"/>
      <c r="AQ30" s="264" t="s">
        <v>481</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482</v>
      </c>
      <c r="AQ31" s="270" t="s">
        <v>483</v>
      </c>
      <c r="AR31" s="271" t="s">
        <v>484</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30" t="s">
        <v>502</v>
      </c>
      <c r="AL32" s="1131"/>
      <c r="AM32" s="1131"/>
      <c r="AN32" s="1132"/>
      <c r="AO32" s="303">
        <v>1779161</v>
      </c>
      <c r="AP32" s="303">
        <v>55453</v>
      </c>
      <c r="AQ32" s="304">
        <v>75090</v>
      </c>
      <c r="AR32" s="305">
        <v>-26.2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30" t="s">
        <v>503</v>
      </c>
      <c r="AL33" s="1131"/>
      <c r="AM33" s="1131"/>
      <c r="AN33" s="1132"/>
      <c r="AO33" s="303" t="s">
        <v>489</v>
      </c>
      <c r="AP33" s="303" t="s">
        <v>489</v>
      </c>
      <c r="AQ33" s="304" t="s">
        <v>489</v>
      </c>
      <c r="AR33" s="305" t="s">
        <v>489</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30" t="s">
        <v>504</v>
      </c>
      <c r="AL34" s="1131"/>
      <c r="AM34" s="1131"/>
      <c r="AN34" s="1132"/>
      <c r="AO34" s="303" t="s">
        <v>489</v>
      </c>
      <c r="AP34" s="303" t="s">
        <v>489</v>
      </c>
      <c r="AQ34" s="304">
        <v>1</v>
      </c>
      <c r="AR34" s="305" t="s">
        <v>489</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30" t="s">
        <v>505</v>
      </c>
      <c r="AL35" s="1131"/>
      <c r="AM35" s="1131"/>
      <c r="AN35" s="1132"/>
      <c r="AO35" s="303">
        <v>701537</v>
      </c>
      <c r="AP35" s="303">
        <v>21866</v>
      </c>
      <c r="AQ35" s="304">
        <v>17211</v>
      </c>
      <c r="AR35" s="305">
        <v>27</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30" t="s">
        <v>506</v>
      </c>
      <c r="AL36" s="1131"/>
      <c r="AM36" s="1131"/>
      <c r="AN36" s="1132"/>
      <c r="AO36" s="303">
        <v>14236</v>
      </c>
      <c r="AP36" s="303">
        <v>444</v>
      </c>
      <c r="AQ36" s="304">
        <v>2478</v>
      </c>
      <c r="AR36" s="305">
        <v>-82.1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30" t="s">
        <v>507</v>
      </c>
      <c r="AL37" s="1131"/>
      <c r="AM37" s="1131"/>
      <c r="AN37" s="1132"/>
      <c r="AO37" s="303" t="s">
        <v>489</v>
      </c>
      <c r="AP37" s="303" t="s">
        <v>489</v>
      </c>
      <c r="AQ37" s="304">
        <v>654</v>
      </c>
      <c r="AR37" s="305" t="s">
        <v>489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3" t="s">
        <v>508</v>
      </c>
      <c r="AL38" s="1134"/>
      <c r="AM38" s="1134"/>
      <c r="AN38" s="1135"/>
      <c r="AO38" s="306" t="s">
        <v>489</v>
      </c>
      <c r="AP38" s="306" t="s">
        <v>489</v>
      </c>
      <c r="AQ38" s="307">
        <v>4</v>
      </c>
      <c r="AR38" s="295" t="s">
        <v>489</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3" t="s">
        <v>509</v>
      </c>
      <c r="AL39" s="1134"/>
      <c r="AM39" s="1134"/>
      <c r="AN39" s="1135"/>
      <c r="AO39" s="303">
        <v>-25020</v>
      </c>
      <c r="AP39" s="303">
        <v>-780</v>
      </c>
      <c r="AQ39" s="304">
        <v>-3502</v>
      </c>
      <c r="AR39" s="305">
        <v>-77.7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30" t="s">
        <v>510</v>
      </c>
      <c r="AL40" s="1131"/>
      <c r="AM40" s="1131"/>
      <c r="AN40" s="1132"/>
      <c r="AO40" s="303">
        <v>-1884636</v>
      </c>
      <c r="AP40" s="303">
        <v>-58741</v>
      </c>
      <c r="AQ40" s="304">
        <v>-63750</v>
      </c>
      <c r="AR40" s="305">
        <v>-7.9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6" t="s">
        <v>287</v>
      </c>
      <c r="AL41" s="1137"/>
      <c r="AM41" s="1137"/>
      <c r="AN41" s="1138"/>
      <c r="AO41" s="303">
        <v>585278</v>
      </c>
      <c r="AP41" s="303">
        <v>18242</v>
      </c>
      <c r="AQ41" s="304">
        <v>28185</v>
      </c>
      <c r="AR41" s="305">
        <v>-35.299999999999997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511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512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5" t="s">
        <v>480</v>
      </c>
      <c r="AN49" s="1127" t="s">
        <v>513</v>
      </c>
      <c r="AO49" s="1128"/>
      <c r="AP49" s="1128"/>
      <c r="AQ49" s="1128"/>
      <c r="AR49" s="112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6"/>
      <c r="AN50" s="319" t="s">
        <v>514</v>
      </c>
      <c r="AO50" s="320" t="s">
        <v>515</v>
      </c>
      <c r="AP50" s="321" t="s">
        <v>516</v>
      </c>
      <c r="AQ50" s="322" t="s">
        <v>517</v>
      </c>
      <c r="AR50" s="323" t="s">
        <v>518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519</v>
      </c>
      <c r="AL51" s="316"/>
      <c r="AM51" s="324">
        <v>1211719</v>
      </c>
      <c r="AN51" s="325">
        <v>35375</v>
      </c>
      <c r="AO51" s="326">
        <v>0.3</v>
      </c>
      <c r="AP51" s="327">
        <v>94081</v>
      </c>
      <c r="AQ51" s="328">
        <v>10.5</v>
      </c>
      <c r="AR51" s="329">
        <v>-10.199999999999999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520</v>
      </c>
      <c r="AM52" s="332">
        <v>902848</v>
      </c>
      <c r="AN52" s="333">
        <v>26357</v>
      </c>
      <c r="AO52" s="334">
        <v>8.4</v>
      </c>
      <c r="AP52" s="335">
        <v>48949</v>
      </c>
      <c r="AQ52" s="336">
        <v>11.5</v>
      </c>
      <c r="AR52" s="337">
        <v>-3.1</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521</v>
      </c>
      <c r="AL53" s="316"/>
      <c r="AM53" s="324">
        <v>1733799</v>
      </c>
      <c r="AN53" s="325">
        <v>51638</v>
      </c>
      <c r="AO53" s="326">
        <v>46</v>
      </c>
      <c r="AP53" s="327">
        <v>92632</v>
      </c>
      <c r="AQ53" s="328">
        <v>-1.5</v>
      </c>
      <c r="AR53" s="329">
        <v>47.5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520</v>
      </c>
      <c r="AM54" s="332">
        <v>1052869</v>
      </c>
      <c r="AN54" s="333">
        <v>31358</v>
      </c>
      <c r="AO54" s="334">
        <v>19</v>
      </c>
      <c r="AP54" s="335">
        <v>47978</v>
      </c>
      <c r="AQ54" s="336">
        <v>-2</v>
      </c>
      <c r="AR54" s="337">
        <v>21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522</v>
      </c>
      <c r="AL55" s="316"/>
      <c r="AM55" s="324">
        <v>785610</v>
      </c>
      <c r="AN55" s="325">
        <v>23821</v>
      </c>
      <c r="AO55" s="326">
        <v>-53.9</v>
      </c>
      <c r="AP55" s="327">
        <v>96469</v>
      </c>
      <c r="AQ55" s="328">
        <v>4.0999999999999996</v>
      </c>
      <c r="AR55" s="329">
        <v>-58</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520</v>
      </c>
      <c r="AM56" s="332">
        <v>593295</v>
      </c>
      <c r="AN56" s="333">
        <v>17990</v>
      </c>
      <c r="AO56" s="334">
        <v>-42.6</v>
      </c>
      <c r="AP56" s="335">
        <v>49775</v>
      </c>
      <c r="AQ56" s="336">
        <v>3.7</v>
      </c>
      <c r="AR56" s="337">
        <v>-46.3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523</v>
      </c>
      <c r="AL57" s="316"/>
      <c r="AM57" s="324">
        <v>1626769</v>
      </c>
      <c r="AN57" s="325">
        <v>49928</v>
      </c>
      <c r="AO57" s="326">
        <v>109.6</v>
      </c>
      <c r="AP57" s="327">
        <v>85743</v>
      </c>
      <c r="AQ57" s="328">
        <v>-11.1</v>
      </c>
      <c r="AR57" s="329">
        <v>120.7</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520</v>
      </c>
      <c r="AM58" s="332">
        <v>1276752</v>
      </c>
      <c r="AN58" s="333">
        <v>39186</v>
      </c>
      <c r="AO58" s="334">
        <v>117.8</v>
      </c>
      <c r="AP58" s="335">
        <v>45231</v>
      </c>
      <c r="AQ58" s="336">
        <v>-9.1</v>
      </c>
      <c r="AR58" s="337">
        <v>126.9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524</v>
      </c>
      <c r="AL59" s="316"/>
      <c r="AM59" s="324">
        <v>2804535</v>
      </c>
      <c r="AN59" s="325">
        <v>87412</v>
      </c>
      <c r="AO59" s="326">
        <v>75.099999999999994</v>
      </c>
      <c r="AP59" s="327">
        <v>92509</v>
      </c>
      <c r="AQ59" s="328">
        <v>7.9</v>
      </c>
      <c r="AR59" s="329">
        <v>67.2</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520</v>
      </c>
      <c r="AM60" s="332">
        <v>2491922</v>
      </c>
      <c r="AN60" s="333">
        <v>77669</v>
      </c>
      <c r="AO60" s="334">
        <v>98.2</v>
      </c>
      <c r="AP60" s="335">
        <v>52274</v>
      </c>
      <c r="AQ60" s="336">
        <v>15.6</v>
      </c>
      <c r="AR60" s="337">
        <v>82.6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525</v>
      </c>
      <c r="AL61" s="338"/>
      <c r="AM61" s="339">
        <v>1632486</v>
      </c>
      <c r="AN61" s="340">
        <v>49635</v>
      </c>
      <c r="AO61" s="341">
        <v>35.4</v>
      </c>
      <c r="AP61" s="342">
        <v>92287</v>
      </c>
      <c r="AQ61" s="343">
        <v>2</v>
      </c>
      <c r="AR61" s="329">
        <v>33.4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520</v>
      </c>
      <c r="AM62" s="332">
        <v>1263537</v>
      </c>
      <c r="AN62" s="333">
        <v>38512</v>
      </c>
      <c r="AO62" s="334">
        <v>40.200000000000003</v>
      </c>
      <c r="AP62" s="335">
        <v>48841</v>
      </c>
      <c r="AQ62" s="336">
        <v>3.9</v>
      </c>
      <c r="AR62" s="337">
        <v>36.299999999999997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1kv9hGZCtsc3bXcaRm+Om4a0I2H6Vai79tWoens+Wponpy9Xe02p+KIkvSyNfOI+iEPdhdL5gxQuJxPwI1OGgQ==" saltValue="wg1FW36QxEfe5+pYgB/7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477</v>
      </c>
    </row>
    <row r="120" spans="125:125" ht="13.5" hidden="1" customHeight="1" x14ac:dyDescent="0.15"/>
    <row r="121" spans="125:125" ht="13.5" hidden="1" customHeight="1" x14ac:dyDescent="0.15">
      <c r="DU121" s="250"/>
    </row>
  </sheetData>
  <sheetProtection algorithmName="SHA-512" hashValue="OKFvaQuyCtnbmaMYMEgx9isk6tyKJ09hdRMx/rB+pQdF3MU44FFpl0O4Wl1Uu5VE+1iWhe5C+/edY4ik8wMmqQ==" saltValue="Ihc7kQb4CzC7f0vRabaBcg=="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G85"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477</v>
      </c>
    </row>
  </sheetData>
  <sheetProtection algorithmName="SHA-512" hashValue="7me+2l5jOaP4xsNJBtaYtIJDP4tCzUOfkCHXpB+FNml4ETvK4Tbs/Fm3pXvzO6rVMuHH2caWzDg/yPxqjF7H0Q==" saltValue="0wpVMvavYtgWzjBaH1G65g=="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Normal="100" zoomScaleSheetLayoutView="100" workbookViewId="0">
      <selection activeCell="F47" sqref="F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11.63</v>
      </c>
      <c r="G47" s="12">
        <v>11.35</v>
      </c>
      <c r="H47" s="12">
        <v>20.010000000000002</v>
      </c>
      <c r="I47" s="12">
        <v>26.11</v>
      </c>
      <c r="J47" s="13">
        <v>28.93</v>
      </c>
    </row>
    <row r="48" spans="2:10" ht="57.75" customHeight="1" x14ac:dyDescent="0.15">
      <c r="B48" s="14"/>
      <c r="C48" s="1141" t="s">
        <v>4</v>
      </c>
      <c r="D48" s="1141"/>
      <c r="E48" s="1142"/>
      <c r="F48" s="15">
        <v>5.92</v>
      </c>
      <c r="G48" s="16">
        <v>9</v>
      </c>
      <c r="H48" s="16">
        <v>9.39</v>
      </c>
      <c r="I48" s="16">
        <v>7.63</v>
      </c>
      <c r="J48" s="17">
        <v>6.74</v>
      </c>
    </row>
    <row r="49" spans="2:10" ht="57.75" customHeight="1" thickBot="1" x14ac:dyDescent="0.2">
      <c r="B49" s="18"/>
      <c r="C49" s="1143" t="s">
        <v>5</v>
      </c>
      <c r="D49" s="1143"/>
      <c r="E49" s="1144"/>
      <c r="F49" s="19" t="s">
        <v>532</v>
      </c>
      <c r="G49" s="20">
        <v>3.24</v>
      </c>
      <c r="H49" s="20">
        <v>9.92</v>
      </c>
      <c r="I49" s="20">
        <v>3.78</v>
      </c>
      <c r="J49" s="21">
        <v>1.95</v>
      </c>
    </row>
    <row r="50" spans="2:10" x14ac:dyDescent="0.15"/>
  </sheetData>
  <sheetProtection algorithmName="SHA-512" hashValue="bmcjmkwFHX6DDxx983i8QU5RjxLVWlYVMsoL4NiyAmfwYbkre3ZLLLVkIFizoOA7Qxv3LfGMrIS3uXDhUpk5dQ==" saltValue="wzm5ADR8q+dlSlHEP2Bh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7.43</v>
      </c>
      <c r="G34" s="33">
        <v>8.07</v>
      </c>
      <c r="H34" s="33">
        <v>8.68</v>
      </c>
      <c r="I34" s="33">
        <v>8.81</v>
      </c>
      <c r="J34" s="34">
        <v>7.16</v>
      </c>
      <c r="K34" s="22"/>
      <c r="L34" s="22"/>
      <c r="M34" s="22"/>
      <c r="N34" s="22"/>
      <c r="O34" s="22"/>
      <c r="P34" s="22"/>
    </row>
    <row r="35" spans="1:16" ht="39" customHeight="1" x14ac:dyDescent="0.15">
      <c r="A35" s="22"/>
      <c r="B35" s="35"/>
      <c r="C35" s="1145" t="s">
        <v>534</v>
      </c>
      <c r="D35" s="1146"/>
      <c r="E35" s="1147"/>
      <c r="F35" s="36" t="s">
        <v>489</v>
      </c>
      <c r="G35" s="37">
        <v>6.52</v>
      </c>
      <c r="H35" s="37">
        <v>6.46</v>
      </c>
      <c r="I35" s="37">
        <v>6.71</v>
      </c>
      <c r="J35" s="38">
        <v>6.97</v>
      </c>
      <c r="K35" s="22"/>
      <c r="L35" s="22"/>
      <c r="M35" s="22"/>
      <c r="N35" s="22"/>
      <c r="O35" s="22"/>
      <c r="P35" s="22"/>
    </row>
    <row r="36" spans="1:16" ht="39" customHeight="1" x14ac:dyDescent="0.15">
      <c r="A36" s="22"/>
      <c r="B36" s="35"/>
      <c r="C36" s="1145" t="s">
        <v>535</v>
      </c>
      <c r="D36" s="1146"/>
      <c r="E36" s="1147"/>
      <c r="F36" s="36">
        <v>5.66</v>
      </c>
      <c r="G36" s="37">
        <v>8.6300000000000008</v>
      </c>
      <c r="H36" s="37">
        <v>9.11</v>
      </c>
      <c r="I36" s="37">
        <v>7.38</v>
      </c>
      <c r="J36" s="38">
        <v>6.71</v>
      </c>
      <c r="K36" s="22"/>
      <c r="L36" s="22"/>
      <c r="M36" s="22"/>
      <c r="N36" s="22"/>
      <c r="O36" s="22"/>
      <c r="P36" s="22"/>
    </row>
    <row r="37" spans="1:16" ht="39" customHeight="1" x14ac:dyDescent="0.15">
      <c r="A37" s="22"/>
      <c r="B37" s="35"/>
      <c r="C37" s="1145" t="s">
        <v>536</v>
      </c>
      <c r="D37" s="1146"/>
      <c r="E37" s="1147"/>
      <c r="F37" s="36">
        <v>1.8</v>
      </c>
      <c r="G37" s="37">
        <v>1.81</v>
      </c>
      <c r="H37" s="37">
        <v>3.11</v>
      </c>
      <c r="I37" s="37">
        <v>1.78</v>
      </c>
      <c r="J37" s="38">
        <v>0.3</v>
      </c>
      <c r="K37" s="22"/>
      <c r="L37" s="22"/>
      <c r="M37" s="22"/>
      <c r="N37" s="22"/>
      <c r="O37" s="22"/>
      <c r="P37" s="22"/>
    </row>
    <row r="38" spans="1:16" ht="39" customHeight="1" x14ac:dyDescent="0.15">
      <c r="A38" s="22"/>
      <c r="B38" s="35"/>
      <c r="C38" s="1145" t="s">
        <v>537</v>
      </c>
      <c r="D38" s="1146"/>
      <c r="E38" s="1147"/>
      <c r="F38" s="36">
        <v>2.82</v>
      </c>
      <c r="G38" s="37">
        <v>2.77</v>
      </c>
      <c r="H38" s="37">
        <v>3.27</v>
      </c>
      <c r="I38" s="37">
        <v>4</v>
      </c>
      <c r="J38" s="38">
        <v>0.24</v>
      </c>
      <c r="K38" s="22"/>
      <c r="L38" s="22"/>
      <c r="M38" s="22"/>
      <c r="N38" s="22"/>
      <c r="O38" s="22"/>
      <c r="P38" s="22"/>
    </row>
    <row r="39" spans="1:16" ht="39" customHeight="1" x14ac:dyDescent="0.15">
      <c r="A39" s="22"/>
      <c r="B39" s="35"/>
      <c r="C39" s="1145" t="s">
        <v>538</v>
      </c>
      <c r="D39" s="1146"/>
      <c r="E39" s="1147"/>
      <c r="F39" s="36">
        <v>0.1</v>
      </c>
      <c r="G39" s="37">
        <v>0.12</v>
      </c>
      <c r="H39" s="37">
        <v>0.11</v>
      </c>
      <c r="I39" s="37">
        <v>0.19</v>
      </c>
      <c r="J39" s="38">
        <v>0.18</v>
      </c>
      <c r="K39" s="22"/>
      <c r="L39" s="22"/>
      <c r="M39" s="22"/>
      <c r="N39" s="22"/>
      <c r="O39" s="22"/>
      <c r="P39" s="22"/>
    </row>
    <row r="40" spans="1:16" ht="39" customHeight="1" x14ac:dyDescent="0.15">
      <c r="A40" s="22"/>
      <c r="B40" s="35"/>
      <c r="C40" s="1145" t="s">
        <v>539</v>
      </c>
      <c r="D40" s="1146"/>
      <c r="E40" s="1147"/>
      <c r="F40" s="36">
        <v>0.02</v>
      </c>
      <c r="G40" s="37">
        <v>0.06</v>
      </c>
      <c r="H40" s="37">
        <v>0.05</v>
      </c>
      <c r="I40" s="37">
        <v>0.03</v>
      </c>
      <c r="J40" s="38">
        <v>0.02</v>
      </c>
      <c r="K40" s="22"/>
      <c r="L40" s="22"/>
      <c r="M40" s="22"/>
      <c r="N40" s="22"/>
      <c r="O40" s="22"/>
      <c r="P40" s="22"/>
    </row>
    <row r="41" spans="1:16" ht="39" customHeight="1" x14ac:dyDescent="0.15">
      <c r="A41" s="22"/>
      <c r="B41" s="35"/>
      <c r="C41" s="1145" t="s">
        <v>540</v>
      </c>
      <c r="D41" s="1146"/>
      <c r="E41" s="1147"/>
      <c r="F41" s="36">
        <v>0</v>
      </c>
      <c r="G41" s="37">
        <v>7.0000000000000007E-2</v>
      </c>
      <c r="H41" s="37">
        <v>0.02</v>
      </c>
      <c r="I41" s="37">
        <v>0.01</v>
      </c>
      <c r="J41" s="38">
        <v>0</v>
      </c>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v>5.32</v>
      </c>
      <c r="G43" s="42">
        <v>4.04</v>
      </c>
      <c r="H43" s="42">
        <v>2.97</v>
      </c>
      <c r="I43" s="42">
        <v>0.94</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ApKQXGRji94QVuXNTwzlHkghzkl85z6Phn+5O3sG23FYrhawLcn1RNqJPOUENrnnDfYCTIlwCYxb0yHIX62/g==" saltValue="9Y5i1LHPsDApFR3YQuRm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0" zoomScaleSheetLayoutView="55" workbookViewId="0">
      <selection activeCell="N62" sqref="N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1621</v>
      </c>
      <c r="L45" s="60">
        <v>1652</v>
      </c>
      <c r="M45" s="60">
        <v>1738</v>
      </c>
      <c r="N45" s="60">
        <v>1740</v>
      </c>
      <c r="O45" s="61">
        <v>1779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923</v>
      </c>
      <c r="L48" s="64">
        <v>799</v>
      </c>
      <c r="M48" s="64">
        <v>791</v>
      </c>
      <c r="N48" s="64">
        <v>750</v>
      </c>
      <c r="O48" s="65">
        <v>702</v>
      </c>
      <c r="P48" s="48"/>
      <c r="Q48" s="48"/>
      <c r="R48" s="48"/>
      <c r="S48" s="48"/>
      <c r="T48" s="48"/>
      <c r="U48" s="48"/>
    </row>
    <row r="49" spans="1:21" ht="30.75" customHeight="1" x14ac:dyDescent="0.15">
      <c r="A49" s="48"/>
      <c r="B49" s="1155"/>
      <c r="C49" s="1156"/>
      <c r="D49" s="62"/>
      <c r="E49" s="1161" t="s">
        <v>14</v>
      </c>
      <c r="F49" s="1161"/>
      <c r="G49" s="1161"/>
      <c r="H49" s="1161"/>
      <c r="I49" s="1161"/>
      <c r="J49" s="1162"/>
      <c r="K49" s="63">
        <v>163</v>
      </c>
      <c r="L49" s="64">
        <v>160</v>
      </c>
      <c r="M49" s="64">
        <v>137</v>
      </c>
      <c r="N49" s="64">
        <v>122</v>
      </c>
      <c r="O49" s="65">
        <v>14</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1934</v>
      </c>
      <c r="L52" s="64">
        <v>1885</v>
      </c>
      <c r="M52" s="64">
        <v>1933</v>
      </c>
      <c r="N52" s="64">
        <v>1897</v>
      </c>
      <c r="O52" s="65">
        <v>1910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773</v>
      </c>
      <c r="L53" s="69">
        <v>726</v>
      </c>
      <c r="M53" s="69">
        <v>733</v>
      </c>
      <c r="N53" s="69">
        <v>715</v>
      </c>
      <c r="O53" s="70">
        <v>585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355" t="s">
        <v>562</v>
      </c>
      <c r="L58" s="356" t="s">
        <v>562</v>
      </c>
      <c r="M58" s="356" t="s">
        <v>562</v>
      </c>
      <c r="N58" s="356" t="s">
        <v>562</v>
      </c>
      <c r="O58" s="357" t="s">
        <v>562</v>
      </c>
    </row>
    <row r="59" spans="1:21" ht="31.5" customHeight="1" x14ac:dyDescent="0.15">
      <c r="B59" s="1171"/>
      <c r="C59" s="1172"/>
      <c r="D59" s="1178" t="s">
        <v>26</v>
      </c>
      <c r="E59" s="1179"/>
      <c r="F59" s="1179"/>
      <c r="G59" s="1179"/>
      <c r="H59" s="1179"/>
      <c r="I59" s="1179"/>
      <c r="J59" s="1180"/>
      <c r="K59" s="358" t="s">
        <v>562</v>
      </c>
      <c r="L59" s="359" t="s">
        <v>562</v>
      </c>
      <c r="M59" s="359" t="s">
        <v>562</v>
      </c>
      <c r="N59" s="359" t="s">
        <v>562</v>
      </c>
      <c r="O59" s="360" t="s">
        <v>562</v>
      </c>
    </row>
    <row r="60" spans="1:21" ht="31.5" customHeight="1" thickBot="1" x14ac:dyDescent="0.2">
      <c r="B60" s="1173"/>
      <c r="C60" s="1174"/>
      <c r="D60" s="1181" t="s">
        <v>27</v>
      </c>
      <c r="E60" s="1182"/>
      <c r="F60" s="1182"/>
      <c r="G60" s="1182"/>
      <c r="H60" s="1182"/>
      <c r="I60" s="1182"/>
      <c r="J60" s="1183"/>
      <c r="K60" s="361" t="s">
        <v>562</v>
      </c>
      <c r="L60" s="362" t="s">
        <v>562</v>
      </c>
      <c r="M60" s="362" t="s">
        <v>562</v>
      </c>
      <c r="N60" s="362" t="s">
        <v>562</v>
      </c>
      <c r="O60" s="363" t="s">
        <v>562</v>
      </c>
    </row>
    <row r="61" spans="1:21" ht="24" customHeight="1" x14ac:dyDescent="0.15">
      <c r="B61" s="83"/>
      <c r="C61" s="83"/>
      <c r="D61" s="84" t="s">
        <v>28</v>
      </c>
      <c r="E61" s="85"/>
      <c r="F61" s="85"/>
      <c r="G61" s="85"/>
      <c r="H61" s="85"/>
      <c r="I61" s="85"/>
      <c r="J61" s="85"/>
      <c r="K61" s="85"/>
      <c r="L61" s="85"/>
      <c r="M61" s="85"/>
      <c r="N61" s="85"/>
      <c r="O61" s="85"/>
    </row>
    <row r="62" spans="1:21" ht="24" customHeight="1" x14ac:dyDescent="0.15">
      <c r="B62" s="86"/>
      <c r="C62" s="86"/>
      <c r="D62" s="84" t="s">
        <v>29</v>
      </c>
      <c r="E62" s="85"/>
      <c r="F62" s="85"/>
      <c r="G62" s="85"/>
      <c r="H62" s="85"/>
      <c r="I62" s="85"/>
      <c r="J62" s="85"/>
      <c r="K62" s="85"/>
      <c r="L62" s="85"/>
      <c r="M62" s="85"/>
      <c r="N62" s="85"/>
      <c r="O62" s="85"/>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SSSoKaPwcsDDx6D7F0s8WwCg/Fznm44BteD0sD6Xq57p1KWAgeBIt4NX+MmnDhT4X3SmxnkYIeJaq2EY34D7w==" saltValue="Qyfd+JGfvRKZh64EieTw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election activeCell="I53" sqref="I53"/>
    </sheetView>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7</v>
      </c>
    </row>
    <row r="40" spans="2:13" ht="27.75" customHeight="1" thickBot="1" x14ac:dyDescent="0.2">
      <c r="B40" s="89" t="s">
        <v>8</v>
      </c>
      <c r="C40" s="90"/>
      <c r="D40" s="90"/>
      <c r="E40" s="91"/>
      <c r="F40" s="91"/>
      <c r="G40" s="91"/>
      <c r="H40" s="92" t="s">
        <v>2</v>
      </c>
      <c r="I40" s="93" t="s">
        <v>527</v>
      </c>
      <c r="J40" s="94" t="s">
        <v>528</v>
      </c>
      <c r="K40" s="94" t="s">
        <v>529</v>
      </c>
      <c r="L40" s="94" t="s">
        <v>530</v>
      </c>
      <c r="M40" s="95" t="s">
        <v>531</v>
      </c>
    </row>
    <row r="41" spans="2:13" ht="27.75" customHeight="1" x14ac:dyDescent="0.15">
      <c r="B41" s="1184" t="s">
        <v>30</v>
      </c>
      <c r="C41" s="1185"/>
      <c r="D41" s="96"/>
      <c r="E41" s="1190" t="s">
        <v>31</v>
      </c>
      <c r="F41" s="1190"/>
      <c r="G41" s="1190"/>
      <c r="H41" s="1191"/>
      <c r="I41" s="346">
        <v>17644</v>
      </c>
      <c r="J41" s="347">
        <v>17267</v>
      </c>
      <c r="K41" s="347">
        <v>16504</v>
      </c>
      <c r="L41" s="347">
        <v>16478</v>
      </c>
      <c r="M41" s="348">
        <v>16702</v>
      </c>
    </row>
    <row r="42" spans="2:13" ht="27.75" customHeight="1" x14ac:dyDescent="0.15">
      <c r="B42" s="1186"/>
      <c r="C42" s="1187"/>
      <c r="D42" s="97"/>
      <c r="E42" s="1192" t="s">
        <v>32</v>
      </c>
      <c r="F42" s="1192"/>
      <c r="G42" s="1192"/>
      <c r="H42" s="1193"/>
      <c r="I42" s="349" t="s">
        <v>489</v>
      </c>
      <c r="J42" s="350" t="s">
        <v>489</v>
      </c>
      <c r="K42" s="350" t="s">
        <v>489</v>
      </c>
      <c r="L42" s="350" t="s">
        <v>489</v>
      </c>
      <c r="M42" s="351">
        <v>226</v>
      </c>
    </row>
    <row r="43" spans="2:13" ht="27.75" customHeight="1" x14ac:dyDescent="0.15">
      <c r="B43" s="1186"/>
      <c r="C43" s="1187"/>
      <c r="D43" s="97"/>
      <c r="E43" s="1192" t="s">
        <v>33</v>
      </c>
      <c r="F43" s="1192"/>
      <c r="G43" s="1192"/>
      <c r="H43" s="1193"/>
      <c r="I43" s="349">
        <v>12641</v>
      </c>
      <c r="J43" s="350">
        <v>12401</v>
      </c>
      <c r="K43" s="350">
        <v>12335</v>
      </c>
      <c r="L43" s="350">
        <v>12064</v>
      </c>
      <c r="M43" s="351">
        <v>11931</v>
      </c>
    </row>
    <row r="44" spans="2:13" ht="27.75" customHeight="1" x14ac:dyDescent="0.15">
      <c r="B44" s="1186"/>
      <c r="C44" s="1187"/>
      <c r="D44" s="97"/>
      <c r="E44" s="1192" t="s">
        <v>34</v>
      </c>
      <c r="F44" s="1192"/>
      <c r="G44" s="1192"/>
      <c r="H44" s="1193"/>
      <c r="I44" s="349">
        <v>550</v>
      </c>
      <c r="J44" s="350">
        <v>481</v>
      </c>
      <c r="K44" s="350">
        <v>465</v>
      </c>
      <c r="L44" s="350">
        <v>581</v>
      </c>
      <c r="M44" s="351">
        <v>557</v>
      </c>
    </row>
    <row r="45" spans="2:13" ht="27.75" customHeight="1" x14ac:dyDescent="0.15">
      <c r="B45" s="1186"/>
      <c r="C45" s="1187"/>
      <c r="D45" s="97"/>
      <c r="E45" s="1192" t="s">
        <v>35</v>
      </c>
      <c r="F45" s="1192"/>
      <c r="G45" s="1192"/>
      <c r="H45" s="1193"/>
      <c r="I45" s="349" t="s">
        <v>489</v>
      </c>
      <c r="J45" s="350" t="s">
        <v>489</v>
      </c>
      <c r="K45" s="350" t="s">
        <v>489</v>
      </c>
      <c r="L45" s="350">
        <v>107</v>
      </c>
      <c r="M45" s="351">
        <v>392</v>
      </c>
    </row>
    <row r="46" spans="2:13" ht="27.75" customHeight="1" x14ac:dyDescent="0.15">
      <c r="B46" s="1186"/>
      <c r="C46" s="1187"/>
      <c r="D46" s="98"/>
      <c r="E46" s="1192" t="s">
        <v>36</v>
      </c>
      <c r="F46" s="1192"/>
      <c r="G46" s="1192"/>
      <c r="H46" s="1193"/>
      <c r="I46" s="349" t="s">
        <v>489</v>
      </c>
      <c r="J46" s="350" t="s">
        <v>489</v>
      </c>
      <c r="K46" s="350" t="s">
        <v>489</v>
      </c>
      <c r="L46" s="350" t="s">
        <v>489</v>
      </c>
      <c r="M46" s="351" t="s">
        <v>489</v>
      </c>
    </row>
    <row r="47" spans="2:13" ht="27.75" customHeight="1" x14ac:dyDescent="0.15">
      <c r="B47" s="1186"/>
      <c r="C47" s="1187"/>
      <c r="D47" s="99"/>
      <c r="E47" s="1194" t="s">
        <v>37</v>
      </c>
      <c r="F47" s="1195"/>
      <c r="G47" s="1195"/>
      <c r="H47" s="1196"/>
      <c r="I47" s="349" t="s">
        <v>489</v>
      </c>
      <c r="J47" s="350" t="s">
        <v>489</v>
      </c>
      <c r="K47" s="350" t="s">
        <v>489</v>
      </c>
      <c r="L47" s="350" t="s">
        <v>489</v>
      </c>
      <c r="M47" s="351" t="s">
        <v>489</v>
      </c>
    </row>
    <row r="48" spans="2:13" ht="27.75" customHeight="1" x14ac:dyDescent="0.15">
      <c r="B48" s="1186"/>
      <c r="C48" s="1187"/>
      <c r="D48" s="97"/>
      <c r="E48" s="1192" t="s">
        <v>38</v>
      </c>
      <c r="F48" s="1192"/>
      <c r="G48" s="1192"/>
      <c r="H48" s="1193"/>
      <c r="I48" s="349" t="s">
        <v>489</v>
      </c>
      <c r="J48" s="350" t="s">
        <v>489</v>
      </c>
      <c r="K48" s="350" t="s">
        <v>489</v>
      </c>
      <c r="L48" s="350" t="s">
        <v>489</v>
      </c>
      <c r="M48" s="351" t="s">
        <v>489</v>
      </c>
    </row>
    <row r="49" spans="2:13" ht="27.75" customHeight="1" x14ac:dyDescent="0.15">
      <c r="B49" s="1188"/>
      <c r="C49" s="1189"/>
      <c r="D49" s="97"/>
      <c r="E49" s="1192" t="s">
        <v>39</v>
      </c>
      <c r="F49" s="1192"/>
      <c r="G49" s="1192"/>
      <c r="H49" s="1193"/>
      <c r="I49" s="349" t="s">
        <v>489</v>
      </c>
      <c r="J49" s="350" t="s">
        <v>489</v>
      </c>
      <c r="K49" s="350" t="s">
        <v>489</v>
      </c>
      <c r="L49" s="350" t="s">
        <v>489</v>
      </c>
      <c r="M49" s="351" t="s">
        <v>489</v>
      </c>
    </row>
    <row r="50" spans="2:13" ht="27.75" customHeight="1" x14ac:dyDescent="0.15">
      <c r="B50" s="1197" t="s">
        <v>40</v>
      </c>
      <c r="C50" s="1198"/>
      <c r="D50" s="100"/>
      <c r="E50" s="1192" t="s">
        <v>41</v>
      </c>
      <c r="F50" s="1192"/>
      <c r="G50" s="1192"/>
      <c r="H50" s="1193"/>
      <c r="I50" s="349">
        <v>5347</v>
      </c>
      <c r="J50" s="350">
        <v>4909</v>
      </c>
      <c r="K50" s="350">
        <v>6117</v>
      </c>
      <c r="L50" s="350">
        <v>6313</v>
      </c>
      <c r="M50" s="351">
        <v>7344</v>
      </c>
    </row>
    <row r="51" spans="2:13" ht="27.75" customHeight="1" x14ac:dyDescent="0.15">
      <c r="B51" s="1186"/>
      <c r="C51" s="1187"/>
      <c r="D51" s="97"/>
      <c r="E51" s="1192" t="s">
        <v>42</v>
      </c>
      <c r="F51" s="1192"/>
      <c r="G51" s="1192"/>
      <c r="H51" s="1193"/>
      <c r="I51" s="349">
        <v>153</v>
      </c>
      <c r="J51" s="350">
        <v>113</v>
      </c>
      <c r="K51" s="350">
        <v>100</v>
      </c>
      <c r="L51" s="350">
        <v>100</v>
      </c>
      <c r="M51" s="351">
        <v>98</v>
      </c>
    </row>
    <row r="52" spans="2:13" ht="27.75" customHeight="1" x14ac:dyDescent="0.15">
      <c r="B52" s="1188"/>
      <c r="C52" s="1189"/>
      <c r="D52" s="97"/>
      <c r="E52" s="1192" t="s">
        <v>43</v>
      </c>
      <c r="F52" s="1192"/>
      <c r="G52" s="1192"/>
      <c r="H52" s="1193"/>
      <c r="I52" s="349">
        <v>21320</v>
      </c>
      <c r="J52" s="350">
        <v>20979</v>
      </c>
      <c r="K52" s="350">
        <v>20210</v>
      </c>
      <c r="L52" s="350">
        <v>19977</v>
      </c>
      <c r="M52" s="351">
        <v>19822</v>
      </c>
    </row>
    <row r="53" spans="2:13" ht="27.75" customHeight="1" thickBot="1" x14ac:dyDescent="0.2">
      <c r="B53" s="1199" t="s">
        <v>19</v>
      </c>
      <c r="C53" s="1200"/>
      <c r="D53" s="101"/>
      <c r="E53" s="1201" t="s">
        <v>44</v>
      </c>
      <c r="F53" s="1201"/>
      <c r="G53" s="1201"/>
      <c r="H53" s="1202"/>
      <c r="I53" s="352">
        <v>4015</v>
      </c>
      <c r="J53" s="353">
        <v>4147</v>
      </c>
      <c r="K53" s="353">
        <v>2877</v>
      </c>
      <c r="L53" s="353">
        <v>2841</v>
      </c>
      <c r="M53" s="354">
        <v>2543</v>
      </c>
    </row>
    <row r="54" spans="2:13" ht="27.75" customHeight="1" x14ac:dyDescent="0.15">
      <c r="B54" s="102"/>
      <c r="C54" s="103"/>
      <c r="D54" s="103"/>
      <c r="E54" s="104"/>
      <c r="F54" s="104"/>
      <c r="G54" s="104"/>
      <c r="H54" s="104"/>
      <c r="I54" s="105"/>
      <c r="J54" s="105"/>
      <c r="K54" s="105"/>
      <c r="L54" s="105"/>
      <c r="M54" s="105"/>
    </row>
    <row r="55" spans="2:13" x14ac:dyDescent="0.15"/>
  </sheetData>
  <sheetProtection algorithmName="SHA-512" hashValue="BB7OvTQYusmfLP0waEFSk7S4jBeiW4mBcfMAxvJCgFg/IyHXTm6z2rzCMUv9c9h32vqF6CYGUTxjTGtrmQfWkA==" saltValue="O7YC1sVwMdTfgmg1kWfN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6" t="s">
        <v>45</v>
      </c>
    </row>
    <row r="54" spans="2:8" ht="29.25" customHeight="1" thickBot="1" x14ac:dyDescent="0.25">
      <c r="B54" s="107" t="s">
        <v>1</v>
      </c>
      <c r="C54" s="108"/>
      <c r="D54" s="108"/>
      <c r="E54" s="109" t="s">
        <v>2</v>
      </c>
      <c r="F54" s="110" t="s">
        <v>529</v>
      </c>
      <c r="G54" s="110" t="s">
        <v>530</v>
      </c>
      <c r="H54" s="111" t="s">
        <v>531</v>
      </c>
    </row>
    <row r="55" spans="2:8" ht="52.5" customHeight="1" x14ac:dyDescent="0.15">
      <c r="B55" s="112"/>
      <c r="C55" s="1211" t="s">
        <v>46</v>
      </c>
      <c r="D55" s="1211"/>
      <c r="E55" s="1212"/>
      <c r="F55" s="113">
        <v>2149</v>
      </c>
      <c r="G55" s="113">
        <v>2752</v>
      </c>
      <c r="H55" s="114">
        <v>3051</v>
      </c>
    </row>
    <row r="56" spans="2:8" ht="52.5" customHeight="1" x14ac:dyDescent="0.15">
      <c r="B56" s="115"/>
      <c r="C56" s="1213" t="s">
        <v>47</v>
      </c>
      <c r="D56" s="1213"/>
      <c r="E56" s="1214"/>
      <c r="F56" s="116">
        <v>894</v>
      </c>
      <c r="G56" s="116">
        <v>528</v>
      </c>
      <c r="H56" s="117">
        <v>580</v>
      </c>
    </row>
    <row r="57" spans="2:8" ht="53.25" customHeight="1" x14ac:dyDescent="0.15">
      <c r="B57" s="115"/>
      <c r="C57" s="1215" t="s">
        <v>48</v>
      </c>
      <c r="D57" s="1215"/>
      <c r="E57" s="1216"/>
      <c r="F57" s="118">
        <v>1938</v>
      </c>
      <c r="G57" s="118">
        <v>2517</v>
      </c>
      <c r="H57" s="119">
        <v>2665</v>
      </c>
    </row>
    <row r="58" spans="2:8" ht="45.75" customHeight="1" x14ac:dyDescent="0.15">
      <c r="B58" s="120"/>
      <c r="C58" s="1203" t="s">
        <v>564</v>
      </c>
      <c r="D58" s="1204"/>
      <c r="E58" s="1205"/>
      <c r="F58" s="121">
        <v>61</v>
      </c>
      <c r="G58" s="121">
        <v>882</v>
      </c>
      <c r="H58" s="122">
        <v>883</v>
      </c>
    </row>
    <row r="59" spans="2:8" ht="45.75" customHeight="1" x14ac:dyDescent="0.15">
      <c r="B59" s="120"/>
      <c r="C59" s="1203" t="s">
        <v>563</v>
      </c>
      <c r="D59" s="1204"/>
      <c r="E59" s="1205"/>
      <c r="F59" s="121">
        <v>1093</v>
      </c>
      <c r="G59" s="121">
        <v>945</v>
      </c>
      <c r="H59" s="122">
        <v>810</v>
      </c>
    </row>
    <row r="60" spans="2:8" ht="45.75" customHeight="1" x14ac:dyDescent="0.15">
      <c r="B60" s="120"/>
      <c r="C60" s="1203" t="s">
        <v>565</v>
      </c>
      <c r="D60" s="1204"/>
      <c r="E60" s="1205"/>
      <c r="F60" s="121">
        <v>315</v>
      </c>
      <c r="G60" s="121">
        <v>316</v>
      </c>
      <c r="H60" s="122">
        <v>316</v>
      </c>
    </row>
    <row r="61" spans="2:8" ht="45.75" customHeight="1" x14ac:dyDescent="0.15">
      <c r="B61" s="120"/>
      <c r="C61" s="1203" t="s">
        <v>567</v>
      </c>
      <c r="D61" s="1204"/>
      <c r="E61" s="1205"/>
      <c r="F61" s="121" t="s">
        <v>568</v>
      </c>
      <c r="G61" s="121" t="s">
        <v>568</v>
      </c>
      <c r="H61" s="122">
        <v>300</v>
      </c>
    </row>
    <row r="62" spans="2:8" ht="45.75" customHeight="1" thickBot="1" x14ac:dyDescent="0.2">
      <c r="B62" s="123"/>
      <c r="C62" s="1206" t="s">
        <v>566</v>
      </c>
      <c r="D62" s="1207"/>
      <c r="E62" s="1208"/>
      <c r="F62" s="124">
        <v>353</v>
      </c>
      <c r="G62" s="124">
        <v>254</v>
      </c>
      <c r="H62" s="125">
        <v>254</v>
      </c>
    </row>
    <row r="63" spans="2:8" ht="52.5" customHeight="1" thickBot="1" x14ac:dyDescent="0.2">
      <c r="B63" s="126"/>
      <c r="C63" s="1209" t="s">
        <v>49</v>
      </c>
      <c r="D63" s="1209"/>
      <c r="E63" s="1210"/>
      <c r="F63" s="127">
        <v>4981</v>
      </c>
      <c r="G63" s="127">
        <v>5798</v>
      </c>
      <c r="H63" s="128">
        <v>6297</v>
      </c>
    </row>
    <row r="64" spans="2:8" x14ac:dyDescent="0.15"/>
  </sheetData>
  <sheetProtection algorithmName="SHA-512" hashValue="nOCh36uEOmDEtfyXA5qK8bvdGTJSBEn93EroCT2apxOl8hLlUgLgLAU/v16vscF6luwYGI9bmzrG07vRZW81cg==" saltValue="roTdP9nm5QsyRDtUGTY7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5" customWidth="1"/>
    <col min="2" max="8" width="13.375" style="135" customWidth="1"/>
    <col min="9" max="16384" width="11.125" style="135"/>
  </cols>
  <sheetData>
    <row r="1" spans="1:8" x14ac:dyDescent="0.15">
      <c r="A1" s="129"/>
      <c r="B1" s="130"/>
      <c r="C1" s="131"/>
      <c r="D1" s="132"/>
      <c r="E1" s="133"/>
      <c r="F1" s="133"/>
      <c r="G1" s="133"/>
      <c r="H1" s="134"/>
    </row>
    <row r="2" spans="1:8" x14ac:dyDescent="0.15">
      <c r="A2" s="136"/>
      <c r="B2" s="137"/>
      <c r="C2" s="138"/>
      <c r="D2" s="139" t="s">
        <v>50</v>
      </c>
      <c r="E2" s="140"/>
      <c r="F2" s="141" t="s">
        <v>526</v>
      </c>
      <c r="G2" s="142"/>
      <c r="H2" s="143"/>
    </row>
    <row r="3" spans="1:8" x14ac:dyDescent="0.15">
      <c r="A3" s="139" t="s">
        <v>519</v>
      </c>
      <c r="B3" s="144"/>
      <c r="C3" s="145"/>
      <c r="D3" s="146">
        <v>35375</v>
      </c>
      <c r="E3" s="147"/>
      <c r="F3" s="148">
        <v>94081</v>
      </c>
      <c r="G3" s="149"/>
      <c r="H3" s="150"/>
    </row>
    <row r="4" spans="1:8" x14ac:dyDescent="0.15">
      <c r="A4" s="151"/>
      <c r="B4" s="152"/>
      <c r="C4" s="153"/>
      <c r="D4" s="154">
        <v>26357</v>
      </c>
      <c r="E4" s="155"/>
      <c r="F4" s="156">
        <v>48949</v>
      </c>
      <c r="G4" s="157"/>
      <c r="H4" s="158"/>
    </row>
    <row r="5" spans="1:8" x14ac:dyDescent="0.15">
      <c r="A5" s="139" t="s">
        <v>521</v>
      </c>
      <c r="B5" s="144"/>
      <c r="C5" s="145"/>
      <c r="D5" s="146">
        <v>51638</v>
      </c>
      <c r="E5" s="147"/>
      <c r="F5" s="148">
        <v>92632</v>
      </c>
      <c r="G5" s="149"/>
      <c r="H5" s="150"/>
    </row>
    <row r="6" spans="1:8" x14ac:dyDescent="0.15">
      <c r="A6" s="151"/>
      <c r="B6" s="152"/>
      <c r="C6" s="153"/>
      <c r="D6" s="154">
        <v>31358</v>
      </c>
      <c r="E6" s="155"/>
      <c r="F6" s="156">
        <v>47978</v>
      </c>
      <c r="G6" s="157"/>
      <c r="H6" s="158"/>
    </row>
    <row r="7" spans="1:8" x14ac:dyDescent="0.15">
      <c r="A7" s="139" t="s">
        <v>522</v>
      </c>
      <c r="B7" s="144"/>
      <c r="C7" s="145"/>
      <c r="D7" s="146">
        <v>23821</v>
      </c>
      <c r="E7" s="147"/>
      <c r="F7" s="148">
        <v>96469</v>
      </c>
      <c r="G7" s="149"/>
      <c r="H7" s="150"/>
    </row>
    <row r="8" spans="1:8" x14ac:dyDescent="0.15">
      <c r="A8" s="151"/>
      <c r="B8" s="152"/>
      <c r="C8" s="153"/>
      <c r="D8" s="154">
        <v>17990</v>
      </c>
      <c r="E8" s="155"/>
      <c r="F8" s="156">
        <v>49775</v>
      </c>
      <c r="G8" s="157"/>
      <c r="H8" s="158"/>
    </row>
    <row r="9" spans="1:8" x14ac:dyDescent="0.15">
      <c r="A9" s="139" t="s">
        <v>523</v>
      </c>
      <c r="B9" s="144"/>
      <c r="C9" s="145"/>
      <c r="D9" s="146">
        <v>49928</v>
      </c>
      <c r="E9" s="147"/>
      <c r="F9" s="148">
        <v>85743</v>
      </c>
      <c r="G9" s="149"/>
      <c r="H9" s="150"/>
    </row>
    <row r="10" spans="1:8" x14ac:dyDescent="0.15">
      <c r="A10" s="151"/>
      <c r="B10" s="152"/>
      <c r="C10" s="153"/>
      <c r="D10" s="154">
        <v>39186</v>
      </c>
      <c r="E10" s="155"/>
      <c r="F10" s="156">
        <v>45231</v>
      </c>
      <c r="G10" s="157"/>
      <c r="H10" s="158"/>
    </row>
    <row r="11" spans="1:8" x14ac:dyDescent="0.15">
      <c r="A11" s="139" t="s">
        <v>524</v>
      </c>
      <c r="B11" s="144"/>
      <c r="C11" s="145"/>
      <c r="D11" s="146">
        <v>87412</v>
      </c>
      <c r="E11" s="147"/>
      <c r="F11" s="148">
        <v>92509</v>
      </c>
      <c r="G11" s="149"/>
      <c r="H11" s="150"/>
    </row>
    <row r="12" spans="1:8" x14ac:dyDescent="0.15">
      <c r="A12" s="151"/>
      <c r="B12" s="152"/>
      <c r="C12" s="159"/>
      <c r="D12" s="154">
        <v>77669</v>
      </c>
      <c r="E12" s="155"/>
      <c r="F12" s="156">
        <v>52274</v>
      </c>
      <c r="G12" s="157"/>
      <c r="H12" s="158"/>
    </row>
    <row r="13" spans="1:8" x14ac:dyDescent="0.15">
      <c r="A13" s="139"/>
      <c r="B13" s="144"/>
      <c r="C13" s="160"/>
      <c r="D13" s="161">
        <v>49635</v>
      </c>
      <c r="E13" s="162"/>
      <c r="F13" s="163">
        <v>92287</v>
      </c>
      <c r="G13" s="164"/>
      <c r="H13" s="150"/>
    </row>
    <row r="14" spans="1:8" x14ac:dyDescent="0.15">
      <c r="A14" s="151"/>
      <c r="B14" s="152"/>
      <c r="C14" s="153"/>
      <c r="D14" s="154">
        <v>38512</v>
      </c>
      <c r="E14" s="155"/>
      <c r="F14" s="156">
        <v>48841</v>
      </c>
      <c r="G14" s="157"/>
      <c r="H14" s="158"/>
    </row>
    <row r="17" spans="1:11" x14ac:dyDescent="0.15">
      <c r="A17" s="135" t="s">
        <v>51</v>
      </c>
    </row>
    <row r="18" spans="1:11" x14ac:dyDescent="0.15">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15">
      <c r="A19" s="165" t="s">
        <v>52</v>
      </c>
      <c r="B19" s="165">
        <f>ROUND(VALUE(SUBSTITUTE(実質収支比率等に係る経年分析!F$48,"▲","-")),2)</f>
        <v>5.92</v>
      </c>
      <c r="C19" s="165">
        <f>ROUND(VALUE(SUBSTITUTE(実質収支比率等に係る経年分析!G$48,"▲","-")),2)</f>
        <v>9</v>
      </c>
      <c r="D19" s="165">
        <f>ROUND(VALUE(SUBSTITUTE(実質収支比率等に係る経年分析!H$48,"▲","-")),2)</f>
        <v>9.39</v>
      </c>
      <c r="E19" s="165">
        <f>ROUND(VALUE(SUBSTITUTE(実質収支比率等に係る経年分析!I$48,"▲","-")),2)</f>
        <v>7.63</v>
      </c>
      <c r="F19" s="165">
        <f>ROUND(VALUE(SUBSTITUTE(実質収支比率等に係る経年分析!J$48,"▲","-")),2)</f>
        <v>6.74</v>
      </c>
    </row>
    <row r="20" spans="1:11" x14ac:dyDescent="0.15">
      <c r="A20" s="165" t="s">
        <v>53</v>
      </c>
      <c r="B20" s="165">
        <f>ROUND(VALUE(SUBSTITUTE(実質収支比率等に係る経年分析!F$47,"▲","-")),2)</f>
        <v>11.63</v>
      </c>
      <c r="C20" s="165">
        <f>ROUND(VALUE(SUBSTITUTE(実質収支比率等に係る経年分析!G$47,"▲","-")),2)</f>
        <v>11.35</v>
      </c>
      <c r="D20" s="165">
        <f>ROUND(VALUE(SUBSTITUTE(実質収支比率等に係る経年分析!H$47,"▲","-")),2)</f>
        <v>20.010000000000002</v>
      </c>
      <c r="E20" s="165">
        <f>ROUND(VALUE(SUBSTITUTE(実質収支比率等に係る経年分析!I$47,"▲","-")),2)</f>
        <v>26.11</v>
      </c>
      <c r="F20" s="165">
        <f>ROUND(VALUE(SUBSTITUTE(実質収支比率等に係る経年分析!J$47,"▲","-")),2)</f>
        <v>28.93</v>
      </c>
    </row>
    <row r="21" spans="1:11" x14ac:dyDescent="0.15">
      <c r="A21" s="165" t="s">
        <v>54</v>
      </c>
      <c r="B21" s="165">
        <f>IF(ISNUMBER(VALUE(SUBSTITUTE(実質収支比率等に係る経年分析!F$49,"▲","-"))),ROUND(VALUE(SUBSTITUTE(実質収支比率等に係る経年分析!F$49,"▲","-")),2),NA())</f>
        <v>-1.29</v>
      </c>
      <c r="C21" s="165">
        <f>IF(ISNUMBER(VALUE(SUBSTITUTE(実質収支比率等に係る経年分析!G$49,"▲","-"))),ROUND(VALUE(SUBSTITUTE(実質収支比率等に係る経年分析!G$49,"▲","-")),2),NA())</f>
        <v>3.24</v>
      </c>
      <c r="D21" s="165">
        <f>IF(ISNUMBER(VALUE(SUBSTITUTE(実質収支比率等に係る経年分析!H$49,"▲","-"))),ROUND(VALUE(SUBSTITUTE(実質収支比率等に係る経年分析!H$49,"▲","-")),2),NA())</f>
        <v>9.92</v>
      </c>
      <c r="E21" s="165">
        <f>IF(ISNUMBER(VALUE(SUBSTITUTE(実質収支比率等に係る経年分析!I$49,"▲","-"))),ROUND(VALUE(SUBSTITUTE(実質収支比率等に係る経年分析!I$49,"▲","-")),2),NA())</f>
        <v>3.78</v>
      </c>
      <c r="F21" s="165">
        <f>IF(ISNUMBER(VALUE(SUBSTITUTE(実質収支比率等に係る経年分析!J$49,"▲","-"))),ROUND(VALUE(SUBSTITUTE(実質収支比率等に係る経年分析!J$49,"▲","-")),2),NA())</f>
        <v>1.95</v>
      </c>
    </row>
    <row r="24" spans="1:11" x14ac:dyDescent="0.15">
      <c r="A24" s="135" t="s">
        <v>55</v>
      </c>
    </row>
    <row r="25" spans="1:11" x14ac:dyDescent="0.15">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15">
      <c r="A26" s="166"/>
      <c r="B26" s="166" t="s">
        <v>56</v>
      </c>
      <c r="C26" s="166" t="s">
        <v>57</v>
      </c>
      <c r="D26" s="166" t="s">
        <v>56</v>
      </c>
      <c r="E26" s="166" t="s">
        <v>57</v>
      </c>
      <c r="F26" s="166" t="s">
        <v>56</v>
      </c>
      <c r="G26" s="166" t="s">
        <v>57</v>
      </c>
      <c r="H26" s="166" t="s">
        <v>56</v>
      </c>
      <c r="I26" s="166" t="s">
        <v>57</v>
      </c>
      <c r="J26" s="166" t="s">
        <v>56</v>
      </c>
      <c r="K26" s="166" t="s">
        <v>57</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5.32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4.04</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2.97</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0.94</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クレール平田運営特別会計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7.0000000000000007E-2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月見の里南濃運営特別会計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0.06</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0.05</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0.18</v>
      </c>
    </row>
    <row r="32" spans="1:11" x14ac:dyDescent="0.15">
      <c r="A32" s="166" t="str">
        <f>IF(連結実質赤字比率に係る赤字・黒字の構成分析!C$38="",NA(),連結実質赤字比率に係る赤字・黒字の構成分析!C$38)</f>
        <v>介護保険特別会計（保険事業勘定）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2.82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2.77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3.27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0.24</v>
      </c>
    </row>
    <row r="33" spans="1:16" x14ac:dyDescent="0.15">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1.81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3.11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1.78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0.3</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5.66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8.6300000000000008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9.11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7.38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6.71</v>
      </c>
    </row>
    <row r="35" spans="1:16" x14ac:dyDescent="0.15">
      <c r="A35" s="166" t="str">
        <f>IF(連結実質赤字比率に係る赤字・黒字の構成分析!C$35="",NA(),連結実質赤字比率に係る赤字・黒字の構成分析!C$35)</f>
        <v>下水道事業会計</v>
      </c>
      <c r="B35" s="166" t="e">
        <f>IF(ROUND(VALUE(SUBSTITUTE(連結実質赤字比率に係る赤字・黒字の構成分析!F$35,"▲", "-")), 2) &lt; 0, ABS(ROUND(VALUE(SUBSTITUTE(連結実質赤字比率に係る赤字・黒字の構成分析!F$35,"▲", "-")), 2)), NA())</f>
        <v>#VALUE!</v>
      </c>
      <c r="C35" s="166" t="e">
        <f>IF(ROUND(VALUE(SUBSTITUTE(連結実質赤字比率に係る赤字・黒字の構成分析!F$35,"▲", "-")), 2) &gt;= 0, ABS(ROUND(VALUE(SUBSTITUTE(連結実質赤字比率に係る赤字・黒字の構成分析!F$35,"▲", "-")), 2)), NA())</f>
        <v>#VALUE!</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6.52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6.46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6.71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6.97</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7.43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8.07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8.68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8.81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7.16</v>
      </c>
    </row>
    <row r="39" spans="1:16" x14ac:dyDescent="0.15">
      <c r="A39" s="135" t="s">
        <v>58</v>
      </c>
    </row>
    <row r="40" spans="1:16" x14ac:dyDescent="0.15">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15">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15">
      <c r="A42" s="167" t="s">
        <v>61</v>
      </c>
      <c r="B42" s="167"/>
      <c r="C42" s="167"/>
      <c r="D42" s="167">
        <f>'実質公債費比率（分子）の構造'!K$52</f>
        <v>1934</v>
      </c>
      <c r="E42" s="167"/>
      <c r="F42" s="167"/>
      <c r="G42" s="167">
        <f>'実質公債費比率（分子）の構造'!L$52</f>
        <v>1885</v>
      </c>
      <c r="H42" s="167"/>
      <c r="I42" s="167"/>
      <c r="J42" s="167">
        <f>'実質公債費比率（分子）の構造'!M$52</f>
        <v>1933</v>
      </c>
      <c r="K42" s="167"/>
      <c r="L42" s="167"/>
      <c r="M42" s="167">
        <f>'実質公債費比率（分子）の構造'!N$52</f>
        <v>1897</v>
      </c>
      <c r="N42" s="167"/>
      <c r="O42" s="167"/>
      <c r="P42" s="167">
        <f>'実質公債費比率（分子）の構造'!O$52</f>
        <v>1910</v>
      </c>
    </row>
    <row r="43" spans="1:16" x14ac:dyDescent="0.15">
      <c r="A43" s="167" t="s">
        <v>16</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62</v>
      </c>
      <c r="B44" s="167">
        <f>'実質公債費比率（分子）の構造'!K$50</f>
        <v>0</v>
      </c>
      <c r="C44" s="167"/>
      <c r="D44" s="167"/>
      <c r="E44" s="167">
        <f>'実質公債費比率（分子）の構造'!L$50</f>
        <v>0</v>
      </c>
      <c r="F44" s="167"/>
      <c r="G44" s="167"/>
      <c r="H44" s="167">
        <f>'実質公債費比率（分子）の構造'!M$50</f>
        <v>0</v>
      </c>
      <c r="I44" s="167"/>
      <c r="J44" s="167"/>
      <c r="K44" s="167" t="str">
        <f>'実質公債費比率（分子）の構造'!N$50</f>
        <v>-</v>
      </c>
      <c r="L44" s="167"/>
      <c r="M44" s="167"/>
      <c r="N44" s="167" t="str">
        <f>'実質公債費比率（分子）の構造'!O$50</f>
        <v>-</v>
      </c>
      <c r="O44" s="167"/>
      <c r="P44" s="167"/>
    </row>
    <row r="45" spans="1:16" x14ac:dyDescent="0.15">
      <c r="A45" s="167" t="s">
        <v>63</v>
      </c>
      <c r="B45" s="167">
        <f>'実質公債費比率（分子）の構造'!K$49</f>
        <v>163</v>
      </c>
      <c r="C45" s="167"/>
      <c r="D45" s="167"/>
      <c r="E45" s="167">
        <f>'実質公債費比率（分子）の構造'!L$49</f>
        <v>160</v>
      </c>
      <c r="F45" s="167"/>
      <c r="G45" s="167"/>
      <c r="H45" s="167">
        <f>'実質公債費比率（分子）の構造'!M$49</f>
        <v>137</v>
      </c>
      <c r="I45" s="167"/>
      <c r="J45" s="167"/>
      <c r="K45" s="167">
        <f>'実質公債費比率（分子）の構造'!N$49</f>
        <v>122</v>
      </c>
      <c r="L45" s="167"/>
      <c r="M45" s="167"/>
      <c r="N45" s="167">
        <f>'実質公債費比率（分子）の構造'!O$49</f>
        <v>14</v>
      </c>
      <c r="O45" s="167"/>
      <c r="P45" s="167"/>
    </row>
    <row r="46" spans="1:16" x14ac:dyDescent="0.15">
      <c r="A46" s="167" t="s">
        <v>64</v>
      </c>
      <c r="B46" s="167">
        <f>'実質公債費比率（分子）の構造'!K$48</f>
        <v>923</v>
      </c>
      <c r="C46" s="167"/>
      <c r="D46" s="167"/>
      <c r="E46" s="167">
        <f>'実質公債費比率（分子）の構造'!L$48</f>
        <v>799</v>
      </c>
      <c r="F46" s="167"/>
      <c r="G46" s="167"/>
      <c r="H46" s="167">
        <f>'実質公債費比率（分子）の構造'!M$48</f>
        <v>791</v>
      </c>
      <c r="I46" s="167"/>
      <c r="J46" s="167"/>
      <c r="K46" s="167">
        <f>'実質公債費比率（分子）の構造'!N$48</f>
        <v>750</v>
      </c>
      <c r="L46" s="167"/>
      <c r="M46" s="167"/>
      <c r="N46" s="167">
        <f>'実質公債費比率（分子）の構造'!O$48</f>
        <v>702</v>
      </c>
      <c r="O46" s="167"/>
      <c r="P46" s="167"/>
    </row>
    <row r="47" spans="1:16" x14ac:dyDescent="0.15">
      <c r="A47" s="167" t="s">
        <v>12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65</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66</v>
      </c>
      <c r="B49" s="167">
        <f>'実質公債費比率（分子）の構造'!K$45</f>
        <v>1621</v>
      </c>
      <c r="C49" s="167"/>
      <c r="D49" s="167"/>
      <c r="E49" s="167">
        <f>'実質公債費比率（分子）の構造'!L$45</f>
        <v>1652</v>
      </c>
      <c r="F49" s="167"/>
      <c r="G49" s="167"/>
      <c r="H49" s="167">
        <f>'実質公債費比率（分子）の構造'!M$45</f>
        <v>1738</v>
      </c>
      <c r="I49" s="167"/>
      <c r="J49" s="167"/>
      <c r="K49" s="167">
        <f>'実質公債費比率（分子）の構造'!N$45</f>
        <v>1740</v>
      </c>
      <c r="L49" s="167"/>
      <c r="M49" s="167"/>
      <c r="N49" s="167">
        <f>'実質公債費比率（分子）の構造'!O$45</f>
        <v>1779</v>
      </c>
      <c r="O49" s="167"/>
      <c r="P49" s="167"/>
    </row>
    <row r="50" spans="1:16" x14ac:dyDescent="0.15">
      <c r="A50" s="167" t="s">
        <v>67</v>
      </c>
      <c r="B50" s="167" t="e">
        <f>NA()</f>
        <v>#N/A</v>
      </c>
      <c r="C50" s="167">
        <f>IF(ISNUMBER('実質公債費比率（分子）の構造'!K$53),'実質公債費比率（分子）の構造'!K$53,NA())</f>
        <v>773</v>
      </c>
      <c r="D50" s="167" t="e">
        <f>NA()</f>
        <v>#N/A</v>
      </c>
      <c r="E50" s="167" t="e">
        <f>NA()</f>
        <v>#N/A</v>
      </c>
      <c r="F50" s="167">
        <f>IF(ISNUMBER('実質公債費比率（分子）の構造'!L$53),'実質公債費比率（分子）の構造'!L$53,NA())</f>
        <v>726</v>
      </c>
      <c r="G50" s="167" t="e">
        <f>NA()</f>
        <v>#N/A</v>
      </c>
      <c r="H50" s="167" t="e">
        <f>NA()</f>
        <v>#N/A</v>
      </c>
      <c r="I50" s="167">
        <f>IF(ISNUMBER('実質公債費比率（分子）の構造'!M$53),'実質公債費比率（分子）の構造'!M$53,NA())</f>
        <v>733</v>
      </c>
      <c r="J50" s="167" t="e">
        <f>NA()</f>
        <v>#N/A</v>
      </c>
      <c r="K50" s="167" t="e">
        <f>NA()</f>
        <v>#N/A</v>
      </c>
      <c r="L50" s="167">
        <f>IF(ISNUMBER('実質公債費比率（分子）の構造'!N$53),'実質公債費比率（分子）の構造'!N$53,NA())</f>
        <v>715</v>
      </c>
      <c r="M50" s="167" t="e">
        <f>NA()</f>
        <v>#N/A</v>
      </c>
      <c r="N50" s="167" t="e">
        <f>NA()</f>
        <v>#N/A</v>
      </c>
      <c r="O50" s="167">
        <f>IF(ISNUMBER('実質公債費比率（分子）の構造'!O$53),'実質公債費比率（分子）の構造'!O$53,NA())</f>
        <v>585</v>
      </c>
      <c r="P50" s="167" t="e">
        <f>NA()</f>
        <v>#N/A</v>
      </c>
    </row>
    <row r="53" spans="1:16" x14ac:dyDescent="0.15">
      <c r="A53" s="135" t="s">
        <v>68</v>
      </c>
    </row>
    <row r="54" spans="1:16" x14ac:dyDescent="0.15">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15">
      <c r="A55" s="166"/>
      <c r="B55" s="166" t="s">
        <v>69</v>
      </c>
      <c r="C55" s="166"/>
      <c r="D55" s="166" t="s">
        <v>70</v>
      </c>
      <c r="E55" s="166" t="s">
        <v>69</v>
      </c>
      <c r="F55" s="166"/>
      <c r="G55" s="166" t="s">
        <v>70</v>
      </c>
      <c r="H55" s="166" t="s">
        <v>69</v>
      </c>
      <c r="I55" s="166"/>
      <c r="J55" s="166" t="s">
        <v>70</v>
      </c>
      <c r="K55" s="166" t="s">
        <v>69</v>
      </c>
      <c r="L55" s="166"/>
      <c r="M55" s="166" t="s">
        <v>70</v>
      </c>
      <c r="N55" s="166" t="s">
        <v>69</v>
      </c>
      <c r="O55" s="166"/>
      <c r="P55" s="166" t="s">
        <v>70</v>
      </c>
    </row>
    <row r="56" spans="1:16" x14ac:dyDescent="0.15">
      <c r="A56" s="166" t="s">
        <v>43</v>
      </c>
      <c r="B56" s="166"/>
      <c r="C56" s="166"/>
      <c r="D56" s="166">
        <f>'将来負担比率（分子）の構造'!I$52</f>
        <v>21320</v>
      </c>
      <c r="E56" s="166"/>
      <c r="F56" s="166"/>
      <c r="G56" s="166">
        <f>'将来負担比率（分子）の構造'!J$52</f>
        <v>20979</v>
      </c>
      <c r="H56" s="166"/>
      <c r="I56" s="166"/>
      <c r="J56" s="166">
        <f>'将来負担比率（分子）の構造'!K$52</f>
        <v>20210</v>
      </c>
      <c r="K56" s="166"/>
      <c r="L56" s="166"/>
      <c r="M56" s="166">
        <f>'将来負担比率（分子）の構造'!L$52</f>
        <v>19977</v>
      </c>
      <c r="N56" s="166"/>
      <c r="O56" s="166"/>
      <c r="P56" s="166">
        <f>'将来負担比率（分子）の構造'!M$52</f>
        <v>19822</v>
      </c>
    </row>
    <row r="57" spans="1:16" x14ac:dyDescent="0.15">
      <c r="A57" s="166" t="s">
        <v>42</v>
      </c>
      <c r="B57" s="166"/>
      <c r="C57" s="166"/>
      <c r="D57" s="166">
        <f>'将来負担比率（分子）の構造'!I$51</f>
        <v>153</v>
      </c>
      <c r="E57" s="166"/>
      <c r="F57" s="166"/>
      <c r="G57" s="166">
        <f>'将来負担比率（分子）の構造'!J$51</f>
        <v>113</v>
      </c>
      <c r="H57" s="166"/>
      <c r="I57" s="166"/>
      <c r="J57" s="166">
        <f>'将来負担比率（分子）の構造'!K$51</f>
        <v>100</v>
      </c>
      <c r="K57" s="166"/>
      <c r="L57" s="166"/>
      <c r="M57" s="166">
        <f>'将来負担比率（分子）の構造'!L$51</f>
        <v>100</v>
      </c>
      <c r="N57" s="166"/>
      <c r="O57" s="166"/>
      <c r="P57" s="166">
        <f>'将来負担比率（分子）の構造'!M$51</f>
        <v>98</v>
      </c>
    </row>
    <row r="58" spans="1:16" x14ac:dyDescent="0.15">
      <c r="A58" s="166" t="s">
        <v>41</v>
      </c>
      <c r="B58" s="166"/>
      <c r="C58" s="166"/>
      <c r="D58" s="166">
        <f>'将来負担比率（分子）の構造'!I$50</f>
        <v>5347</v>
      </c>
      <c r="E58" s="166"/>
      <c r="F58" s="166"/>
      <c r="G58" s="166">
        <f>'将来負担比率（分子）の構造'!J$50</f>
        <v>4909</v>
      </c>
      <c r="H58" s="166"/>
      <c r="I58" s="166"/>
      <c r="J58" s="166">
        <f>'将来負担比率（分子）の構造'!K$50</f>
        <v>6117</v>
      </c>
      <c r="K58" s="166"/>
      <c r="L58" s="166"/>
      <c r="M58" s="166">
        <f>'将来負担比率（分子）の構造'!L$50</f>
        <v>6313</v>
      </c>
      <c r="N58" s="166"/>
      <c r="O58" s="166"/>
      <c r="P58" s="166">
        <f>'将来負担比率（分子）の構造'!M$50</f>
        <v>7344</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t="str">
        <f>'将来負担比率（分子）の構造'!I$45</f>
        <v>-</v>
      </c>
      <c r="C62" s="166"/>
      <c r="D62" s="166"/>
      <c r="E62" s="166" t="str">
        <f>'将来負担比率（分子）の構造'!J$45</f>
        <v>-</v>
      </c>
      <c r="F62" s="166"/>
      <c r="G62" s="166"/>
      <c r="H62" s="166" t="str">
        <f>'将来負担比率（分子）の構造'!K$45</f>
        <v>-</v>
      </c>
      <c r="I62" s="166"/>
      <c r="J62" s="166"/>
      <c r="K62" s="166">
        <f>'将来負担比率（分子）の構造'!L$45</f>
        <v>107</v>
      </c>
      <c r="L62" s="166"/>
      <c r="M62" s="166"/>
      <c r="N62" s="166">
        <f>'将来負担比率（分子）の構造'!M$45</f>
        <v>392</v>
      </c>
      <c r="O62" s="166"/>
      <c r="P62" s="166"/>
    </row>
    <row r="63" spans="1:16" x14ac:dyDescent="0.15">
      <c r="A63" s="166" t="s">
        <v>34</v>
      </c>
      <c r="B63" s="166">
        <f>'将来負担比率（分子）の構造'!I$44</f>
        <v>550</v>
      </c>
      <c r="C63" s="166"/>
      <c r="D63" s="166"/>
      <c r="E63" s="166">
        <f>'将来負担比率（分子）の構造'!J$44</f>
        <v>481</v>
      </c>
      <c r="F63" s="166"/>
      <c r="G63" s="166"/>
      <c r="H63" s="166">
        <f>'将来負担比率（分子）の構造'!K$44</f>
        <v>465</v>
      </c>
      <c r="I63" s="166"/>
      <c r="J63" s="166"/>
      <c r="K63" s="166">
        <f>'将来負担比率（分子）の構造'!L$44</f>
        <v>581</v>
      </c>
      <c r="L63" s="166"/>
      <c r="M63" s="166"/>
      <c r="N63" s="166">
        <f>'将来負担比率（分子）の構造'!M$44</f>
        <v>557</v>
      </c>
      <c r="O63" s="166"/>
      <c r="P63" s="166"/>
    </row>
    <row r="64" spans="1:16" x14ac:dyDescent="0.15">
      <c r="A64" s="166" t="s">
        <v>33</v>
      </c>
      <c r="B64" s="166">
        <f>'将来負担比率（分子）の構造'!I$43</f>
        <v>12641</v>
      </c>
      <c r="C64" s="166"/>
      <c r="D64" s="166"/>
      <c r="E64" s="166">
        <f>'将来負担比率（分子）の構造'!J$43</f>
        <v>12401</v>
      </c>
      <c r="F64" s="166"/>
      <c r="G64" s="166"/>
      <c r="H64" s="166">
        <f>'将来負担比率（分子）の構造'!K$43</f>
        <v>12335</v>
      </c>
      <c r="I64" s="166"/>
      <c r="J64" s="166"/>
      <c r="K64" s="166">
        <f>'将来負担比率（分子）の構造'!L$43</f>
        <v>12064</v>
      </c>
      <c r="L64" s="166"/>
      <c r="M64" s="166"/>
      <c r="N64" s="166">
        <f>'将来負担比率（分子）の構造'!M$43</f>
        <v>11931</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f>'将来負担比率（分子）の構造'!M$42</f>
        <v>226</v>
      </c>
      <c r="O65" s="166"/>
      <c r="P65" s="166"/>
    </row>
    <row r="66" spans="1:16" x14ac:dyDescent="0.15">
      <c r="A66" s="166" t="s">
        <v>31</v>
      </c>
      <c r="B66" s="166">
        <f>'将来負担比率（分子）の構造'!I$41</f>
        <v>17644</v>
      </c>
      <c r="C66" s="166"/>
      <c r="D66" s="166"/>
      <c r="E66" s="166">
        <f>'将来負担比率（分子）の構造'!J$41</f>
        <v>17267</v>
      </c>
      <c r="F66" s="166"/>
      <c r="G66" s="166"/>
      <c r="H66" s="166">
        <f>'将来負担比率（分子）の構造'!K$41</f>
        <v>16504</v>
      </c>
      <c r="I66" s="166"/>
      <c r="J66" s="166"/>
      <c r="K66" s="166">
        <f>'将来負担比率（分子）の構造'!L$41</f>
        <v>16478</v>
      </c>
      <c r="L66" s="166"/>
      <c r="M66" s="166"/>
      <c r="N66" s="166">
        <f>'将来負担比率（分子）の構造'!M$41</f>
        <v>16702</v>
      </c>
      <c r="O66" s="166"/>
      <c r="P66" s="166"/>
    </row>
    <row r="67" spans="1:16" x14ac:dyDescent="0.15">
      <c r="A67" s="166" t="s">
        <v>71</v>
      </c>
      <c r="B67" s="166" t="e">
        <f>NA()</f>
        <v>#N/A</v>
      </c>
      <c r="C67" s="166">
        <f>IF(ISNUMBER('将来負担比率（分子）の構造'!I$53), IF('将来負担比率（分子）の構造'!I$53 &lt; 0, 0, '将来負担比率（分子）の構造'!I$53), NA())</f>
        <v>4015</v>
      </c>
      <c r="D67" s="166" t="e">
        <f>NA()</f>
        <v>#N/A</v>
      </c>
      <c r="E67" s="166" t="e">
        <f>NA()</f>
        <v>#N/A</v>
      </c>
      <c r="F67" s="166">
        <f>IF(ISNUMBER('将来負担比率（分子）の構造'!J$53), IF('将来負担比率（分子）の構造'!J$53 &lt; 0, 0, '将来負担比率（分子）の構造'!J$53), NA())</f>
        <v>4147</v>
      </c>
      <c r="G67" s="166" t="e">
        <f>NA()</f>
        <v>#N/A</v>
      </c>
      <c r="H67" s="166" t="e">
        <f>NA()</f>
        <v>#N/A</v>
      </c>
      <c r="I67" s="166">
        <f>IF(ISNUMBER('将来負担比率（分子）の構造'!K$53), IF('将来負担比率（分子）の構造'!K$53 &lt; 0, 0, '将来負担比率（分子）の構造'!K$53), NA())</f>
        <v>2877</v>
      </c>
      <c r="J67" s="166" t="e">
        <f>NA()</f>
        <v>#N/A</v>
      </c>
      <c r="K67" s="166" t="e">
        <f>NA()</f>
        <v>#N/A</v>
      </c>
      <c r="L67" s="166">
        <f>IF(ISNUMBER('将来負担比率（分子）の構造'!L$53), IF('将来負担比率（分子）の構造'!L$53 &lt; 0, 0, '将来負担比率（分子）の構造'!L$53), NA())</f>
        <v>2841</v>
      </c>
      <c r="M67" s="166" t="e">
        <f>NA()</f>
        <v>#N/A</v>
      </c>
      <c r="N67" s="166" t="e">
        <f>NA()</f>
        <v>#N/A</v>
      </c>
      <c r="O67" s="166">
        <f>IF(ISNUMBER('将来負担比率（分子）の構造'!M$53), IF('将来負担比率（分子）の構造'!M$53 &lt; 0, 0, '将来負担比率（分子）の構造'!M$53), NA())</f>
        <v>2543</v>
      </c>
      <c r="P67" s="166" t="e">
        <f>NA()</f>
        <v>#N/A</v>
      </c>
    </row>
    <row r="70" spans="1:16" x14ac:dyDescent="0.15">
      <c r="A70" s="168" t="s">
        <v>72</v>
      </c>
      <c r="B70" s="168"/>
      <c r="C70" s="168"/>
      <c r="D70" s="168"/>
      <c r="E70" s="168"/>
      <c r="F70" s="168"/>
    </row>
    <row r="71" spans="1:16" x14ac:dyDescent="0.15">
      <c r="A71" s="169"/>
      <c r="B71" s="169" t="str">
        <f>基金残高に係る経年分析!F54</f>
        <v>R03</v>
      </c>
      <c r="C71" s="169" t="str">
        <f>基金残高に係る経年分析!G54</f>
        <v>R04</v>
      </c>
      <c r="D71" s="169" t="str">
        <f>基金残高に係る経年分析!H54</f>
        <v>R05</v>
      </c>
    </row>
    <row r="72" spans="1:16" x14ac:dyDescent="0.15">
      <c r="A72" s="169" t="s">
        <v>73</v>
      </c>
      <c r="B72" s="170">
        <f>基金残高に係る経年分析!F55</f>
        <v>2149</v>
      </c>
      <c r="C72" s="170">
        <f>基金残高に係る経年分析!G55</f>
        <v>2752</v>
      </c>
      <c r="D72" s="170">
        <f>基金残高に係る経年分析!H55</f>
        <v>3051</v>
      </c>
    </row>
    <row r="73" spans="1:16" x14ac:dyDescent="0.15">
      <c r="A73" s="169" t="s">
        <v>74</v>
      </c>
      <c r="B73" s="170">
        <f>基金残高に係る経年分析!F56</f>
        <v>894</v>
      </c>
      <c r="C73" s="170">
        <f>基金残高に係る経年分析!G56</f>
        <v>528</v>
      </c>
      <c r="D73" s="170">
        <f>基金残高に係る経年分析!H56</f>
        <v>580</v>
      </c>
    </row>
    <row r="74" spans="1:16" x14ac:dyDescent="0.15">
      <c r="A74" s="169" t="s">
        <v>75</v>
      </c>
      <c r="B74" s="170">
        <f>基金残高に係る経年分析!F57</f>
        <v>1938</v>
      </c>
      <c r="C74" s="170">
        <f>基金残高に係る経年分析!G57</f>
        <v>2517</v>
      </c>
      <c r="D74" s="170">
        <f>基金残高に係る経年分析!H57</f>
        <v>2665</v>
      </c>
    </row>
  </sheetData>
  <sheetProtection algorithmName="SHA-512" hashValue="ik7cqlB3jfGokCqd4Bjc7lu2DSbV3kaES/TbFSSEGXwKbLa2UQGsXn+ECnY0hJhDxnMT4y4gOmkDL7j9R7vdzg==" saltValue="hHuLlzZ6vSM+wuP1PQf1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2025-03-11T00:09:19Z</cp:lastPrinted>
  <dcterms:created xsi:type="dcterms:W3CDTF">2025-02-19T02:45:39Z</dcterms:created>
  <dcterms:modified xsi:type="dcterms:W3CDTF">2025-03-17T08:22:34Z</dcterms:modified>
  <cp:category/>
</cp:coreProperties>
</file>