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10.153.1.19\r06\本所\03総務部\02財政課\R6 財政状況資料集\R5財政状況資料集(市町村依頼)\04 提出\"/>
    </mc:Choice>
  </mc:AlternateContent>
  <xr:revisionPtr revIDLastSave="0" documentId="13_ncr:1_{59180184-5BC0-4EEF-9C78-206BDDEB3981}" xr6:coauthVersionLast="47" xr6:coauthVersionMax="47" xr10:uidLastSave="{00000000-0000-0000-0000-000000000000}"/>
  <bookViews>
    <workbookView xWindow="-108" yWindow="-108" windowWidth="23256" windowHeight="12456" tabRatio="77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C39" i="10"/>
  <c r="BW38" i="10"/>
  <c r="BE38" i="10"/>
  <c r="AM38" i="10"/>
  <c r="C38" i="10"/>
  <c r="BE37" i="10"/>
  <c r="AM37" i="10"/>
  <c r="C37" i="10"/>
  <c r="BE36" i="10"/>
  <c r="BW34" i="10"/>
  <c r="BW35" i="10" s="1"/>
  <c r="BW36" i="10" s="1"/>
  <c r="BW37" i="10" s="1"/>
  <c r="C34" i="10"/>
  <c r="CO34" i="10" l="1"/>
  <c r="CO35" i="10" s="1"/>
  <c r="CO36" i="10" s="1"/>
  <c r="CO37" i="10" s="1"/>
  <c r="CO38" i="10" s="1"/>
  <c r="CO39" i="10" s="1"/>
  <c r="CO40" i="10" s="1"/>
  <c r="CO41" i="10" s="1"/>
  <c r="CO42" i="10" s="1"/>
  <c r="CO43" i="10" s="1"/>
  <c r="C35" i="10"/>
  <c r="C36" i="10" s="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alcChain>
</file>

<file path=xl/sharedStrings.xml><?xml version="1.0" encoding="utf-8"?>
<sst xmlns="http://schemas.openxmlformats.org/spreadsheetml/2006/main" count="1172" uniqueCount="580">
  <si>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</si>
  <si>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</si>
  <si>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</si>
  <si>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</si>
  <si>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</si>
  <si>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</si>
  <si>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</si>
  <si>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</si>
  <si>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</si>
  <si>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</si>
  <si>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</si>
  <si>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</si>
  <si>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</si>
  <si>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</si>
  <si>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</si>
  <si>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</si>
  <si>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</si>
  <si>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</si>
  <si>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</si>
  <si>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</si>
  <si>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</si>
  <si>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</si>
  <si>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</si>
  <si>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</si>
  <si>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</si>
  <si>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</si>
  <si>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</si>
  <si>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</si>
  <si>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</si>
  <si>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</si>
  <si>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</si>
  <si>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</si>
  <si>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</si>
  <si>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</si>
  <si>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</si>
  <si>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</si>
  <si>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</si>
  <si>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</si>
  <si>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</si>
  <si>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</si>
  <si>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</si>
  <si>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</si>
  <si>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</si>
  <si>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</si>
  <si>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</si>
  <si>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</si>
  <si>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</si>
  <si>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</si>
  <si>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</si>
  <si>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</si>
  <si>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</si>
  <si>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</si>
  <si>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</si>
  <si>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</si>
  <si>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</si>
  <si>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</si>
  <si>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</si>
  <si>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</si>
  <si>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</si>
  <si>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</si>
  <si>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</si>
  <si>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</si>
  <si>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</si>
  <si>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</si>
  <si>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</si>
  <si>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</si>
  <si>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</si>
  <si>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</si>
  <si>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</si>
  <si>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</si>
  <si>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</si>
  <si>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</si>
  <si>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</si>
  <si>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</si>
  <si>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</si>
  <si>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</si>
  <si>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</si>
  <si>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</si>
  <si>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</si>
  <si>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</si>
  <si>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</si>
  <si>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</si>
  <si>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</si>
  <si>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</si>
  <si>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</si>
  <si>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</si>
  <si>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</si>
  <si>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</si>
  <si>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</si>
  <si>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</si>
  <si>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</si>
  <si>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</si>
  <si>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</si>
  <si>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</si>
  <si>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郡上市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</si>
  <si>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</si>
  <si>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</si>
  <si>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</si>
  <si>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</si>
  <si>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</si>
  <si>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</si>
  <si>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</si>
  <si>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</si>
  <si>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</si>
  <si>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</si>
  <si>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</si>
  <si>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</si>
  <si>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</si>
  <si>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</si>
  <si>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</si>
  <si>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</si>
  <si>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</si>
  <si>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</si>
  <si>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</si>
  <si>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</si>
  <si>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</si>
  <si>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</si>
  <si>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</si>
  <si>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</si>
  <si>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</si>
  <si>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</si>
  <si>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</si>
  <si>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</si>
  <si>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</si>
  <si>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</si>
  <si>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</si>
  <si>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</si>
  <si>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</si>
  <si>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</si>
  <si>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</si>
  <si>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</si>
  <si>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</si>
  <si>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</si>
  <si>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</si>
  <si>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</si>
  <si>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</si>
  <si>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</si>
  <si>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</si>
  <si>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</si>
  <si>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</si>
  <si>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</si>
  <si>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</si>
  <si>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</si>
  <si>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</si>
  <si>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</si>
  <si>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</si>
  <si>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</si>
  <si>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</si>
  <si>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</si>
  <si>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</si>
  <si>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</si>
  <si>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</si>
  <si>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</si>
  <si>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</si>
  <si>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</si>
  <si>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</si>
  <si>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</si>
  <si>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</si>
  <si>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</si>
  <si>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</si>
  <si>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</si>
  <si>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</si>
  <si>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</si>
  <si>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</si>
  <si>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</si>
  <si>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</si>
  <si>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</si>
  <si>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</si>
  <si>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</si>
  <si>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</si>
  <si>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</si>
  <si>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</si>
  <si>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</si>
  <si>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</si>
  <si>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</si>
  <si>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</si>
  <si>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</si>
  <si>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</si>
  <si>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</si>
  <si>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</si>
  <si>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</si>
  <si>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</si>
  <si>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</si>
  <si>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</si>
  <si>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</si>
  <si>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</si>
  <si>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</si>
  <si>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</si>
  <si>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</si>
  <si>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</si>
  <si>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</si>
  <si>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</si>
  <si>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</si>
  <si>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</si>
  <si>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</si>
  <si>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</si>
  <si>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</si>
  <si>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</si>
  <si>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</si>
  <si>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</si>
  <si>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</si>
  <si>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</si>
  <si>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</si>
  <si>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岐阜県郡上市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</si>
  <si>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</si>
  <si>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</si>
  <si>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</si>
  <si>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</si>
  <si>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</si>
  <si>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</si>
  <si>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</si>
  <si>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</si>
  <si>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</si>
  <si>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</si>
  <si>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</si>
  <si>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</si>
  <si>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</si>
  <si>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</si>
  <si>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</si>
  <si>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</si>
  <si>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</si>
  <si>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</si>
  <si>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</si>
  <si>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</si>
  <si>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</si>
  <si>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</si>
  <si>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</si>
  <si>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</si>
  <si>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</si>
  <si>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</si>
  <si>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</si>
  <si>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</si>
  <si>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</si>
  <si>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</si>
  <si>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</si>
  <si>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</si>
  <si>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</si>
  <si>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</si>
  <si>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</si>
  <si>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</si>
  <si>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</si>
  <si>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</si>
  <si>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</si>
  <si>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</si>
  <si>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</si>
  <si>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</si>
  <si>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</si>
  <si>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</si>
  <si>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</si>
  <si>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</si>
  <si>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</si>
  <si>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</si>
  <si>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</si>
  <si>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</si>
  <si>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</si>
  <si>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</si>
  <si>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</si>
  <si>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</si>
  <si>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</si>
  <si>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</si>
  <si>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</si>
  <si>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</si>
  <si>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</si>
  <si>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</si>
  <si>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</si>
  <si>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</si>
  <si>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</si>
  <si>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</si>
  <si>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</si>
  <si>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</si>
  <si>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</si>
  <si>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</si>
  <si>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</si>
  <si>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</si>
  <si>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</si>
  <si>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</si>
  <si>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</si>
  <si>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</si>
  <si>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</si>
  <si>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</si>
  <si>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</si>
  <si>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</si>
  <si>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</si>
  <si>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</si>
  <si>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</si>
  <si>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</si>
  <si>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</si>
  <si>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</si>
  <si>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</si>
  <si>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</si>
  <si>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</si>
  <si>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</si>
  <si>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</si>
  <si>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</si>
  <si>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</si>
  <si>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</si>
  <si>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</si>
  <si>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</si>
  <si>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</si>
  <si>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</si>
  <si>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</si>
  <si>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</si>
  <si>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</si>
  <si>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</si>
  <si>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</si>
  <si>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</si>
  <si>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</si>
  <si>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</si>
  <si>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</si>
  <si>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</si>
  <si>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</si>
  <si>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</si>
  <si>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</si>
  <si>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</si>
  <si>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</si>
  <si>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</si>
  <si>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</si>
  <si>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</si>
  <si>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</si>
  <si>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</si>
  <si>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</si>
  <si>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</si>
  <si>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</si>
  <si>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</si>
  <si>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</si>
  <si>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</si>
  <si>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</si>
  <si>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</si>
  <si>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</si>
  <si>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</si>
  <si>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</si>
  <si>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</si>
  <si>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</si>
  <si>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</si>
  <si>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</si>
  <si>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</si>
  <si>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</si>
  <si>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</si>
  <si>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</si>
  <si>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</si>
  <si>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</si>
  <si>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</si>
  <si>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</si>
  <si>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</si>
  <si>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</si>
  <si>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</si>
  <si>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</si>
  <si>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</si>
  <si>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</si>
  <si>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</si>
  <si>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</si>
  <si>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</si>
  <si>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</si>
  <si>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</si>
  <si>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岐阜県郡上市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</si>
  <si>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</si>
  <si>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</si>
  <si>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</si>
  <si>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</si>
  <si>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</si>
  <si>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</si>
  <si>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</si>
  <si>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</si>
  <si>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</si>
  <si>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</si>
  <si>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</si>
  <si>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</si>
  <si>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</si>
  <si>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</si>
  <si>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</si>
  <si>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</si>
  <si>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</si>
  <si>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</si>
  <si>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</si>
  <si>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</si>
  <si>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青少年育英奨学資金貸付特別会計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</si>
  <si>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</si>
  <si>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</si>
  <si>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</si>
  <si>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</si>
  <si>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</si>
  <si>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</si>
  <si>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</si>
  <si>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</si>
  <si>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</si>
  <si>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</si>
  <si>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</si>
  <si>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</si>
  <si>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</si>
  <si>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</si>
  <si>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</si>
  <si>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国民健康保険特別会計（直営診療施設勘定）</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</si>
  <si>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</si>
  <si>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</si>
  <si>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</si>
  <si>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</si>
  <si>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</si>
  <si>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</si>
  <si>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下水道事業会計</t>
    <phoneticPr fontId="5"/>
  </si>
  <si>
    <t>病院事業会計</t>
    <phoneticPr fontId="5"/>
  </si>
  <si>
    <t>小水力発電事業特別会計</t>
    <phoneticPr fontId="5"/>
  </si>
  <si>
    <t>法非適用企業</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</si>
  <si>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</si>
  <si>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</si>
  <si>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</si>
  <si>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</si>
  <si>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</si>
  <si>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</si>
  <si>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</si>
  <si>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</si>
  <si>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</si>
  <si>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</si>
  <si>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</si>
  <si>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</si>
  <si>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</si>
  <si>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</si>
  <si>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</si>
  <si>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</si>
  <si>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</si>
  <si>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</si>
  <si>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</si>
  <si>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</si>
  <si>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</si>
  <si>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</si>
  <si>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</si>
  <si>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</si>
  <si>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</si>
  <si>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</si>
  <si>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</si>
  <si>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</si>
  <si>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</si>
  <si>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</si>
  <si>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</si>
  <si>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</si>
  <si>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</si>
  <si>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</si>
  <si>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</si>
  <si>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</si>
  <si>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</si>
  <si>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</si>
  <si>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</si>
  <si>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</si>
  <si>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</si>
  <si>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</si>
  <si>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</si>
  <si>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</si>
  <si>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</si>
  <si>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</si>
  <si>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</si>
  <si>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</si>
  <si>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</si>
  <si>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</si>
  <si>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</si>
  <si>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</si>
  <si>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</si>
  <si>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</si>
  <si>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</si>
  <si>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</si>
  <si>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</si>
  <si>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</si>
  <si>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</si>
  <si>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</si>
  <si>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</si>
  <si>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</si>
  <si>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</si>
  <si>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</si>
  <si>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</si>
  <si>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</si>
  <si>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</si>
  <si>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</si>
  <si>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</si>
  <si>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</si>
  <si>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</si>
  <si>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</si>
  <si>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</si>
  <si>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</si>
  <si>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</si>
  <si>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</si>
  <si>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</si>
  <si>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</si>
  <si>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</si>
  <si>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</si>
  <si>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</si>
  <si>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</si>
  <si>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</si>
  <si>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</si>
  <si>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</si>
  <si>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</si>
  <si>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</si>
  <si>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</si>
  <si>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</si>
  <si>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</si>
  <si>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</si>
  <si>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</si>
  <si>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</si>
  <si>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</si>
  <si>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</si>
  <si>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</si>
  <si>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</si>
  <si>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</si>
  <si>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</si>
  <si>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</si>
  <si>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</si>
  <si>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</si>
  <si>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</si>
  <si>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</si>
  <si>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</si>
  <si>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</si>
  <si>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</si>
  <si>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</si>
  <si>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</si>
  <si>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</si>
  <si>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</si>
  <si>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</si>
  <si>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</si>
  <si>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</si>
  <si>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</si>
  <si>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</si>
  <si>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</si>
  <si>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</si>
  <si>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</si>
  <si>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</si>
  <si>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</si>
  <si>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</si>
  <si>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</si>
  <si>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</si>
  <si>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</si>
  <si>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</si>
  <si>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</si>
  <si>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</si>
  <si>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</si>
  <si>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</si>
  <si>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</si>
  <si>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</si>
  <si>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</si>
  <si>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</si>
  <si>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</si>
  <si>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</si>
  <si>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0.68</t>
  </si>
  <si>
    <t>▲ 0.49</t>
  </si>
  <si>
    <t>▲ 2.07</t>
  </si>
  <si>
    <t>水道事業会計</t>
  </si>
  <si>
    <t>一般会計</t>
  </si>
  <si>
    <t>下水道事業会計</t>
  </si>
  <si>
    <t>介護保険特別会計</t>
  </si>
  <si>
    <t>国民健康保険特別会計（直営診療施設勘定）</t>
  </si>
  <si>
    <t>国民健康保険特別会計</t>
  </si>
  <si>
    <t>介護サービス事業特別会計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</si>
  <si>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</si>
  <si>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</si>
  <si>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</si>
  <si>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</si>
  <si>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</si>
  <si>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</si>
  <si>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</si>
  <si>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</si>
  <si>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㈶郡上八幡産業振興公社</t>
    <rPh sb="1" eb="3">
      <t>グジョウ</t>
    </rPh>
    <rPh sb="3" eb="5">
      <t>ハチマン</t>
    </rPh>
    <rPh sb="5" eb="7">
      <t>サンギョウ</t>
    </rPh>
    <rPh sb="7" eb="9">
      <t>シンコウ</t>
    </rPh>
    <rPh sb="9" eb="11">
      <t>コウシャ</t>
    </rPh>
    <phoneticPr fontId="19"/>
  </si>
  <si>
    <t>郡上大和総合開発㈱</t>
    <rPh sb="0" eb="2">
      <t>グジョウ</t>
    </rPh>
    <rPh sb="2" eb="4">
      <t>ダイワ</t>
    </rPh>
    <rPh sb="4" eb="6">
      <t>ソウゴウ</t>
    </rPh>
    <rPh sb="6" eb="8">
      <t>カイハツ</t>
    </rPh>
    <phoneticPr fontId="19"/>
  </si>
  <si>
    <t>㈲阿弥陀ケ滝観光</t>
    <rPh sb="1" eb="4">
      <t>アミダ</t>
    </rPh>
    <rPh sb="5" eb="6">
      <t>タキ</t>
    </rPh>
    <rPh sb="6" eb="8">
      <t>カンコウ</t>
    </rPh>
    <phoneticPr fontId="19"/>
  </si>
  <si>
    <t>㈱伊野原の郷</t>
    <rPh sb="1" eb="2">
      <t>イ</t>
    </rPh>
    <rPh sb="2" eb="4">
      <t>ノハラ</t>
    </rPh>
    <rPh sb="5" eb="6">
      <t>ゴウ</t>
    </rPh>
    <phoneticPr fontId="19"/>
  </si>
  <si>
    <t>㈱ハイウェイたかす</t>
  </si>
  <si>
    <t>㈱ネーブルみなみ</t>
  </si>
  <si>
    <t>㈱ジェイエムみなみ</t>
  </si>
  <si>
    <t>奥濃飛白山観光㈱</t>
    <rPh sb="0" eb="1">
      <t>オク</t>
    </rPh>
    <rPh sb="1" eb="3">
      <t>ノウヒ</t>
    </rPh>
    <rPh sb="3" eb="5">
      <t>ハクサン</t>
    </rPh>
    <rPh sb="5" eb="7">
      <t>カンコウ</t>
    </rPh>
    <phoneticPr fontId="19"/>
  </si>
  <si>
    <t>㈱郡上ネット</t>
    <rPh sb="1" eb="3">
      <t>グジョウ</t>
    </rPh>
    <phoneticPr fontId="19"/>
  </si>
  <si>
    <t>長良川鉄道㈱</t>
    <rPh sb="0" eb="3">
      <t>ナガラガワ</t>
    </rPh>
    <rPh sb="3" eb="5">
      <t>テツドウ</t>
    </rPh>
    <phoneticPr fontId="19"/>
  </si>
  <si>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</si>
  <si>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</si>
  <si>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</si>
  <si>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</si>
  <si>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ふるさと基金</t>
    <rPh sb="4" eb="6">
      <t>キキン</t>
    </rPh>
    <phoneticPr fontId="5"/>
  </si>
  <si>
    <t>鉄道経営対策事業基金</t>
    <rPh sb="0" eb="8">
      <t>テツドウケイエイタイサクジギョウ</t>
    </rPh>
    <rPh sb="8" eb="10">
      <t>キキン</t>
    </rPh>
    <phoneticPr fontId="2"/>
  </si>
  <si>
    <t>ケーブルテレビ事業整備基金</t>
    <rPh sb="7" eb="13">
      <t>ジギョウセイビキキン</t>
    </rPh>
    <phoneticPr fontId="2"/>
  </si>
  <si>
    <t>ふるさと応援基金</t>
    <rPh sb="4" eb="8">
      <t>オウエンキキン</t>
    </rPh>
    <phoneticPr fontId="2"/>
  </si>
  <si>
    <t>基金 904百万円、財産区 8百万円繰入</t>
    <phoneticPr fontId="2"/>
  </si>
  <si>
    <t>基金 100百万円繰入</t>
    <phoneticPr fontId="2"/>
  </si>
  <si>
    <t>基金 79百万円繰入</t>
    <phoneticPr fontId="2"/>
  </si>
  <si>
    <t>-</t>
    <phoneticPr fontId="2"/>
  </si>
  <si>
    <t>㈱郡上エネルギーソリューション</t>
    <rPh sb="1" eb="3">
      <t>グジョウ</t>
    </rPh>
    <phoneticPr fontId="19"/>
  </si>
  <si>
    <t>地域振興基金</t>
    <rPh sb="0" eb="4">
      <t>チイキシンコウ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</si>
</sst>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2CC2-4981-A9D4-BF6A4EC457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156313</c:v>
                </c:pt>
                <c:pt idx="1">
                  <c:v>114640</c:v>
                </c:pt>
                <c:pt idx="2">
                  <c:v>92387</c:v>
                </c:pt>
                <c:pt idx="3">
                  <c:v>112682</c:v>
                </c:pt>
                <c:pt idx="4">
                  <c:v>135172</c:v>
                </c:pt>
              </c:numCache>
            </c:numRef>
          </c:val>
          <c:smooth val="0"/>
          <c:extLst>
            <c:ext xmlns:c16="http://schemas.microsoft.com/office/drawing/2014/chart" uri="{C3380CC4-5D6E-409C-BE32-E72D297353CC}">
              <c16:uniqueId val="{00000001-2CC2-4981-A9D4-BF6A4EC457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5.73</c:v>
                </c:pt>
                <c:pt idx="1">
                  <c:v>6.87</c:v>
                </c:pt>
                <c:pt idx="2">
                  <c:v>7.21</c:v>
                </c:pt>
                <c:pt idx="3">
                  <c:v>6.13</c:v>
                </c:pt>
                <c:pt idx="4">
                  <c:v>6.07</c:v>
                </c:pt>
              </c:numCache>
            </c:numRef>
          </c:val>
          <c:extLst>
            <c:ext xmlns:c16="http://schemas.microsoft.com/office/drawing/2014/chart" uri="{C3380CC4-5D6E-409C-BE32-E72D297353CC}">
              <c16:uniqueId val="{00000000-253A-411D-AA56-285042C6C6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11.04</c:v>
                </c:pt>
                <c:pt idx="1">
                  <c:v>9.1300000000000008</c:v>
                </c:pt>
                <c:pt idx="2">
                  <c:v>10.58</c:v>
                </c:pt>
                <c:pt idx="3">
                  <c:v>12.85</c:v>
                </c:pt>
                <c:pt idx="4">
                  <c:v>10.88</c:v>
                </c:pt>
              </c:numCache>
            </c:numRef>
          </c:val>
          <c:extLst>
            <c:ext xmlns:c16="http://schemas.microsoft.com/office/drawing/2014/chart" uri="{C3380CC4-5D6E-409C-BE32-E72D297353CC}">
              <c16:uniqueId val="{00000001-253A-411D-AA56-285042C6C60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-0.68</c:v>
                </c:pt>
                <c:pt idx="1">
                  <c:v>-0.49</c:v>
                </c:pt>
                <c:pt idx="2">
                  <c:v>2.16</c:v>
                </c:pt>
                <c:pt idx="3">
                  <c:v>0.7</c:v>
                </c:pt>
                <c:pt idx="4">
                  <c:v>-2.0699999999999998</c:v>
                </c:pt>
              </c:numCache>
            </c:numRef>
          </c:val>
          <c:smooth val="0"/>
          <c:extLst>
            <c:ext xmlns:c16="http://schemas.microsoft.com/office/drawing/2014/chart" uri="{C3380CC4-5D6E-409C-BE32-E72D297353CC}">
              <c16:uniqueId val="{00000002-253A-411D-AA56-285042C6C60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1.53</c:v>
                </c:pt>
                <c:pt idx="2">
                  <c:v>#N/A</c:v>
                </c:pt>
                <c:pt idx="3">
                  <c:v>0.21</c:v>
                </c:pt>
                <c:pt idx="4">
                  <c:v>#N/A</c:v>
                </c:pt>
                <c:pt idx="5">
                  <c:v>0.17</c:v>
                </c:pt>
                <c:pt idx="6">
                  <c:v>#N/A</c:v>
                </c:pt>
                <c:pt idx="7">
                  <c:v>0.16</c:v>
                </c:pt>
                <c:pt idx="8">
                  <c:v>#N/A</c:v>
                </c:pt>
                <c:pt idx="9">
                  <c:v>0.06</c:v>
                </c:pt>
              </c:numCache>
            </c:numRef>
          </c:val>
          <c:extLst>
            <c:ext xmlns:c16="http://schemas.microsoft.com/office/drawing/2014/chart" uri="{C3380CC4-5D6E-409C-BE32-E72D297353CC}">
              <c16:uniqueId val="{00000000-39FC-488F-9393-A77332B07FC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FC-488F-9393-A77332B07FC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0.05</c:v>
                </c:pt>
                <c:pt idx="8">
                  <c:v>#N/A</c:v>
                </c:pt>
                <c:pt idx="9">
                  <c:v>0.06</c:v>
                </c:pt>
              </c:numCache>
            </c:numRef>
          </c:val>
          <c:extLst>
            <c:ext xmlns:c16="http://schemas.microsoft.com/office/drawing/2014/chart" uri="{C3380CC4-5D6E-409C-BE32-E72D297353CC}">
              <c16:uniqueId val="{00000002-39FC-488F-9393-A77332B07FCB}"/>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0.22</c:v>
                </c:pt>
                <c:pt idx="2">
                  <c:v>#N/A</c:v>
                </c:pt>
                <c:pt idx="3">
                  <c:v>0.17</c:v>
                </c:pt>
                <c:pt idx="4">
                  <c:v>#N/A</c:v>
                </c:pt>
                <c:pt idx="5">
                  <c:v>0.19</c:v>
                </c:pt>
                <c:pt idx="6">
                  <c:v>#N/A</c:v>
                </c:pt>
                <c:pt idx="7">
                  <c:v>0.12</c:v>
                </c:pt>
                <c:pt idx="8">
                  <c:v>#N/A</c:v>
                </c:pt>
                <c:pt idx="9">
                  <c:v>0.12</c:v>
                </c:pt>
              </c:numCache>
            </c:numRef>
          </c:val>
          <c:extLst>
            <c:ext xmlns:c16="http://schemas.microsoft.com/office/drawing/2014/chart" uri="{C3380CC4-5D6E-409C-BE32-E72D297353CC}">
              <c16:uniqueId val="{00000003-39FC-488F-9393-A77332B07FC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0.85</c:v>
                </c:pt>
                <c:pt idx="2">
                  <c:v>#N/A</c:v>
                </c:pt>
                <c:pt idx="3">
                  <c:v>1.21</c:v>
                </c:pt>
                <c:pt idx="4">
                  <c:v>#N/A</c:v>
                </c:pt>
                <c:pt idx="5">
                  <c:v>0.79</c:v>
                </c:pt>
                <c:pt idx="6">
                  <c:v>#N/A</c:v>
                </c:pt>
                <c:pt idx="7">
                  <c:v>0.28000000000000003</c:v>
                </c:pt>
                <c:pt idx="8">
                  <c:v>#N/A</c:v>
                </c:pt>
                <c:pt idx="9">
                  <c:v>0.14000000000000001</c:v>
                </c:pt>
              </c:numCache>
            </c:numRef>
          </c:val>
          <c:extLst>
            <c:ext xmlns:c16="http://schemas.microsoft.com/office/drawing/2014/chart" uri="{C3380CC4-5D6E-409C-BE32-E72D297353CC}">
              <c16:uniqueId val="{00000004-39FC-488F-9393-A77332B07FCB}"/>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0.11</c:v>
                </c:pt>
                <c:pt idx="4">
                  <c:v>#N/A</c:v>
                </c:pt>
                <c:pt idx="5">
                  <c:v>0.18</c:v>
                </c:pt>
                <c:pt idx="6">
                  <c:v>#N/A</c:v>
                </c:pt>
                <c:pt idx="7">
                  <c:v>0.15</c:v>
                </c:pt>
                <c:pt idx="8">
                  <c:v>#N/A</c:v>
                </c:pt>
                <c:pt idx="9">
                  <c:v>0.15</c:v>
                </c:pt>
              </c:numCache>
            </c:numRef>
          </c:val>
          <c:extLst>
            <c:ext xmlns:c16="http://schemas.microsoft.com/office/drawing/2014/chart" uri="{C3380CC4-5D6E-409C-BE32-E72D297353CC}">
              <c16:uniqueId val="{00000005-39FC-488F-9393-A77332B07FC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0.02</c:v>
                </c:pt>
                <c:pt idx="4">
                  <c:v>#N/A</c:v>
                </c:pt>
                <c:pt idx="5">
                  <c:v>0.77</c:v>
                </c:pt>
                <c:pt idx="6">
                  <c:v>#N/A</c:v>
                </c:pt>
                <c:pt idx="7">
                  <c:v>1.6</c:v>
                </c:pt>
                <c:pt idx="8">
                  <c:v>#N/A</c:v>
                </c:pt>
                <c:pt idx="9">
                  <c:v>1.22</c:v>
                </c:pt>
              </c:numCache>
            </c:numRef>
          </c:val>
          <c:extLst>
            <c:ext xmlns:c16="http://schemas.microsoft.com/office/drawing/2014/chart" uri="{C3380CC4-5D6E-409C-BE32-E72D297353CC}">
              <c16:uniqueId val="{00000006-39FC-488F-9393-A77332B07FC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0.51</c:v>
                </c:pt>
                <c:pt idx="4">
                  <c:v>#N/A</c:v>
                </c:pt>
                <c:pt idx="5">
                  <c:v>0.91</c:v>
                </c:pt>
                <c:pt idx="6">
                  <c:v>#N/A</c:v>
                </c:pt>
                <c:pt idx="7">
                  <c:v>1.07</c:v>
                </c:pt>
                <c:pt idx="8">
                  <c:v>#N/A</c:v>
                </c:pt>
                <c:pt idx="9">
                  <c:v>1.26</c:v>
                </c:pt>
              </c:numCache>
            </c:numRef>
          </c:val>
          <c:extLst>
            <c:ext xmlns:c16="http://schemas.microsoft.com/office/drawing/2014/chart" uri="{C3380CC4-5D6E-409C-BE32-E72D297353CC}">
              <c16:uniqueId val="{00000007-39FC-488F-9393-A77332B07FC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5.59</c:v>
                </c:pt>
                <c:pt idx="2">
                  <c:v>#N/A</c:v>
                </c:pt>
                <c:pt idx="3">
                  <c:v>6.72</c:v>
                </c:pt>
                <c:pt idx="4">
                  <c:v>#N/A</c:v>
                </c:pt>
                <c:pt idx="5">
                  <c:v>7.06</c:v>
                </c:pt>
                <c:pt idx="6">
                  <c:v>#N/A</c:v>
                </c:pt>
                <c:pt idx="7">
                  <c:v>5.96</c:v>
                </c:pt>
                <c:pt idx="8">
                  <c:v>#N/A</c:v>
                </c:pt>
                <c:pt idx="9">
                  <c:v>6.01</c:v>
                </c:pt>
              </c:numCache>
            </c:numRef>
          </c:val>
          <c:extLst>
            <c:ext xmlns:c16="http://schemas.microsoft.com/office/drawing/2014/chart" uri="{C3380CC4-5D6E-409C-BE32-E72D297353CC}">
              <c16:uniqueId val="{00000008-39FC-488F-9393-A77332B07FC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7.09</c:v>
                </c:pt>
                <c:pt idx="2">
                  <c:v>#N/A</c:v>
                </c:pt>
                <c:pt idx="3">
                  <c:v>7.43</c:v>
                </c:pt>
                <c:pt idx="4">
                  <c:v>#N/A</c:v>
                </c:pt>
                <c:pt idx="5">
                  <c:v>7.5</c:v>
                </c:pt>
                <c:pt idx="6">
                  <c:v>#N/A</c:v>
                </c:pt>
                <c:pt idx="7">
                  <c:v>7.44</c:v>
                </c:pt>
                <c:pt idx="8">
                  <c:v>#N/A</c:v>
                </c:pt>
                <c:pt idx="9">
                  <c:v>7.87</c:v>
                </c:pt>
              </c:numCache>
            </c:numRef>
          </c:val>
          <c:extLst>
            <c:ext xmlns:c16="http://schemas.microsoft.com/office/drawing/2014/chart" uri="{C3380CC4-5D6E-409C-BE32-E72D297353CC}">
              <c16:uniqueId val="{00000009-39FC-488F-9393-A77332B07FC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4385</c:v>
                </c:pt>
                <c:pt idx="5">
                  <c:v>4155</c:v>
                </c:pt>
                <c:pt idx="8">
                  <c:v>4005</c:v>
                </c:pt>
                <c:pt idx="11">
                  <c:v>3873</c:v>
                </c:pt>
                <c:pt idx="14">
                  <c:v>3719</c:v>
                </c:pt>
              </c:numCache>
            </c:numRef>
          </c:val>
          <c:extLst>
            <c:ext xmlns:c16="http://schemas.microsoft.com/office/drawing/2014/chart" uri="{C3380CC4-5D6E-409C-BE32-E72D297353CC}">
              <c16:uniqueId val="{00000000-A5BF-4A0E-8D2B-D8EAEFA99A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1-A5BF-4A0E-8D2B-D8EAEFA99A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A5BF-4A0E-8D2B-D8EAEFA99A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BF-4A0E-8D2B-D8EAEFA99A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1976</c:v>
                </c:pt>
                <c:pt idx="3">
                  <c:v>2056</c:v>
                </c:pt>
                <c:pt idx="6">
                  <c:v>1885</c:v>
                </c:pt>
                <c:pt idx="9">
                  <c:v>1839</c:v>
                </c:pt>
                <c:pt idx="12">
                  <c:v>1787</c:v>
                </c:pt>
              </c:numCache>
            </c:numRef>
          </c:val>
          <c:extLst>
            <c:ext xmlns:c16="http://schemas.microsoft.com/office/drawing/2014/chart" uri="{C3380CC4-5D6E-409C-BE32-E72D297353CC}">
              <c16:uniqueId val="{00000004-A5BF-4A0E-8D2B-D8EAEFA99A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BF-4A0E-8D2B-D8EAEFA99A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BF-4A0E-8D2B-D8EAEFA99A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4053</c:v>
                </c:pt>
                <c:pt idx="3">
                  <c:v>3811</c:v>
                </c:pt>
                <c:pt idx="6">
                  <c:v>3689</c:v>
                </c:pt>
                <c:pt idx="9">
                  <c:v>3599</c:v>
                </c:pt>
                <c:pt idx="12">
                  <c:v>3545</c:v>
                </c:pt>
              </c:numCache>
            </c:numRef>
          </c:val>
          <c:extLst>
            <c:ext xmlns:c16="http://schemas.microsoft.com/office/drawing/2014/chart" uri="{C3380CC4-5D6E-409C-BE32-E72D297353CC}">
              <c16:uniqueId val="{00000007-A5BF-4A0E-8D2B-D8EAEFA99A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1646</c:v>
                </c:pt>
                <c:pt idx="2">
                  <c:v>#N/A</c:v>
                </c:pt>
                <c:pt idx="3">
                  <c:v>#N/A</c:v>
                </c:pt>
                <c:pt idx="4">
                  <c:v>1714</c:v>
                </c:pt>
                <c:pt idx="5">
                  <c:v>#N/A</c:v>
                </c:pt>
                <c:pt idx="6">
                  <c:v>#N/A</c:v>
                </c:pt>
                <c:pt idx="7">
                  <c:v>1571</c:v>
                </c:pt>
                <c:pt idx="8">
                  <c:v>#N/A</c:v>
                </c:pt>
                <c:pt idx="9">
                  <c:v>#N/A</c:v>
                </c:pt>
                <c:pt idx="10">
                  <c:v>1568</c:v>
                </c:pt>
                <c:pt idx="11">
                  <c:v>#N/A</c:v>
                </c:pt>
                <c:pt idx="12">
                  <c:v>#N/A</c:v>
                </c:pt>
                <c:pt idx="13">
                  <c:v>1617</c:v>
                </c:pt>
                <c:pt idx="14">
                  <c:v>#N/A</c:v>
                </c:pt>
              </c:numCache>
            </c:numRef>
          </c:val>
          <c:smooth val="0"/>
          <c:extLst>
            <c:ext xmlns:c16="http://schemas.microsoft.com/office/drawing/2014/chart" uri="{C3380CC4-5D6E-409C-BE32-E72D297353CC}">
              <c16:uniqueId val="{00000008-A5BF-4A0E-8D2B-D8EAEFA99A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36983</c:v>
                </c:pt>
                <c:pt idx="5">
                  <c:v>35100</c:v>
                </c:pt>
                <c:pt idx="8">
                  <c:v>33044</c:v>
                </c:pt>
                <c:pt idx="11">
                  <c:v>30519</c:v>
                </c:pt>
                <c:pt idx="14">
                  <c:v>29717</c:v>
                </c:pt>
              </c:numCache>
            </c:numRef>
          </c:val>
          <c:extLst>
            <c:ext xmlns:c16="http://schemas.microsoft.com/office/drawing/2014/chart" uri="{C3380CC4-5D6E-409C-BE32-E72D297353CC}">
              <c16:uniqueId val="{00000000-4C9C-434D-BCBC-0D67618C01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292</c:v>
                </c:pt>
                <c:pt idx="5">
                  <c:v>243</c:v>
                </c:pt>
                <c:pt idx="8">
                  <c:v>193</c:v>
                </c:pt>
                <c:pt idx="11">
                  <c:v>154</c:v>
                </c:pt>
                <c:pt idx="14">
                  <c:v>120</c:v>
                </c:pt>
              </c:numCache>
            </c:numRef>
          </c:val>
          <c:extLst>
            <c:ext xmlns:c16="http://schemas.microsoft.com/office/drawing/2014/chart" uri="{C3380CC4-5D6E-409C-BE32-E72D297353CC}">
              <c16:uniqueId val="{00000001-4C9C-434D-BCBC-0D67618C01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6324</c:v>
                </c:pt>
                <c:pt idx="5">
                  <c:v>5699</c:v>
                </c:pt>
                <c:pt idx="8">
                  <c:v>6305</c:v>
                </c:pt>
                <c:pt idx="11">
                  <c:v>6609</c:v>
                </c:pt>
                <c:pt idx="14">
                  <c:v>6428</c:v>
                </c:pt>
              </c:numCache>
            </c:numRef>
          </c:val>
          <c:extLst>
            <c:ext xmlns:c16="http://schemas.microsoft.com/office/drawing/2014/chart" uri="{C3380CC4-5D6E-409C-BE32-E72D297353CC}">
              <c16:uniqueId val="{00000002-4C9C-434D-BCBC-0D67618C01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9C-434D-BCBC-0D67618C01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9C-434D-BCBC-0D67618C01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9C-434D-BCBC-0D67618C01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1022</c:v>
                </c:pt>
                <c:pt idx="3">
                  <c:v>1227</c:v>
                </c:pt>
                <c:pt idx="6">
                  <c:v>1193</c:v>
                </c:pt>
                <c:pt idx="9">
                  <c:v>1196</c:v>
                </c:pt>
                <c:pt idx="12">
                  <c:v>1374</c:v>
                </c:pt>
              </c:numCache>
            </c:numRef>
          </c:val>
          <c:extLst>
            <c:ext xmlns:c16="http://schemas.microsoft.com/office/drawing/2014/chart" uri="{C3380CC4-5D6E-409C-BE32-E72D297353CC}">
              <c16:uniqueId val="{00000006-4C9C-434D-BCBC-0D67618C01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C9C-434D-BCBC-0D67618C01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21437</c:v>
                </c:pt>
                <c:pt idx="3">
                  <c:v>20090</c:v>
                </c:pt>
                <c:pt idx="6">
                  <c:v>18984</c:v>
                </c:pt>
                <c:pt idx="9">
                  <c:v>17676</c:v>
                </c:pt>
                <c:pt idx="12">
                  <c:v>16849</c:v>
                </c:pt>
              </c:numCache>
            </c:numRef>
          </c:val>
          <c:extLst>
            <c:ext xmlns:c16="http://schemas.microsoft.com/office/drawing/2014/chart" uri="{C3380CC4-5D6E-409C-BE32-E72D297353CC}">
              <c16:uniqueId val="{00000008-4C9C-434D-BCBC-0D67618C01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c:v>
                </c:pt>
                <c:pt idx="3">
                  <c:v>11</c:v>
                </c:pt>
                <c:pt idx="6">
                  <c:v>9</c:v>
                </c:pt>
                <c:pt idx="9">
                  <c:v>8</c:v>
                </c:pt>
                <c:pt idx="12">
                  <c:v>6</c:v>
                </c:pt>
              </c:numCache>
            </c:numRef>
          </c:val>
          <c:extLst>
            <c:ext xmlns:c16="http://schemas.microsoft.com/office/drawing/2014/chart" uri="{C3380CC4-5D6E-409C-BE32-E72D297353CC}">
              <c16:uniqueId val="{00000009-4C9C-434D-BCBC-0D67618C01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32539</c:v>
                </c:pt>
                <c:pt idx="3">
                  <c:v>31312</c:v>
                </c:pt>
                <c:pt idx="6">
                  <c:v>29813</c:v>
                </c:pt>
                <c:pt idx="9">
                  <c:v>28299</c:v>
                </c:pt>
                <c:pt idx="12">
                  <c:v>27765</c:v>
                </c:pt>
              </c:numCache>
            </c:numRef>
          </c:val>
          <c:extLst>
            <c:ext xmlns:c16="http://schemas.microsoft.com/office/drawing/2014/chart" uri="{C3380CC4-5D6E-409C-BE32-E72D297353CC}">
              <c16:uniqueId val="{0000000A-4C9C-434D-BCBC-0D67618C01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11412</c:v>
                </c:pt>
                <c:pt idx="2">
                  <c:v>#N/A</c:v>
                </c:pt>
                <c:pt idx="3">
                  <c:v>#N/A</c:v>
                </c:pt>
                <c:pt idx="4">
                  <c:v>11596</c:v>
                </c:pt>
                <c:pt idx="5">
                  <c:v>#N/A</c:v>
                </c:pt>
                <c:pt idx="6">
                  <c:v>#N/A</c:v>
                </c:pt>
                <c:pt idx="7">
                  <c:v>10457</c:v>
                </c:pt>
                <c:pt idx="8">
                  <c:v>#N/A</c:v>
                </c:pt>
                <c:pt idx="9">
                  <c:v>#N/A</c:v>
                </c:pt>
                <c:pt idx="10">
                  <c:v>9897</c:v>
                </c:pt>
                <c:pt idx="11">
                  <c:v>#N/A</c:v>
                </c:pt>
                <c:pt idx="12">
                  <c:v>#N/A</c:v>
                </c:pt>
                <c:pt idx="13">
                  <c:v>9728</c:v>
                </c:pt>
                <c:pt idx="14">
                  <c:v>#N/A</c:v>
                </c:pt>
              </c:numCache>
            </c:numRef>
          </c:val>
          <c:smooth val="0"/>
          <c:extLst>
            <c:ext xmlns:c16="http://schemas.microsoft.com/office/drawing/2014/chart" uri="{C3380CC4-5D6E-409C-BE32-E72D297353CC}">
              <c16:uniqueId val="{0000000B-4C9C-434D-BCBC-0D67618C01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1950</c:v>
                </c:pt>
                <c:pt idx="1">
                  <c:v>2306</c:v>
                </c:pt>
                <c:pt idx="2">
                  <c:v>1948</c:v>
                </c:pt>
              </c:numCache>
            </c:numRef>
          </c:val>
          <c:extLst>
            <c:ext xmlns:c16="http://schemas.microsoft.com/office/drawing/2014/chart" uri="{C3380CC4-5D6E-409C-BE32-E72D297353CC}">
              <c16:uniqueId val="{00000000-6F94-412C-8D25-3E3A588E8C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229</c:v>
                </c:pt>
                <c:pt idx="1">
                  <c:v>229</c:v>
                </c:pt>
                <c:pt idx="2">
                  <c:v>306</c:v>
                </c:pt>
              </c:numCache>
            </c:numRef>
          </c:val>
          <c:extLst>
            <c:ext xmlns:c16="http://schemas.microsoft.com/office/drawing/2014/chart" uri="{C3380CC4-5D6E-409C-BE32-E72D297353CC}">
              <c16:uniqueId val="{00000001-6F94-412C-8D25-3E3A588E8C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3502</c:v>
                </c:pt>
                <c:pt idx="1">
                  <c:v>3511</c:v>
                </c:pt>
                <c:pt idx="2">
                  <c:v>3630</c:v>
                </c:pt>
              </c:numCache>
            </c:numRef>
          </c:val>
          <c:extLst>
            <c:ext xmlns:c16="http://schemas.microsoft.com/office/drawing/2014/chart" uri="{C3380CC4-5D6E-409C-BE32-E72D297353CC}">
              <c16:uniqueId val="{00000002-6F94-412C-8D25-3E3A588E8C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38,450
37,769
1,030.75
31,508,481
30,322,182
1,087,889
17,908,066
27,764,772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人口の減少や全国平均を上回る高齢化率（令和</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日時点</a:t>
          </a:r>
          <a:r>
            <a:rPr kumimoji="1" lang="en-US" altLang="ja-JP" sz="1100">
              <a:solidFill>
                <a:sysClr val="windowText" lastClr="000000"/>
              </a:solidFill>
              <a:effectLst/>
              <a:latin typeface="+mn-lt"/>
              <a:ea typeface="+mn-ea"/>
              <a:cs typeface="+mn-cs"/>
            </a:rPr>
            <a:t>38.01</a:t>
          </a:r>
          <a:r>
            <a:rPr kumimoji="1" lang="ja-JP" altLang="ja-JP" sz="1100">
              <a:solidFill>
                <a:sysClr val="windowText" lastClr="000000"/>
              </a:solidFill>
              <a:effectLst/>
              <a:latin typeface="+mn-lt"/>
              <a:ea typeface="+mn-ea"/>
              <a:cs typeface="+mn-cs"/>
            </a:rPr>
            <a:t>％）であり、農業と観光を重点とする産業振興施策を進めているが財政基盤が弱い状況となっているため類似団体を下回っている。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地域資源の活用と産業における技術、ネットワーク等様々な蓄積の活用と連携により、交流人口を消費人口へと転換する仕組みづくりなど第</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次総合計画の重点課題である「地域資源を活かして産業を育てるまち」づくりを引き続き推進することで財政基盤の強化を図る。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経常経費充当一般財源は、</a:t>
          </a:r>
          <a:r>
            <a:rPr kumimoji="1" lang="ja-JP" altLang="en-US" sz="1100">
              <a:solidFill>
                <a:sysClr val="windowText" lastClr="000000"/>
              </a:solidFill>
              <a:effectLst/>
              <a:latin typeface="+mn-lt"/>
              <a:ea typeface="+mn-ea"/>
              <a:cs typeface="+mn-cs"/>
            </a:rPr>
            <a:t>計画的な地方債の発行により公債費が減少したが、人件費や補助費等（公営企業への繰出金）の増大により全体では増加となった。一方で、経常一般財源の地方交付税及び地方消費税交付金や臨時財政対策債などが減少</a:t>
          </a:r>
          <a:r>
            <a:rPr kumimoji="1" lang="ja-JP" altLang="ja-JP" sz="1100">
              <a:solidFill>
                <a:sysClr val="windowText" lastClr="000000"/>
              </a:solidFill>
              <a:effectLst/>
              <a:latin typeface="+mn-lt"/>
              <a:ea typeface="+mn-ea"/>
              <a:cs typeface="+mn-cs"/>
            </a:rPr>
            <a:t>したため、経常収支比率は</a:t>
          </a:r>
          <a:r>
            <a:rPr kumimoji="1" lang="en-US" altLang="ja-JP" sz="1100">
              <a:solidFill>
                <a:sysClr val="windowText" lastClr="000000"/>
              </a:solidFill>
              <a:effectLst/>
              <a:latin typeface="+mn-lt"/>
              <a:ea typeface="+mn-ea"/>
              <a:cs typeface="+mn-cs"/>
            </a:rPr>
            <a:t>86.9</a:t>
          </a:r>
          <a:r>
            <a:rPr kumimoji="1" lang="ja-JP" altLang="ja-JP" sz="1100">
              <a:solidFill>
                <a:sysClr val="windowText" lastClr="000000"/>
              </a:solidFill>
              <a:effectLst/>
              <a:latin typeface="+mn-lt"/>
              <a:ea typeface="+mn-ea"/>
              <a:cs typeface="+mn-cs"/>
            </a:rPr>
            <a:t>％で前年から</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ポイント増加した。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人口減少の影響等により、今後はさらに経常一般財源が減少することが想定されるが</a:t>
          </a:r>
          <a:r>
            <a:rPr kumimoji="1" lang="ja-JP" altLang="en-US" sz="1100">
              <a:solidFill>
                <a:sysClr val="windowText" lastClr="000000"/>
              </a:solidFill>
              <a:effectLst/>
              <a:latin typeface="+mn-lt"/>
              <a:ea typeface="+mn-ea"/>
              <a:cs typeface="+mn-cs"/>
            </a:rPr>
            <a:t>、物価高騰や人件費の増加に対応するための経常経費の見直し</a:t>
          </a:r>
          <a:r>
            <a:rPr kumimoji="1" lang="ja-JP" altLang="ja-JP" sz="1100">
              <a:solidFill>
                <a:sysClr val="windowText" lastClr="000000"/>
              </a:solidFill>
              <a:effectLst/>
              <a:latin typeface="+mn-lt"/>
              <a:ea typeface="+mn-ea"/>
              <a:cs typeface="+mn-cs"/>
            </a:rPr>
            <a:t>など</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行財政改革の取組</a:t>
          </a:r>
          <a:r>
            <a:rPr kumimoji="1" lang="ja-JP" altLang="en-US" sz="1100">
              <a:solidFill>
                <a:sysClr val="windowText" lastClr="000000"/>
              </a:solidFill>
              <a:effectLst/>
              <a:latin typeface="+mn-lt"/>
              <a:ea typeface="+mn-ea"/>
              <a:cs typeface="+mn-cs"/>
            </a:rPr>
            <a:t>みを推進し、</a:t>
          </a:r>
          <a:r>
            <a:rPr kumimoji="1" lang="ja-JP" altLang="ja-JP" sz="1100">
              <a:solidFill>
                <a:sysClr val="windowText" lastClr="000000"/>
              </a:solidFill>
              <a:effectLst/>
              <a:latin typeface="+mn-lt"/>
              <a:ea typeface="+mn-ea"/>
              <a:cs typeface="+mn-cs"/>
            </a:rPr>
            <a:t>財政の健全化を図る。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61</xdr:row>
      <xdr:rowOff>87206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96313"/>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118956</xdr:rowOff>
    </xdr:from>
    <xdr:to>
      <xdr:col>19</xdr:col>
      <xdr:colOff>133350</xdr:colOff>
      <xdr:row>60</xdr:row>
      <xdr:rowOff>9313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63056"/>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118956</xdr:rowOff>
    </xdr:from>
    <xdr:to>
      <xdr:col>15</xdr:col>
      <xdr:colOff>82550</xdr:colOff>
      <xdr:row>60</xdr:row>
      <xdr:rowOff>89746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6305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61</xdr:row>
      <xdr:rowOff>159596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7674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129963</xdr:rowOff>
    </xdr:from>
    <xdr:to>
      <xdr:col>19</xdr:col>
      <xdr:colOff>184150</xdr:colOff>
      <xdr:row>60</xdr:row>
      <xdr:rowOff>60113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70290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68156</xdr:rowOff>
    </xdr:from>
    <xdr:to>
      <xdr:col>15</xdr:col>
      <xdr:colOff>133350</xdr:colOff>
      <xdr:row>58</xdr:row>
      <xdr:rowOff>169756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38946</xdr:rowOff>
    </xdr:from>
    <xdr:to>
      <xdr:col>11</xdr:col>
      <xdr:colOff>82550</xdr:colOff>
      <xdr:row>60</xdr:row>
      <xdr:rowOff>140546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150723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類似団体平均より人件費・物件費等が上回っているのは、広大な面積を有することによる類似施設の経費の増加が主な要因である。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なお、職員数については定員管理適正化計画に基づき採用抑制や事業見直しを進め、平成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年度までに大幅な削減を行っている。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今後は現在の適正な職員数を維持しつつ、</a:t>
          </a:r>
          <a:r>
            <a:rPr kumimoji="1" lang="ja-JP" altLang="en-US" sz="1100">
              <a:solidFill>
                <a:sysClr val="windowText" lastClr="000000"/>
              </a:solidFill>
              <a:effectLst/>
              <a:latin typeface="+mn-lt"/>
              <a:ea typeface="+mn-ea"/>
              <a:cs typeface="+mn-cs"/>
            </a:rPr>
            <a:t>物価高騰等への対応を含め、</a:t>
          </a:r>
          <a:r>
            <a:rPr kumimoji="1" lang="ja-JP" altLang="ja-JP" sz="1100">
              <a:solidFill>
                <a:sysClr val="windowText" lastClr="000000"/>
              </a:solidFill>
              <a:effectLst/>
              <a:latin typeface="+mn-lt"/>
              <a:ea typeface="+mn-ea"/>
              <a:cs typeface="+mn-cs"/>
            </a:rPr>
            <a:t>経常的な事務経費や公共施設適正配置計画に基づいた施設管理経費などの見直しと削減を進める必要がある。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104955</xdr:rowOff>
    </xdr:from>
    <xdr:to>
      <xdr:col>23</xdr:col>
      <xdr:colOff>133350</xdr:colOff>
      <xdr:row>86</xdr:row>
      <xdr:rowOff>135533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849655"/>
          <a:ext cx="8382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104955</xdr:rowOff>
    </xdr:from>
    <xdr:to>
      <xdr:col>19</xdr:col>
      <xdr:colOff>133350</xdr:colOff>
      <xdr:row>86</xdr:row>
      <xdr:rowOff>105346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849655"/>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162100</xdr:rowOff>
    </xdr:from>
    <xdr:to>
      <xdr:col>15</xdr:col>
      <xdr:colOff>82550</xdr:colOff>
      <xdr:row>86</xdr:row>
      <xdr:rowOff>105346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735350"/>
          <a:ext cx="889000" cy="1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5696</xdr:rowOff>
    </xdr:from>
    <xdr:to>
      <xdr:col>11</xdr:col>
      <xdr:colOff>31750</xdr:colOff>
      <xdr:row>85</xdr:row>
      <xdr:rowOff>162100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78946"/>
          <a:ext cx="889000" cy="15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84733</xdr:rowOff>
    </xdr:from>
    <xdr:to>
      <xdr:col>23</xdr:col>
      <xdr:colOff>184150</xdr:colOff>
      <xdr:row>87</xdr:row>
      <xdr:rowOff>14883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8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56810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0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54155</xdr:rowOff>
    </xdr:from>
    <xdr:to>
      <xdr:col>19</xdr:col>
      <xdr:colOff>184150</xdr:colOff>
      <xdr:row>86</xdr:row>
      <xdr:rowOff>155755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9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140532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88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54546</xdr:rowOff>
    </xdr:from>
    <xdr:to>
      <xdr:col>15</xdr:col>
      <xdr:colOff>133350</xdr:colOff>
      <xdr:row>86</xdr:row>
      <xdr:rowOff>156146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7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140923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8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111300</xdr:rowOff>
    </xdr:from>
    <xdr:to>
      <xdr:col>11</xdr:col>
      <xdr:colOff>82550</xdr:colOff>
      <xdr:row>86</xdr:row>
      <xdr:rowOff>41450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6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26227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7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126346</xdr:rowOff>
    </xdr:from>
    <xdr:to>
      <xdr:col>7</xdr:col>
      <xdr:colOff>31750</xdr:colOff>
      <xdr:row>85</xdr:row>
      <xdr:rowOff>56496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41273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類似団体平均を</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ポイント、県内市平均を</a:t>
          </a:r>
          <a:r>
            <a:rPr kumimoji="1" lang="en-US" altLang="ja-JP" sz="1100">
              <a:solidFill>
                <a:sysClr val="windowText" lastClr="000000"/>
              </a:solidFill>
              <a:effectLst/>
              <a:latin typeface="+mn-lt"/>
              <a:ea typeface="+mn-ea"/>
              <a:cs typeface="+mn-cs"/>
            </a:rPr>
            <a:t>4.2</a:t>
          </a:r>
          <a:r>
            <a:rPr kumimoji="1" lang="ja-JP" altLang="ja-JP" sz="1100">
              <a:solidFill>
                <a:sysClr val="windowText" lastClr="000000"/>
              </a:solidFill>
              <a:effectLst/>
              <a:latin typeface="+mn-lt"/>
              <a:ea typeface="+mn-ea"/>
              <a:cs typeface="+mn-cs"/>
            </a:rPr>
            <a:t>ポイント下回っている状況であり、</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市中</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番目となっている。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人事評価制度を平成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年度から導入し、試行期間を経て平成</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年度から本格施行している。これにより、給与水準の適正化に努めている。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69056</xdr:rowOff>
    </xdr:from>
    <xdr:to>
      <xdr:col>81</xdr:col>
      <xdr:colOff>44450</xdr:colOff>
      <xdr:row>81</xdr:row>
      <xdr:rowOff>69056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95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69056</xdr:rowOff>
    </xdr:from>
    <xdr:to>
      <xdr:col>77</xdr:col>
      <xdr:colOff>44450</xdr:colOff>
      <xdr:row>81</xdr:row>
      <xdr:rowOff>69056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95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53975</xdr:rowOff>
    </xdr:from>
    <xdr:to>
      <xdr:col>72</xdr:col>
      <xdr:colOff>203200</xdr:colOff>
      <xdr:row>81</xdr:row>
      <xdr:rowOff>69056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4142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8731</xdr:rowOff>
    </xdr:from>
    <xdr:to>
      <xdr:col>68</xdr:col>
      <xdr:colOff>152400</xdr:colOff>
      <xdr:row>81</xdr:row>
      <xdr:rowOff>53975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89618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18256</xdr:rowOff>
    </xdr:from>
    <xdr:to>
      <xdr:col>81</xdr:col>
      <xdr:colOff>95250</xdr:colOff>
      <xdr:row>81</xdr:row>
      <xdr:rowOff>119856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110983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18256</xdr:rowOff>
    </xdr:from>
    <xdr:to>
      <xdr:col>77</xdr:col>
      <xdr:colOff>95250</xdr:colOff>
      <xdr:row>81</xdr:row>
      <xdr:rowOff>119856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130033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674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18256</xdr:rowOff>
    </xdr:from>
    <xdr:to>
      <xdr:col>73</xdr:col>
      <xdr:colOff>44450</xdr:colOff>
      <xdr:row>81</xdr:row>
      <xdr:rowOff>119856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130033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7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3175</xdr:rowOff>
    </xdr:from>
    <xdr:to>
      <xdr:col>68</xdr:col>
      <xdr:colOff>203200</xdr:colOff>
      <xdr:row>81</xdr:row>
      <xdr:rowOff>104775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114952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129381</xdr:rowOff>
    </xdr:from>
    <xdr:to>
      <xdr:col>64</xdr:col>
      <xdr:colOff>152400</xdr:colOff>
      <xdr:row>81</xdr:row>
      <xdr:rowOff>59531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69708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1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類似団体平均値との差は、令和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3.58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、依然として大きいままである。広大な面積による行政運営など地理的要因もあり大幅な削減は困難であるが、今後も定員管理の適正化を図り、組織の見直しを進め指標改善に努める。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40519</xdr:rowOff>
    </xdr:from>
    <xdr:to>
      <xdr:col>81</xdr:col>
      <xdr:colOff>44450</xdr:colOff>
      <xdr:row>64</xdr:row>
      <xdr:rowOff>62351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13319"/>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40519</xdr:rowOff>
    </xdr:from>
    <xdr:to>
      <xdr:col>77</xdr:col>
      <xdr:colOff>44450</xdr:colOff>
      <xdr:row>64</xdr:row>
      <xdr:rowOff>46265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13319"/>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17538</xdr:rowOff>
    </xdr:from>
    <xdr:to>
      <xdr:col>72</xdr:col>
      <xdr:colOff>203200</xdr:colOff>
      <xdr:row>64</xdr:row>
      <xdr:rowOff>46265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90338"/>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154517</xdr:rowOff>
    </xdr:from>
    <xdr:to>
      <xdr:col>68</xdr:col>
      <xdr:colOff>152400</xdr:colOff>
      <xdr:row>64</xdr:row>
      <xdr:rowOff>17538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558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11551</xdr:rowOff>
    </xdr:from>
    <xdr:to>
      <xdr:col>81</xdr:col>
      <xdr:colOff>95250</xdr:colOff>
      <xdr:row>64</xdr:row>
      <xdr:rowOff>113151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155078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5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161169</xdr:rowOff>
    </xdr:from>
    <xdr:to>
      <xdr:col>77</xdr:col>
      <xdr:colOff>95250</xdr:colOff>
      <xdr:row>64</xdr:row>
      <xdr:rowOff>91319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76096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4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166915</xdr:rowOff>
    </xdr:from>
    <xdr:to>
      <xdr:col>73</xdr:col>
      <xdr:colOff>44450</xdr:colOff>
      <xdr:row>64</xdr:row>
      <xdr:rowOff>97065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81842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138188</xdr:rowOff>
    </xdr:from>
    <xdr:to>
      <xdr:col>68</xdr:col>
      <xdr:colOff>203200</xdr:colOff>
      <xdr:row>64</xdr:row>
      <xdr:rowOff>68338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53115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2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103717</xdr:rowOff>
    </xdr:from>
    <xdr:to>
      <xdr:col>64</xdr:col>
      <xdr:colOff>152400</xdr:colOff>
      <xdr:row>64</xdr:row>
      <xdr:rowOff>33867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18644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年度決算から実質公債費比率は起債許可団体となる</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を下回り、その後も</a:t>
          </a:r>
          <a:r>
            <a:rPr kumimoji="1" lang="ja-JP" altLang="en-US" sz="1100">
              <a:solidFill>
                <a:sysClr val="windowText" lastClr="000000"/>
              </a:solidFill>
              <a:effectLst/>
              <a:latin typeface="+mn-lt"/>
              <a:ea typeface="+mn-ea"/>
              <a:cs typeface="+mn-cs"/>
            </a:rPr>
            <a:t>着実に</a:t>
          </a:r>
          <a:r>
            <a:rPr kumimoji="1" lang="ja-JP" altLang="ja-JP" sz="1100">
              <a:solidFill>
                <a:sysClr val="windowText" lastClr="000000"/>
              </a:solidFill>
              <a:effectLst/>
              <a:latin typeface="+mn-lt"/>
              <a:ea typeface="+mn-ea"/>
              <a:cs typeface="+mn-cs"/>
            </a:rPr>
            <a:t>比率は低下し令和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11.1</a:t>
          </a:r>
          <a:r>
            <a:rPr kumimoji="1" lang="ja-JP" altLang="ja-JP" sz="1100">
              <a:solidFill>
                <a:sysClr val="windowText" lastClr="000000"/>
              </a:solidFill>
              <a:effectLst/>
              <a:latin typeface="+mn-lt"/>
              <a:ea typeface="+mn-ea"/>
              <a:cs typeface="+mn-cs"/>
            </a:rPr>
            <a:t>％となったが、依然として類似団体や岐阜県平均よりも高い水準であるため、今後の財政運営では、財政中期試算に基づいた地方債発行などにより適正な指標維持に努める。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26307</xdr:rowOff>
    </xdr:from>
    <xdr:to>
      <xdr:col>81</xdr:col>
      <xdr:colOff>44450</xdr:colOff>
      <xdr:row>43</xdr:row>
      <xdr:rowOff>60778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106741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4331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106741</xdr:rowOff>
    </xdr:from>
    <xdr:to>
      <xdr:col>72</xdr:col>
      <xdr:colOff>203200</xdr:colOff>
      <xdr:row>44</xdr:row>
      <xdr:rowOff>4233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4790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4233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55941</xdr:rowOff>
    </xdr:from>
    <xdr:to>
      <xdr:col>73</xdr:col>
      <xdr:colOff>44450</xdr:colOff>
      <xdr:row>43</xdr:row>
      <xdr:rowOff>157541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142318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職員数の減少による退職手当負担見込額や繰上償還に伴う地方債現在高の減少などにより平成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年度までは類似団体を下回っていたが、基金繰入金の増加に伴う充当可能基金の減少などにより平成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年度以降は類似団体を上回っている。令和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年度は前年度から</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ポイント減少したが、類似団体平均を</a:t>
          </a:r>
          <a:r>
            <a:rPr kumimoji="1" lang="en-US" altLang="ja-JP" sz="1100">
              <a:solidFill>
                <a:sysClr val="windowText" lastClr="000000"/>
              </a:solidFill>
              <a:effectLst/>
              <a:latin typeface="+mn-lt"/>
              <a:ea typeface="+mn-ea"/>
              <a:cs typeface="+mn-cs"/>
            </a:rPr>
            <a:t>51.1</a:t>
          </a:r>
          <a:r>
            <a:rPr kumimoji="1" lang="ja-JP" altLang="ja-JP" sz="1100">
              <a:solidFill>
                <a:sysClr val="windowText" lastClr="000000"/>
              </a:solidFill>
              <a:effectLst/>
              <a:latin typeface="+mn-lt"/>
              <a:ea typeface="+mn-ea"/>
              <a:cs typeface="+mn-cs"/>
            </a:rPr>
            <a:t>ポイント上回り、依然として類似団体や岐阜県平均よりも高い水準を推移している。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今後も引き続き、計画的に地方債現在高の削減</a:t>
          </a:r>
          <a:r>
            <a:rPr kumimoji="1" lang="ja-JP" altLang="en-US" sz="1100">
              <a:solidFill>
                <a:sysClr val="windowText" lastClr="000000"/>
              </a:solidFill>
              <a:effectLst/>
              <a:latin typeface="+mn-lt"/>
              <a:ea typeface="+mn-ea"/>
              <a:cs typeface="+mn-cs"/>
            </a:rPr>
            <a:t>に努めるとともに、課題となっている基金残高確保のための具体的な取組みを進め、</a:t>
          </a:r>
          <a:r>
            <a:rPr kumimoji="1" lang="ja-JP" altLang="ja-JP" sz="1100">
              <a:solidFill>
                <a:sysClr val="windowText" lastClr="000000"/>
              </a:solidFill>
              <a:effectLst/>
              <a:latin typeface="+mn-lt"/>
              <a:ea typeface="+mn-ea"/>
              <a:cs typeface="+mn-cs"/>
            </a:rPr>
            <a:t>健全な財政運営に努める。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37516</xdr:rowOff>
    </xdr:from>
    <xdr:to>
      <xdr:col>81</xdr:col>
      <xdr:colOff>44450</xdr:colOff>
      <xdr:row>16</xdr:row>
      <xdr:rowOff>46203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780716"/>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46203</xdr:rowOff>
    </xdr:from>
    <xdr:to>
      <xdr:col>77</xdr:col>
      <xdr:colOff>44450</xdr:colOff>
      <xdr:row>16</xdr:row>
      <xdr:rowOff>55855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78940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55855</xdr:rowOff>
    </xdr:from>
    <xdr:to>
      <xdr:col>72</xdr:col>
      <xdr:colOff>203200</xdr:colOff>
      <xdr:row>16</xdr:row>
      <xdr:rowOff>109906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799055"/>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109906</xdr:rowOff>
    </xdr:from>
    <xdr:to>
      <xdr:col>68</xdr:col>
      <xdr:colOff>152400</xdr:colOff>
      <xdr:row>16</xdr:row>
      <xdr:rowOff>119558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8531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158166</xdr:rowOff>
    </xdr:from>
    <xdr:to>
      <xdr:col>81</xdr:col>
      <xdr:colOff>95250</xdr:colOff>
      <xdr:row>16</xdr:row>
      <xdr:rowOff>88316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130243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166853</xdr:rowOff>
    </xdr:from>
    <xdr:to>
      <xdr:col>77</xdr:col>
      <xdr:colOff>95250</xdr:colOff>
      <xdr:row>16</xdr:row>
      <xdr:rowOff>97003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7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81780</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8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5055</xdr:rowOff>
    </xdr:from>
    <xdr:to>
      <xdr:col>73</xdr:col>
      <xdr:colOff>44450</xdr:colOff>
      <xdr:row>16</xdr:row>
      <xdr:rowOff>106655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7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91432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83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59106</xdr:rowOff>
    </xdr:from>
    <xdr:to>
      <xdr:col>68</xdr:col>
      <xdr:colOff>203200</xdr:colOff>
      <xdr:row>16</xdr:row>
      <xdr:rowOff>160706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8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145483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88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68758</xdr:rowOff>
    </xdr:from>
    <xdr:to>
      <xdr:col>64</xdr:col>
      <xdr:colOff>152400</xdr:colOff>
      <xdr:row>16</xdr:row>
      <xdr:rowOff>170358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81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155135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9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38,450
37,769
1,030.75
31,508,481
30,322,182
1,087,889
17,908,066
27,764,772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当該比率は昨年度より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ポイント増加し、依然として類似団体平均を毎年</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ポイント程度下回っている状況である。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地理的な要因等により大幅な削減は困難な状況であるが、平成</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年度から進めている定員管理適正化計画に沿った職員数管理により適正な指標維持に努める。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140607</xdr:rowOff>
    </xdr:from>
    <xdr:to>
      <xdr:col>24</xdr:col>
      <xdr:colOff>25400</xdr:colOff>
      <xdr:row>36</xdr:row>
      <xdr:rowOff>34472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41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35</xdr:row>
      <xdr:rowOff>140607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8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8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105228</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345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155122</xdr:rowOff>
    </xdr:from>
    <xdr:to>
      <xdr:col>24</xdr:col>
      <xdr:colOff>76200</xdr:colOff>
      <xdr:row>36</xdr:row>
      <xdr:rowOff>85272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89807</xdr:rowOff>
    </xdr:from>
    <xdr:to>
      <xdr:col>20</xdr:col>
      <xdr:colOff>38100</xdr:colOff>
      <xdr:row>36</xdr:row>
      <xdr:rowOff>19957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30134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54428</xdr:rowOff>
    </xdr:from>
    <xdr:to>
      <xdr:col>6</xdr:col>
      <xdr:colOff>171450</xdr:colOff>
      <xdr:row>34</xdr:row>
      <xdr:rowOff>156028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166205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当該比率は</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物価高騰の影響を受けたことなどにより、昨年度</a:t>
          </a:r>
          <a:r>
            <a:rPr kumimoji="1" lang="ja-JP" altLang="en-US" sz="1100">
              <a:solidFill>
                <a:sysClr val="windowText" lastClr="000000"/>
              </a:solidFill>
              <a:effectLst/>
              <a:latin typeface="+mn-lt"/>
              <a:ea typeface="+mn-ea"/>
              <a:cs typeface="+mn-cs"/>
            </a:rPr>
            <a:t>と同数値</a:t>
          </a:r>
          <a:r>
            <a:rPr kumimoji="1" lang="ja-JP" altLang="ja-JP" sz="1100">
              <a:solidFill>
                <a:sysClr val="windowText" lastClr="000000"/>
              </a:solidFill>
              <a:effectLst/>
              <a:latin typeface="+mn-lt"/>
              <a:ea typeface="+mn-ea"/>
              <a:cs typeface="+mn-cs"/>
            </a:rPr>
            <a:t>となった。また、類似団体平均を</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合併による類似施設経費の影響で高い水準であるが、今後も引き続き経常事務経費の削減を進めると</a:t>
          </a:r>
          <a:r>
            <a:rPr kumimoji="1" lang="ja-JP" altLang="en-US" sz="1100">
              <a:solidFill>
                <a:sysClr val="windowText" lastClr="000000"/>
              </a:solidFill>
              <a:effectLst/>
              <a:latin typeface="+mn-lt"/>
              <a:ea typeface="+mn-ea"/>
              <a:cs typeface="+mn-cs"/>
            </a:rPr>
            <a:t>ともに、経費の増加と</a:t>
          </a:r>
          <a:r>
            <a:rPr kumimoji="1" lang="ja-JP" altLang="ja-JP" sz="1100">
              <a:solidFill>
                <a:schemeClr val="dk1"/>
              </a:solidFill>
              <a:effectLst/>
              <a:latin typeface="+mn-lt"/>
              <a:ea typeface="+mn-ea"/>
              <a:cs typeface="+mn-cs"/>
            </a:rPr>
            <a:t>老朽化</a:t>
          </a:r>
          <a:r>
            <a:rPr kumimoji="1" lang="ja-JP" altLang="en-US" sz="1100">
              <a:solidFill>
                <a:schemeClr val="dk1"/>
              </a:solidFill>
              <a:effectLst/>
              <a:latin typeface="+mn-lt"/>
              <a:ea typeface="+mn-ea"/>
              <a:cs typeface="+mn-cs"/>
            </a:rPr>
            <a:t>等</a:t>
          </a:r>
          <a:r>
            <a:rPr kumimoji="1" lang="ja-JP" altLang="en-US" sz="1100">
              <a:solidFill>
                <a:sysClr val="windowText" lastClr="000000"/>
              </a:solidFill>
              <a:effectLst/>
              <a:latin typeface="+mn-lt"/>
              <a:ea typeface="+mn-ea"/>
              <a:cs typeface="+mn-cs"/>
            </a:rPr>
            <a:t>が課題となっている</a:t>
          </a:r>
          <a:r>
            <a:rPr kumimoji="1" lang="ja-JP" altLang="ja-JP" sz="1100">
              <a:solidFill>
                <a:sysClr val="windowText" lastClr="000000"/>
              </a:solidFill>
              <a:effectLst/>
              <a:latin typeface="+mn-lt"/>
              <a:ea typeface="+mn-ea"/>
              <a:cs typeface="+mn-cs"/>
            </a:rPr>
            <a:t>公共施設の</a:t>
          </a:r>
          <a:r>
            <a:rPr kumimoji="1" lang="ja-JP" altLang="en-US" sz="1100">
              <a:solidFill>
                <a:sysClr val="windowText" lastClr="000000"/>
              </a:solidFill>
              <a:effectLst/>
              <a:latin typeface="+mn-lt"/>
              <a:ea typeface="+mn-ea"/>
              <a:cs typeface="+mn-cs"/>
            </a:rPr>
            <a:t>廃止・縮小を進めること</a:t>
          </a:r>
          <a:r>
            <a:rPr kumimoji="1" lang="ja-JP" altLang="ja-JP" sz="1100">
              <a:solidFill>
                <a:sysClr val="windowText" lastClr="000000"/>
              </a:solidFill>
              <a:effectLst/>
              <a:latin typeface="+mn-lt"/>
              <a:ea typeface="+mn-ea"/>
              <a:cs typeface="+mn-cs"/>
            </a:rPr>
            <a:t>で経費削減</a:t>
          </a:r>
          <a:r>
            <a:rPr kumimoji="1" lang="ja-JP" altLang="en-US" sz="1100">
              <a:solidFill>
                <a:sysClr val="windowText" lastClr="000000"/>
              </a:solidFill>
              <a:effectLst/>
              <a:latin typeface="+mn-lt"/>
              <a:ea typeface="+mn-ea"/>
              <a:cs typeface="+mn-cs"/>
            </a:rPr>
            <a:t>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16</xdr:row>
      <xdr:rowOff>157480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00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0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09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17</xdr:row>
      <xdr:rowOff>54610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16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123207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扶助費についても単独事業の見直しや事業費の精査を行っているため、類似団体内平均値を</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今後も引続き、必要最小限の経費を原則とした事業点検評価を行っていくことで、財政を圧迫することのないよう努める。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98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39915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39915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137885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98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当該比率は昨年度より</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ポイントの増加となり、類似団体平均を</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ポイント下回っている。なお、令和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年度より下水道事業の企業会計移行により繰出金が補助費等となったことでポイントは大きく減少している。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今後も、施設経費や事務事業の効率化など収支の改善により更なる繰出金の削減に努める。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43180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37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92710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58</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224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当該比率は昨年度より</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ポイントの増加となり、類似団体平均を</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ポイント下回っている。なお、令和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年度より下水道事業の企業会計移行により繰出金が補助費等となったことでポイントは大きく増加している。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今後も、各事業における負担金及び補助金の必要性を検証しながら経費削減に努める。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214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62992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36</xdr:row>
      <xdr:rowOff>62992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1116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年度までは「公債費負担適正化計画」により計画的な削減を図ってきた。合併時の投資財源として発行した合併特例債の償還などにより類似団体平均値を依然として大きく上回っている。平成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年度以降は財政中期試算により公債費の適正化を進めており指標は年々減少してき</a:t>
          </a:r>
          <a:r>
            <a:rPr kumimoji="1" lang="ja-JP" altLang="en-US" sz="1100">
              <a:solidFill>
                <a:sysClr val="windowText" lastClr="000000"/>
              </a:solidFill>
              <a:effectLst/>
              <a:latin typeface="+mn-lt"/>
              <a:ea typeface="+mn-ea"/>
              <a:cs typeface="+mn-cs"/>
            </a:rPr>
            <a:t>ており</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年度は昨年度</a:t>
          </a:r>
          <a:r>
            <a:rPr kumimoji="1" lang="ja-JP" altLang="en-US" sz="1100">
              <a:solidFill>
                <a:sysClr val="windowText" lastClr="000000"/>
              </a:solidFill>
              <a:effectLst/>
              <a:latin typeface="+mn-lt"/>
              <a:ea typeface="+mn-ea"/>
              <a:cs typeface="+mn-cs"/>
            </a:rPr>
            <a:t>と同数値であった</a:t>
          </a:r>
          <a:r>
            <a:rPr kumimoji="1" lang="ja-JP" altLang="ja-JP" sz="1100">
              <a:solidFill>
                <a:sysClr val="windowText" lastClr="000000"/>
              </a:solidFill>
              <a:effectLst/>
              <a:latin typeface="+mn-lt"/>
              <a:ea typeface="+mn-ea"/>
              <a:cs typeface="+mn-cs"/>
            </a:rPr>
            <a:t>。今後も財政状況を見極めながら、計画的な地方債の発行と償還により指標の改善に努める。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108713</xdr:rowOff>
    </xdr:from>
    <xdr:to>
      <xdr:col>24</xdr:col>
      <xdr:colOff>25400</xdr:colOff>
      <xdr:row>78</xdr:row>
      <xdr:rowOff>108713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81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94996</xdr:rowOff>
    </xdr:from>
    <xdr:to>
      <xdr:col>19</xdr:col>
      <xdr:colOff>187325</xdr:colOff>
      <xdr:row>78</xdr:row>
      <xdr:rowOff>108713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680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94996</xdr:rowOff>
    </xdr:from>
    <xdr:to>
      <xdr:col>15</xdr:col>
      <xdr:colOff>98425</xdr:colOff>
      <xdr:row>78</xdr:row>
      <xdr:rowOff>168148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680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168148</xdr:rowOff>
    </xdr:from>
    <xdr:to>
      <xdr:col>11</xdr:col>
      <xdr:colOff>9525</xdr:colOff>
      <xdr:row>79</xdr:row>
      <xdr:rowOff>60706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541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9906</xdr:rowOff>
    </xdr:from>
    <xdr:to>
      <xdr:col>6</xdr:col>
      <xdr:colOff>171450</xdr:colOff>
      <xdr:row>79</xdr:row>
      <xdr:rowOff>111506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96283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扶助費、補助費等が類似団体内平均値を大きく下回っているため、公債費以外の合計でも類似団体内平均値を大きく下回っている状況である。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46990</xdr:rowOff>
    </xdr:from>
    <xdr:to>
      <xdr:col>82</xdr:col>
      <xdr:colOff>107950</xdr:colOff>
      <xdr:row>80</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05740"/>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133367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46990</xdr:rowOff>
    </xdr:from>
    <xdr:to>
      <xdr:col>82</xdr:col>
      <xdr:colOff>196850</xdr:colOff>
      <xdr:row>75</xdr:row>
      <xdr:rowOff>46990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0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90424</xdr:rowOff>
    </xdr:from>
    <xdr:to>
      <xdr:col>82</xdr:col>
      <xdr:colOff>107950</xdr:colOff>
      <xdr:row>75</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77772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158005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143002</xdr:rowOff>
    </xdr:from>
    <xdr:to>
      <xdr:col>78</xdr:col>
      <xdr:colOff>69850</xdr:colOff>
      <xdr:row>74</xdr:row>
      <xdr:rowOff>90424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6588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143002</xdr:rowOff>
    </xdr:from>
    <xdr:to>
      <xdr:col>73</xdr:col>
      <xdr:colOff>180975</xdr:colOff>
      <xdr:row>74</xdr:row>
      <xdr:rowOff>76708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6588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169926</xdr:rowOff>
    </xdr:from>
    <xdr:to>
      <xdr:col>74</xdr:col>
      <xdr:colOff>31750</xdr:colOff>
      <xdr:row>76</xdr:row>
      <xdr:rowOff>100076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76708</xdr:rowOff>
    </xdr:from>
    <xdr:to>
      <xdr:col>69</xdr:col>
      <xdr:colOff>92075</xdr:colOff>
      <xdr:row>74</xdr:row>
      <xdr:rowOff>149860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7640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89933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39624</xdr:rowOff>
    </xdr:from>
    <xdr:to>
      <xdr:col>78</xdr:col>
      <xdr:colOff>120650</xdr:colOff>
      <xdr:row>74</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151401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92202</xdr:rowOff>
    </xdr:from>
    <xdr:to>
      <xdr:col>74</xdr:col>
      <xdr:colOff>31750</xdr:colOff>
      <xdr:row>74</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32529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25908</xdr:rowOff>
    </xdr:from>
    <xdr:to>
      <xdr:col>69</xdr:col>
      <xdr:colOff>142875</xdr:colOff>
      <xdr:row>74</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137685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67335</xdr:rowOff>
    </xdr:from>
    <xdr:to>
      <xdr:col>29</xdr:col>
      <xdr:colOff>127000</xdr:colOff>
      <xdr:row>13</xdr:row>
      <xdr:rowOff>130780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43810"/>
          <a:ext cx="647700" cy="63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130780</xdr:rowOff>
    </xdr:from>
    <xdr:to>
      <xdr:col>26</xdr:col>
      <xdr:colOff>50800</xdr:colOff>
      <xdr:row>14</xdr:row>
      <xdr:rowOff>54305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07255"/>
          <a:ext cx="698500" cy="9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54305</xdr:rowOff>
    </xdr:from>
    <xdr:to>
      <xdr:col>22</xdr:col>
      <xdr:colOff>114300</xdr:colOff>
      <xdr:row>14</xdr:row>
      <xdr:rowOff>107508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02230"/>
          <a:ext cx="698500" cy="5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107508</xdr:rowOff>
    </xdr:from>
    <xdr:to>
      <xdr:col>18</xdr:col>
      <xdr:colOff>177800</xdr:colOff>
      <xdr:row>15</xdr:row>
      <xdr:rowOff>37160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55433"/>
          <a:ext cx="698500" cy="10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16535</xdr:rowOff>
    </xdr:from>
    <xdr:to>
      <xdr:col>29</xdr:col>
      <xdr:colOff>177800</xdr:colOff>
      <xdr:row>13</xdr:row>
      <xdr:rowOff>118135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93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33062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79980</xdr:rowOff>
    </xdr:from>
    <xdr:to>
      <xdr:col>26</xdr:col>
      <xdr:colOff>101600</xdr:colOff>
      <xdr:row>14</xdr:row>
      <xdr:rowOff>10130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5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20307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25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3505</xdr:rowOff>
    </xdr:from>
    <xdr:to>
      <xdr:col>22</xdr:col>
      <xdr:colOff>165100</xdr:colOff>
      <xdr:row>14</xdr:row>
      <xdr:rowOff>105105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5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115282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2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56708</xdr:rowOff>
    </xdr:from>
    <xdr:to>
      <xdr:col>19</xdr:col>
      <xdr:colOff>38100</xdr:colOff>
      <xdr:row>14</xdr:row>
      <xdr:rowOff>158308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0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168485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7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157810</xdr:rowOff>
    </xdr:from>
    <xdr:to>
      <xdr:col>15</xdr:col>
      <xdr:colOff>101600</xdr:colOff>
      <xdr:row>15</xdr:row>
      <xdr:rowOff>87960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05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98137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313799</xdr:rowOff>
    </xdr:from>
    <xdr:to>
      <xdr:col>29</xdr:col>
      <xdr:colOff>127000</xdr:colOff>
      <xdr:row>34</xdr:row>
      <xdr:rowOff>34744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238349"/>
          <a:ext cx="647700" cy="6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34744</xdr:rowOff>
    </xdr:from>
    <xdr:to>
      <xdr:col>26</xdr:col>
      <xdr:colOff>50800</xdr:colOff>
      <xdr:row>34</xdr:row>
      <xdr:rowOff>52966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302194"/>
          <a:ext cx="698500" cy="1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305831</xdr:rowOff>
    </xdr:from>
    <xdr:to>
      <xdr:col>22</xdr:col>
      <xdr:colOff>114300</xdr:colOff>
      <xdr:row>34</xdr:row>
      <xdr:rowOff>52966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230381"/>
          <a:ext cx="698500" cy="90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305831</xdr:rowOff>
    </xdr:from>
    <xdr:to>
      <xdr:col>18</xdr:col>
      <xdr:colOff>177800</xdr:colOff>
      <xdr:row>34</xdr:row>
      <xdr:rowOff>41569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230381"/>
          <a:ext cx="6985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262999</xdr:rowOff>
    </xdr:from>
    <xdr:to>
      <xdr:col>29</xdr:col>
      <xdr:colOff>177800</xdr:colOff>
      <xdr:row>34</xdr:row>
      <xdr:rowOff>21699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187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108076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3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326844</xdr:rowOff>
    </xdr:from>
    <xdr:to>
      <xdr:col>26</xdr:col>
      <xdr:colOff>101600</xdr:colOff>
      <xdr:row>34</xdr:row>
      <xdr:rowOff>85544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5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95721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20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2166</xdr:rowOff>
    </xdr:from>
    <xdr:to>
      <xdr:col>22</xdr:col>
      <xdr:colOff>165100</xdr:colOff>
      <xdr:row>34</xdr:row>
      <xdr:rowOff>103766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269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113943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03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255031</xdr:rowOff>
    </xdr:from>
    <xdr:to>
      <xdr:col>19</xdr:col>
      <xdr:colOff>38100</xdr:colOff>
      <xdr:row>34</xdr:row>
      <xdr:rowOff>13731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17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23908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4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333669</xdr:rowOff>
    </xdr:from>
    <xdr:to>
      <xdr:col>15</xdr:col>
      <xdr:colOff>101600</xdr:colOff>
      <xdr:row>34</xdr:row>
      <xdr:rowOff>92369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58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102546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0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38,450
37,769
1,030.75
31,508,481
30,322,182
1,087,889
17,908,066
27,764,772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123508</xdr:rowOff>
    </xdr:from>
    <xdr:to>
      <xdr:col>24</xdr:col>
      <xdr:colOff>63500</xdr:colOff>
      <xdr:row>33</xdr:row>
      <xdr:rowOff>9601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09908"/>
          <a:ext cx="838200" cy="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9601</xdr:rowOff>
    </xdr:from>
    <xdr:to>
      <xdr:col>19</xdr:col>
      <xdr:colOff>177800</xdr:colOff>
      <xdr:row>33</xdr:row>
      <xdr:rowOff>10947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67451"/>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10947</xdr:rowOff>
    </xdr:from>
    <xdr:to>
      <xdr:col>15</xdr:col>
      <xdr:colOff>50800</xdr:colOff>
      <xdr:row>33</xdr:row>
      <xdr:rowOff>50673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68797"/>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50673</xdr:rowOff>
    </xdr:from>
    <xdr:to>
      <xdr:col>10</xdr:col>
      <xdr:colOff>114300</xdr:colOff>
      <xdr:row>34</xdr:row>
      <xdr:rowOff>63259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08523"/>
          <a:ext cx="889000" cy="18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72708</xdr:rowOff>
    </xdr:from>
    <xdr:to>
      <xdr:col>24</xdr:col>
      <xdr:colOff>114300</xdr:colOff>
      <xdr:row>33</xdr:row>
      <xdr:rowOff>2858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5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95585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130251</xdr:rowOff>
    </xdr:from>
    <xdr:to>
      <xdr:col>20</xdr:col>
      <xdr:colOff>38100</xdr:colOff>
      <xdr:row>33</xdr:row>
      <xdr:rowOff>60401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76928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9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131597</xdr:rowOff>
    </xdr:from>
    <xdr:to>
      <xdr:col>15</xdr:col>
      <xdr:colOff>101600</xdr:colOff>
      <xdr:row>33</xdr:row>
      <xdr:rowOff>61747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78274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9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171323</xdr:rowOff>
    </xdr:from>
    <xdr:to>
      <xdr:col>10</xdr:col>
      <xdr:colOff>165100</xdr:colOff>
      <xdr:row>33</xdr:row>
      <xdr:rowOff>101473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118000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3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12459</xdr:rowOff>
    </xdr:from>
    <xdr:to>
      <xdr:col>6</xdr:col>
      <xdr:colOff>38100</xdr:colOff>
      <xdr:row>34</xdr:row>
      <xdr:rowOff>114059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4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130586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1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137734</xdr:rowOff>
    </xdr:from>
    <xdr:to>
      <xdr:col>24</xdr:col>
      <xdr:colOff>63500</xdr:colOff>
      <xdr:row>55</xdr:row>
      <xdr:rowOff>163292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67484"/>
          <a:ext cx="8382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137734</xdr:rowOff>
    </xdr:from>
    <xdr:to>
      <xdr:col>19</xdr:col>
      <xdr:colOff>177800</xdr:colOff>
      <xdr:row>56</xdr:row>
      <xdr:rowOff>33739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67484"/>
          <a:ext cx="889000" cy="6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33739</xdr:rowOff>
    </xdr:from>
    <xdr:to>
      <xdr:col>15</xdr:col>
      <xdr:colOff>50800</xdr:colOff>
      <xdr:row>56</xdr:row>
      <xdr:rowOff>124914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34939"/>
          <a:ext cx="889000" cy="9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71724</xdr:rowOff>
    </xdr:from>
    <xdr:to>
      <xdr:col>10</xdr:col>
      <xdr:colOff>114300</xdr:colOff>
      <xdr:row>56</xdr:row>
      <xdr:rowOff>124914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72924"/>
          <a:ext cx="889000" cy="5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112492</xdr:rowOff>
    </xdr:from>
    <xdr:to>
      <xdr:col>24</xdr:col>
      <xdr:colOff>114300</xdr:colOff>
      <xdr:row>56</xdr:row>
      <xdr:rowOff>42642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135369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9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86934</xdr:rowOff>
    </xdr:from>
    <xdr:to>
      <xdr:col>20</xdr:col>
      <xdr:colOff>38100</xdr:colOff>
      <xdr:row>56</xdr:row>
      <xdr:rowOff>17084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1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33611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9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154389</xdr:rowOff>
    </xdr:from>
    <xdr:to>
      <xdr:col>15</xdr:col>
      <xdr:colOff>101600</xdr:colOff>
      <xdr:row>56</xdr:row>
      <xdr:rowOff>84539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101066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5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74114</xdr:rowOff>
    </xdr:from>
    <xdr:to>
      <xdr:col>10</xdr:col>
      <xdr:colOff>165100</xdr:colOff>
      <xdr:row>57</xdr:row>
      <xdr:rowOff>4264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7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20791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20924</xdr:rowOff>
    </xdr:from>
    <xdr:to>
      <xdr:col>6</xdr:col>
      <xdr:colOff>38100</xdr:colOff>
      <xdr:row>56</xdr:row>
      <xdr:rowOff>122524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139051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54112</xdr:rowOff>
    </xdr:from>
    <xdr:to>
      <xdr:col>24</xdr:col>
      <xdr:colOff>63500</xdr:colOff>
      <xdr:row>75</xdr:row>
      <xdr:rowOff>96334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912862"/>
          <a:ext cx="8382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79190</xdr:rowOff>
    </xdr:from>
    <xdr:to>
      <xdr:col>19</xdr:col>
      <xdr:colOff>177800</xdr:colOff>
      <xdr:row>75</xdr:row>
      <xdr:rowOff>96334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766490"/>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79190</xdr:rowOff>
    </xdr:from>
    <xdr:to>
      <xdr:col>15</xdr:col>
      <xdr:colOff>50800</xdr:colOff>
      <xdr:row>75</xdr:row>
      <xdr:rowOff>56786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766490"/>
          <a:ext cx="889000" cy="14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56786</xdr:rowOff>
    </xdr:from>
    <xdr:to>
      <xdr:col>10</xdr:col>
      <xdr:colOff>114300</xdr:colOff>
      <xdr:row>77</xdr:row>
      <xdr:rowOff>117366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915536"/>
          <a:ext cx="889000" cy="40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3312</xdr:rowOff>
    </xdr:from>
    <xdr:to>
      <xdr:col>24</xdr:col>
      <xdr:colOff>114300</xdr:colOff>
      <xdr:row>75</xdr:row>
      <xdr:rowOff>104912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8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26189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45534</xdr:rowOff>
    </xdr:from>
    <xdr:to>
      <xdr:col>20</xdr:col>
      <xdr:colOff>38100</xdr:colOff>
      <xdr:row>75</xdr:row>
      <xdr:rowOff>147135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04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163661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67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28390</xdr:rowOff>
    </xdr:from>
    <xdr:to>
      <xdr:col>15</xdr:col>
      <xdr:colOff>101600</xdr:colOff>
      <xdr:row>74</xdr:row>
      <xdr:rowOff>129990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7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146517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4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5986</xdr:rowOff>
    </xdr:from>
    <xdr:to>
      <xdr:col>10</xdr:col>
      <xdr:colOff>165100</xdr:colOff>
      <xdr:row>75</xdr:row>
      <xdr:rowOff>107586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124113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6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66566</xdr:rowOff>
    </xdr:from>
    <xdr:to>
      <xdr:col>6</xdr:col>
      <xdr:colOff>38100</xdr:colOff>
      <xdr:row>77</xdr:row>
      <xdr:rowOff>168166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4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158051</xdr:rowOff>
    </xdr:from>
    <xdr:to>
      <xdr:col>24</xdr:col>
      <xdr:colOff>63500</xdr:colOff>
      <xdr:row>97</xdr:row>
      <xdr:rowOff>89509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17251"/>
          <a:ext cx="838200" cy="10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94551</xdr:rowOff>
    </xdr:from>
    <xdr:to>
      <xdr:col>19</xdr:col>
      <xdr:colOff>177800</xdr:colOff>
      <xdr:row>97</xdr:row>
      <xdr:rowOff>89509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53751"/>
          <a:ext cx="889000" cy="1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94551</xdr:rowOff>
    </xdr:from>
    <xdr:to>
      <xdr:col>15</xdr:col>
      <xdr:colOff>50800</xdr:colOff>
      <xdr:row>98</xdr:row>
      <xdr:rowOff>50115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53751"/>
          <a:ext cx="889000" cy="29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25794</xdr:rowOff>
    </xdr:from>
    <xdr:to>
      <xdr:col>10</xdr:col>
      <xdr:colOff>114300</xdr:colOff>
      <xdr:row>98</xdr:row>
      <xdr:rowOff>50115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27894"/>
          <a:ext cx="889000" cy="2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107251</xdr:rowOff>
    </xdr:from>
    <xdr:to>
      <xdr:col>24</xdr:col>
      <xdr:colOff>114300</xdr:colOff>
      <xdr:row>97</xdr:row>
      <xdr:rowOff>37401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85678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38709</xdr:rowOff>
    </xdr:from>
    <xdr:to>
      <xdr:col>20</xdr:col>
      <xdr:colOff>38100</xdr:colOff>
      <xdr:row>97</xdr:row>
      <xdr:rowOff>140309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131436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43751</xdr:rowOff>
    </xdr:from>
    <xdr:to>
      <xdr:col>15</xdr:col>
      <xdr:colOff>101600</xdr:colOff>
      <xdr:row>96</xdr:row>
      <xdr:rowOff>145351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136478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170765</xdr:rowOff>
    </xdr:from>
    <xdr:to>
      <xdr:col>10</xdr:col>
      <xdr:colOff>165100</xdr:colOff>
      <xdr:row>98</xdr:row>
      <xdr:rowOff>100915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92042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146444</xdr:rowOff>
    </xdr:from>
    <xdr:to>
      <xdr:col>6</xdr:col>
      <xdr:colOff>38100</xdr:colOff>
      <xdr:row>98</xdr:row>
      <xdr:rowOff>76594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67721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6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71888</xdr:rowOff>
    </xdr:from>
    <xdr:to>
      <xdr:col>55</xdr:col>
      <xdr:colOff>0</xdr:colOff>
      <xdr:row>35</xdr:row>
      <xdr:rowOff>99777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72638"/>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71888</xdr:rowOff>
    </xdr:from>
    <xdr:to>
      <xdr:col>50</xdr:col>
      <xdr:colOff>114300</xdr:colOff>
      <xdr:row>35</xdr:row>
      <xdr:rowOff>141812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72638"/>
          <a:ext cx="889000" cy="6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25930</xdr:rowOff>
    </xdr:from>
    <xdr:to>
      <xdr:col>45</xdr:col>
      <xdr:colOff>177800</xdr:colOff>
      <xdr:row>35</xdr:row>
      <xdr:rowOff>141812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169430"/>
          <a:ext cx="889000" cy="9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25930</xdr:rowOff>
    </xdr:from>
    <xdr:to>
      <xdr:col>41</xdr:col>
      <xdr:colOff>50800</xdr:colOff>
      <xdr:row>38</xdr:row>
      <xdr:rowOff>59288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169430"/>
          <a:ext cx="889000" cy="140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41347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48977</xdr:rowOff>
    </xdr:from>
    <xdr:to>
      <xdr:col>55</xdr:col>
      <xdr:colOff>50800</xdr:colOff>
      <xdr:row>35</xdr:row>
      <xdr:rowOff>150577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71854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21088</xdr:rowOff>
    </xdr:from>
    <xdr:to>
      <xdr:col>50</xdr:col>
      <xdr:colOff>165100</xdr:colOff>
      <xdr:row>35</xdr:row>
      <xdr:rowOff>122688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139215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9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91012</xdr:rowOff>
    </xdr:from>
    <xdr:to>
      <xdr:col>46</xdr:col>
      <xdr:colOff>38100</xdr:colOff>
      <xdr:row>36</xdr:row>
      <xdr:rowOff>21162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9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37689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6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146580</xdr:rowOff>
    </xdr:from>
    <xdr:to>
      <xdr:col>41</xdr:col>
      <xdr:colOff>101600</xdr:colOff>
      <xdr:row>30</xdr:row>
      <xdr:rowOff>76730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1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93257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48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8488</xdr:rowOff>
    </xdr:from>
    <xdr:to>
      <xdr:col>36</xdr:col>
      <xdr:colOff>165100</xdr:colOff>
      <xdr:row>38</xdr:row>
      <xdr:rowOff>110088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101215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1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73262</xdr:rowOff>
    </xdr:from>
    <xdr:to>
      <xdr:col>55</xdr:col>
      <xdr:colOff>0</xdr:colOff>
      <xdr:row>55</xdr:row>
      <xdr:rowOff>48704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331562"/>
          <a:ext cx="838200" cy="14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48704</xdr:rowOff>
    </xdr:from>
    <xdr:to>
      <xdr:col>50</xdr:col>
      <xdr:colOff>114300</xdr:colOff>
      <xdr:row>56</xdr:row>
      <xdr:rowOff>9809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78454"/>
          <a:ext cx="889000" cy="13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35916</xdr:rowOff>
    </xdr:from>
    <xdr:to>
      <xdr:col>45</xdr:col>
      <xdr:colOff>177800</xdr:colOff>
      <xdr:row>56</xdr:row>
      <xdr:rowOff>9809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465666"/>
          <a:ext cx="889000" cy="14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106631</xdr:rowOff>
    </xdr:from>
    <xdr:to>
      <xdr:col>41</xdr:col>
      <xdr:colOff>50800</xdr:colOff>
      <xdr:row>55</xdr:row>
      <xdr:rowOff>35916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193481"/>
          <a:ext cx="889000" cy="27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22462</xdr:rowOff>
    </xdr:from>
    <xdr:to>
      <xdr:col>55</xdr:col>
      <xdr:colOff>50800</xdr:colOff>
      <xdr:row>54</xdr:row>
      <xdr:rowOff>124062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28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45339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13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169354</xdr:rowOff>
    </xdr:from>
    <xdr:to>
      <xdr:col>50</xdr:col>
      <xdr:colOff>165100</xdr:colOff>
      <xdr:row>55</xdr:row>
      <xdr:rowOff>99504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116031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0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130459</xdr:rowOff>
    </xdr:from>
    <xdr:to>
      <xdr:col>46</xdr:col>
      <xdr:colOff>38100</xdr:colOff>
      <xdr:row>56</xdr:row>
      <xdr:rowOff>60609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77136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3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156566</xdr:rowOff>
    </xdr:from>
    <xdr:to>
      <xdr:col>41</xdr:col>
      <xdr:colOff>101600</xdr:colOff>
      <xdr:row>55</xdr:row>
      <xdr:rowOff>86716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103243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9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55831</xdr:rowOff>
    </xdr:from>
    <xdr:to>
      <xdr:col>36</xdr:col>
      <xdr:colOff>165100</xdr:colOff>
      <xdr:row>53</xdr:row>
      <xdr:rowOff>157431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1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2508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91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94982</xdr:rowOff>
    </xdr:from>
    <xdr:to>
      <xdr:col>55</xdr:col>
      <xdr:colOff>0</xdr:colOff>
      <xdr:row>77</xdr:row>
      <xdr:rowOff>139787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96632"/>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139787</xdr:rowOff>
    </xdr:from>
    <xdr:to>
      <xdr:col>50</xdr:col>
      <xdr:colOff>114300</xdr:colOff>
      <xdr:row>78</xdr:row>
      <xdr:rowOff>153133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41437"/>
          <a:ext cx="889000" cy="18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120433</xdr:rowOff>
    </xdr:from>
    <xdr:to>
      <xdr:col>45</xdr:col>
      <xdr:colOff>177800</xdr:colOff>
      <xdr:row>78</xdr:row>
      <xdr:rowOff>153133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2083"/>
          <a:ext cx="889000" cy="2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98682</xdr:rowOff>
    </xdr:from>
    <xdr:to>
      <xdr:col>41</xdr:col>
      <xdr:colOff>50800</xdr:colOff>
      <xdr:row>77</xdr:row>
      <xdr:rowOff>120433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28882"/>
          <a:ext cx="889000" cy="19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44182</xdr:rowOff>
    </xdr:from>
    <xdr:to>
      <xdr:col>55</xdr:col>
      <xdr:colOff>50800</xdr:colOff>
      <xdr:row>77</xdr:row>
      <xdr:rowOff>145782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67059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9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88987</xdr:rowOff>
    </xdr:from>
    <xdr:to>
      <xdr:col>50</xdr:col>
      <xdr:colOff>165100</xdr:colOff>
      <xdr:row>78</xdr:row>
      <xdr:rowOff>19137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35664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102333</xdr:rowOff>
    </xdr:from>
    <xdr:to>
      <xdr:col>46</xdr:col>
      <xdr:colOff>38100</xdr:colOff>
      <xdr:row>79</xdr:row>
      <xdr:rowOff>32483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23610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6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69633</xdr:rowOff>
    </xdr:from>
    <xdr:to>
      <xdr:col>41</xdr:col>
      <xdr:colOff>101600</xdr:colOff>
      <xdr:row>77</xdr:row>
      <xdr:rowOff>171233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16310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47882</xdr:rowOff>
    </xdr:from>
    <xdr:to>
      <xdr:col>36</xdr:col>
      <xdr:colOff>165100</xdr:colOff>
      <xdr:row>76</xdr:row>
      <xdr:rowOff>149482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166009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85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21210</xdr:rowOff>
    </xdr:from>
    <xdr:to>
      <xdr:col>55</xdr:col>
      <xdr:colOff>0</xdr:colOff>
      <xdr:row>94</xdr:row>
      <xdr:rowOff>57938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966060"/>
          <a:ext cx="838200" cy="20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57938</xdr:rowOff>
    </xdr:from>
    <xdr:to>
      <xdr:col>50</xdr:col>
      <xdr:colOff>114300</xdr:colOff>
      <xdr:row>94</xdr:row>
      <xdr:rowOff>63348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17423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149543</xdr:rowOff>
    </xdr:from>
    <xdr:to>
      <xdr:col>45</xdr:col>
      <xdr:colOff>177800</xdr:colOff>
      <xdr:row>94</xdr:row>
      <xdr:rowOff>63348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094393"/>
          <a:ext cx="889000" cy="8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86106</xdr:rowOff>
    </xdr:from>
    <xdr:to>
      <xdr:col>41</xdr:col>
      <xdr:colOff>50800</xdr:colOff>
      <xdr:row>93</xdr:row>
      <xdr:rowOff>149543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5859506"/>
          <a:ext cx="889000" cy="23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53179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141860</xdr:rowOff>
    </xdr:from>
    <xdr:to>
      <xdr:col>55</xdr:col>
      <xdr:colOff>50800</xdr:colOff>
      <xdr:row>93</xdr:row>
      <xdr:rowOff>72010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9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164737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7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7138</xdr:rowOff>
    </xdr:from>
    <xdr:to>
      <xdr:col>50</xdr:col>
      <xdr:colOff>165100</xdr:colOff>
      <xdr:row>94</xdr:row>
      <xdr:rowOff>108738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1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125265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8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12548</xdr:rowOff>
    </xdr:from>
    <xdr:to>
      <xdr:col>46</xdr:col>
      <xdr:colOff>38100</xdr:colOff>
      <xdr:row>94</xdr:row>
      <xdr:rowOff>114148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12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130675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90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98743</xdr:rowOff>
    </xdr:from>
    <xdr:to>
      <xdr:col>41</xdr:col>
      <xdr:colOff>101600</xdr:colOff>
      <xdr:row>94</xdr:row>
      <xdr:rowOff>28893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0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45420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8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35306</xdr:rowOff>
    </xdr:from>
    <xdr:to>
      <xdr:col>36</xdr:col>
      <xdr:colOff>165100</xdr:colOff>
      <xdr:row>92</xdr:row>
      <xdr:rowOff>136906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58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153433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58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90703</xdr:rowOff>
    </xdr:from>
    <xdr:to>
      <xdr:col>85</xdr:col>
      <xdr:colOff>127000</xdr:colOff>
      <xdr:row>37</xdr:row>
      <xdr:rowOff>35192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091453"/>
          <a:ext cx="838200" cy="2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35192</xdr:rowOff>
    </xdr:from>
    <xdr:to>
      <xdr:col>81</xdr:col>
      <xdr:colOff>50800</xdr:colOff>
      <xdr:row>38</xdr:row>
      <xdr:rowOff>35801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378842"/>
          <a:ext cx="889000" cy="1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163513</xdr:rowOff>
    </xdr:from>
    <xdr:to>
      <xdr:col>76</xdr:col>
      <xdr:colOff>114300</xdr:colOff>
      <xdr:row>38</xdr:row>
      <xdr:rowOff>35801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07163"/>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39459</xdr:rowOff>
    </xdr:from>
    <xdr:to>
      <xdr:col>71</xdr:col>
      <xdr:colOff>177800</xdr:colOff>
      <xdr:row>37</xdr:row>
      <xdr:rowOff>163513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040209"/>
          <a:ext cx="889000" cy="4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13606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39903</xdr:rowOff>
    </xdr:from>
    <xdr:to>
      <xdr:col>85</xdr:col>
      <xdr:colOff>177800</xdr:colOff>
      <xdr:row>35</xdr:row>
      <xdr:rowOff>141503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0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62780</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8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155842</xdr:rowOff>
    </xdr:from>
    <xdr:to>
      <xdr:col>81</xdr:col>
      <xdr:colOff>101600</xdr:colOff>
      <xdr:row>37</xdr:row>
      <xdr:rowOff>85992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3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102519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10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156451</xdr:rowOff>
    </xdr:from>
    <xdr:to>
      <xdr:col>76</xdr:col>
      <xdr:colOff>165100</xdr:colOff>
      <xdr:row>38</xdr:row>
      <xdr:rowOff>86601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103128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27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112713</xdr:rowOff>
    </xdr:from>
    <xdr:to>
      <xdr:col>72</xdr:col>
      <xdr:colOff>38100</xdr:colOff>
      <xdr:row>38</xdr:row>
      <xdr:rowOff>42863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33990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160109</xdr:rowOff>
    </xdr:from>
    <xdr:to>
      <xdr:col>67</xdr:col>
      <xdr:colOff>101600</xdr:colOff>
      <xdr:row>35</xdr:row>
      <xdr:rowOff>90259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98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106786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57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73254</xdr:rowOff>
    </xdr:from>
    <xdr:to>
      <xdr:col>85</xdr:col>
      <xdr:colOff>127000</xdr:colOff>
      <xdr:row>72</xdr:row>
      <xdr:rowOff>75819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417654"/>
          <a:ext cx="8382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66167</xdr:rowOff>
    </xdr:from>
    <xdr:to>
      <xdr:col>81</xdr:col>
      <xdr:colOff>50800</xdr:colOff>
      <xdr:row>72</xdr:row>
      <xdr:rowOff>75819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41056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51524</xdr:rowOff>
    </xdr:from>
    <xdr:to>
      <xdr:col>76</xdr:col>
      <xdr:colOff>114300</xdr:colOff>
      <xdr:row>72</xdr:row>
      <xdr:rowOff>66167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395924"/>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168567</xdr:rowOff>
    </xdr:from>
    <xdr:to>
      <xdr:col>71</xdr:col>
      <xdr:colOff>177800</xdr:colOff>
      <xdr:row>72</xdr:row>
      <xdr:rowOff>51524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2341517"/>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22454</xdr:rowOff>
    </xdr:from>
    <xdr:to>
      <xdr:col>85</xdr:col>
      <xdr:colOff>177800</xdr:colOff>
      <xdr:row>72</xdr:row>
      <xdr:rowOff>124054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36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45331</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21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25019</xdr:rowOff>
    </xdr:from>
    <xdr:to>
      <xdr:col>81</xdr:col>
      <xdr:colOff>101600</xdr:colOff>
      <xdr:row>72</xdr:row>
      <xdr:rowOff>126619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36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143146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14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15367</xdr:rowOff>
    </xdr:from>
    <xdr:to>
      <xdr:col>76</xdr:col>
      <xdr:colOff>165100</xdr:colOff>
      <xdr:row>72</xdr:row>
      <xdr:rowOff>116967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35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133494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1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724</xdr:rowOff>
    </xdr:from>
    <xdr:to>
      <xdr:col>72</xdr:col>
      <xdr:colOff>38100</xdr:colOff>
      <xdr:row>72</xdr:row>
      <xdr:rowOff>102324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3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118851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12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117767</xdr:rowOff>
    </xdr:from>
    <xdr:to>
      <xdr:col>67</xdr:col>
      <xdr:colOff>101600</xdr:colOff>
      <xdr:row>72</xdr:row>
      <xdr:rowOff>47917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2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64444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0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42449</xdr:rowOff>
    </xdr:from>
    <xdr:to>
      <xdr:col>85</xdr:col>
      <xdr:colOff>127000</xdr:colOff>
      <xdr:row>98</xdr:row>
      <xdr:rowOff>51460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844549"/>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37457</xdr:rowOff>
    </xdr:from>
    <xdr:to>
      <xdr:col>81</xdr:col>
      <xdr:colOff>50800</xdr:colOff>
      <xdr:row>98</xdr:row>
      <xdr:rowOff>42449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39557"/>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37457</xdr:rowOff>
    </xdr:from>
    <xdr:to>
      <xdr:col>76</xdr:col>
      <xdr:colOff>114300</xdr:colOff>
      <xdr:row>98</xdr:row>
      <xdr:rowOff>106251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39557"/>
          <a:ext cx="889000" cy="6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106251</xdr:rowOff>
    </xdr:from>
    <xdr:to>
      <xdr:col>71</xdr:col>
      <xdr:colOff>177800</xdr:colOff>
      <xdr:row>98</xdr:row>
      <xdr:rowOff>110279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08351"/>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660</xdr:rowOff>
    </xdr:from>
    <xdr:to>
      <xdr:col>85</xdr:col>
      <xdr:colOff>177800</xdr:colOff>
      <xdr:row>98</xdr:row>
      <xdr:rowOff>102260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120549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163099</xdr:rowOff>
    </xdr:from>
    <xdr:to>
      <xdr:col>81</xdr:col>
      <xdr:colOff>101600</xdr:colOff>
      <xdr:row>98</xdr:row>
      <xdr:rowOff>93249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9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84376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8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158107</xdr:rowOff>
    </xdr:from>
    <xdr:to>
      <xdr:col>76</xdr:col>
      <xdr:colOff>165100</xdr:colOff>
      <xdr:row>98</xdr:row>
      <xdr:rowOff>88257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79384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55451</xdr:rowOff>
    </xdr:from>
    <xdr:to>
      <xdr:col>72</xdr:col>
      <xdr:colOff>38100</xdr:colOff>
      <xdr:row>98</xdr:row>
      <xdr:rowOff>157051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148178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5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59479</xdr:rowOff>
    </xdr:from>
    <xdr:to>
      <xdr:col>67</xdr:col>
      <xdr:colOff>101600</xdr:colOff>
      <xdr:row>98</xdr:row>
      <xdr:rowOff>161079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152206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143521</xdr:rowOff>
    </xdr:from>
    <xdr:to>
      <xdr:col>116</xdr:col>
      <xdr:colOff>63500</xdr:colOff>
      <xdr:row>36</xdr:row>
      <xdr:rowOff>8941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144271"/>
          <a:ext cx="8382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8941</xdr:rowOff>
    </xdr:from>
    <xdr:to>
      <xdr:col>111</xdr:col>
      <xdr:colOff>177800</xdr:colOff>
      <xdr:row>36</xdr:row>
      <xdr:rowOff>76149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181141"/>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76149</xdr:rowOff>
    </xdr:from>
    <xdr:to>
      <xdr:col>107</xdr:col>
      <xdr:colOff>50800</xdr:colOff>
      <xdr:row>37</xdr:row>
      <xdr:rowOff>1201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248349"/>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1201</xdr:rowOff>
    </xdr:from>
    <xdr:to>
      <xdr:col>102</xdr:col>
      <xdr:colOff>114300</xdr:colOff>
      <xdr:row>37</xdr:row>
      <xdr:rowOff>63641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344851"/>
          <a:ext cx="889000" cy="6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92721</xdr:rowOff>
    </xdr:from>
    <xdr:to>
      <xdr:col>116</xdr:col>
      <xdr:colOff>114300</xdr:colOff>
      <xdr:row>36</xdr:row>
      <xdr:rowOff>22871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0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115598</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9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129591</xdr:rowOff>
    </xdr:from>
    <xdr:to>
      <xdr:col>112</xdr:col>
      <xdr:colOff>38100</xdr:colOff>
      <xdr:row>36</xdr:row>
      <xdr:rowOff>59741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76268</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9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25349</xdr:rowOff>
    </xdr:from>
    <xdr:to>
      <xdr:col>107</xdr:col>
      <xdr:colOff>101600</xdr:colOff>
      <xdr:row>36</xdr:row>
      <xdr:rowOff>126949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143476</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597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121851</xdr:rowOff>
    </xdr:from>
    <xdr:to>
      <xdr:col>102</xdr:col>
      <xdr:colOff>165100</xdr:colOff>
      <xdr:row>37</xdr:row>
      <xdr:rowOff>52001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2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68528</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60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12841</xdr:rowOff>
    </xdr:from>
    <xdr:to>
      <xdr:col>98</xdr:col>
      <xdr:colOff>38100</xdr:colOff>
      <xdr:row>37</xdr:row>
      <xdr:rowOff>114441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5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130968</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61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125031</xdr:rowOff>
    </xdr:from>
    <xdr:to>
      <xdr:col>116</xdr:col>
      <xdr:colOff>63500</xdr:colOff>
      <xdr:row>58</xdr:row>
      <xdr:rowOff>129984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6913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128651</xdr:rowOff>
    </xdr:from>
    <xdr:to>
      <xdr:col>111</xdr:col>
      <xdr:colOff>177800</xdr:colOff>
      <xdr:row>58</xdr:row>
      <xdr:rowOff>129984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2751"/>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128651</xdr:rowOff>
    </xdr:from>
    <xdr:to>
      <xdr:col>107</xdr:col>
      <xdr:colOff>50800</xdr:colOff>
      <xdr:row>58</xdr:row>
      <xdr:rowOff>134062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2751"/>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129718</xdr:rowOff>
    </xdr:from>
    <xdr:to>
      <xdr:col>102</xdr:col>
      <xdr:colOff>114300</xdr:colOff>
      <xdr:row>58</xdr:row>
      <xdr:rowOff>134062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7381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74231</xdr:rowOff>
    </xdr:from>
    <xdr:to>
      <xdr:col>116</xdr:col>
      <xdr:colOff>114300</xdr:colOff>
      <xdr:row>59</xdr:row>
      <xdr:rowOff>4381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160608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3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79184</xdr:rowOff>
    </xdr:from>
    <xdr:to>
      <xdr:col>112</xdr:col>
      <xdr:colOff>38100</xdr:colOff>
      <xdr:row>59</xdr:row>
      <xdr:rowOff>9334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77851</xdr:rowOff>
    </xdr:from>
    <xdr:to>
      <xdr:col>107</xdr:col>
      <xdr:colOff>101600</xdr:colOff>
      <xdr:row>59</xdr:row>
      <xdr:rowOff>8001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170578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83262</xdr:rowOff>
    </xdr:from>
    <xdr:to>
      <xdr:col>102</xdr:col>
      <xdr:colOff>165100</xdr:colOff>
      <xdr:row>59</xdr:row>
      <xdr:rowOff>13412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4539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2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78918</xdr:rowOff>
    </xdr:from>
    <xdr:to>
      <xdr:col>98</xdr:col>
      <xdr:colOff>38100</xdr:colOff>
      <xdr:row>59</xdr:row>
      <xdr:rowOff>9068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106420</xdr:rowOff>
    </xdr:from>
    <xdr:to>
      <xdr:col>116</xdr:col>
      <xdr:colOff>63500</xdr:colOff>
      <xdr:row>75</xdr:row>
      <xdr:rowOff>158217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65170"/>
          <a:ext cx="8382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158217</xdr:rowOff>
    </xdr:from>
    <xdr:to>
      <xdr:col>111</xdr:col>
      <xdr:colOff>177800</xdr:colOff>
      <xdr:row>76</xdr:row>
      <xdr:rowOff>5874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16967"/>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90818</xdr:rowOff>
    </xdr:from>
    <xdr:to>
      <xdr:col>107</xdr:col>
      <xdr:colOff>50800</xdr:colOff>
      <xdr:row>76</xdr:row>
      <xdr:rowOff>5874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949568"/>
          <a:ext cx="889000" cy="8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96838</xdr:rowOff>
    </xdr:from>
    <xdr:to>
      <xdr:col>102</xdr:col>
      <xdr:colOff>114300</xdr:colOff>
      <xdr:row>75</xdr:row>
      <xdr:rowOff>90818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441238"/>
          <a:ext cx="889000" cy="5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55620</xdr:rowOff>
    </xdr:from>
    <xdr:to>
      <xdr:col>116</xdr:col>
      <xdr:colOff>114300</xdr:colOff>
      <xdr:row>75</xdr:row>
      <xdr:rowOff>157220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78497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6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107417</xdr:rowOff>
    </xdr:from>
    <xdr:to>
      <xdr:col>112</xdr:col>
      <xdr:colOff>38100</xdr:colOff>
      <xdr:row>76</xdr:row>
      <xdr:rowOff>37567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54094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126524</xdr:rowOff>
    </xdr:from>
    <xdr:to>
      <xdr:col>107</xdr:col>
      <xdr:colOff>101600</xdr:colOff>
      <xdr:row>76</xdr:row>
      <xdr:rowOff>56674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73201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76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40018</xdr:rowOff>
    </xdr:from>
    <xdr:to>
      <xdr:col>102</xdr:col>
      <xdr:colOff>165100</xdr:colOff>
      <xdr:row>75</xdr:row>
      <xdr:rowOff>141618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158145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46038</xdr:rowOff>
    </xdr:from>
    <xdr:to>
      <xdr:col>98</xdr:col>
      <xdr:colOff>38100</xdr:colOff>
      <xdr:row>72</xdr:row>
      <xdr:rowOff>147638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39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164165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16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広大な面積に多くの集落が点在しており、機能性の高い地域構造が求められていることから、道路ネットワークの整備や農林業の振興を支える農林基盤整備、林道などの基盤整備を地域整備構想の中で計画的に進めている。このため、</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人当たりの普通建設事業が</a:t>
          </a:r>
          <a:r>
            <a:rPr kumimoji="1" lang="en-US" altLang="ja-JP" sz="1100">
              <a:solidFill>
                <a:sysClr val="windowText" lastClr="000000"/>
              </a:solidFill>
              <a:effectLst/>
              <a:latin typeface="+mn-lt"/>
              <a:ea typeface="+mn-ea"/>
              <a:cs typeface="+mn-cs"/>
            </a:rPr>
            <a:t>135,172</a:t>
          </a:r>
          <a:r>
            <a:rPr kumimoji="1" lang="ja-JP" altLang="ja-JP" sz="1100">
              <a:solidFill>
                <a:sysClr val="windowText" lastClr="000000"/>
              </a:solidFill>
              <a:effectLst/>
              <a:latin typeface="+mn-lt"/>
              <a:ea typeface="+mn-ea"/>
              <a:cs typeface="+mn-cs"/>
            </a:rPr>
            <a:t>円となっており、類似団体を大きく上回っている。人件費についても、地理的要因を考慮した職員配置により、</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人当たりのコストは</a:t>
          </a:r>
          <a:r>
            <a:rPr kumimoji="1" lang="en-US" altLang="ja-JP" sz="1100">
              <a:solidFill>
                <a:sysClr val="windowText" lastClr="000000"/>
              </a:solidFill>
              <a:effectLst/>
              <a:latin typeface="+mn-lt"/>
              <a:ea typeface="+mn-ea"/>
              <a:cs typeface="+mn-cs"/>
            </a:rPr>
            <a:t>118,275</a:t>
          </a:r>
          <a:r>
            <a:rPr kumimoji="1" lang="ja-JP" altLang="ja-JP" sz="1100">
              <a:solidFill>
                <a:sysClr val="windowText" lastClr="000000"/>
              </a:solidFill>
              <a:effectLst/>
              <a:latin typeface="+mn-lt"/>
              <a:ea typeface="+mn-ea"/>
              <a:cs typeface="+mn-cs"/>
            </a:rPr>
            <a:t>円と類似団体を上回っている。公債費は、合併時の投資財源として発行した合併特例債</a:t>
          </a:r>
          <a:r>
            <a:rPr kumimoji="1" lang="ja-JP" altLang="en-US" sz="1100">
              <a:solidFill>
                <a:sysClr val="windowText" lastClr="000000"/>
              </a:solidFill>
              <a:effectLst/>
              <a:latin typeface="+mn-lt"/>
              <a:ea typeface="+mn-ea"/>
              <a:cs typeface="+mn-cs"/>
            </a:rPr>
            <a:t>や、令和</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年度に全域過疎地域となったことにより増加した過疎対策事業債</a:t>
          </a:r>
          <a:r>
            <a:rPr kumimoji="1" lang="ja-JP" altLang="ja-JP" sz="1100">
              <a:solidFill>
                <a:sysClr val="windowText" lastClr="000000"/>
              </a:solidFill>
              <a:effectLst/>
              <a:latin typeface="+mn-lt"/>
              <a:ea typeface="+mn-ea"/>
              <a:cs typeface="+mn-cs"/>
            </a:rPr>
            <a:t>の償還などにより、</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人当たりのコストは</a:t>
          </a:r>
          <a:r>
            <a:rPr kumimoji="1" lang="en-US" altLang="ja-JP" sz="1100">
              <a:solidFill>
                <a:sysClr val="windowText" lastClr="000000"/>
              </a:solidFill>
              <a:effectLst/>
              <a:latin typeface="+mn-lt"/>
              <a:ea typeface="+mn-ea"/>
              <a:cs typeface="+mn-cs"/>
            </a:rPr>
            <a:t>92,232</a:t>
          </a:r>
          <a:r>
            <a:rPr kumimoji="1" lang="ja-JP" altLang="ja-JP" sz="1100">
              <a:solidFill>
                <a:sysClr val="windowText" lastClr="000000"/>
              </a:solidFill>
              <a:effectLst/>
              <a:latin typeface="+mn-lt"/>
              <a:ea typeface="+mn-ea"/>
              <a:cs typeface="+mn-cs"/>
            </a:rPr>
            <a:t>円と類似団体を上回っている。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人口減少等による普通交付税交付額の減少に加え、物価高騰に伴う経費の増加が長引くことも考えられるため、職員定数や郡上市公共施設等総合管理計画によるインフラ基盤を含めた公共施設等の適正な管理、財政中期試算による公債費の適正化など、身の丈にあった効率的かつ効果的な行財政運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岐阜県郡上市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38,450
37,769
1,030.75
31,508,481
30,322,182
1,087,889
17,908,066
27,764,772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83312</xdr:rowOff>
    </xdr:from>
    <xdr:to>
      <xdr:col>24</xdr:col>
      <xdr:colOff>63500</xdr:colOff>
      <xdr:row>36</xdr:row>
      <xdr:rowOff>132842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5512"/>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87503</xdr:rowOff>
    </xdr:from>
    <xdr:to>
      <xdr:col>19</xdr:col>
      <xdr:colOff>177800</xdr:colOff>
      <xdr:row>36</xdr:row>
      <xdr:rowOff>132842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59703"/>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87503</xdr:rowOff>
    </xdr:from>
    <xdr:to>
      <xdr:col>15</xdr:col>
      <xdr:colOff>50800</xdr:colOff>
      <xdr:row>37</xdr:row>
      <xdr:rowOff>254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59703"/>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254</xdr:rowOff>
    </xdr:from>
    <xdr:to>
      <xdr:col>10</xdr:col>
      <xdr:colOff>114300</xdr:colOff>
      <xdr:row>37</xdr:row>
      <xdr:rowOff>24638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43904"/>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32512</xdr:rowOff>
    </xdr:from>
    <xdr:to>
      <xdr:col>24</xdr:col>
      <xdr:colOff>114300</xdr:colOff>
      <xdr:row>36</xdr:row>
      <xdr:rowOff>134112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82042</xdr:rowOff>
    </xdr:from>
    <xdr:to>
      <xdr:col>20</xdr:col>
      <xdr:colOff>38100</xdr:colOff>
      <xdr:row>37</xdr:row>
      <xdr:rowOff>12192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36703</xdr:rowOff>
    </xdr:from>
    <xdr:to>
      <xdr:col>15</xdr:col>
      <xdr:colOff>101600</xdr:colOff>
      <xdr:row>36</xdr:row>
      <xdr:rowOff>138303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129430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120904</xdr:rowOff>
    </xdr:from>
    <xdr:to>
      <xdr:col>10</xdr:col>
      <xdr:colOff>165100</xdr:colOff>
      <xdr:row>37</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42181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145288</xdr:rowOff>
    </xdr:from>
    <xdr:to>
      <xdr:col>6</xdr:col>
      <xdr:colOff>38100</xdr:colOff>
      <xdr:row>37</xdr:row>
      <xdr:rowOff>75438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66565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167273</xdr:rowOff>
    </xdr:from>
    <xdr:to>
      <xdr:col>24</xdr:col>
      <xdr:colOff>63500</xdr:colOff>
      <xdr:row>57</xdr:row>
      <xdr:rowOff>12046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68473"/>
          <a:ext cx="838200" cy="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4049</xdr:rowOff>
    </xdr:from>
    <xdr:to>
      <xdr:col>19</xdr:col>
      <xdr:colOff>177800</xdr:colOff>
      <xdr:row>57</xdr:row>
      <xdr:rowOff>12046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76699"/>
          <a:ext cx="889000" cy="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133665</xdr:rowOff>
    </xdr:from>
    <xdr:to>
      <xdr:col>15</xdr:col>
      <xdr:colOff>50800</xdr:colOff>
      <xdr:row>57</xdr:row>
      <xdr:rowOff>4049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91965"/>
          <a:ext cx="889000" cy="3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133665</xdr:rowOff>
    </xdr:from>
    <xdr:to>
      <xdr:col>10</xdr:col>
      <xdr:colOff>114300</xdr:colOff>
      <xdr:row>57</xdr:row>
      <xdr:rowOff>10492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91965"/>
          <a:ext cx="889000" cy="39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116473</xdr:rowOff>
    </xdr:from>
    <xdr:to>
      <xdr:col>24</xdr:col>
      <xdr:colOff>114300</xdr:colOff>
      <xdr:row>57</xdr:row>
      <xdr:rowOff>46623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139350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6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132696</xdr:rowOff>
    </xdr:from>
    <xdr:to>
      <xdr:col>20</xdr:col>
      <xdr:colOff>38100</xdr:colOff>
      <xdr:row>57</xdr:row>
      <xdr:rowOff>62846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79373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0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124699</xdr:rowOff>
    </xdr:from>
    <xdr:to>
      <xdr:col>15</xdr:col>
      <xdr:colOff>101600</xdr:colOff>
      <xdr:row>57</xdr:row>
      <xdr:rowOff>54849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2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71376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82865</xdr:rowOff>
    </xdr:from>
    <xdr:to>
      <xdr:col>10</xdr:col>
      <xdr:colOff>165100</xdr:colOff>
      <xdr:row>55</xdr:row>
      <xdr:rowOff>13015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29542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1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131142</xdr:rowOff>
    </xdr:from>
    <xdr:to>
      <xdr:col>6</xdr:col>
      <xdr:colOff>38100</xdr:colOff>
      <xdr:row>57</xdr:row>
      <xdr:rowOff>61292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77819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0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38920</xdr:rowOff>
    </xdr:from>
    <xdr:to>
      <xdr:col>24</xdr:col>
      <xdr:colOff>63500</xdr:colOff>
      <xdr:row>76</xdr:row>
      <xdr:rowOff>162691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69120"/>
          <a:ext cx="8382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68345</xdr:rowOff>
    </xdr:from>
    <xdr:to>
      <xdr:col>19</xdr:col>
      <xdr:colOff>177800</xdr:colOff>
      <xdr:row>76</xdr:row>
      <xdr:rowOff>162691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98545"/>
          <a:ext cx="889000" cy="9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68345</xdr:rowOff>
    </xdr:from>
    <xdr:to>
      <xdr:col>15</xdr:col>
      <xdr:colOff>50800</xdr:colOff>
      <xdr:row>77</xdr:row>
      <xdr:rowOff>148735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98545"/>
          <a:ext cx="889000" cy="2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148735</xdr:rowOff>
    </xdr:from>
    <xdr:to>
      <xdr:col>10</xdr:col>
      <xdr:colOff>114300</xdr:colOff>
      <xdr:row>78</xdr:row>
      <xdr:rowOff>3618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50385"/>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159570</xdr:rowOff>
    </xdr:from>
    <xdr:to>
      <xdr:col>24</xdr:col>
      <xdr:colOff>114300</xdr:colOff>
      <xdr:row>76</xdr:row>
      <xdr:rowOff>89720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137997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111891</xdr:rowOff>
    </xdr:from>
    <xdr:to>
      <xdr:col>20</xdr:col>
      <xdr:colOff>38100</xdr:colOff>
      <xdr:row>77</xdr:row>
      <xdr:rowOff>42041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33168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3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17545</xdr:rowOff>
    </xdr:from>
    <xdr:to>
      <xdr:col>15</xdr:col>
      <xdr:colOff>101600</xdr:colOff>
      <xdr:row>76</xdr:row>
      <xdr:rowOff>119145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110272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4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97935</xdr:rowOff>
    </xdr:from>
    <xdr:to>
      <xdr:col>10</xdr:col>
      <xdr:colOff>165100</xdr:colOff>
      <xdr:row>78</xdr:row>
      <xdr:rowOff>28085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19212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124268</xdr:rowOff>
    </xdr:from>
    <xdr:to>
      <xdr:col>6</xdr:col>
      <xdr:colOff>38100</xdr:colOff>
      <xdr:row>78</xdr:row>
      <xdr:rowOff>54418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45545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30429</xdr:rowOff>
    </xdr:from>
    <xdr:to>
      <xdr:col>24</xdr:col>
      <xdr:colOff>63500</xdr:colOff>
      <xdr:row>91</xdr:row>
      <xdr:rowOff>38945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632379"/>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30429</xdr:rowOff>
    </xdr:from>
    <xdr:to>
      <xdr:col>19</xdr:col>
      <xdr:colOff>177800</xdr:colOff>
      <xdr:row>92</xdr:row>
      <xdr:rowOff>13036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632379"/>
          <a:ext cx="889000" cy="15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13036</xdr:rowOff>
    </xdr:from>
    <xdr:to>
      <xdr:col>15</xdr:col>
      <xdr:colOff>50800</xdr:colOff>
      <xdr:row>93</xdr:row>
      <xdr:rowOff>119165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786436"/>
          <a:ext cx="889000" cy="27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119165</xdr:rowOff>
    </xdr:from>
    <xdr:to>
      <xdr:col>10</xdr:col>
      <xdr:colOff>114300</xdr:colOff>
      <xdr:row>93</xdr:row>
      <xdr:rowOff>134041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064015"/>
          <a:ext cx="889000" cy="1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159595</xdr:rowOff>
    </xdr:from>
    <xdr:to>
      <xdr:col>24</xdr:col>
      <xdr:colOff>114300</xdr:colOff>
      <xdr:row>91</xdr:row>
      <xdr:rowOff>89745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5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11022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44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151079</xdr:rowOff>
    </xdr:from>
    <xdr:to>
      <xdr:col>20</xdr:col>
      <xdr:colOff>38100</xdr:colOff>
      <xdr:row>91</xdr:row>
      <xdr:rowOff>81229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58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97756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3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133686</xdr:rowOff>
    </xdr:from>
    <xdr:to>
      <xdr:col>15</xdr:col>
      <xdr:colOff>101600</xdr:colOff>
      <xdr:row>92</xdr:row>
      <xdr:rowOff>63836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7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80363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5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68365</xdr:rowOff>
    </xdr:from>
    <xdr:to>
      <xdr:col>10</xdr:col>
      <xdr:colOff>165100</xdr:colOff>
      <xdr:row>93</xdr:row>
      <xdr:rowOff>169965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01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15042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578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83241</xdr:rowOff>
    </xdr:from>
    <xdr:to>
      <xdr:col>6</xdr:col>
      <xdr:colOff>38100</xdr:colOff>
      <xdr:row>94</xdr:row>
      <xdr:rowOff>13391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29918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8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66529</xdr:rowOff>
    </xdr:from>
    <xdr:to>
      <xdr:col>55</xdr:col>
      <xdr:colOff>0</xdr:colOff>
      <xdr:row>51</xdr:row>
      <xdr:rowOff>128708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8810479"/>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66529</xdr:rowOff>
    </xdr:from>
    <xdr:to>
      <xdr:col>50</xdr:col>
      <xdr:colOff>114300</xdr:colOff>
      <xdr:row>53</xdr:row>
      <xdr:rowOff>12636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8810479"/>
          <a:ext cx="889000" cy="28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12636</xdr:rowOff>
    </xdr:from>
    <xdr:to>
      <xdr:col>45</xdr:col>
      <xdr:colOff>177800</xdr:colOff>
      <xdr:row>53</xdr:row>
      <xdr:rowOff>49499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099486"/>
          <a:ext cx="8890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31858</xdr:rowOff>
    </xdr:from>
    <xdr:to>
      <xdr:col>41</xdr:col>
      <xdr:colOff>50800</xdr:colOff>
      <xdr:row>53</xdr:row>
      <xdr:rowOff>49499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118708"/>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77908</xdr:rowOff>
    </xdr:from>
    <xdr:to>
      <xdr:col>55</xdr:col>
      <xdr:colOff>50800</xdr:colOff>
      <xdr:row>52</xdr:row>
      <xdr:rowOff>8058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88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30935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77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15729</xdr:rowOff>
    </xdr:from>
    <xdr:to>
      <xdr:col>50</xdr:col>
      <xdr:colOff>165100</xdr:colOff>
      <xdr:row>51</xdr:row>
      <xdr:rowOff>117329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87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133856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53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133286</xdr:rowOff>
    </xdr:from>
    <xdr:to>
      <xdr:col>46</xdr:col>
      <xdr:colOff>38100</xdr:colOff>
      <xdr:row>53</xdr:row>
      <xdr:rowOff>63436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04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79963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82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170149</xdr:rowOff>
    </xdr:from>
    <xdr:to>
      <xdr:col>41</xdr:col>
      <xdr:colOff>101600</xdr:colOff>
      <xdr:row>53</xdr:row>
      <xdr:rowOff>100299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0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116826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8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152508</xdr:rowOff>
    </xdr:from>
    <xdr:to>
      <xdr:col>36</xdr:col>
      <xdr:colOff>165100</xdr:colOff>
      <xdr:row>53</xdr:row>
      <xdr:rowOff>82658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0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99185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8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730</xdr:rowOff>
    </xdr:from>
    <xdr:to>
      <xdr:col>55</xdr:col>
      <xdr:colOff>0</xdr:colOff>
      <xdr:row>76</xdr:row>
      <xdr:rowOff>24409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30930"/>
          <a:ext cx="8382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146006</xdr:rowOff>
    </xdr:from>
    <xdr:to>
      <xdr:col>50</xdr:col>
      <xdr:colOff>114300</xdr:colOff>
      <xdr:row>76</xdr:row>
      <xdr:rowOff>730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004756"/>
          <a:ext cx="889000" cy="2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103391</xdr:rowOff>
    </xdr:from>
    <xdr:to>
      <xdr:col>45</xdr:col>
      <xdr:colOff>177800</xdr:colOff>
      <xdr:row>75</xdr:row>
      <xdr:rowOff>146006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790691"/>
          <a:ext cx="889000" cy="2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103391</xdr:rowOff>
    </xdr:from>
    <xdr:to>
      <xdr:col>41</xdr:col>
      <xdr:colOff>50800</xdr:colOff>
      <xdr:row>74</xdr:row>
      <xdr:rowOff>142081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790691"/>
          <a:ext cx="889000" cy="3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145059</xdr:rowOff>
    </xdr:from>
    <xdr:to>
      <xdr:col>55</xdr:col>
      <xdr:colOff>50800</xdr:colOff>
      <xdr:row>76</xdr:row>
      <xdr:rowOff>75209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167936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121380</xdr:rowOff>
    </xdr:from>
    <xdr:to>
      <xdr:col>50</xdr:col>
      <xdr:colOff>165100</xdr:colOff>
      <xdr:row>76</xdr:row>
      <xdr:rowOff>51530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68057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95206</xdr:rowOff>
    </xdr:from>
    <xdr:to>
      <xdr:col>46</xdr:col>
      <xdr:colOff>38100</xdr:colOff>
      <xdr:row>76</xdr:row>
      <xdr:rowOff>25357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539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41883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52591</xdr:rowOff>
    </xdr:from>
    <xdr:to>
      <xdr:col>41</xdr:col>
      <xdr:colOff>101600</xdr:colOff>
      <xdr:row>74</xdr:row>
      <xdr:rowOff>154191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7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170718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5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91281</xdr:rowOff>
    </xdr:from>
    <xdr:to>
      <xdr:col>36</xdr:col>
      <xdr:colOff>165100</xdr:colOff>
      <xdr:row>75</xdr:row>
      <xdr:rowOff>21431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7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37958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55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170435</xdr:rowOff>
    </xdr:from>
    <xdr:to>
      <xdr:col>55</xdr:col>
      <xdr:colOff>0</xdr:colOff>
      <xdr:row>95</xdr:row>
      <xdr:rowOff>37833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86735"/>
          <a:ext cx="8382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22453</xdr:rowOff>
    </xdr:from>
    <xdr:to>
      <xdr:col>50</xdr:col>
      <xdr:colOff>114300</xdr:colOff>
      <xdr:row>95</xdr:row>
      <xdr:rowOff>37833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138753"/>
          <a:ext cx="889000" cy="1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22453</xdr:rowOff>
    </xdr:from>
    <xdr:to>
      <xdr:col>45</xdr:col>
      <xdr:colOff>177800</xdr:colOff>
      <xdr:row>94</xdr:row>
      <xdr:rowOff>89739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138753"/>
          <a:ext cx="889000" cy="6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89739</xdr:rowOff>
    </xdr:from>
    <xdr:to>
      <xdr:col>41</xdr:col>
      <xdr:colOff>50800</xdr:colOff>
      <xdr:row>95</xdr:row>
      <xdr:rowOff>132042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206039"/>
          <a:ext cx="889000" cy="2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119635</xdr:rowOff>
    </xdr:from>
    <xdr:to>
      <xdr:col>55</xdr:col>
      <xdr:colOff>50800</xdr:colOff>
      <xdr:row>95</xdr:row>
      <xdr:rowOff>49785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142512</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158483</xdr:rowOff>
    </xdr:from>
    <xdr:to>
      <xdr:col>50</xdr:col>
      <xdr:colOff>165100</xdr:colOff>
      <xdr:row>95</xdr:row>
      <xdr:rowOff>88633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2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105160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0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143103</xdr:rowOff>
    </xdr:from>
    <xdr:to>
      <xdr:col>46</xdr:col>
      <xdr:colOff>38100</xdr:colOff>
      <xdr:row>94</xdr:row>
      <xdr:rowOff>73253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0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89780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58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38939</xdr:rowOff>
    </xdr:from>
    <xdr:to>
      <xdr:col>41</xdr:col>
      <xdr:colOff>101600</xdr:colOff>
      <xdr:row>94</xdr:row>
      <xdr:rowOff>140539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1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157066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9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81242</xdr:rowOff>
    </xdr:from>
    <xdr:to>
      <xdr:col>36</xdr:col>
      <xdr:colOff>165100</xdr:colOff>
      <xdr:row>96</xdr:row>
      <xdr:rowOff>11392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27919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1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141790</xdr:rowOff>
    </xdr:from>
    <xdr:to>
      <xdr:col>85</xdr:col>
      <xdr:colOff>127000</xdr:colOff>
      <xdr:row>37</xdr:row>
      <xdr:rowOff>168286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485440"/>
          <a:ext cx="838200" cy="2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141790</xdr:rowOff>
    </xdr:from>
    <xdr:to>
      <xdr:col>81</xdr:col>
      <xdr:colOff>50800</xdr:colOff>
      <xdr:row>38</xdr:row>
      <xdr:rowOff>2747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485440"/>
          <a:ext cx="889000" cy="3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148496</xdr:rowOff>
    </xdr:from>
    <xdr:to>
      <xdr:col>76</xdr:col>
      <xdr:colOff>114300</xdr:colOff>
      <xdr:row>38</xdr:row>
      <xdr:rowOff>2747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492146"/>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122163</xdr:rowOff>
    </xdr:from>
    <xdr:to>
      <xdr:col>71</xdr:col>
      <xdr:colOff>177800</xdr:colOff>
      <xdr:row>37</xdr:row>
      <xdr:rowOff>148496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65813"/>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117486</xdr:rowOff>
    </xdr:from>
    <xdr:to>
      <xdr:col>85</xdr:col>
      <xdr:colOff>177800</xdr:colOff>
      <xdr:row>38</xdr:row>
      <xdr:rowOff>47636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140363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1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90990</xdr:rowOff>
    </xdr:from>
    <xdr:to>
      <xdr:col>81</xdr:col>
      <xdr:colOff>101600</xdr:colOff>
      <xdr:row>38</xdr:row>
      <xdr:rowOff>21140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37667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123397</xdr:rowOff>
    </xdr:from>
    <xdr:to>
      <xdr:col>76</xdr:col>
      <xdr:colOff>165100</xdr:colOff>
      <xdr:row>38</xdr:row>
      <xdr:rowOff>53547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70074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4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97696</xdr:rowOff>
    </xdr:from>
    <xdr:to>
      <xdr:col>72</xdr:col>
      <xdr:colOff>38100</xdr:colOff>
      <xdr:row>38</xdr:row>
      <xdr:rowOff>27846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44373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1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71363</xdr:rowOff>
    </xdr:from>
    <xdr:to>
      <xdr:col>67</xdr:col>
      <xdr:colOff>101600</xdr:colOff>
      <xdr:row>38</xdr:row>
      <xdr:rowOff>1513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18040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1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31344</xdr:rowOff>
    </xdr:from>
    <xdr:to>
      <xdr:col>85</xdr:col>
      <xdr:colOff>127000</xdr:colOff>
      <xdr:row>56</xdr:row>
      <xdr:rowOff>96124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461094"/>
          <a:ext cx="838200" cy="23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96124</xdr:rowOff>
    </xdr:from>
    <xdr:to>
      <xdr:col>81</xdr:col>
      <xdr:colOff>50800</xdr:colOff>
      <xdr:row>57</xdr:row>
      <xdr:rowOff>106934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697324"/>
          <a:ext cx="889000" cy="18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79339</xdr:rowOff>
    </xdr:from>
    <xdr:to>
      <xdr:col>76</xdr:col>
      <xdr:colOff>114300</xdr:colOff>
      <xdr:row>57</xdr:row>
      <xdr:rowOff>106934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851989"/>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152001</xdr:rowOff>
    </xdr:from>
    <xdr:to>
      <xdr:col>71</xdr:col>
      <xdr:colOff>177800</xdr:colOff>
      <xdr:row>57</xdr:row>
      <xdr:rowOff>79339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753201"/>
          <a:ext cx="8890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151994</xdr:rowOff>
    </xdr:from>
    <xdr:to>
      <xdr:col>85</xdr:col>
      <xdr:colOff>177800</xdr:colOff>
      <xdr:row>55</xdr:row>
      <xdr:rowOff>82144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4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3421</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26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45324</xdr:rowOff>
    </xdr:from>
    <xdr:to>
      <xdr:col>81</xdr:col>
      <xdr:colOff>101600</xdr:colOff>
      <xdr:row>56</xdr:row>
      <xdr:rowOff>146924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6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163451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42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56134</xdr:rowOff>
    </xdr:from>
    <xdr:to>
      <xdr:col>76</xdr:col>
      <xdr:colOff>165100</xdr:colOff>
      <xdr:row>57</xdr:row>
      <xdr:rowOff>157734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2811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6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28539</xdr:rowOff>
    </xdr:from>
    <xdr:to>
      <xdr:col>72</xdr:col>
      <xdr:colOff>38100</xdr:colOff>
      <xdr:row>57</xdr:row>
      <xdr:rowOff>130139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146666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5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101201</xdr:rowOff>
    </xdr:from>
    <xdr:to>
      <xdr:col>67</xdr:col>
      <xdr:colOff>101600</xdr:colOff>
      <xdr:row>57</xdr:row>
      <xdr:rowOff>31351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47878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4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90704</xdr:rowOff>
    </xdr:from>
    <xdr:to>
      <xdr:col>85</xdr:col>
      <xdr:colOff>127000</xdr:colOff>
      <xdr:row>77</xdr:row>
      <xdr:rowOff>35192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2949454"/>
          <a:ext cx="838200" cy="28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35192</xdr:rowOff>
    </xdr:from>
    <xdr:to>
      <xdr:col>81</xdr:col>
      <xdr:colOff>50800</xdr:colOff>
      <xdr:row>78</xdr:row>
      <xdr:rowOff>35801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236842"/>
          <a:ext cx="889000" cy="1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163513</xdr:rowOff>
    </xdr:from>
    <xdr:to>
      <xdr:col>76</xdr:col>
      <xdr:colOff>114300</xdr:colOff>
      <xdr:row>78</xdr:row>
      <xdr:rowOff>35801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365163"/>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39459</xdr:rowOff>
    </xdr:from>
    <xdr:to>
      <xdr:col>71</xdr:col>
      <xdr:colOff>177800</xdr:colOff>
      <xdr:row>77</xdr:row>
      <xdr:rowOff>163513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2898209"/>
          <a:ext cx="889000" cy="4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39904</xdr:rowOff>
    </xdr:from>
    <xdr:to>
      <xdr:col>85</xdr:col>
      <xdr:colOff>177800</xdr:colOff>
      <xdr:row>75</xdr:row>
      <xdr:rowOff>141504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8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62781</xdr:rowOff>
    </xdr:from>
    <xdr:ext cx="534377"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7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155842</xdr:rowOff>
    </xdr:from>
    <xdr:to>
      <xdr:col>81</xdr:col>
      <xdr:colOff>101600</xdr:colOff>
      <xdr:row>77</xdr:row>
      <xdr:rowOff>85992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1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102519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29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156451</xdr:rowOff>
    </xdr:from>
    <xdr:to>
      <xdr:col>76</xdr:col>
      <xdr:colOff>165100</xdr:colOff>
      <xdr:row>78</xdr:row>
      <xdr:rowOff>86601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103128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1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112713</xdr:rowOff>
    </xdr:from>
    <xdr:to>
      <xdr:col>72</xdr:col>
      <xdr:colOff>38100</xdr:colOff>
      <xdr:row>78</xdr:row>
      <xdr:rowOff>42863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33990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40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160109</xdr:rowOff>
    </xdr:from>
    <xdr:to>
      <xdr:col>67</xdr:col>
      <xdr:colOff>101600</xdr:colOff>
      <xdr:row>75</xdr:row>
      <xdr:rowOff>90259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8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106786</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47111" y="126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73253</xdr:rowOff>
    </xdr:from>
    <xdr:to>
      <xdr:col>85</xdr:col>
      <xdr:colOff>127000</xdr:colOff>
      <xdr:row>92</xdr:row>
      <xdr:rowOff>75819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5846653"/>
          <a:ext cx="8382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66167</xdr:rowOff>
    </xdr:from>
    <xdr:to>
      <xdr:col>81</xdr:col>
      <xdr:colOff>50800</xdr:colOff>
      <xdr:row>92</xdr:row>
      <xdr:rowOff>75819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583956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51524</xdr:rowOff>
    </xdr:from>
    <xdr:to>
      <xdr:col>76</xdr:col>
      <xdr:colOff>114300</xdr:colOff>
      <xdr:row>92</xdr:row>
      <xdr:rowOff>66167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5824924"/>
          <a:ext cx="889000" cy="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168566</xdr:rowOff>
    </xdr:from>
    <xdr:to>
      <xdr:col>71</xdr:col>
      <xdr:colOff>177800</xdr:colOff>
      <xdr:row>92</xdr:row>
      <xdr:rowOff>51524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5770516"/>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22453</xdr:rowOff>
    </xdr:from>
    <xdr:to>
      <xdr:col>85</xdr:col>
      <xdr:colOff>177800</xdr:colOff>
      <xdr:row>92</xdr:row>
      <xdr:rowOff>124053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7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45330</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6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25019</xdr:rowOff>
    </xdr:from>
    <xdr:to>
      <xdr:col>81</xdr:col>
      <xdr:colOff>101600</xdr:colOff>
      <xdr:row>92</xdr:row>
      <xdr:rowOff>126619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7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143146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5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15367</xdr:rowOff>
    </xdr:from>
    <xdr:to>
      <xdr:col>76</xdr:col>
      <xdr:colOff>165100</xdr:colOff>
      <xdr:row>92</xdr:row>
      <xdr:rowOff>116967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7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133494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5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724</xdr:rowOff>
    </xdr:from>
    <xdr:to>
      <xdr:col>72</xdr:col>
      <xdr:colOff>38100</xdr:colOff>
      <xdr:row>92</xdr:row>
      <xdr:rowOff>102324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7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118851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5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117766</xdr:rowOff>
    </xdr:from>
    <xdr:to>
      <xdr:col>67</xdr:col>
      <xdr:colOff>101600</xdr:colOff>
      <xdr:row>92</xdr:row>
      <xdr:rowOff>47916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57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64443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4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広大な面積に多くの集落が点在しており、機能性の高い地域構造が求められていることから、道路ネットワークの整備や農林業の振興を支える農林基盤整備、林道などの基盤整備を地域整備構想の中で計画的に進めている。このため、</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人当たりの農林水産業費が</a:t>
          </a:r>
          <a:r>
            <a:rPr kumimoji="1" lang="en-US" altLang="ja-JP" sz="1100">
              <a:solidFill>
                <a:sysClr val="windowText" lastClr="000000"/>
              </a:solidFill>
              <a:effectLst/>
              <a:latin typeface="+mn-lt"/>
              <a:ea typeface="+mn-ea"/>
              <a:cs typeface="+mn-cs"/>
            </a:rPr>
            <a:t>67,577</a:t>
          </a:r>
          <a:r>
            <a:rPr kumimoji="1" lang="ja-JP" altLang="ja-JP" sz="1100">
              <a:solidFill>
                <a:sysClr val="windowText" lastClr="000000"/>
              </a:solidFill>
              <a:effectLst/>
              <a:latin typeface="+mn-lt"/>
              <a:ea typeface="+mn-ea"/>
              <a:cs typeface="+mn-cs"/>
            </a:rPr>
            <a:t>円、土木費が</a:t>
          </a:r>
          <a:r>
            <a:rPr kumimoji="1" lang="en-US" altLang="ja-JP" sz="1100">
              <a:solidFill>
                <a:sysClr val="windowText" lastClr="000000"/>
              </a:solidFill>
              <a:effectLst/>
              <a:latin typeface="+mn-lt"/>
              <a:ea typeface="+mn-ea"/>
              <a:cs typeface="+mn-cs"/>
            </a:rPr>
            <a:t>87,580</a:t>
          </a:r>
          <a:r>
            <a:rPr kumimoji="1" lang="ja-JP" altLang="ja-JP" sz="1100">
              <a:solidFill>
                <a:sysClr val="windowText" lastClr="000000"/>
              </a:solidFill>
              <a:effectLst/>
              <a:latin typeface="+mn-lt"/>
              <a:ea typeface="+mn-ea"/>
              <a:cs typeface="+mn-cs"/>
            </a:rPr>
            <a:t>円と類似団体を大きく上回ることとなっている。また、インフラ整備にかかる財源として地方債を発行しているため、</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人当たりの公債費が</a:t>
          </a:r>
          <a:r>
            <a:rPr kumimoji="1" lang="en-US" altLang="ja-JP" sz="1100">
              <a:solidFill>
                <a:sysClr val="windowText" lastClr="000000"/>
              </a:solidFill>
              <a:effectLst/>
              <a:latin typeface="+mn-lt"/>
              <a:ea typeface="+mn-ea"/>
              <a:cs typeface="+mn-cs"/>
            </a:rPr>
            <a:t>92,232</a:t>
          </a:r>
          <a:r>
            <a:rPr kumimoji="1" lang="ja-JP" altLang="ja-JP" sz="1100">
              <a:solidFill>
                <a:sysClr val="windowText" lastClr="000000"/>
              </a:solidFill>
              <a:effectLst/>
              <a:latin typeface="+mn-lt"/>
              <a:ea typeface="+mn-ea"/>
              <a:cs typeface="+mn-cs"/>
            </a:rPr>
            <a:t>円と類似団体を大きく上回る結果となった。また、教育費は令和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年から令和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年までの継続事業である小学校統合整備事業により、</a:t>
          </a:r>
          <a:r>
            <a:rPr kumimoji="1" lang="en-US" altLang="ja-JP" sz="1100">
              <a:solidFill>
                <a:sysClr val="windowText" lastClr="000000"/>
              </a:solidFill>
              <a:effectLst/>
              <a:latin typeface="+mn-lt"/>
              <a:ea typeface="+mn-ea"/>
              <a:cs typeface="+mn-cs"/>
            </a:rPr>
            <a:t>99,204</a:t>
          </a:r>
          <a:r>
            <a:rPr kumimoji="1" lang="ja-JP" altLang="ja-JP" sz="1100">
              <a:solidFill>
                <a:sysClr val="windowText" lastClr="000000"/>
              </a:solidFill>
              <a:effectLst/>
              <a:latin typeface="+mn-lt"/>
              <a:ea typeface="+mn-ea"/>
              <a:cs typeface="+mn-cs"/>
            </a:rPr>
            <a:t>円と大幅に増加している。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物価高騰</a:t>
          </a:r>
          <a:r>
            <a:rPr kumimoji="1" lang="ja-JP" altLang="ja-JP" sz="1050">
              <a:solidFill>
                <a:sysClr val="windowText" lastClr="000000"/>
              </a:solidFill>
              <a:effectLst/>
              <a:latin typeface="+mn-lt"/>
              <a:ea typeface="+mn-ea"/>
              <a:cs typeface="+mn-cs"/>
            </a:rPr>
            <a:t>等の影響により財源補てんのための繰入金が増加したことで、財政調整基金残高は令和</a:t>
          </a:r>
          <a:r>
            <a:rPr kumimoji="1" lang="en-US" altLang="ja-JP" sz="1050">
              <a:solidFill>
                <a:sysClr val="windowText" lastClr="000000"/>
              </a:solidFill>
              <a:effectLst/>
              <a:latin typeface="+mn-lt"/>
              <a:ea typeface="+mn-ea"/>
              <a:cs typeface="+mn-cs"/>
            </a:rPr>
            <a:t>3</a:t>
          </a:r>
          <a:r>
            <a:rPr kumimoji="1" lang="ja-JP" altLang="ja-JP" sz="1050">
              <a:solidFill>
                <a:sysClr val="windowText" lastClr="000000"/>
              </a:solidFill>
              <a:effectLst/>
              <a:latin typeface="+mn-lt"/>
              <a:ea typeface="+mn-ea"/>
              <a:cs typeface="+mn-cs"/>
            </a:rPr>
            <a:t>年度に約</a:t>
          </a:r>
          <a:r>
            <a:rPr kumimoji="1" lang="en-US" altLang="ja-JP" sz="1050">
              <a:solidFill>
                <a:sysClr val="windowText" lastClr="000000"/>
              </a:solidFill>
              <a:effectLst/>
              <a:latin typeface="+mn-lt"/>
              <a:ea typeface="+mn-ea"/>
              <a:cs typeface="+mn-cs"/>
            </a:rPr>
            <a:t>3</a:t>
          </a:r>
          <a:r>
            <a:rPr kumimoji="1" lang="ja-JP" altLang="ja-JP" sz="1050">
              <a:solidFill>
                <a:sysClr val="windowText" lastClr="000000"/>
              </a:solidFill>
              <a:effectLst/>
              <a:latin typeface="+mn-lt"/>
              <a:ea typeface="+mn-ea"/>
              <a:cs typeface="+mn-cs"/>
            </a:rPr>
            <a:t>億円、令和</a:t>
          </a:r>
          <a:r>
            <a:rPr kumimoji="1" lang="en-US" altLang="ja-JP" sz="1050">
              <a:solidFill>
                <a:sysClr val="windowText" lastClr="000000"/>
              </a:solidFill>
              <a:effectLst/>
              <a:latin typeface="+mn-lt"/>
              <a:ea typeface="+mn-ea"/>
              <a:cs typeface="+mn-cs"/>
            </a:rPr>
            <a:t>4</a:t>
          </a:r>
          <a:r>
            <a:rPr kumimoji="1" lang="ja-JP" altLang="ja-JP" sz="1050">
              <a:solidFill>
                <a:sysClr val="windowText" lastClr="000000"/>
              </a:solidFill>
              <a:effectLst/>
              <a:latin typeface="+mn-lt"/>
              <a:ea typeface="+mn-ea"/>
              <a:cs typeface="+mn-cs"/>
            </a:rPr>
            <a:t>年度</a:t>
          </a:r>
          <a:r>
            <a:rPr kumimoji="1" lang="ja-JP" altLang="en-US" sz="1050">
              <a:solidFill>
                <a:sysClr val="windowText" lastClr="000000"/>
              </a:solidFill>
              <a:effectLst/>
              <a:latin typeface="+mn-lt"/>
              <a:ea typeface="+mn-ea"/>
              <a:cs typeface="+mn-cs"/>
            </a:rPr>
            <a:t>に</a:t>
          </a:r>
          <a:r>
            <a:rPr kumimoji="1" lang="ja-JP" altLang="ja-JP" sz="1050">
              <a:solidFill>
                <a:sysClr val="windowText" lastClr="000000"/>
              </a:solidFill>
              <a:effectLst/>
              <a:latin typeface="+mn-lt"/>
              <a:ea typeface="+mn-ea"/>
              <a:cs typeface="+mn-cs"/>
            </a:rPr>
            <a:t>約</a:t>
          </a:r>
          <a:r>
            <a:rPr kumimoji="1" lang="en-US" altLang="ja-JP" sz="1050">
              <a:solidFill>
                <a:sysClr val="windowText" lastClr="000000"/>
              </a:solidFill>
              <a:effectLst/>
              <a:latin typeface="+mn-lt"/>
              <a:ea typeface="+mn-ea"/>
              <a:cs typeface="+mn-cs"/>
            </a:rPr>
            <a:t>3</a:t>
          </a:r>
          <a:r>
            <a:rPr kumimoji="1" lang="ja-JP" altLang="ja-JP" sz="1050">
              <a:solidFill>
                <a:sysClr val="windowText" lastClr="000000"/>
              </a:solidFill>
              <a:effectLst/>
              <a:latin typeface="+mn-lt"/>
              <a:ea typeface="+mn-ea"/>
              <a:cs typeface="+mn-cs"/>
            </a:rPr>
            <a:t>億</a:t>
          </a:r>
          <a:r>
            <a:rPr kumimoji="1" lang="en-US" altLang="ja-JP" sz="1050">
              <a:solidFill>
                <a:sysClr val="windowText" lastClr="000000"/>
              </a:solidFill>
              <a:effectLst/>
              <a:latin typeface="+mn-lt"/>
              <a:ea typeface="+mn-ea"/>
              <a:cs typeface="+mn-cs"/>
            </a:rPr>
            <a:t>6</a:t>
          </a:r>
          <a:r>
            <a:rPr kumimoji="1" lang="ja-JP" altLang="ja-JP" sz="1050">
              <a:solidFill>
                <a:sysClr val="windowText" lastClr="000000"/>
              </a:solidFill>
              <a:effectLst/>
              <a:latin typeface="+mn-lt"/>
              <a:ea typeface="+mn-ea"/>
              <a:cs typeface="+mn-cs"/>
            </a:rPr>
            <a:t>千万円を積み立てた</a:t>
          </a:r>
          <a:r>
            <a:rPr kumimoji="1" lang="ja-JP" altLang="en-US" sz="1050">
              <a:solidFill>
                <a:sysClr val="windowText" lastClr="000000"/>
              </a:solidFill>
              <a:effectLst/>
              <a:latin typeface="+mn-lt"/>
              <a:ea typeface="+mn-ea"/>
              <a:cs typeface="+mn-cs"/>
            </a:rPr>
            <a:t>が、令和</a:t>
          </a:r>
          <a:r>
            <a:rPr kumimoji="1" lang="en-US" altLang="ja-JP" sz="1050">
              <a:solidFill>
                <a:sysClr val="windowText" lastClr="000000"/>
              </a:solidFill>
              <a:effectLst/>
              <a:latin typeface="+mn-lt"/>
              <a:ea typeface="+mn-ea"/>
              <a:cs typeface="+mn-cs"/>
            </a:rPr>
            <a:t>5</a:t>
          </a:r>
          <a:r>
            <a:rPr kumimoji="1" lang="ja-JP" altLang="en-US" sz="1050">
              <a:solidFill>
                <a:sysClr val="windowText" lastClr="000000"/>
              </a:solidFill>
              <a:effectLst/>
              <a:latin typeface="+mn-lt"/>
              <a:ea typeface="+mn-ea"/>
              <a:cs typeface="+mn-cs"/>
            </a:rPr>
            <a:t>年度は約</a:t>
          </a:r>
          <a:r>
            <a:rPr kumimoji="1" lang="en-US" altLang="ja-JP" sz="1050">
              <a:solidFill>
                <a:sysClr val="windowText" lastClr="000000"/>
              </a:solidFill>
              <a:effectLst/>
              <a:latin typeface="+mn-lt"/>
              <a:ea typeface="+mn-ea"/>
              <a:cs typeface="+mn-cs"/>
            </a:rPr>
            <a:t>3</a:t>
          </a:r>
          <a:r>
            <a:rPr kumimoji="1" lang="ja-JP" altLang="en-US" sz="1050">
              <a:solidFill>
                <a:sysClr val="windowText" lastClr="000000"/>
              </a:solidFill>
              <a:effectLst/>
              <a:latin typeface="+mn-lt"/>
              <a:ea typeface="+mn-ea"/>
              <a:cs typeface="+mn-cs"/>
            </a:rPr>
            <a:t>億</a:t>
          </a:r>
          <a:r>
            <a:rPr kumimoji="1" lang="en-US" altLang="ja-JP" sz="1050">
              <a:solidFill>
                <a:sysClr val="windowText" lastClr="000000"/>
              </a:solidFill>
              <a:effectLst/>
              <a:latin typeface="+mn-lt"/>
              <a:ea typeface="+mn-ea"/>
              <a:cs typeface="+mn-cs"/>
            </a:rPr>
            <a:t>6</a:t>
          </a:r>
          <a:r>
            <a:rPr kumimoji="1" lang="ja-JP" altLang="en-US" sz="1050">
              <a:solidFill>
                <a:sysClr val="windowText" lastClr="000000"/>
              </a:solidFill>
              <a:effectLst/>
              <a:latin typeface="+mn-lt"/>
              <a:ea typeface="+mn-ea"/>
              <a:cs typeface="+mn-cs"/>
            </a:rPr>
            <a:t>千万円を取り崩した</a:t>
          </a:r>
          <a:r>
            <a:rPr kumimoji="1" lang="ja-JP" altLang="ja-JP" sz="1050">
              <a:solidFill>
                <a:sysClr val="windowText" lastClr="000000"/>
              </a:solidFill>
              <a:effectLst/>
              <a:latin typeface="+mn-lt"/>
              <a:ea typeface="+mn-ea"/>
              <a:cs typeface="+mn-cs"/>
            </a:rPr>
            <a:t>ことにより残高は約</a:t>
          </a:r>
          <a:r>
            <a:rPr kumimoji="1" lang="en-US" altLang="ja-JP" sz="1050">
              <a:solidFill>
                <a:sysClr val="windowText" lastClr="000000"/>
              </a:solidFill>
              <a:effectLst/>
              <a:latin typeface="+mn-lt"/>
              <a:ea typeface="+mn-ea"/>
              <a:cs typeface="+mn-cs"/>
            </a:rPr>
            <a:t>19</a:t>
          </a:r>
          <a:r>
            <a:rPr kumimoji="1" lang="ja-JP" altLang="ja-JP" sz="1050">
              <a:solidFill>
                <a:sysClr val="windowText" lastClr="000000"/>
              </a:solidFill>
              <a:effectLst/>
              <a:latin typeface="+mn-lt"/>
              <a:ea typeface="+mn-ea"/>
              <a:cs typeface="+mn-cs"/>
            </a:rPr>
            <a:t>億</a:t>
          </a:r>
          <a:r>
            <a:rPr kumimoji="1" lang="en-US" altLang="ja-JP" sz="1050">
              <a:solidFill>
                <a:sysClr val="windowText" lastClr="000000"/>
              </a:solidFill>
              <a:effectLst/>
              <a:latin typeface="+mn-lt"/>
              <a:ea typeface="+mn-ea"/>
              <a:cs typeface="+mn-cs"/>
            </a:rPr>
            <a:t>5</a:t>
          </a:r>
          <a:r>
            <a:rPr kumimoji="1" lang="ja-JP" altLang="en-US" sz="1050">
              <a:solidFill>
                <a:sysClr val="windowText" lastClr="000000"/>
              </a:solidFill>
              <a:effectLst/>
              <a:latin typeface="+mn-lt"/>
              <a:ea typeface="+mn-ea"/>
              <a:cs typeface="+mn-cs"/>
            </a:rPr>
            <a:t>千万</a:t>
          </a:r>
          <a:r>
            <a:rPr kumimoji="1" lang="ja-JP" altLang="ja-JP" sz="1050">
              <a:solidFill>
                <a:sysClr val="windowText" lastClr="000000"/>
              </a:solidFill>
              <a:effectLst/>
              <a:latin typeface="+mn-lt"/>
              <a:ea typeface="+mn-ea"/>
              <a:cs typeface="+mn-cs"/>
            </a:rPr>
            <a:t>円となった。これに伴い標準財政規模比も</a:t>
          </a:r>
          <a:r>
            <a:rPr kumimoji="1" lang="en-US" altLang="ja-JP" sz="1050">
              <a:solidFill>
                <a:sysClr val="windowText" lastClr="000000"/>
              </a:solidFill>
              <a:effectLst/>
              <a:latin typeface="+mn-lt"/>
              <a:ea typeface="+mn-ea"/>
              <a:cs typeface="+mn-cs"/>
            </a:rPr>
            <a:t>10.88%</a:t>
          </a:r>
          <a:r>
            <a:rPr kumimoji="1" lang="ja-JP" altLang="ja-JP" sz="1050">
              <a:solidFill>
                <a:sysClr val="windowText" lastClr="000000"/>
              </a:solidFill>
              <a:effectLst/>
              <a:latin typeface="+mn-lt"/>
              <a:ea typeface="+mn-ea"/>
              <a:cs typeface="+mn-cs"/>
            </a:rPr>
            <a:t>に</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した。実質収支額については、毎年</a:t>
          </a:r>
          <a:r>
            <a:rPr kumimoji="1" lang="en-US" altLang="ja-JP" sz="1050">
              <a:solidFill>
                <a:sysClr val="windowText" lastClr="000000"/>
              </a:solidFill>
              <a:effectLst/>
              <a:latin typeface="+mn-lt"/>
              <a:ea typeface="+mn-ea"/>
              <a:cs typeface="+mn-cs"/>
            </a:rPr>
            <a:t>8</a:t>
          </a:r>
          <a:r>
            <a:rPr kumimoji="1" lang="ja-JP" altLang="ja-JP" sz="1050">
              <a:solidFill>
                <a:sysClr val="windowText" lastClr="000000"/>
              </a:solidFill>
              <a:effectLst/>
              <a:latin typeface="+mn-lt"/>
              <a:ea typeface="+mn-ea"/>
              <a:cs typeface="+mn-cs"/>
            </a:rPr>
            <a:t>億円程度となるよう調整しており一般的に望ましいとされる</a:t>
          </a:r>
          <a:r>
            <a:rPr kumimoji="1" lang="en-US" altLang="ja-JP" sz="1050">
              <a:solidFill>
                <a:sysClr val="windowText" lastClr="000000"/>
              </a:solidFill>
              <a:effectLst/>
              <a:latin typeface="+mn-lt"/>
              <a:ea typeface="+mn-ea"/>
              <a:cs typeface="+mn-cs"/>
            </a:rPr>
            <a:t>3.0</a:t>
          </a:r>
          <a:r>
            <a:rPr kumimoji="1" lang="ja-JP" altLang="ja-JP" sz="1050">
              <a:solidFill>
                <a:sysClr val="windowText" lastClr="000000"/>
              </a:solidFill>
              <a:effectLst/>
              <a:latin typeface="+mn-lt"/>
              <a:ea typeface="+mn-ea"/>
              <a:cs typeface="+mn-cs"/>
            </a:rPr>
            <a:t>～</a:t>
          </a:r>
          <a:r>
            <a:rPr kumimoji="1" lang="en-US" altLang="ja-JP" sz="1050">
              <a:solidFill>
                <a:sysClr val="windowText" lastClr="000000"/>
              </a:solidFill>
              <a:effectLst/>
              <a:latin typeface="+mn-lt"/>
              <a:ea typeface="+mn-ea"/>
              <a:cs typeface="+mn-cs"/>
            </a:rPr>
            <a:t>5.0%</a:t>
          </a:r>
          <a:r>
            <a:rPr kumimoji="1" lang="ja-JP" altLang="ja-JP" sz="1050">
              <a:solidFill>
                <a:sysClr val="windowText" lastClr="000000"/>
              </a:solidFill>
              <a:effectLst/>
              <a:latin typeface="+mn-lt"/>
              <a:ea typeface="+mn-ea"/>
              <a:cs typeface="+mn-cs"/>
            </a:rPr>
            <a:t>に近い水準で推移しているが、標準財政規模の増減等により比率は若干の増減がある。</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はプラスとなっていた</a:t>
          </a:r>
          <a:r>
            <a:rPr kumimoji="1" lang="ja-JP" altLang="ja-JP" sz="1050">
              <a:solidFill>
                <a:sysClr val="windowText" lastClr="000000"/>
              </a:solidFill>
              <a:effectLst/>
              <a:latin typeface="+mn-lt"/>
              <a:ea typeface="+mn-ea"/>
              <a:cs typeface="+mn-cs"/>
            </a:rPr>
            <a:t>実質単年度収支の比率は、</a:t>
          </a:r>
          <a:r>
            <a:rPr kumimoji="1" lang="ja-JP" altLang="en-US" sz="1050">
              <a:solidFill>
                <a:sysClr val="windowText" lastClr="000000"/>
              </a:solidFill>
              <a:effectLst/>
              <a:latin typeface="+mn-lt"/>
              <a:ea typeface="+mn-ea"/>
              <a:cs typeface="+mn-cs"/>
            </a:rPr>
            <a:t>令和</a:t>
          </a:r>
          <a:r>
            <a:rPr kumimoji="1" lang="en-US" altLang="ja-JP" sz="1050">
              <a:solidFill>
                <a:sysClr val="windowText" lastClr="000000"/>
              </a:solidFill>
              <a:effectLst/>
              <a:latin typeface="+mn-lt"/>
              <a:ea typeface="+mn-ea"/>
              <a:cs typeface="+mn-cs"/>
            </a:rPr>
            <a:t>5</a:t>
          </a:r>
          <a:r>
            <a:rPr kumimoji="1" lang="ja-JP" altLang="en-US" sz="1050">
              <a:solidFill>
                <a:sysClr val="windowText" lastClr="000000"/>
              </a:solidFill>
              <a:effectLst/>
              <a:latin typeface="+mn-lt"/>
              <a:ea typeface="+mn-ea"/>
              <a:cs typeface="+mn-cs"/>
            </a:rPr>
            <a:t>年度は</a:t>
          </a:r>
          <a:r>
            <a:rPr kumimoji="1" lang="ja-JP" altLang="ja-JP" sz="1050">
              <a:solidFill>
                <a:sysClr val="windowText" lastClr="000000"/>
              </a:solidFill>
              <a:effectLst/>
              <a:latin typeface="+mn-lt"/>
              <a:ea typeface="+mn-ea"/>
              <a:cs typeface="+mn-cs"/>
            </a:rPr>
            <a:t>実質収支</a:t>
          </a:r>
          <a:r>
            <a:rPr kumimoji="1" lang="ja-JP" altLang="en-US" sz="1050">
              <a:solidFill>
                <a:sysClr val="windowText" lastClr="000000"/>
              </a:solidFill>
              <a:effectLst/>
              <a:latin typeface="+mn-lt"/>
              <a:ea typeface="+mn-ea"/>
              <a:cs typeface="+mn-cs"/>
            </a:rPr>
            <a:t>額</a:t>
          </a:r>
          <a:r>
            <a:rPr kumimoji="1" lang="ja-JP" altLang="ja-JP" sz="1050">
              <a:solidFill>
                <a:sysClr val="windowText" lastClr="000000"/>
              </a:solidFill>
              <a:effectLst/>
              <a:latin typeface="+mn-lt"/>
              <a:ea typeface="+mn-ea"/>
              <a:cs typeface="+mn-cs"/>
            </a:rPr>
            <a:t>と基金積立金の</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及び基金取崩し額の</a:t>
          </a:r>
          <a:r>
            <a:rPr kumimoji="1" lang="ja-JP" altLang="en-US" sz="1050">
              <a:solidFill>
                <a:sysClr val="windowText" lastClr="000000"/>
              </a:solidFill>
              <a:effectLst/>
              <a:latin typeface="+mn-lt"/>
              <a:ea typeface="+mn-ea"/>
              <a:cs typeface="+mn-cs"/>
            </a:rPr>
            <a:t>増加</a:t>
          </a:r>
          <a:r>
            <a:rPr kumimoji="1" lang="ja-JP" altLang="ja-JP" sz="1050">
              <a:solidFill>
                <a:sysClr val="windowText" lastClr="000000"/>
              </a:solidFill>
              <a:effectLst/>
              <a:latin typeface="+mn-lt"/>
              <a:ea typeface="+mn-ea"/>
              <a:cs typeface="+mn-cs"/>
            </a:rPr>
            <a:t>により</a:t>
          </a:r>
          <a:r>
            <a:rPr kumimoji="1" lang="ja-JP" altLang="en-US" sz="1050">
              <a:solidFill>
                <a:sysClr val="windowText" lastClr="000000"/>
              </a:solidFill>
              <a:effectLst/>
              <a:latin typeface="+mn-lt"/>
              <a:ea typeface="+mn-ea"/>
              <a:cs typeface="+mn-cs"/>
            </a:rPr>
            <a:t>マイナスとなっ</a:t>
          </a:r>
          <a:r>
            <a:rPr kumimoji="1" lang="ja-JP" altLang="ja-JP" sz="1050">
              <a:solidFill>
                <a:sysClr val="windowText" lastClr="000000"/>
              </a:solidFill>
              <a:effectLst/>
              <a:latin typeface="+mn-lt"/>
              <a:ea typeface="+mn-ea"/>
              <a:cs typeface="+mn-cs"/>
            </a:rPr>
            <a:t>た。</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一般会計だけでなく、特別会計や企業会計においても赤字となっている事業はない。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水道事業については、経営効率化の推進や簡易水道事業の統合により高い黒字額で推移している。全体としての標準財政規模比は</a:t>
          </a:r>
          <a:r>
            <a:rPr kumimoji="1" lang="en-US" altLang="ja-JP" sz="1100">
              <a:solidFill>
                <a:sysClr val="windowText" lastClr="000000"/>
              </a:solidFill>
              <a:effectLst/>
              <a:latin typeface="+mn-lt"/>
              <a:ea typeface="+mn-ea"/>
              <a:cs typeface="+mn-cs"/>
            </a:rPr>
            <a:t>16.89%</a:t>
          </a:r>
          <a:r>
            <a:rPr kumimoji="1" lang="ja-JP" altLang="ja-JP"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0.06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）と若干の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となった。一般会計については、</a:t>
          </a:r>
          <a:r>
            <a:rPr kumimoji="1" lang="ja-JP" altLang="en-US" sz="1100">
              <a:solidFill>
                <a:sysClr val="windowText" lastClr="000000"/>
              </a:solidFill>
              <a:effectLst/>
              <a:latin typeface="+mn-lt"/>
              <a:ea typeface="+mn-ea"/>
              <a:cs typeface="+mn-cs"/>
            </a:rPr>
            <a:t>長引く</a:t>
          </a:r>
          <a:r>
            <a:rPr kumimoji="1" lang="ja-JP" altLang="ja-JP" sz="1100">
              <a:solidFill>
                <a:sysClr val="windowText" lastClr="000000"/>
              </a:solidFill>
              <a:effectLst/>
              <a:latin typeface="+mn-lt"/>
              <a:ea typeface="+mn-ea"/>
              <a:cs typeface="+mn-cs"/>
            </a:rPr>
            <a:t>物価高騰に伴う</a:t>
          </a:r>
          <a:r>
            <a:rPr kumimoji="1" lang="ja-JP" altLang="en-US" sz="1100">
              <a:solidFill>
                <a:sysClr val="windowText" lastClr="000000"/>
              </a:solidFill>
              <a:effectLst/>
              <a:latin typeface="+mn-lt"/>
              <a:ea typeface="+mn-ea"/>
              <a:cs typeface="+mn-cs"/>
            </a:rPr>
            <a:t>経常</a:t>
          </a:r>
          <a:r>
            <a:rPr kumimoji="1" lang="ja-JP" altLang="ja-JP" sz="1100">
              <a:solidFill>
                <a:sysClr val="windowText" lastClr="000000"/>
              </a:solidFill>
              <a:effectLst/>
              <a:latin typeface="+mn-lt"/>
              <a:ea typeface="+mn-ea"/>
              <a:cs typeface="+mn-cs"/>
            </a:rPr>
            <a:t>経費の増加等により、令和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年度に上昇していた実質収支額がコロナ禍前と同程度まで減少し</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。一般会計を除けば</a:t>
          </a:r>
          <a:r>
            <a:rPr kumimoji="1" lang="ja-JP" altLang="en-US" sz="1100">
              <a:solidFill>
                <a:sysClr val="windowText" lastClr="000000"/>
              </a:solidFill>
              <a:effectLst/>
              <a:latin typeface="+mn-lt"/>
              <a:ea typeface="+mn-ea"/>
              <a:cs typeface="+mn-cs"/>
            </a:rPr>
            <a:t>多少の増減はあるものの</a:t>
          </a:r>
          <a:r>
            <a:rPr kumimoji="1" lang="ja-JP" altLang="ja-JP" sz="1100">
              <a:solidFill>
                <a:sysClr val="windowText" lastClr="000000"/>
              </a:solidFill>
              <a:effectLst/>
              <a:latin typeface="+mn-lt"/>
              <a:ea typeface="+mn-ea"/>
              <a:cs typeface="+mn-cs"/>
            </a:rPr>
            <a:t>横ばい傾向が続いている。</a:t>
          </a:r>
          <a:r>
            <a:rPr kumimoji="1" lang="ja-JP" altLang="en-US" sz="1100">
              <a:solidFill>
                <a:sysClr val="windowText" lastClr="000000"/>
              </a:solidFill>
              <a:effectLst/>
              <a:latin typeface="+mn-lt"/>
              <a:ea typeface="+mn-ea"/>
              <a:cs typeface="+mn-cs"/>
            </a:rPr>
            <a:t>ただし、</a:t>
          </a:r>
          <a:r>
            <a:rPr kumimoji="1" lang="ja-JP" altLang="ja-JP" sz="1100">
              <a:solidFill>
                <a:schemeClr val="dk1"/>
              </a:solidFill>
              <a:effectLst/>
              <a:latin typeface="+mn-lt"/>
              <a:ea typeface="+mn-ea"/>
              <a:cs typeface="+mn-cs"/>
            </a:rPr>
            <a:t>左表中のその他会計</a:t>
          </a:r>
          <a:r>
            <a:rPr kumimoji="1" lang="ja-JP" altLang="en-US" sz="1100">
              <a:solidFill>
                <a:schemeClr val="dk1"/>
              </a:solidFill>
              <a:effectLst/>
              <a:latin typeface="+mn-lt"/>
              <a:ea typeface="+mn-ea"/>
              <a:cs typeface="+mn-cs"/>
            </a:rPr>
            <a:t>のについては、</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年度から病院事業の経常損益の悪化が顕著とな</a:t>
          </a:r>
          <a:r>
            <a:rPr kumimoji="1" lang="ja-JP" altLang="en-US" sz="1100">
              <a:solidFill>
                <a:sysClr val="windowText" lastClr="000000"/>
              </a:solidFill>
              <a:effectLst/>
              <a:latin typeface="+mn-lt"/>
              <a:ea typeface="+mn-ea"/>
              <a:cs typeface="+mn-cs"/>
            </a:rPr>
            <a:t>ったことで令和</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年度は黒字のポイントが</a:t>
          </a:r>
          <a:r>
            <a:rPr kumimoji="1" lang="en-US" altLang="ja-JP" sz="1100">
              <a:solidFill>
                <a:sysClr val="windowText" lastClr="000000"/>
              </a:solidFill>
              <a:effectLst/>
              <a:latin typeface="+mn-lt"/>
              <a:ea typeface="+mn-ea"/>
              <a:cs typeface="+mn-cs"/>
            </a:rPr>
            <a:t>0.06%</a:t>
          </a:r>
          <a:r>
            <a:rPr kumimoji="1" lang="ja-JP" altLang="en-US" sz="1100">
              <a:solidFill>
                <a:sysClr val="windowText" lastClr="000000"/>
              </a:solidFill>
              <a:effectLst/>
              <a:latin typeface="+mn-lt"/>
              <a:ea typeface="+mn-ea"/>
              <a:cs typeface="+mn-cs"/>
            </a:rPr>
            <a:t>まで減少した。</a:t>
          </a:r>
          <a:r>
            <a:rPr kumimoji="1" lang="ja-JP" altLang="ja-JP" sz="1100">
              <a:solidFill>
                <a:sysClr val="windowText" lastClr="000000"/>
              </a:solidFill>
              <a:effectLst/>
              <a:latin typeface="+mn-lt"/>
              <a:ea typeface="+mn-ea"/>
              <a:cs typeface="+mn-cs"/>
            </a:rPr>
            <a:t>今後も特別会計や企業会計において、更なる運営・経営の改善に取り組んでいく。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計画的な地方債の発行や</a:t>
          </a:r>
          <a:r>
            <a:rPr kumimoji="1" lang="ja-JP" altLang="en-US" sz="1100">
              <a:solidFill>
                <a:sysClr val="windowText" lastClr="000000"/>
              </a:solidFill>
              <a:effectLst/>
              <a:latin typeface="+mn-lt"/>
              <a:ea typeface="+mn-ea"/>
              <a:cs typeface="+mn-cs"/>
            </a:rPr>
            <a:t>定期</a:t>
          </a:r>
          <a:r>
            <a:rPr kumimoji="1" lang="ja-JP" altLang="ja-JP" sz="1100">
              <a:solidFill>
                <a:sysClr val="windowText" lastClr="000000"/>
              </a:solidFill>
              <a:effectLst/>
              <a:latin typeface="+mn-lt"/>
              <a:ea typeface="+mn-ea"/>
              <a:cs typeface="+mn-cs"/>
            </a:rPr>
            <a:t>償還により元利償還金は昨年度より</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万円減少し</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一方、算入公債費については、新規発行する場合には基準財政需要額の算入率の高い地方債を優先しており、算入公債費等における比率は</a:t>
          </a:r>
          <a:r>
            <a:rPr kumimoji="1" lang="en-US" altLang="ja-JP" sz="1100">
              <a:solidFill>
                <a:sysClr val="windowText" lastClr="000000"/>
              </a:solidFill>
              <a:effectLst/>
              <a:latin typeface="+mn-lt"/>
              <a:ea typeface="+mn-ea"/>
              <a:cs typeface="+mn-cs"/>
            </a:rPr>
            <a:t>69.7%</a:t>
          </a:r>
          <a:r>
            <a:rPr kumimoji="1" lang="ja-JP" altLang="ja-JP" sz="1100">
              <a:solidFill>
                <a:sysClr val="windowText" lastClr="000000"/>
              </a:solidFill>
              <a:effectLst/>
              <a:latin typeface="+mn-lt"/>
              <a:ea typeface="+mn-ea"/>
              <a:cs typeface="+mn-cs"/>
            </a:rPr>
            <a:t>（前年比</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ポイント減）と高水準を維持している。また、元利償還金</a:t>
          </a:r>
          <a:r>
            <a:rPr kumimoji="1" lang="ja-JP" altLang="en-US" sz="1100">
              <a:solidFill>
                <a:sysClr val="windowText" lastClr="000000"/>
              </a:solidFill>
              <a:effectLst/>
              <a:latin typeface="+mn-lt"/>
              <a:ea typeface="+mn-ea"/>
              <a:cs typeface="+mn-cs"/>
            </a:rPr>
            <a:t>の減少額を</a:t>
          </a:r>
          <a:r>
            <a:rPr kumimoji="1" lang="ja-JP" altLang="ja-JP" sz="1100">
              <a:solidFill>
                <a:sysClr val="windowText" lastClr="000000"/>
              </a:solidFill>
              <a:effectLst/>
              <a:latin typeface="+mn-lt"/>
              <a:ea typeface="+mn-ea"/>
              <a:cs typeface="+mn-cs"/>
            </a:rPr>
            <a:t>算入公債費</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額が上回ったた</a:t>
          </a:r>
          <a:r>
            <a:rPr kumimoji="1" lang="ja-JP" altLang="ja-JP" sz="1100">
              <a:solidFill>
                <a:sysClr val="windowText" lastClr="000000"/>
              </a:solidFill>
              <a:effectLst/>
              <a:latin typeface="+mn-lt"/>
              <a:ea typeface="+mn-ea"/>
              <a:cs typeface="+mn-cs"/>
            </a:rPr>
            <a:t>め、実質公債費比率の分子</a:t>
          </a:r>
          <a:r>
            <a:rPr kumimoji="1" lang="ja-JP" altLang="en-US" sz="1100">
              <a:solidFill>
                <a:sysClr val="windowText" lastClr="000000"/>
              </a:solidFill>
              <a:effectLst/>
              <a:latin typeface="+mn-lt"/>
              <a:ea typeface="+mn-ea"/>
              <a:cs typeface="+mn-cs"/>
            </a:rPr>
            <a:t>は増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今後も財政中期試算による地方債の発行などにより実質公債費比率の抑制を図る。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該当なし</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将来負担額については、</a:t>
          </a:r>
          <a:r>
            <a:rPr kumimoji="1" lang="ja-JP" altLang="en-US" sz="1100">
              <a:solidFill>
                <a:sysClr val="windowText" lastClr="000000"/>
              </a:solidFill>
              <a:effectLst/>
              <a:latin typeface="+mn-lt"/>
              <a:ea typeface="+mn-ea"/>
              <a:cs typeface="+mn-cs"/>
            </a:rPr>
            <a:t>計画的な地方債の償還や</a:t>
          </a:r>
          <a:r>
            <a:rPr kumimoji="1" lang="ja-JP" altLang="ja-JP" sz="1100">
              <a:solidFill>
                <a:sysClr val="windowText" lastClr="000000"/>
              </a:solidFill>
              <a:effectLst/>
              <a:latin typeface="+mn-lt"/>
              <a:ea typeface="+mn-ea"/>
              <a:cs typeface="+mn-cs"/>
            </a:rPr>
            <a:t>公営企業債等繰入見込額の減少などにより、昨年度より</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千万円減少している。</a:t>
          </a:r>
          <a:r>
            <a:rPr kumimoji="1" lang="ja-JP" altLang="en-US" sz="1100">
              <a:solidFill>
                <a:sysClr val="windowText" lastClr="000000"/>
              </a:solidFill>
              <a:effectLst/>
              <a:latin typeface="+mn-lt"/>
              <a:ea typeface="+mn-ea"/>
              <a:cs typeface="+mn-cs"/>
            </a:rPr>
            <a:t>一方、</a:t>
          </a:r>
          <a:r>
            <a:rPr kumimoji="1" lang="ja-JP" altLang="ja-JP" sz="1100">
              <a:solidFill>
                <a:sysClr val="windowText" lastClr="000000"/>
              </a:solidFill>
              <a:effectLst/>
              <a:latin typeface="+mn-lt"/>
              <a:ea typeface="+mn-ea"/>
              <a:cs typeface="+mn-cs"/>
            </a:rPr>
            <a:t>充当可能財源等については、基準財政需要額算入見込額</a:t>
          </a:r>
          <a:r>
            <a:rPr kumimoji="1" lang="ja-JP" altLang="en-US" sz="1100">
              <a:solidFill>
                <a:sysClr val="windowText" lastClr="000000"/>
              </a:solidFill>
              <a:effectLst/>
              <a:latin typeface="+mn-lt"/>
              <a:ea typeface="+mn-ea"/>
              <a:cs typeface="+mn-cs"/>
            </a:rPr>
            <a:t>や財政調整基金等の取り崩しによる充当可能基金の</a:t>
          </a:r>
          <a:r>
            <a:rPr kumimoji="1" lang="ja-JP" altLang="ja-JP" sz="1100">
              <a:solidFill>
                <a:sysClr val="windowText" lastClr="000000"/>
              </a:solidFill>
              <a:effectLst/>
              <a:latin typeface="+mn-lt"/>
              <a:ea typeface="+mn-ea"/>
              <a:cs typeface="+mn-cs"/>
            </a:rPr>
            <a:t>減少などにより、昨年度より</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千万円減少し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将来負担額</a:t>
          </a:r>
          <a:r>
            <a:rPr kumimoji="1" lang="ja-JP" altLang="en-US" sz="1100">
              <a:solidFill>
                <a:sysClr val="windowText" lastClr="000000"/>
              </a:solidFill>
              <a:effectLst/>
              <a:latin typeface="+mn-lt"/>
              <a:ea typeface="+mn-ea"/>
              <a:cs typeface="+mn-cs"/>
            </a:rPr>
            <a:t>の減少額が</a:t>
          </a:r>
          <a:r>
            <a:rPr kumimoji="1" lang="ja-JP" altLang="ja-JP" sz="1100">
              <a:solidFill>
                <a:sysClr val="windowText" lastClr="000000"/>
              </a:solidFill>
              <a:effectLst/>
              <a:latin typeface="+mn-lt"/>
              <a:ea typeface="+mn-ea"/>
              <a:cs typeface="+mn-cs"/>
            </a:rPr>
            <a:t>充当可能財源等</a:t>
          </a:r>
          <a:r>
            <a:rPr kumimoji="1" lang="ja-JP" altLang="en-US" sz="1100">
              <a:solidFill>
                <a:sysClr val="windowText" lastClr="000000"/>
              </a:solidFill>
              <a:effectLst/>
              <a:latin typeface="+mn-lt"/>
              <a:ea typeface="+mn-ea"/>
              <a:cs typeface="+mn-cs"/>
            </a:rPr>
            <a:t>の減少額を上回ったため、</a:t>
          </a:r>
          <a:r>
            <a:rPr kumimoji="1" lang="ja-JP" altLang="ja-JP" sz="1100">
              <a:solidFill>
                <a:sysClr val="windowText" lastClr="000000"/>
              </a:solidFill>
              <a:effectLst/>
              <a:latin typeface="+mn-lt"/>
              <a:ea typeface="+mn-ea"/>
              <a:cs typeface="+mn-cs"/>
            </a:rPr>
            <a:t>将来負担比率の分子は</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千万円</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となり、将来負担比率は</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今後も計画的な地方債発行</a:t>
          </a:r>
          <a:r>
            <a:rPr kumimoji="1" lang="ja-JP" altLang="en-US" sz="1100">
              <a:solidFill>
                <a:sysClr val="windowText" lastClr="000000"/>
              </a:solidFill>
              <a:effectLst/>
              <a:latin typeface="+mn-lt"/>
              <a:ea typeface="+mn-ea"/>
              <a:cs typeface="+mn-cs"/>
            </a:rPr>
            <a:t>や基金積立</a:t>
          </a:r>
          <a:r>
            <a:rPr kumimoji="1" lang="ja-JP" altLang="ja-JP" sz="1100">
              <a:solidFill>
                <a:sysClr val="windowText" lastClr="000000"/>
              </a:solidFill>
              <a:effectLst/>
              <a:latin typeface="+mn-lt"/>
              <a:ea typeface="+mn-ea"/>
              <a:cs typeface="+mn-cs"/>
            </a:rPr>
            <a:t>などにより、将来負担額</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抑制</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充当可能財源の確保に努める。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岐阜県郡上市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・ケーブルテレビ事業整備基金へ</a:t>
          </a:r>
          <a:r>
            <a:rPr kumimoji="1" lang="en-US" altLang="ja-JP" sz="1400">
              <a:solidFill>
                <a:sysClr val="windowText" lastClr="000000"/>
              </a:solidFill>
              <a:effectLst/>
              <a:latin typeface="+mn-lt"/>
              <a:ea typeface="+mn-ea"/>
              <a:cs typeface="+mn-cs"/>
            </a:rPr>
            <a:t>1</a:t>
          </a:r>
          <a:r>
            <a:rPr kumimoji="1" lang="ja-JP" altLang="ja-JP" sz="1400">
              <a:solidFill>
                <a:sysClr val="windowText" lastClr="000000"/>
              </a:solidFill>
              <a:effectLst/>
              <a:latin typeface="+mn-lt"/>
              <a:ea typeface="+mn-ea"/>
              <a:cs typeface="+mn-cs"/>
            </a:rPr>
            <a:t>億</a:t>
          </a:r>
          <a:r>
            <a:rPr kumimoji="1" lang="en-US" altLang="ja-JP" sz="1400">
              <a:solidFill>
                <a:sysClr val="windowText" lastClr="000000"/>
              </a:solidFill>
              <a:effectLst/>
              <a:latin typeface="+mn-lt"/>
              <a:ea typeface="+mn-ea"/>
              <a:cs typeface="+mn-cs"/>
            </a:rPr>
            <a:t>7</a:t>
          </a:r>
          <a:r>
            <a:rPr kumimoji="1" lang="ja-JP" altLang="ja-JP" sz="1400">
              <a:solidFill>
                <a:sysClr val="windowText" lastClr="000000"/>
              </a:solidFill>
              <a:effectLst/>
              <a:latin typeface="+mn-lt"/>
              <a:ea typeface="+mn-ea"/>
              <a:cs typeface="+mn-cs"/>
            </a:rPr>
            <a:t>千万円、過疎地域活性化基金へ</a:t>
          </a:r>
          <a:r>
            <a:rPr kumimoji="1" lang="en-US" altLang="ja-JP" sz="1400">
              <a:solidFill>
                <a:sysClr val="windowText" lastClr="000000"/>
              </a:solidFill>
              <a:effectLst/>
              <a:latin typeface="+mn-lt"/>
              <a:ea typeface="+mn-ea"/>
              <a:cs typeface="+mn-cs"/>
            </a:rPr>
            <a:t>1</a:t>
          </a:r>
          <a:r>
            <a:rPr kumimoji="1" lang="ja-JP" altLang="ja-JP" sz="1400">
              <a:solidFill>
                <a:sysClr val="windowText" lastClr="000000"/>
              </a:solidFill>
              <a:effectLst/>
              <a:latin typeface="+mn-lt"/>
              <a:ea typeface="+mn-ea"/>
              <a:cs typeface="+mn-cs"/>
            </a:rPr>
            <a:t>億</a:t>
          </a:r>
          <a:r>
            <a:rPr kumimoji="1" lang="en-US" altLang="ja-JP" sz="1400">
              <a:solidFill>
                <a:sysClr val="windowText" lastClr="000000"/>
              </a:solidFill>
              <a:effectLst/>
              <a:latin typeface="+mn-lt"/>
              <a:ea typeface="+mn-ea"/>
              <a:cs typeface="+mn-cs"/>
            </a:rPr>
            <a:t>5</a:t>
          </a:r>
          <a:r>
            <a:rPr kumimoji="1" lang="ja-JP" altLang="ja-JP" sz="1400">
              <a:solidFill>
                <a:sysClr val="windowText" lastClr="000000"/>
              </a:solidFill>
              <a:effectLst/>
              <a:latin typeface="+mn-lt"/>
              <a:ea typeface="+mn-ea"/>
              <a:cs typeface="+mn-cs"/>
            </a:rPr>
            <a:t>千</a:t>
          </a:r>
          <a:r>
            <a:rPr kumimoji="1" lang="en-US" altLang="ja-JP" sz="1400">
              <a:solidFill>
                <a:sysClr val="windowText" lastClr="000000"/>
              </a:solidFill>
              <a:effectLst/>
              <a:latin typeface="+mn-lt"/>
              <a:ea typeface="+mn-ea"/>
              <a:cs typeface="+mn-cs"/>
            </a:rPr>
            <a:t>6</a:t>
          </a:r>
          <a:r>
            <a:rPr kumimoji="1" lang="ja-JP" altLang="ja-JP" sz="1400">
              <a:solidFill>
                <a:sysClr val="windowText" lastClr="000000"/>
              </a:solidFill>
              <a:effectLst/>
              <a:latin typeface="+mn-lt"/>
              <a:ea typeface="+mn-ea"/>
              <a:cs typeface="+mn-cs"/>
            </a:rPr>
            <a:t>百万円を積み立てた一方、</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財政調整基金</a:t>
          </a:r>
          <a:r>
            <a:rPr kumimoji="1" lang="ja-JP" altLang="en-US" sz="1400">
              <a:solidFill>
                <a:sysClr val="windowText" lastClr="000000"/>
              </a:solidFill>
              <a:effectLst/>
              <a:latin typeface="+mn-lt"/>
              <a:ea typeface="+mn-ea"/>
              <a:cs typeface="+mn-cs"/>
            </a:rPr>
            <a:t>から</a:t>
          </a:r>
          <a:r>
            <a:rPr kumimoji="1" lang="en-US" altLang="ja-JP" sz="1400">
              <a:solidFill>
                <a:sysClr val="windowText" lastClr="000000"/>
              </a:solidFill>
              <a:effectLst/>
              <a:latin typeface="+mn-lt"/>
              <a:ea typeface="+mn-ea"/>
              <a:cs typeface="+mn-cs"/>
            </a:rPr>
            <a:t>3</a:t>
          </a:r>
          <a:r>
            <a:rPr kumimoji="1" lang="ja-JP" altLang="ja-JP" sz="1400">
              <a:solidFill>
                <a:sysClr val="windowText" lastClr="000000"/>
              </a:solidFill>
              <a:effectLst/>
              <a:latin typeface="+mn-lt"/>
              <a:ea typeface="+mn-ea"/>
              <a:cs typeface="+mn-cs"/>
            </a:rPr>
            <a:t>億</a:t>
          </a:r>
          <a:r>
            <a:rPr kumimoji="1" lang="en-US" altLang="ja-JP" sz="1400">
              <a:solidFill>
                <a:sysClr val="windowText" lastClr="000000"/>
              </a:solidFill>
              <a:effectLst/>
              <a:latin typeface="+mn-lt"/>
              <a:ea typeface="+mn-ea"/>
              <a:cs typeface="+mn-cs"/>
            </a:rPr>
            <a:t>6</a:t>
          </a:r>
          <a:r>
            <a:rPr kumimoji="1" lang="ja-JP" altLang="ja-JP" sz="1400">
              <a:solidFill>
                <a:sysClr val="windowText" lastClr="000000"/>
              </a:solidFill>
              <a:effectLst/>
              <a:latin typeface="+mn-lt"/>
              <a:ea typeface="+mn-ea"/>
              <a:cs typeface="+mn-cs"/>
            </a:rPr>
            <a:t>千</a:t>
          </a:r>
          <a:r>
            <a:rPr kumimoji="1" lang="en-US" altLang="ja-JP" sz="1400">
              <a:solidFill>
                <a:sysClr val="windowText" lastClr="000000"/>
              </a:solidFill>
              <a:effectLst/>
              <a:latin typeface="+mn-lt"/>
              <a:ea typeface="+mn-ea"/>
              <a:cs typeface="+mn-cs"/>
            </a:rPr>
            <a:t>3</a:t>
          </a:r>
          <a:r>
            <a:rPr kumimoji="1" lang="ja-JP" altLang="ja-JP" sz="1400">
              <a:solidFill>
                <a:sysClr val="windowText" lastClr="000000"/>
              </a:solidFill>
              <a:effectLst/>
              <a:latin typeface="+mn-lt"/>
              <a:ea typeface="+mn-ea"/>
              <a:cs typeface="+mn-cs"/>
            </a:rPr>
            <a:t>百万円、</a:t>
          </a:r>
          <a:r>
            <a:rPr kumimoji="1" lang="ja-JP" altLang="en-US" sz="1400">
              <a:solidFill>
                <a:sysClr val="windowText" lastClr="000000"/>
              </a:solidFill>
              <a:effectLst/>
              <a:latin typeface="+mn-lt"/>
              <a:ea typeface="+mn-ea"/>
              <a:cs typeface="+mn-cs"/>
            </a:rPr>
            <a:t>地域振興基金から</a:t>
          </a:r>
          <a:r>
            <a:rPr kumimoji="1" lang="en-US" altLang="ja-JP" sz="1400">
              <a:solidFill>
                <a:sysClr val="windowText" lastClr="000000"/>
              </a:solidFill>
              <a:effectLst/>
              <a:latin typeface="+mn-lt"/>
              <a:ea typeface="+mn-ea"/>
              <a:cs typeface="+mn-cs"/>
            </a:rPr>
            <a:t>1</a:t>
          </a:r>
          <a:r>
            <a:rPr kumimoji="1" lang="ja-JP" altLang="en-US" sz="1400">
              <a:solidFill>
                <a:sysClr val="windowText" lastClr="000000"/>
              </a:solidFill>
              <a:effectLst/>
              <a:latin typeface="+mn-lt"/>
              <a:ea typeface="+mn-ea"/>
              <a:cs typeface="+mn-cs"/>
            </a:rPr>
            <a:t>億</a:t>
          </a:r>
          <a:r>
            <a:rPr kumimoji="1" lang="en-US" altLang="ja-JP" sz="1400">
              <a:solidFill>
                <a:sysClr val="windowText" lastClr="000000"/>
              </a:solidFill>
              <a:effectLst/>
              <a:latin typeface="+mn-lt"/>
              <a:ea typeface="+mn-ea"/>
              <a:cs typeface="+mn-cs"/>
            </a:rPr>
            <a:t>5</a:t>
          </a:r>
          <a:r>
            <a:rPr kumimoji="1" lang="ja-JP" altLang="en-US" sz="1400">
              <a:solidFill>
                <a:sysClr val="windowText" lastClr="000000"/>
              </a:solidFill>
              <a:effectLst/>
              <a:latin typeface="+mn-lt"/>
              <a:ea typeface="+mn-ea"/>
              <a:cs typeface="+mn-cs"/>
            </a:rPr>
            <a:t>千万円を取り崩した</a:t>
          </a:r>
          <a:r>
            <a:rPr kumimoji="1" lang="ja-JP" altLang="ja-JP" sz="1400">
              <a:solidFill>
                <a:sysClr val="windowText" lastClr="000000"/>
              </a:solidFill>
              <a:effectLst/>
              <a:latin typeface="+mn-lt"/>
              <a:ea typeface="+mn-ea"/>
              <a:cs typeface="+mn-cs"/>
            </a:rPr>
            <a:t>こと等により、</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基金全体としては</a:t>
          </a:r>
          <a:r>
            <a:rPr kumimoji="1" lang="en-US" altLang="ja-JP" sz="1400">
              <a:solidFill>
                <a:sysClr val="windowText" lastClr="000000"/>
              </a:solidFill>
              <a:effectLst/>
              <a:latin typeface="+mn-lt"/>
              <a:ea typeface="+mn-ea"/>
              <a:cs typeface="+mn-cs"/>
            </a:rPr>
            <a:t>1</a:t>
          </a:r>
          <a:r>
            <a:rPr kumimoji="1" lang="ja-JP" altLang="ja-JP" sz="1400">
              <a:solidFill>
                <a:sysClr val="windowText" lastClr="000000"/>
              </a:solidFill>
              <a:effectLst/>
              <a:latin typeface="+mn-lt"/>
              <a:ea typeface="+mn-ea"/>
              <a:cs typeface="+mn-cs"/>
            </a:rPr>
            <a:t>億</a:t>
          </a:r>
          <a:r>
            <a:rPr kumimoji="1" lang="en-US" altLang="ja-JP" sz="1400">
              <a:solidFill>
                <a:sysClr val="windowText" lastClr="000000"/>
              </a:solidFill>
              <a:effectLst/>
              <a:latin typeface="+mn-lt"/>
              <a:ea typeface="+mn-ea"/>
              <a:cs typeface="+mn-cs"/>
            </a:rPr>
            <a:t>6</a:t>
          </a:r>
          <a:r>
            <a:rPr kumimoji="1" lang="ja-JP" altLang="ja-JP" sz="1400">
              <a:solidFill>
                <a:sysClr val="windowText" lastClr="000000"/>
              </a:solidFill>
              <a:effectLst/>
              <a:latin typeface="+mn-lt"/>
              <a:ea typeface="+mn-ea"/>
              <a:cs typeface="+mn-cs"/>
            </a:rPr>
            <a:t>千</a:t>
          </a:r>
          <a:r>
            <a:rPr kumimoji="1" lang="en-US" altLang="ja-JP" sz="1400">
              <a:solidFill>
                <a:sysClr val="windowText" lastClr="000000"/>
              </a:solidFill>
              <a:effectLst/>
              <a:latin typeface="+mn-lt"/>
              <a:ea typeface="+mn-ea"/>
              <a:cs typeface="+mn-cs"/>
            </a:rPr>
            <a:t>1</a:t>
          </a:r>
          <a:r>
            <a:rPr kumimoji="1" lang="ja-JP" altLang="ja-JP" sz="1400">
              <a:solidFill>
                <a:sysClr val="windowText" lastClr="000000"/>
              </a:solidFill>
              <a:effectLst/>
              <a:latin typeface="+mn-lt"/>
              <a:ea typeface="+mn-ea"/>
              <a:cs typeface="+mn-cs"/>
            </a:rPr>
            <a:t>百万円の</a:t>
          </a:r>
          <a:r>
            <a:rPr kumimoji="1" lang="ja-JP" altLang="en-US" sz="1400">
              <a:solidFill>
                <a:sysClr val="windowText" lastClr="000000"/>
              </a:solidFill>
              <a:effectLst/>
              <a:latin typeface="+mn-lt"/>
              <a:ea typeface="+mn-ea"/>
              <a:cs typeface="+mn-cs"/>
            </a:rPr>
            <a:t>減少</a:t>
          </a:r>
          <a:r>
            <a:rPr kumimoji="1" lang="ja-JP" altLang="ja-JP" sz="1400">
              <a:solidFill>
                <a:sysClr val="windowText" lastClr="000000"/>
              </a:solidFill>
              <a:effectLst/>
              <a:latin typeface="+mn-lt"/>
              <a:ea typeface="+mn-ea"/>
              <a:cs typeface="+mn-cs"/>
            </a:rPr>
            <a:t>となった。</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・将来を見据えて可能な範囲で積み立てを行い、基金残高の確保に努める。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　・ふるさと基金：地域の特性をいかした個性的で魅力あるまちづくりを推進するための事業に充てる。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・鉄道経営対策事業基金：地域公共交通の維持確保を図る。</a:t>
          </a: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・地域振興基金：市の一体的な振興整備を推進するための事業に充てる。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・ケーブルテレビ事業整備基金：ケーブルテレビ事業の施設整備に必要な財源に充てる。</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　・ふるさと応援基金：ふるさと寄附金を財源として実施する事業に充てる。</a:t>
          </a:r>
          <a:endParaRPr lang="ja-JP" altLang="ja-JP" sz="1400">
            <a:solidFill>
              <a:sysClr val="windowText" lastClr="000000"/>
            </a:solidFill>
            <a:effectLst/>
          </a:endParaRPr>
        </a:p>
        <a:p>
          <a:endParaRPr kumimoji="1" lang="en-US" altLang="ja-JP" sz="1400">
            <a:solidFill>
              <a:sysClr val="windowText" lastClr="000000"/>
            </a:solidFill>
            <a:effectLst/>
            <a:latin typeface="+mn-lt"/>
            <a:ea typeface="+mn-ea"/>
            <a:cs typeface="+mn-cs"/>
          </a:endParaRPr>
        </a:p>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地域振興基金より</a:t>
          </a:r>
          <a:r>
            <a:rPr kumimoji="1" lang="en-US" altLang="ja-JP" sz="1400">
              <a:solidFill>
                <a:sysClr val="windowText" lastClr="000000"/>
              </a:solidFill>
              <a:effectLst/>
              <a:latin typeface="+mn-lt"/>
              <a:ea typeface="+mn-ea"/>
              <a:cs typeface="+mn-cs"/>
            </a:rPr>
            <a:t>1</a:t>
          </a:r>
          <a:r>
            <a:rPr kumimoji="1" lang="ja-JP" altLang="en-US" sz="1400">
              <a:solidFill>
                <a:sysClr val="windowText" lastClr="000000"/>
              </a:solidFill>
              <a:effectLst/>
              <a:latin typeface="+mn-lt"/>
              <a:ea typeface="+mn-ea"/>
              <a:cs typeface="+mn-cs"/>
            </a:rPr>
            <a:t>億</a:t>
          </a:r>
          <a:r>
            <a:rPr kumimoji="1" lang="en-US" altLang="ja-JP" sz="1400">
              <a:solidFill>
                <a:sysClr val="windowText" lastClr="000000"/>
              </a:solidFill>
              <a:effectLst/>
              <a:latin typeface="+mn-lt"/>
              <a:ea typeface="+mn-ea"/>
              <a:cs typeface="+mn-cs"/>
            </a:rPr>
            <a:t>5</a:t>
          </a:r>
          <a:r>
            <a:rPr kumimoji="1" lang="ja-JP" altLang="ja-JP" sz="1400">
              <a:solidFill>
                <a:sysClr val="windowText" lastClr="000000"/>
              </a:solidFill>
              <a:effectLst/>
              <a:latin typeface="+mn-lt"/>
              <a:ea typeface="+mn-ea"/>
              <a:cs typeface="+mn-cs"/>
            </a:rPr>
            <a:t>千万円</a:t>
          </a:r>
          <a:r>
            <a:rPr kumimoji="1" lang="ja-JP" altLang="en-US" sz="1400">
              <a:solidFill>
                <a:sysClr val="windowText" lastClr="000000"/>
              </a:solidFill>
              <a:effectLst/>
              <a:latin typeface="+mn-lt"/>
              <a:ea typeface="+mn-ea"/>
              <a:cs typeface="+mn-cs"/>
            </a:rPr>
            <a:t>を</a:t>
          </a:r>
          <a:r>
            <a:rPr kumimoji="1" lang="ja-JP" altLang="ja-JP" sz="1400">
              <a:solidFill>
                <a:sysClr val="windowText" lastClr="000000"/>
              </a:solidFill>
              <a:effectLst/>
              <a:latin typeface="+mn-lt"/>
              <a:ea typeface="+mn-ea"/>
              <a:cs typeface="+mn-cs"/>
            </a:rPr>
            <a:t>取り崩した一方で、</a:t>
          </a:r>
          <a:r>
            <a:rPr kumimoji="1" lang="ja-JP" altLang="en-US" sz="1400">
              <a:solidFill>
                <a:sysClr val="windowText" lastClr="000000"/>
              </a:solidFill>
              <a:effectLst/>
              <a:latin typeface="+mn-lt"/>
              <a:ea typeface="+mn-ea"/>
              <a:cs typeface="+mn-cs"/>
            </a:rPr>
            <a:t>ケーブルテレビ事業整備基金へ</a:t>
          </a:r>
          <a:r>
            <a:rPr kumimoji="1" lang="en-US" altLang="ja-JP" sz="1400">
              <a:solidFill>
                <a:sysClr val="windowText" lastClr="000000"/>
              </a:solidFill>
              <a:effectLst/>
              <a:latin typeface="+mn-lt"/>
              <a:ea typeface="+mn-ea"/>
              <a:cs typeface="+mn-cs"/>
            </a:rPr>
            <a:t>1</a:t>
          </a:r>
          <a:r>
            <a:rPr kumimoji="1" lang="ja-JP" altLang="en-US" sz="1400">
              <a:solidFill>
                <a:sysClr val="windowText" lastClr="000000"/>
              </a:solidFill>
              <a:effectLst/>
              <a:latin typeface="+mn-lt"/>
              <a:ea typeface="+mn-ea"/>
              <a:cs typeface="+mn-cs"/>
            </a:rPr>
            <a:t>億</a:t>
          </a:r>
          <a:r>
            <a:rPr kumimoji="1" lang="en-US" altLang="ja-JP" sz="1400">
              <a:solidFill>
                <a:sysClr val="windowText" lastClr="000000"/>
              </a:solidFill>
              <a:effectLst/>
              <a:latin typeface="+mn-lt"/>
              <a:ea typeface="+mn-ea"/>
              <a:cs typeface="+mn-cs"/>
            </a:rPr>
            <a:t>7</a:t>
          </a:r>
          <a:r>
            <a:rPr kumimoji="1" lang="ja-JP" altLang="en-US" sz="1400">
              <a:solidFill>
                <a:sysClr val="windowText" lastClr="000000"/>
              </a:solidFill>
              <a:effectLst/>
              <a:latin typeface="+mn-lt"/>
              <a:ea typeface="+mn-ea"/>
              <a:cs typeface="+mn-cs"/>
            </a:rPr>
            <a:t>千</a:t>
          </a:r>
          <a:r>
            <a:rPr kumimoji="1" lang="en-US" altLang="ja-JP" sz="1400">
              <a:solidFill>
                <a:sysClr val="windowText" lastClr="000000"/>
              </a:solidFill>
              <a:effectLst/>
              <a:latin typeface="+mn-lt"/>
              <a:ea typeface="+mn-ea"/>
              <a:cs typeface="+mn-cs"/>
            </a:rPr>
            <a:t>1</a:t>
          </a:r>
          <a:r>
            <a:rPr kumimoji="1" lang="ja-JP" altLang="en-US"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pPr eaLnBrk="1" fontAlgn="auto" latinLnBrk="0" hangingPunct="1"/>
          <a:r>
            <a:rPr kumimoji="1" lang="ja-JP" altLang="en-US" sz="1400">
              <a:solidFill>
                <a:sysClr val="windowText" lastClr="000000"/>
              </a:solidFill>
              <a:effectLst/>
              <a:latin typeface="+mn-lt"/>
              <a:ea typeface="+mn-ea"/>
              <a:cs typeface="+mn-cs"/>
            </a:rPr>
            <a:t>　　過疎地域活性化基金へ</a:t>
          </a:r>
          <a:r>
            <a:rPr kumimoji="1" lang="en-US" altLang="ja-JP" sz="1400">
              <a:solidFill>
                <a:sysClr val="windowText" lastClr="000000"/>
              </a:solidFill>
              <a:effectLst/>
              <a:latin typeface="+mn-lt"/>
              <a:ea typeface="+mn-ea"/>
              <a:cs typeface="+mn-cs"/>
            </a:rPr>
            <a:t>1</a:t>
          </a:r>
          <a:r>
            <a:rPr kumimoji="1" lang="ja-JP" altLang="en-US" sz="1400">
              <a:solidFill>
                <a:sysClr val="windowText" lastClr="000000"/>
              </a:solidFill>
              <a:effectLst/>
              <a:latin typeface="+mn-lt"/>
              <a:ea typeface="+mn-ea"/>
              <a:cs typeface="+mn-cs"/>
            </a:rPr>
            <a:t>億</a:t>
          </a:r>
          <a:r>
            <a:rPr kumimoji="1" lang="en-US" altLang="ja-JP" sz="1400">
              <a:solidFill>
                <a:sysClr val="windowText" lastClr="000000"/>
              </a:solidFill>
              <a:effectLst/>
              <a:latin typeface="+mn-lt"/>
              <a:ea typeface="+mn-ea"/>
              <a:cs typeface="+mn-cs"/>
            </a:rPr>
            <a:t>5</a:t>
          </a:r>
          <a:r>
            <a:rPr kumimoji="1" lang="ja-JP" altLang="en-US" sz="1400">
              <a:solidFill>
                <a:sysClr val="windowText" lastClr="000000"/>
              </a:solidFill>
              <a:effectLst/>
              <a:latin typeface="+mn-lt"/>
              <a:ea typeface="+mn-ea"/>
              <a:cs typeface="+mn-cs"/>
            </a:rPr>
            <a:t>千</a:t>
          </a:r>
          <a:r>
            <a:rPr kumimoji="1" lang="en-US" altLang="ja-JP" sz="1400">
              <a:solidFill>
                <a:sysClr val="windowText" lastClr="000000"/>
              </a:solidFill>
              <a:effectLst/>
              <a:latin typeface="+mn-lt"/>
              <a:ea typeface="+mn-ea"/>
              <a:cs typeface="+mn-cs"/>
            </a:rPr>
            <a:t>6</a:t>
          </a:r>
          <a:r>
            <a:rPr kumimoji="1" lang="ja-JP" altLang="en-US" sz="1400">
              <a:solidFill>
                <a:sysClr val="windowText" lastClr="000000"/>
              </a:solidFill>
              <a:effectLst/>
              <a:latin typeface="+mn-lt"/>
              <a:ea typeface="+mn-ea"/>
              <a:cs typeface="+mn-cs"/>
            </a:rPr>
            <a:t>百万円を積み立てた</a:t>
          </a:r>
          <a:r>
            <a:rPr kumimoji="1" lang="ja-JP" altLang="ja-JP" sz="1400">
              <a:solidFill>
                <a:sysClr val="windowText" lastClr="000000"/>
              </a:solidFill>
              <a:effectLst/>
              <a:latin typeface="+mn-lt"/>
              <a:ea typeface="+mn-ea"/>
              <a:cs typeface="+mn-cs"/>
            </a:rPr>
            <a:t>こと等により、その他特定目的基金全体で</a:t>
          </a:r>
          <a:r>
            <a:rPr kumimoji="1" lang="en-US" altLang="ja-JP" sz="1400">
              <a:solidFill>
                <a:sysClr val="windowText" lastClr="000000"/>
              </a:solidFill>
              <a:effectLst/>
              <a:latin typeface="+mn-lt"/>
              <a:ea typeface="+mn-ea"/>
              <a:cs typeface="+mn-cs"/>
            </a:rPr>
            <a:t>1</a:t>
          </a:r>
          <a:r>
            <a:rPr kumimoji="1" lang="ja-JP" altLang="en-US" sz="1400">
              <a:solidFill>
                <a:sysClr val="windowText" lastClr="000000"/>
              </a:solidFill>
              <a:effectLst/>
              <a:latin typeface="+mn-lt"/>
              <a:ea typeface="+mn-ea"/>
              <a:cs typeface="+mn-cs"/>
            </a:rPr>
            <a:t>億</a:t>
          </a:r>
          <a:r>
            <a:rPr kumimoji="1" lang="en-US" altLang="ja-JP" sz="1400">
              <a:solidFill>
                <a:sysClr val="windowText" lastClr="000000"/>
              </a:solidFill>
              <a:effectLst/>
              <a:latin typeface="+mn-lt"/>
              <a:ea typeface="+mn-ea"/>
              <a:cs typeface="+mn-cs"/>
            </a:rPr>
            <a:t>2</a:t>
          </a:r>
          <a:r>
            <a:rPr kumimoji="1" lang="ja-JP" altLang="en-US" sz="1400">
              <a:solidFill>
                <a:sysClr val="windowText" lastClr="000000"/>
              </a:solidFill>
              <a:effectLst/>
              <a:latin typeface="+mn-lt"/>
              <a:ea typeface="+mn-ea"/>
              <a:cs typeface="+mn-cs"/>
            </a:rPr>
            <a:t>千</a:t>
          </a:r>
          <a:r>
            <a:rPr kumimoji="1" lang="ja-JP" altLang="ja-JP" sz="1400">
              <a:solidFill>
                <a:sysClr val="windowText" lastClr="000000"/>
              </a:solidFill>
              <a:effectLst/>
              <a:latin typeface="+mn-lt"/>
              <a:ea typeface="+mn-ea"/>
              <a:cs typeface="+mn-cs"/>
            </a:rPr>
            <a:t>万円の増加となった。</a:t>
          </a:r>
          <a:endParaRPr lang="ja-JP" altLang="ja-JP" sz="1400">
            <a:solidFill>
              <a:sysClr val="windowText" lastClr="000000"/>
            </a:solidFill>
            <a:effectLst/>
          </a:endParaRPr>
        </a:p>
        <a:p>
          <a:endParaRPr kumimoji="1" lang="en-US" altLang="ja-JP" sz="1400">
            <a:solidFill>
              <a:sysClr val="windowText" lastClr="000000"/>
            </a:solidFill>
            <a:effectLst/>
            <a:latin typeface="+mn-lt"/>
            <a:ea typeface="+mn-ea"/>
            <a:cs typeface="+mn-cs"/>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・地域振興基金：一体的な振興整備を推進するため、主に地域振興に</a:t>
          </a:r>
          <a:r>
            <a:rPr kumimoji="1" lang="ja-JP" altLang="en-US" sz="1400">
              <a:solidFill>
                <a:sysClr val="windowText" lastClr="000000"/>
              </a:solidFill>
              <a:effectLst/>
              <a:latin typeface="+mn-lt"/>
              <a:ea typeface="+mn-ea"/>
              <a:cs typeface="+mn-cs"/>
            </a:rPr>
            <a:t>資する</a:t>
          </a:r>
          <a:r>
            <a:rPr kumimoji="1" lang="ja-JP" altLang="ja-JP" sz="1400">
              <a:solidFill>
                <a:sysClr val="windowText" lastClr="000000"/>
              </a:solidFill>
              <a:effectLst/>
              <a:latin typeface="+mn-lt"/>
              <a:ea typeface="+mn-ea"/>
              <a:cs typeface="+mn-cs"/>
            </a:rPr>
            <a:t>事業に活用する。</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　・ふるさと応援基金：ふるさと寄附金が増加傾向にあることから、基金へ積み立てて寄附の目的に応じた事業に活用する。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・ケーブルテレビ事業整備基金：ケーブルテレビ関連の施設整備（地方債元利償還金含む）のための事業に活用する。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財源不足額が生じたことにより</a:t>
          </a:r>
          <a:r>
            <a:rPr kumimoji="1" lang="en-US" altLang="ja-JP" sz="1400">
              <a:solidFill>
                <a:sysClr val="windowText" lastClr="000000"/>
              </a:solidFill>
              <a:effectLst/>
              <a:latin typeface="+mn-lt"/>
              <a:ea typeface="+mn-ea"/>
              <a:cs typeface="+mn-cs"/>
            </a:rPr>
            <a:t>3</a:t>
          </a:r>
          <a:r>
            <a:rPr kumimoji="1" lang="ja-JP" altLang="ja-JP" sz="1400">
              <a:solidFill>
                <a:sysClr val="windowText" lastClr="000000"/>
              </a:solidFill>
              <a:effectLst/>
              <a:latin typeface="+mn-lt"/>
              <a:ea typeface="+mn-ea"/>
              <a:cs typeface="+mn-cs"/>
            </a:rPr>
            <a:t>億</a:t>
          </a:r>
          <a:r>
            <a:rPr kumimoji="1" lang="en-US" altLang="ja-JP" sz="1400">
              <a:solidFill>
                <a:sysClr val="windowText" lastClr="000000"/>
              </a:solidFill>
              <a:effectLst/>
              <a:latin typeface="+mn-lt"/>
              <a:ea typeface="+mn-ea"/>
              <a:cs typeface="+mn-cs"/>
            </a:rPr>
            <a:t>5</a:t>
          </a:r>
          <a:r>
            <a:rPr kumimoji="1" lang="ja-JP" altLang="ja-JP" sz="1400">
              <a:solidFill>
                <a:sysClr val="windowText" lastClr="000000"/>
              </a:solidFill>
              <a:effectLst/>
              <a:latin typeface="+mn-lt"/>
              <a:ea typeface="+mn-ea"/>
              <a:cs typeface="+mn-cs"/>
            </a:rPr>
            <a:t>千</a:t>
          </a:r>
          <a:r>
            <a:rPr kumimoji="1" lang="en-US" altLang="ja-JP" sz="1400">
              <a:solidFill>
                <a:sysClr val="windowText" lastClr="000000"/>
              </a:solidFill>
              <a:effectLst/>
              <a:latin typeface="+mn-lt"/>
              <a:ea typeface="+mn-ea"/>
              <a:cs typeface="+mn-cs"/>
            </a:rPr>
            <a:t>8</a:t>
          </a:r>
          <a:r>
            <a:rPr kumimoji="1" lang="ja-JP" altLang="ja-JP" sz="1400">
              <a:solidFill>
                <a:sysClr val="windowText" lastClr="000000"/>
              </a:solidFill>
              <a:effectLst/>
              <a:latin typeface="+mn-lt"/>
              <a:ea typeface="+mn-ea"/>
              <a:cs typeface="+mn-cs"/>
            </a:rPr>
            <a:t>百万円を</a:t>
          </a:r>
          <a:r>
            <a:rPr kumimoji="1" lang="ja-JP" altLang="en-US" sz="1400">
              <a:solidFill>
                <a:sysClr val="windowText" lastClr="000000"/>
              </a:solidFill>
              <a:effectLst/>
              <a:latin typeface="+mn-lt"/>
              <a:ea typeface="+mn-ea"/>
              <a:cs typeface="+mn-cs"/>
            </a:rPr>
            <a:t>取り崩した</a:t>
          </a:r>
          <a:r>
            <a:rPr kumimoji="1" lang="ja-JP" altLang="ja-JP" sz="1400">
              <a:solidFill>
                <a:sysClr val="windowText" lastClr="000000"/>
              </a:solidFill>
              <a:effectLst/>
              <a:latin typeface="+mn-lt"/>
              <a:ea typeface="+mn-ea"/>
              <a:cs typeface="+mn-cs"/>
            </a:rPr>
            <a:t>ことで</a:t>
          </a:r>
          <a:r>
            <a:rPr kumimoji="1" lang="ja-JP" altLang="en-US" sz="1400">
              <a:solidFill>
                <a:sysClr val="windowText" lastClr="000000"/>
              </a:solidFill>
              <a:effectLst/>
              <a:latin typeface="+mn-lt"/>
              <a:ea typeface="+mn-ea"/>
              <a:cs typeface="+mn-cs"/>
            </a:rPr>
            <a:t>減少</a:t>
          </a:r>
          <a:r>
            <a:rPr kumimoji="1" lang="ja-JP" altLang="ja-JP" sz="1400">
              <a:solidFill>
                <a:sysClr val="windowText" lastClr="000000"/>
              </a:solidFill>
              <a:effectLst/>
              <a:latin typeface="+mn-lt"/>
              <a:ea typeface="+mn-ea"/>
              <a:cs typeface="+mn-cs"/>
            </a:rPr>
            <a:t>となった。</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・豪雪や災害復旧など不測の事態への備えとして財源の確保や経費節減を図り、可能な範囲での積み立てを行うことで</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基金残高の確保に努める。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・平成</a:t>
          </a:r>
          <a:r>
            <a:rPr kumimoji="1" lang="en-US" altLang="ja-JP" sz="1400">
              <a:solidFill>
                <a:sysClr val="windowText" lastClr="000000"/>
              </a:solidFill>
              <a:effectLst/>
              <a:latin typeface="+mn-lt"/>
              <a:ea typeface="+mn-ea"/>
              <a:cs typeface="+mn-cs"/>
            </a:rPr>
            <a:t>28</a:t>
          </a:r>
          <a:r>
            <a:rPr kumimoji="1" lang="ja-JP" altLang="ja-JP" sz="1400">
              <a:solidFill>
                <a:sysClr val="windowText" lastClr="000000"/>
              </a:solidFill>
              <a:effectLst/>
              <a:latin typeface="+mn-lt"/>
              <a:ea typeface="+mn-ea"/>
              <a:cs typeface="+mn-cs"/>
            </a:rPr>
            <a:t>年度の</a:t>
          </a:r>
          <a:r>
            <a:rPr kumimoji="1" lang="en-US" altLang="ja-JP" sz="1400">
              <a:solidFill>
                <a:sysClr val="windowText" lastClr="000000"/>
              </a:solidFill>
              <a:effectLst/>
              <a:latin typeface="+mn-lt"/>
              <a:ea typeface="+mn-ea"/>
              <a:cs typeface="+mn-cs"/>
            </a:rPr>
            <a:t>6</a:t>
          </a:r>
          <a:r>
            <a:rPr kumimoji="1" lang="ja-JP" altLang="ja-JP" sz="1400">
              <a:solidFill>
                <a:sysClr val="windowText" lastClr="000000"/>
              </a:solidFill>
              <a:effectLst/>
              <a:latin typeface="+mn-lt"/>
              <a:ea typeface="+mn-ea"/>
              <a:cs typeface="+mn-cs"/>
            </a:rPr>
            <a:t>億円の取り崩し以降は、基金運用益の積み立てによる微増が続いたが、</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令和</a:t>
          </a:r>
          <a:r>
            <a:rPr kumimoji="1" lang="en-US" altLang="ja-JP" sz="1400">
              <a:solidFill>
                <a:sysClr val="windowText" lastClr="000000"/>
              </a:solidFill>
              <a:effectLst/>
              <a:latin typeface="+mn-lt"/>
              <a:ea typeface="+mn-ea"/>
              <a:cs typeface="+mn-cs"/>
            </a:rPr>
            <a:t>5</a:t>
          </a:r>
          <a:r>
            <a:rPr kumimoji="1" lang="ja-JP" altLang="ja-JP" sz="1400">
              <a:solidFill>
                <a:sysClr val="windowText" lastClr="000000"/>
              </a:solidFill>
              <a:effectLst/>
              <a:latin typeface="+mn-lt"/>
              <a:ea typeface="+mn-ea"/>
              <a:cs typeface="+mn-cs"/>
            </a:rPr>
            <a:t>年度に普通交付税（臨時財政対策費償還基金費）を</a:t>
          </a:r>
          <a:r>
            <a:rPr kumimoji="1" lang="en-US" altLang="ja-JP" sz="1400">
              <a:solidFill>
                <a:sysClr val="windowText" lastClr="000000"/>
              </a:solidFill>
              <a:effectLst/>
              <a:latin typeface="+mn-lt"/>
              <a:ea typeface="+mn-ea"/>
              <a:cs typeface="+mn-cs"/>
            </a:rPr>
            <a:t>7</a:t>
          </a:r>
          <a:r>
            <a:rPr kumimoji="1" lang="ja-JP" altLang="ja-JP" sz="1400">
              <a:solidFill>
                <a:sysClr val="windowText" lastClr="000000"/>
              </a:solidFill>
              <a:effectLst/>
              <a:latin typeface="+mn-lt"/>
              <a:ea typeface="+mn-ea"/>
              <a:cs typeface="+mn-cs"/>
            </a:rPr>
            <a:t>千</a:t>
          </a:r>
          <a:r>
            <a:rPr kumimoji="1" lang="en-US" altLang="ja-JP" sz="1400">
              <a:solidFill>
                <a:sysClr val="windowText" lastClr="000000"/>
              </a:solidFill>
              <a:effectLst/>
              <a:latin typeface="+mn-lt"/>
              <a:ea typeface="+mn-ea"/>
              <a:cs typeface="+mn-cs"/>
            </a:rPr>
            <a:t>7</a:t>
          </a:r>
          <a:r>
            <a:rPr kumimoji="1" lang="ja-JP" altLang="en-US" sz="1400">
              <a:solidFill>
                <a:sysClr val="windowText" lastClr="000000"/>
              </a:solidFill>
              <a:effectLst/>
              <a:latin typeface="+mn-lt"/>
              <a:ea typeface="+mn-ea"/>
              <a:cs typeface="+mn-cs"/>
            </a:rPr>
            <a:t>百</a:t>
          </a:r>
          <a:r>
            <a:rPr kumimoji="1" lang="ja-JP" altLang="ja-JP" sz="1400">
              <a:solidFill>
                <a:sysClr val="windowText" lastClr="000000"/>
              </a:solidFill>
              <a:effectLst/>
              <a:latin typeface="+mn-lt"/>
              <a:ea typeface="+mn-ea"/>
              <a:cs typeface="+mn-cs"/>
            </a:rPr>
            <a:t>万円積み立てたことにより</a:t>
          </a:r>
          <a:r>
            <a:rPr kumimoji="1" lang="ja-JP" altLang="en-US" sz="1400">
              <a:solidFill>
                <a:sysClr val="windowText" lastClr="000000"/>
              </a:solidFill>
              <a:effectLst/>
              <a:latin typeface="+mn-lt"/>
              <a:ea typeface="+mn-ea"/>
              <a:cs typeface="+mn-cs"/>
            </a:rPr>
            <a:t>増加となった。</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なお、</a:t>
          </a:r>
          <a:r>
            <a:rPr kumimoji="1" lang="ja-JP" altLang="ja-JP" sz="1400">
              <a:solidFill>
                <a:sysClr val="windowText" lastClr="000000"/>
              </a:solidFill>
              <a:effectLst/>
              <a:latin typeface="+mn-lt"/>
              <a:ea typeface="+mn-ea"/>
              <a:cs typeface="+mn-cs"/>
            </a:rPr>
            <a:t>令和</a:t>
          </a:r>
          <a:r>
            <a:rPr kumimoji="1" lang="en-US" altLang="ja-JP" sz="1400">
              <a:solidFill>
                <a:sysClr val="windowText" lastClr="000000"/>
              </a:solidFill>
              <a:effectLst/>
              <a:latin typeface="+mn-lt"/>
              <a:ea typeface="+mn-ea"/>
              <a:cs typeface="+mn-cs"/>
            </a:rPr>
            <a:t>3</a:t>
          </a:r>
          <a:r>
            <a:rPr kumimoji="1" lang="ja-JP" altLang="ja-JP" sz="1400">
              <a:solidFill>
                <a:sysClr val="windowText" lastClr="000000"/>
              </a:solidFill>
              <a:effectLst/>
              <a:latin typeface="+mn-lt"/>
              <a:ea typeface="+mn-ea"/>
              <a:cs typeface="+mn-cs"/>
            </a:rPr>
            <a:t>年度に</a:t>
          </a:r>
          <a:r>
            <a:rPr kumimoji="1" lang="ja-JP" altLang="en-US" sz="1400">
              <a:solidFill>
                <a:sysClr val="windowText" lastClr="000000"/>
              </a:solidFill>
              <a:effectLst/>
              <a:latin typeface="+mn-lt"/>
              <a:ea typeface="+mn-ea"/>
              <a:cs typeface="+mn-cs"/>
            </a:rPr>
            <a:t>も同様の</a:t>
          </a:r>
          <a:r>
            <a:rPr kumimoji="1" lang="ja-JP" altLang="ja-JP" sz="1400">
              <a:solidFill>
                <a:sysClr val="windowText" lastClr="000000"/>
              </a:solidFill>
              <a:effectLst/>
              <a:latin typeface="+mn-lt"/>
              <a:ea typeface="+mn-ea"/>
              <a:cs typeface="+mn-cs"/>
            </a:rPr>
            <a:t>普通交付税を</a:t>
          </a:r>
          <a:r>
            <a:rPr kumimoji="1" lang="en-US" altLang="ja-JP" sz="1400">
              <a:solidFill>
                <a:sysClr val="windowText" lastClr="000000"/>
              </a:solidFill>
              <a:effectLst/>
              <a:latin typeface="+mn-lt"/>
              <a:ea typeface="+mn-ea"/>
              <a:cs typeface="+mn-cs"/>
            </a:rPr>
            <a:t>1</a:t>
          </a:r>
          <a:r>
            <a:rPr kumimoji="1" lang="ja-JP" altLang="ja-JP" sz="1400">
              <a:solidFill>
                <a:sysClr val="windowText" lastClr="000000"/>
              </a:solidFill>
              <a:effectLst/>
              <a:latin typeface="+mn-lt"/>
              <a:ea typeface="+mn-ea"/>
              <a:cs typeface="+mn-cs"/>
            </a:rPr>
            <a:t>億</a:t>
          </a:r>
          <a:r>
            <a:rPr kumimoji="1" lang="en-US" altLang="ja-JP" sz="1400">
              <a:solidFill>
                <a:sysClr val="windowText" lastClr="000000"/>
              </a:solidFill>
              <a:effectLst/>
              <a:latin typeface="+mn-lt"/>
              <a:ea typeface="+mn-ea"/>
              <a:cs typeface="+mn-cs"/>
            </a:rPr>
            <a:t>9</a:t>
          </a:r>
          <a:r>
            <a:rPr kumimoji="1" lang="ja-JP" altLang="ja-JP" sz="1400">
              <a:solidFill>
                <a:sysClr val="windowText" lastClr="000000"/>
              </a:solidFill>
              <a:effectLst/>
              <a:latin typeface="+mn-lt"/>
              <a:ea typeface="+mn-ea"/>
              <a:cs typeface="+mn-cs"/>
            </a:rPr>
            <a:t>千万円</a:t>
          </a:r>
          <a:r>
            <a:rPr kumimoji="1" lang="ja-JP" altLang="en-US" sz="1400">
              <a:solidFill>
                <a:sysClr val="windowText" lastClr="000000"/>
              </a:solidFill>
              <a:effectLst/>
              <a:latin typeface="+mn-lt"/>
              <a:ea typeface="+mn-ea"/>
              <a:cs typeface="+mn-cs"/>
            </a:rPr>
            <a:t>積立てている。</a:t>
          </a:r>
          <a:endParaRPr kumimoji="1" lang="en-US" altLang="ja-JP" sz="1400">
            <a:solidFill>
              <a:sysClr val="windowText" lastClr="000000"/>
            </a:solidFill>
            <a:effectLst/>
            <a:latin typeface="+mn-lt"/>
            <a:ea typeface="+mn-ea"/>
            <a:cs typeface="+mn-cs"/>
          </a:endParaRPr>
        </a:p>
        <a:p>
          <a:endParaRPr kumimoji="1" lang="en-US" altLang="ja-JP" sz="1400">
            <a:solidFill>
              <a:sysClr val="windowText" lastClr="000000"/>
            </a:solidFill>
            <a:effectLst/>
            <a:latin typeface="+mn-lt"/>
            <a:ea typeface="+mn-ea"/>
            <a:cs typeface="+mn-cs"/>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・今後の財政状況の変動に備え、基金運用益の積み立てに加え必要に応じて基金残高の確保に努める。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31508481</v>
      </c>
      <c r="BO4" s="371"/>
      <c r="BP4" s="371"/>
      <c r="BQ4" s="371"/>
      <c r="BR4" s="371"/>
      <c r="BS4" s="371"/>
      <c r="BT4" s="371"/>
      <c r="BU4" s="372"/>
      <c r="BV4" s="370">
        <v>30735282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6.1</v>
      </c>
      <c r="CU4" s="377"/>
      <c r="CV4" s="377"/>
      <c r="CW4" s="377"/>
      <c r="CX4" s="377"/>
      <c r="CY4" s="377"/>
      <c r="CZ4" s="377"/>
      <c r="DA4" s="378"/>
      <c r="DB4" s="376">
        <v>6.1</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30322182</v>
      </c>
      <c r="BO5" s="408"/>
      <c r="BP5" s="408"/>
      <c r="BQ5" s="408"/>
      <c r="BR5" s="408"/>
      <c r="BS5" s="408"/>
      <c r="BT5" s="408"/>
      <c r="BU5" s="409"/>
      <c r="BV5" s="407">
        <v>29247711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86.9</v>
      </c>
      <c r="CU5" s="405"/>
      <c r="CV5" s="405"/>
      <c r="CW5" s="405"/>
      <c r="CX5" s="405"/>
      <c r="CY5" s="405"/>
      <c r="CZ5" s="405"/>
      <c r="DA5" s="406"/>
      <c r="DB5" s="404">
        <v>83.8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1186299</v>
      </c>
      <c r="BO6" s="408"/>
      <c r="BP6" s="408"/>
      <c r="BQ6" s="408"/>
      <c r="BR6" s="408"/>
      <c r="BS6" s="408"/>
      <c r="BT6" s="408"/>
      <c r="BU6" s="409"/>
      <c r="BV6" s="407">
        <v>1487571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87.3</v>
      </c>
      <c r="CU6" s="445"/>
      <c r="CV6" s="445"/>
      <c r="CW6" s="445"/>
      <c r="CX6" s="445"/>
      <c r="CY6" s="445"/>
      <c r="CZ6" s="445"/>
      <c r="DA6" s="446"/>
      <c r="DB6" s="444">
        <v>84.7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98410</v>
      </c>
      <c r="BO7" s="408"/>
      <c r="BP7" s="408"/>
      <c r="BQ7" s="408"/>
      <c r="BR7" s="408"/>
      <c r="BS7" s="408"/>
      <c r="BT7" s="408"/>
      <c r="BU7" s="409"/>
      <c r="BV7" s="407">
        <v>388003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17908066</v>
      </c>
      <c r="CU7" s="408"/>
      <c r="CV7" s="408"/>
      <c r="CW7" s="408"/>
      <c r="CX7" s="408"/>
      <c r="CY7" s="408"/>
      <c r="CZ7" s="408"/>
      <c r="DA7" s="409"/>
      <c r="DB7" s="407">
        <v>17941813</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1087889</v>
      </c>
      <c r="BO8" s="408"/>
      <c r="BP8" s="408"/>
      <c r="BQ8" s="408"/>
      <c r="BR8" s="408"/>
      <c r="BS8" s="408"/>
      <c r="BT8" s="408"/>
      <c r="BU8" s="409"/>
      <c r="BV8" s="407">
        <v>1099568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0.32</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38997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-11679</v>
      </c>
      <c r="BO9" s="408"/>
      <c r="BP9" s="408"/>
      <c r="BQ9" s="408"/>
      <c r="BR9" s="408"/>
      <c r="BS9" s="408"/>
      <c r="BT9" s="408"/>
      <c r="BU9" s="409"/>
      <c r="BV9" s="407">
        <v>-229476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v>
      </c>
      <c r="CU9" s="405"/>
      <c r="CV9" s="405"/>
      <c r="CW9" s="405"/>
      <c r="CX9" s="405"/>
      <c r="CY9" s="405"/>
      <c r="CZ9" s="405"/>
      <c r="DA9" s="406"/>
      <c r="DB9" s="404">
        <v>16.2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42090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4516</v>
      </c>
      <c r="BO10" s="408"/>
      <c r="BP10" s="408"/>
      <c r="BQ10" s="408"/>
      <c r="BR10" s="408"/>
      <c r="BS10" s="408"/>
      <c r="BT10" s="408"/>
      <c r="BU10" s="409"/>
      <c r="BV10" s="407">
        <v>355710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38450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362792</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37769</v>
      </c>
      <c r="S13" s="492"/>
      <c r="T13" s="492"/>
      <c r="U13" s="492"/>
      <c r="V13" s="493"/>
      <c r="W13" s="423" t="s">
        <v>131</v>
      </c>
      <c r="X13" s="424"/>
      <c r="Y13" s="424"/>
      <c r="Z13" s="424"/>
      <c r="AA13" s="424"/>
      <c r="AB13" s="414"/>
      <c r="AC13" s="458">
        <v>1279</v>
      </c>
      <c r="AD13" s="459"/>
      <c r="AE13" s="459"/>
      <c r="AF13" s="459"/>
      <c r="AG13" s="501"/>
      <c r="AH13" s="458">
        <v>1413</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-369955</v>
      </c>
      <c r="BO13" s="408"/>
      <c r="BP13" s="408"/>
      <c r="BQ13" s="408"/>
      <c r="BR13" s="408"/>
      <c r="BS13" s="408"/>
      <c r="BT13" s="408"/>
      <c r="BU13" s="409"/>
      <c r="BV13" s="407">
        <v>126234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11.1</v>
      </c>
      <c r="CU13" s="405"/>
      <c r="CV13" s="405"/>
      <c r="CW13" s="405"/>
      <c r="CX13" s="405"/>
      <c r="CY13" s="405"/>
      <c r="CZ13" s="405"/>
      <c r="DA13" s="406"/>
      <c r="DB13" s="404">
        <v>11.4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39115</v>
      </c>
      <c r="S14" s="492"/>
      <c r="T14" s="492"/>
      <c r="U14" s="492"/>
      <c r="V14" s="493"/>
      <c r="W14" s="397"/>
      <c r="X14" s="398"/>
      <c r="Y14" s="398"/>
      <c r="Z14" s="398"/>
      <c r="AA14" s="398"/>
      <c r="AB14" s="387"/>
      <c r="AC14" s="494">
        <v>6.3</v>
      </c>
      <c r="AD14" s="495"/>
      <c r="AE14" s="495"/>
      <c r="AF14" s="495"/>
      <c r="AG14" s="496"/>
      <c r="AH14" s="494">
        <v>6.6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68.3</v>
      </c>
      <c r="CU14" s="506"/>
      <c r="CV14" s="506"/>
      <c r="CW14" s="506"/>
      <c r="CX14" s="506"/>
      <c r="CY14" s="506"/>
      <c r="CZ14" s="506"/>
      <c r="DA14" s="507"/>
      <c r="DB14" s="505">
        <v>70.099999999999994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38557</v>
      </c>
      <c r="S15" s="492"/>
      <c r="T15" s="492"/>
      <c r="U15" s="492"/>
      <c r="V15" s="493"/>
      <c r="W15" s="423" t="s">
        <v>137</v>
      </c>
      <c r="X15" s="424"/>
      <c r="Y15" s="424"/>
      <c r="Z15" s="424"/>
      <c r="AA15" s="424"/>
      <c r="AB15" s="414"/>
      <c r="AC15" s="458">
        <v>6901</v>
      </c>
      <c r="AD15" s="459"/>
      <c r="AE15" s="459"/>
      <c r="AF15" s="459"/>
      <c r="AG15" s="501"/>
      <c r="AH15" s="458">
        <v>7351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5448040</v>
      </c>
      <c r="BO15" s="371"/>
      <c r="BP15" s="371"/>
      <c r="BQ15" s="371"/>
      <c r="BR15" s="371"/>
      <c r="BS15" s="371"/>
      <c r="BT15" s="371"/>
      <c r="BU15" s="372"/>
      <c r="BV15" s="370">
        <v>5350908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33.9</v>
      </c>
      <c r="AD16" s="495"/>
      <c r="AE16" s="495"/>
      <c r="AF16" s="495"/>
      <c r="AG16" s="496"/>
      <c r="AH16" s="494">
        <v>34.299999999999997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16457682</v>
      </c>
      <c r="BO16" s="408"/>
      <c r="BP16" s="408"/>
      <c r="BQ16" s="408"/>
      <c r="BR16" s="408"/>
      <c r="BS16" s="408"/>
      <c r="BT16" s="408"/>
      <c r="BU16" s="409"/>
      <c r="BV16" s="407">
        <v>16424720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12182</v>
      </c>
      <c r="AD17" s="459"/>
      <c r="AE17" s="459"/>
      <c r="AF17" s="459"/>
      <c r="AG17" s="501"/>
      <c r="AH17" s="458">
        <v>12645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6779170</v>
      </c>
      <c r="BO17" s="408"/>
      <c r="BP17" s="408"/>
      <c r="BQ17" s="408"/>
      <c r="BR17" s="408"/>
      <c r="BS17" s="408"/>
      <c r="BT17" s="408"/>
      <c r="BU17" s="409"/>
      <c r="BV17" s="407">
        <v>6656893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1030.75</v>
      </c>
      <c r="M18" s="531"/>
      <c r="N18" s="531"/>
      <c r="O18" s="531"/>
      <c r="P18" s="531"/>
      <c r="Q18" s="531"/>
      <c r="R18" s="532"/>
      <c r="S18" s="532"/>
      <c r="T18" s="532"/>
      <c r="U18" s="532"/>
      <c r="V18" s="533"/>
      <c r="W18" s="425"/>
      <c r="X18" s="426"/>
      <c r="Y18" s="426"/>
      <c r="Z18" s="426"/>
      <c r="AA18" s="426"/>
      <c r="AB18" s="417"/>
      <c r="AC18" s="534">
        <v>59.8</v>
      </c>
      <c r="AD18" s="535"/>
      <c r="AE18" s="535"/>
      <c r="AF18" s="535"/>
      <c r="AG18" s="536"/>
      <c r="AH18" s="534">
        <v>59.1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15589260</v>
      </c>
      <c r="BO18" s="408"/>
      <c r="BP18" s="408"/>
      <c r="BQ18" s="408"/>
      <c r="BR18" s="408"/>
      <c r="BS18" s="408"/>
      <c r="BT18" s="408"/>
      <c r="BU18" s="409"/>
      <c r="BV18" s="407">
        <v>15220544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21945971</v>
      </c>
      <c r="BO19" s="408"/>
      <c r="BP19" s="408"/>
      <c r="BQ19" s="408"/>
      <c r="BR19" s="408"/>
      <c r="BS19" s="408"/>
      <c r="BT19" s="408"/>
      <c r="BU19" s="409"/>
      <c r="BV19" s="407">
        <v>21932165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14562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27764772</v>
      </c>
      <c r="BO22" s="371"/>
      <c r="BP22" s="371"/>
      <c r="BQ22" s="371"/>
      <c r="BR22" s="371"/>
      <c r="BS22" s="371"/>
      <c r="BT22" s="371"/>
      <c r="BU22" s="372"/>
      <c r="BV22" s="370">
        <v>28299483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10738643</v>
      </c>
      <c r="BO23" s="408"/>
      <c r="BP23" s="408"/>
      <c r="BQ23" s="408"/>
      <c r="BR23" s="408"/>
      <c r="BS23" s="408"/>
      <c r="BT23" s="408"/>
      <c r="BU23" s="409"/>
      <c r="BV23" s="407">
        <v>9267475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6632</v>
      </c>
      <c r="R24" s="459"/>
      <c r="S24" s="459"/>
      <c r="T24" s="459"/>
      <c r="U24" s="459"/>
      <c r="V24" s="501"/>
      <c r="W24" s="553"/>
      <c r="X24" s="554"/>
      <c r="Y24" s="555"/>
      <c r="Z24" s="457" t="s">
        <v>162</v>
      </c>
      <c r="AA24" s="437"/>
      <c r="AB24" s="437"/>
      <c r="AC24" s="437"/>
      <c r="AD24" s="437"/>
      <c r="AE24" s="437"/>
      <c r="AF24" s="437"/>
      <c r="AG24" s="438"/>
      <c r="AH24" s="458">
        <v>470</v>
      </c>
      <c r="AI24" s="459"/>
      <c r="AJ24" s="459"/>
      <c r="AK24" s="459"/>
      <c r="AL24" s="501"/>
      <c r="AM24" s="458">
        <v>1392140</v>
      </c>
      <c r="AN24" s="459"/>
      <c r="AO24" s="459"/>
      <c r="AP24" s="459"/>
      <c r="AQ24" s="459"/>
      <c r="AR24" s="501"/>
      <c r="AS24" s="458">
        <v>2962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19110163</v>
      </c>
      <c r="BO24" s="408"/>
      <c r="BP24" s="408"/>
      <c r="BQ24" s="408"/>
      <c r="BR24" s="408"/>
      <c r="BS24" s="408"/>
      <c r="BT24" s="408"/>
      <c r="BU24" s="409"/>
      <c r="BV24" s="407">
        <v>18790403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5976</v>
      </c>
      <c r="R25" s="459"/>
      <c r="S25" s="459"/>
      <c r="T25" s="459"/>
      <c r="U25" s="459"/>
      <c r="V25" s="501"/>
      <c r="W25" s="553"/>
      <c r="X25" s="554"/>
      <c r="Y25" s="555"/>
      <c r="Z25" s="457" t="s">
        <v>165</v>
      </c>
      <c r="AA25" s="437"/>
      <c r="AB25" s="437"/>
      <c r="AC25" s="437"/>
      <c r="AD25" s="437"/>
      <c r="AE25" s="437"/>
      <c r="AF25" s="437"/>
      <c r="AG25" s="438"/>
      <c r="AH25" s="458">
        <v>84</v>
      </c>
      <c r="AI25" s="459"/>
      <c r="AJ25" s="459"/>
      <c r="AK25" s="459"/>
      <c r="AL25" s="501"/>
      <c r="AM25" s="458">
        <v>229236</v>
      </c>
      <c r="AN25" s="459"/>
      <c r="AO25" s="459"/>
      <c r="AP25" s="459"/>
      <c r="AQ25" s="459"/>
      <c r="AR25" s="501"/>
      <c r="AS25" s="458">
        <v>2729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185744</v>
      </c>
      <c r="BO25" s="371"/>
      <c r="BP25" s="371"/>
      <c r="BQ25" s="371"/>
      <c r="BR25" s="371"/>
      <c r="BS25" s="371"/>
      <c r="BT25" s="371"/>
      <c r="BU25" s="372"/>
      <c r="BV25" s="370">
        <v>1264344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5377</v>
      </c>
      <c r="R26" s="459"/>
      <c r="S26" s="459"/>
      <c r="T26" s="459"/>
      <c r="U26" s="459"/>
      <c r="V26" s="501"/>
      <c r="W26" s="553"/>
      <c r="X26" s="554"/>
      <c r="Y26" s="555"/>
      <c r="Z26" s="457" t="s">
        <v>168</v>
      </c>
      <c r="AA26" s="559"/>
      <c r="AB26" s="559"/>
      <c r="AC26" s="559"/>
      <c r="AD26" s="559"/>
      <c r="AE26" s="559"/>
      <c r="AF26" s="559"/>
      <c r="AG26" s="560"/>
      <c r="AH26" s="458">
        <v>12</v>
      </c>
      <c r="AI26" s="459"/>
      <c r="AJ26" s="459"/>
      <c r="AK26" s="459"/>
      <c r="AL26" s="501"/>
      <c r="AM26" s="458">
        <v>30984</v>
      </c>
      <c r="AN26" s="459"/>
      <c r="AO26" s="459"/>
      <c r="AP26" s="459"/>
      <c r="AQ26" s="459"/>
      <c r="AR26" s="501"/>
      <c r="AS26" s="458">
        <v>2582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3900</v>
      </c>
      <c r="R27" s="459"/>
      <c r="S27" s="459"/>
      <c r="T27" s="459"/>
      <c r="U27" s="459"/>
      <c r="V27" s="501"/>
      <c r="W27" s="553"/>
      <c r="X27" s="554"/>
      <c r="Y27" s="555"/>
      <c r="Z27" s="457" t="s">
        <v>171</v>
      </c>
      <c r="AA27" s="437"/>
      <c r="AB27" s="437"/>
      <c r="AC27" s="437"/>
      <c r="AD27" s="437"/>
      <c r="AE27" s="437"/>
      <c r="AF27" s="437"/>
      <c r="AG27" s="438"/>
      <c r="AH27" s="458">
        <v>14</v>
      </c>
      <c r="AI27" s="459"/>
      <c r="AJ27" s="459"/>
      <c r="AK27" s="459"/>
      <c r="AL27" s="501"/>
      <c r="AM27" s="458">
        <v>40264</v>
      </c>
      <c r="AN27" s="459"/>
      <c r="AO27" s="459"/>
      <c r="AP27" s="459"/>
      <c r="AQ27" s="459"/>
      <c r="AR27" s="501"/>
      <c r="AS27" s="458">
        <v>2876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1055780</v>
      </c>
      <c r="BO27" s="527"/>
      <c r="BP27" s="527"/>
      <c r="BQ27" s="527"/>
      <c r="BR27" s="527"/>
      <c r="BS27" s="527"/>
      <c r="BT27" s="527"/>
      <c r="BU27" s="528"/>
      <c r="BV27" s="526">
        <v>1055551</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3400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1947859</v>
      </c>
      <c r="BO28" s="371"/>
      <c r="BP28" s="371"/>
      <c r="BQ28" s="371"/>
      <c r="BR28" s="371"/>
      <c r="BS28" s="371"/>
      <c r="BT28" s="371"/>
      <c r="BU28" s="372"/>
      <c r="BV28" s="370">
        <v>2306135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3100</v>
      </c>
      <c r="R29" s="459"/>
      <c r="S29" s="459"/>
      <c r="T29" s="459"/>
      <c r="U29" s="459"/>
      <c r="V29" s="501"/>
      <c r="W29" s="556"/>
      <c r="X29" s="557"/>
      <c r="Y29" s="558"/>
      <c r="Z29" s="457" t="s">
        <v>177</v>
      </c>
      <c r="AA29" s="437"/>
      <c r="AB29" s="437"/>
      <c r="AC29" s="437"/>
      <c r="AD29" s="437"/>
      <c r="AE29" s="437"/>
      <c r="AF29" s="437"/>
      <c r="AG29" s="438"/>
      <c r="AH29" s="458">
        <v>484</v>
      </c>
      <c r="AI29" s="459"/>
      <c r="AJ29" s="459"/>
      <c r="AK29" s="459"/>
      <c r="AL29" s="501"/>
      <c r="AM29" s="458">
        <v>1432404</v>
      </c>
      <c r="AN29" s="459"/>
      <c r="AO29" s="459"/>
      <c r="AP29" s="459"/>
      <c r="AQ29" s="459"/>
      <c r="AR29" s="501"/>
      <c r="AS29" s="458">
        <v>2960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306361</v>
      </c>
      <c r="BO29" s="408"/>
      <c r="BP29" s="408"/>
      <c r="BQ29" s="408"/>
      <c r="BR29" s="408"/>
      <c r="BS29" s="408"/>
      <c r="BT29" s="408"/>
      <c r="BU29" s="409"/>
      <c r="BV29" s="407">
        <v>229413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93.7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3630282</v>
      </c>
      <c r="BO30" s="527"/>
      <c r="BP30" s="527"/>
      <c r="BQ30" s="527"/>
      <c r="BR30" s="527"/>
      <c r="BS30" s="527"/>
      <c r="BT30" s="527"/>
      <c r="BU30" s="528"/>
      <c r="BV30" s="526">
        <v>3510784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10</v>
      </c>
      <c r="AN34" s="597"/>
      <c r="AO34" s="598" t="str">
        <f>IF('各会計、関係団体の財政状況及び健全化判断比率'!B34="","",'各会計、関係団体の財政状況及び健全化判断比率'!B34)</f>
        <v>水道事業会計</v>
      </c>
      <c r="AP34" s="598"/>
      <c r="AQ34" s="598"/>
      <c r="AR34" s="598"/>
      <c r="AS34" s="598"/>
      <c r="AT34" s="598"/>
      <c r="AU34" s="598"/>
      <c r="AV34" s="598"/>
      <c r="AW34" s="598"/>
      <c r="AX34" s="598"/>
      <c r="AY34" s="598"/>
      <c r="AZ34" s="598"/>
      <c r="BA34" s="598"/>
      <c r="BB34" s="598"/>
      <c r="BC34" s="598"/>
      <c r="BD34" s="181"/>
      <c r="BE34" s="597">
        <f>IF(BG34="","",MAX(C34:D43,U34:V43,AM34:AN43)+1)</f>
        <v>13</v>
      </c>
      <c r="BF34" s="597"/>
      <c r="BG34" s="598" t="str">
        <f>IF('各会計、関係団体の財政状況及び健全化判断比率'!B37="","",'各会計、関係団体の財政状況及び健全化判断比率'!B37)</f>
        <v>小水力発電事業特別会計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岐阜県市町村職員退職手当組合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㈶郡上八幡産業振興公社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青少年育英奨学資金貸付特別会計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国民健康保険特別会計（直営診療施設勘定）</v>
      </c>
      <c r="X35" s="598"/>
      <c r="Y35" s="598"/>
      <c r="Z35" s="598"/>
      <c r="AA35" s="598"/>
      <c r="AB35" s="598"/>
      <c r="AC35" s="598"/>
      <c r="AD35" s="598"/>
      <c r="AE35" s="598"/>
      <c r="AF35" s="598"/>
      <c r="AG35" s="598"/>
      <c r="AH35" s="598"/>
      <c r="AI35" s="598"/>
      <c r="AJ35" s="598"/>
      <c r="AK35" s="598"/>
      <c r="AL35" s="181"/>
      <c r="AM35" s="597">
        <f t="shared" ref="AM35:AM43" si="0">IF(AO35="","",AM34+1)</f>
        <v>11</v>
      </c>
      <c r="AN35" s="597"/>
      <c r="AO35" s="598" t="str">
        <f>IF('各会計、関係団体の財政状況及び健全化判断比率'!B35="","",'各会計、関係団体の財政状況及び健全化判断比率'!B35)</f>
        <v>下水道事業会計</v>
      </c>
      <c r="AP35" s="598"/>
      <c r="AQ35" s="598"/>
      <c r="AR35" s="598"/>
      <c r="AS35" s="598"/>
      <c r="AT35" s="598"/>
      <c r="AU35" s="598"/>
      <c r="AV35" s="598"/>
      <c r="AW35" s="598"/>
      <c r="AX35" s="598"/>
      <c r="AY35" s="598"/>
      <c r="AZ35" s="598"/>
      <c r="BA35" s="598"/>
      <c r="BB35" s="598"/>
      <c r="BC35" s="598"/>
      <c r="BD35" s="181"/>
      <c r="BE35" s="597">
        <f t="shared" ref="BE35:BE43" si="1">IF(BG35="","",BE34+1)</f>
        <v>14</v>
      </c>
      <c r="BF35" s="597"/>
      <c r="BG35" s="598" t="str">
        <f>IF('各会計、関係団体の財政状況及び健全化判断比率'!B38="","",'各会計、関係団体の財政状況及び健全化判断比率'!B38)</f>
        <v>工業団地事業特別会計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岐阜県市町村会館組合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郡上大和総合開発㈱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鉄道経営対策事業基金特別会計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12</v>
      </c>
      <c r="AN36" s="597"/>
      <c r="AO36" s="598" t="str">
        <f>IF('各会計、関係団体の財政状況及び健全化判断比率'!B36="","",'各会計、関係団体の財政状況及び健全化判断比率'!B36)</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岐阜県後期高齢者医療広域連合（一般会計）</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㈲阿弥陀ケ滝観光</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岐阜県後期高齢者医療広域連合（特別会計）</v>
      </c>
      <c r="BZ37" s="598"/>
      <c r="CA37" s="598"/>
      <c r="CB37" s="598"/>
      <c r="CC37" s="598"/>
      <c r="CD37" s="598"/>
      <c r="CE37" s="598"/>
      <c r="CF37" s="598"/>
      <c r="CG37" s="598"/>
      <c r="CH37" s="598"/>
      <c r="CI37" s="598"/>
      <c r="CJ37" s="598"/>
      <c r="CK37" s="598"/>
      <c r="CL37" s="598"/>
      <c r="CM37" s="598"/>
      <c r="CN37" s="181"/>
      <c r="CO37" s="597">
        <f t="shared" si="3"/>
        <v>22</v>
      </c>
      <c r="CP37" s="597"/>
      <c r="CQ37" s="598" t="str">
        <f>IF('各会計、関係団体の財政状況及び健全化判断比率'!BS10="","",'各会計、関係団体の財政状況及び健全化判断比率'!BS10)</f>
        <v>㈱伊野原の郷</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8</v>
      </c>
      <c r="V38" s="597"/>
      <c r="W38" s="598" t="str">
        <f>IF('各会計、関係団体の財政状況及び健全化判断比率'!B32="","",'各会計、関係団体の財政状況及び健全化判断比率'!B32)</f>
        <v>介護サービス事業特別会計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23</v>
      </c>
      <c r="CP38" s="597"/>
      <c r="CQ38" s="598" t="str">
        <f>IF('各会計、関係団体の財政状況及び健全化判断比率'!BS11="","",'各会計、関係団体の財政状況及び健全化判断比率'!BS11)</f>
        <v>㈱ハイウェイたかす</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f t="shared" si="4"/>
        <v>9</v>
      </c>
      <c r="V39" s="597"/>
      <c r="W39" s="598" t="str">
        <f>IF('各会計、関係団体の財政状況及び健全化判断比率'!B33="","",'各会計、関係団体の財政状況及び健全化判断比率'!B33)</f>
        <v>駐車場事業特別会計</v>
      </c>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24</v>
      </c>
      <c r="CP39" s="597"/>
      <c r="CQ39" s="598" t="str">
        <f>IF('各会計、関係団体の財政状況及び健全化判断比率'!BS12="","",'各会計、関係団体の財政状況及び健全化判断比率'!BS12)</f>
        <v>㈱ネーブルみなみ</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25</v>
      </c>
      <c r="CP40" s="597"/>
      <c r="CQ40" s="598" t="str">
        <f>IF('各会計、関係団体の財政状況及び健全化判断比率'!BS13="","",'各会計、関係団体の財政状況及び健全化判断比率'!BS13)</f>
        <v>㈱ジェイエムみなみ</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26</v>
      </c>
      <c r="CP41" s="597"/>
      <c r="CQ41" s="598" t="str">
        <f>IF('各会計、関係団体の財政状況及び健全化判断比率'!BS14="","",'各会計、関係団体の財政状況及び健全化判断比率'!BS14)</f>
        <v>奥濃飛白山観光㈱</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27</v>
      </c>
      <c r="CP42" s="597"/>
      <c r="CQ42" s="598" t="str">
        <f>IF('各会計、関係団体の財政状況及び健全化判断比率'!BS15="","",'各会計、関係団体の財政状況及び健全化判断比率'!BS15)</f>
        <v>㈱郡上ネット</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28</v>
      </c>
      <c r="CP43" s="597"/>
      <c r="CQ43" s="598" t="str">
        <f>IF('各会計、関係団体の財政状況及び健全化判断比率'!BS16="","",'各会計、関係団体の財政状況及び健全化判断比率'!BS16)</f>
        <v>㈱郡上エネルギーソリューション</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8B7Pw2LazSCDMZ67Z6YZppP0LDVRt4vXnPV9VtBIOR3ZrcdERx7RUSje5JLoE66FBp0BsTIW+QUhPd9BGEPo7Q==" saltValue="izaOf4v8WkgEqGlRptR0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5063311</v>
      </c>
      <c r="S5" s="613"/>
      <c r="T5" s="613"/>
      <c r="U5" s="613"/>
      <c r="V5" s="613"/>
      <c r="W5" s="613"/>
      <c r="X5" s="613"/>
      <c r="Y5" s="614"/>
      <c r="Z5" s="615">
        <v>16.100000000000001</v>
      </c>
      <c r="AA5" s="615"/>
      <c r="AB5" s="615"/>
      <c r="AC5" s="615"/>
      <c r="AD5" s="616">
        <v>5063311</v>
      </c>
      <c r="AE5" s="616"/>
      <c r="AF5" s="616"/>
      <c r="AG5" s="616"/>
      <c r="AH5" s="616"/>
      <c r="AI5" s="616"/>
      <c r="AJ5" s="616"/>
      <c r="AK5" s="616"/>
      <c r="AL5" s="617">
        <v>28.3</v>
      </c>
      <c r="AM5" s="618"/>
      <c r="AN5" s="618"/>
      <c r="AO5" s="619"/>
      <c r="AP5" s="609" t="s">
        <v>216</v>
      </c>
      <c r="AQ5" s="610"/>
      <c r="AR5" s="610"/>
      <c r="AS5" s="610"/>
      <c r="AT5" s="610"/>
      <c r="AU5" s="610"/>
      <c r="AV5" s="610"/>
      <c r="AW5" s="610"/>
      <c r="AX5" s="610"/>
      <c r="AY5" s="610"/>
      <c r="AZ5" s="610"/>
      <c r="BA5" s="610"/>
      <c r="BB5" s="610"/>
      <c r="BC5" s="610"/>
      <c r="BD5" s="610"/>
      <c r="BE5" s="610"/>
      <c r="BF5" s="611"/>
      <c r="BG5" s="623">
        <v>5033418</v>
      </c>
      <c r="BH5" s="624"/>
      <c r="BI5" s="624"/>
      <c r="BJ5" s="624"/>
      <c r="BK5" s="624"/>
      <c r="BL5" s="624"/>
      <c r="BM5" s="624"/>
      <c r="BN5" s="625"/>
      <c r="BO5" s="626">
        <v>99.4</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505825</v>
      </c>
      <c r="S6" s="624"/>
      <c r="T6" s="624"/>
      <c r="U6" s="624"/>
      <c r="V6" s="624"/>
      <c r="W6" s="624"/>
      <c r="X6" s="624"/>
      <c r="Y6" s="625"/>
      <c r="Z6" s="626">
        <v>1.6</v>
      </c>
      <c r="AA6" s="626"/>
      <c r="AB6" s="626"/>
      <c r="AC6" s="626"/>
      <c r="AD6" s="627">
        <v>505825</v>
      </c>
      <c r="AE6" s="627"/>
      <c r="AF6" s="627"/>
      <c r="AG6" s="627"/>
      <c r="AH6" s="627"/>
      <c r="AI6" s="627"/>
      <c r="AJ6" s="627"/>
      <c r="AK6" s="627"/>
      <c r="AL6" s="628">
        <v>2.8</v>
      </c>
      <c r="AM6" s="629"/>
      <c r="AN6" s="629"/>
      <c r="AO6" s="630"/>
      <c r="AP6" s="620" t="s">
        <v>221</v>
      </c>
      <c r="AQ6" s="621"/>
      <c r="AR6" s="621"/>
      <c r="AS6" s="621"/>
      <c r="AT6" s="621"/>
      <c r="AU6" s="621"/>
      <c r="AV6" s="621"/>
      <c r="AW6" s="621"/>
      <c r="AX6" s="621"/>
      <c r="AY6" s="621"/>
      <c r="AZ6" s="621"/>
      <c r="BA6" s="621"/>
      <c r="BB6" s="621"/>
      <c r="BC6" s="621"/>
      <c r="BD6" s="621"/>
      <c r="BE6" s="621"/>
      <c r="BF6" s="622"/>
      <c r="BG6" s="623">
        <v>5033418</v>
      </c>
      <c r="BH6" s="624"/>
      <c r="BI6" s="624"/>
      <c r="BJ6" s="624"/>
      <c r="BK6" s="624"/>
      <c r="BL6" s="624"/>
      <c r="BM6" s="624"/>
      <c r="BN6" s="625"/>
      <c r="BO6" s="626">
        <v>99.4</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163344</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163278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1563</v>
      </c>
      <c r="S7" s="624"/>
      <c r="T7" s="624"/>
      <c r="U7" s="624"/>
      <c r="V7" s="624"/>
      <c r="W7" s="624"/>
      <c r="X7" s="624"/>
      <c r="Y7" s="625"/>
      <c r="Z7" s="626">
        <v>0</v>
      </c>
      <c r="AA7" s="626"/>
      <c r="AB7" s="626"/>
      <c r="AC7" s="626"/>
      <c r="AD7" s="627">
        <v>1563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2007996</v>
      </c>
      <c r="BH7" s="624"/>
      <c r="BI7" s="624"/>
      <c r="BJ7" s="624"/>
      <c r="BK7" s="624"/>
      <c r="BL7" s="624"/>
      <c r="BM7" s="624"/>
      <c r="BN7" s="625"/>
      <c r="BO7" s="626">
        <v>39.700000000000003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3951231</v>
      </c>
      <c r="CS7" s="624"/>
      <c r="CT7" s="624"/>
      <c r="CU7" s="624"/>
      <c r="CV7" s="624"/>
      <c r="CW7" s="624"/>
      <c r="CX7" s="624"/>
      <c r="CY7" s="625"/>
      <c r="CZ7" s="626">
        <v>13</v>
      </c>
      <c r="DA7" s="626"/>
      <c r="DB7" s="626"/>
      <c r="DC7" s="626"/>
      <c r="DD7" s="632">
        <v>474040</v>
      </c>
      <c r="DE7" s="624"/>
      <c r="DF7" s="624"/>
      <c r="DG7" s="624"/>
      <c r="DH7" s="624"/>
      <c r="DI7" s="624"/>
      <c r="DJ7" s="624"/>
      <c r="DK7" s="624"/>
      <c r="DL7" s="624"/>
      <c r="DM7" s="624"/>
      <c r="DN7" s="624"/>
      <c r="DO7" s="624"/>
      <c r="DP7" s="625"/>
      <c r="DQ7" s="632">
        <v>2911846</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30340</v>
      </c>
      <c r="S8" s="624"/>
      <c r="T8" s="624"/>
      <c r="U8" s="624"/>
      <c r="V8" s="624"/>
      <c r="W8" s="624"/>
      <c r="X8" s="624"/>
      <c r="Y8" s="625"/>
      <c r="Z8" s="626">
        <v>0.1</v>
      </c>
      <c r="AA8" s="626"/>
      <c r="AB8" s="626"/>
      <c r="AC8" s="626"/>
      <c r="AD8" s="627">
        <v>30340</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79151</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6642548</v>
      </c>
      <c r="CS8" s="624"/>
      <c r="CT8" s="624"/>
      <c r="CU8" s="624"/>
      <c r="CV8" s="624"/>
      <c r="CW8" s="624"/>
      <c r="CX8" s="624"/>
      <c r="CY8" s="625"/>
      <c r="CZ8" s="626">
        <v>21.9</v>
      </c>
      <c r="DA8" s="626"/>
      <c r="DB8" s="626"/>
      <c r="DC8" s="626"/>
      <c r="DD8" s="632">
        <v>167521</v>
      </c>
      <c r="DE8" s="624"/>
      <c r="DF8" s="624"/>
      <c r="DG8" s="624"/>
      <c r="DH8" s="624"/>
      <c r="DI8" s="624"/>
      <c r="DJ8" s="624"/>
      <c r="DK8" s="624"/>
      <c r="DL8" s="624"/>
      <c r="DM8" s="624"/>
      <c r="DN8" s="624"/>
      <c r="DO8" s="624"/>
      <c r="DP8" s="625"/>
      <c r="DQ8" s="632">
        <v>4007063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34104</v>
      </c>
      <c r="S9" s="624"/>
      <c r="T9" s="624"/>
      <c r="U9" s="624"/>
      <c r="V9" s="624"/>
      <c r="W9" s="624"/>
      <c r="X9" s="624"/>
      <c r="Y9" s="625"/>
      <c r="Z9" s="626">
        <v>0.1</v>
      </c>
      <c r="AA9" s="626"/>
      <c r="AB9" s="626"/>
      <c r="AC9" s="626"/>
      <c r="AD9" s="627">
        <v>34104</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1684920</v>
      </c>
      <c r="BH9" s="624"/>
      <c r="BI9" s="624"/>
      <c r="BJ9" s="624"/>
      <c r="BK9" s="624"/>
      <c r="BL9" s="624"/>
      <c r="BM9" s="624"/>
      <c r="BN9" s="625"/>
      <c r="BO9" s="626">
        <v>33.299999999999997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3548529</v>
      </c>
      <c r="CS9" s="624"/>
      <c r="CT9" s="624"/>
      <c r="CU9" s="624"/>
      <c r="CV9" s="624"/>
      <c r="CW9" s="624"/>
      <c r="CX9" s="624"/>
      <c r="CY9" s="625"/>
      <c r="CZ9" s="626">
        <v>11.7</v>
      </c>
      <c r="DA9" s="626"/>
      <c r="DB9" s="626"/>
      <c r="DC9" s="626"/>
      <c r="DD9" s="632">
        <v>262014</v>
      </c>
      <c r="DE9" s="624"/>
      <c r="DF9" s="624"/>
      <c r="DG9" s="624"/>
      <c r="DH9" s="624"/>
      <c r="DI9" s="624"/>
      <c r="DJ9" s="624"/>
      <c r="DK9" s="624"/>
      <c r="DL9" s="624"/>
      <c r="DM9" s="624"/>
      <c r="DN9" s="624"/>
      <c r="DO9" s="624"/>
      <c r="DP9" s="625"/>
      <c r="DQ9" s="632">
        <v>3221091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123513</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1003061</v>
      </c>
      <c r="S11" s="624"/>
      <c r="T11" s="624"/>
      <c r="U11" s="624"/>
      <c r="V11" s="624"/>
      <c r="W11" s="624"/>
      <c r="X11" s="624"/>
      <c r="Y11" s="625"/>
      <c r="Z11" s="628">
        <v>3.2</v>
      </c>
      <c r="AA11" s="629"/>
      <c r="AB11" s="629"/>
      <c r="AC11" s="635"/>
      <c r="AD11" s="632">
        <v>1003061</v>
      </c>
      <c r="AE11" s="624"/>
      <c r="AF11" s="624"/>
      <c r="AG11" s="624"/>
      <c r="AH11" s="624"/>
      <c r="AI11" s="624"/>
      <c r="AJ11" s="624"/>
      <c r="AK11" s="625"/>
      <c r="AL11" s="628">
        <v>5.6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120412</v>
      </c>
      <c r="BH11" s="624"/>
      <c r="BI11" s="624"/>
      <c r="BJ11" s="624"/>
      <c r="BK11" s="624"/>
      <c r="BL11" s="624"/>
      <c r="BM11" s="624"/>
      <c r="BN11" s="625"/>
      <c r="BO11" s="626">
        <v>2.4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2598335</v>
      </c>
      <c r="CS11" s="624"/>
      <c r="CT11" s="624"/>
      <c r="CU11" s="624"/>
      <c r="CV11" s="624"/>
      <c r="CW11" s="624"/>
      <c r="CX11" s="624"/>
      <c r="CY11" s="625"/>
      <c r="CZ11" s="626">
        <v>8.6</v>
      </c>
      <c r="DA11" s="626"/>
      <c r="DB11" s="626"/>
      <c r="DC11" s="626"/>
      <c r="DD11" s="632">
        <v>993227</v>
      </c>
      <c r="DE11" s="624"/>
      <c r="DF11" s="624"/>
      <c r="DG11" s="624"/>
      <c r="DH11" s="624"/>
      <c r="DI11" s="624"/>
      <c r="DJ11" s="624"/>
      <c r="DK11" s="624"/>
      <c r="DL11" s="624"/>
      <c r="DM11" s="624"/>
      <c r="DN11" s="624"/>
      <c r="DO11" s="624"/>
      <c r="DP11" s="625"/>
      <c r="DQ11" s="632">
        <v>1380009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13158</v>
      </c>
      <c r="S12" s="624"/>
      <c r="T12" s="624"/>
      <c r="U12" s="624"/>
      <c r="V12" s="624"/>
      <c r="W12" s="624"/>
      <c r="X12" s="624"/>
      <c r="Y12" s="625"/>
      <c r="Z12" s="626">
        <v>0</v>
      </c>
      <c r="AA12" s="626"/>
      <c r="AB12" s="626"/>
      <c r="AC12" s="626"/>
      <c r="AD12" s="627">
        <v>13158</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2580489</v>
      </c>
      <c r="BH12" s="624"/>
      <c r="BI12" s="624"/>
      <c r="BJ12" s="624"/>
      <c r="BK12" s="624"/>
      <c r="BL12" s="624"/>
      <c r="BM12" s="624"/>
      <c r="BN12" s="625"/>
      <c r="BO12" s="626">
        <v>51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1078598</v>
      </c>
      <c r="CS12" s="624"/>
      <c r="CT12" s="624"/>
      <c r="CU12" s="624"/>
      <c r="CV12" s="624"/>
      <c r="CW12" s="624"/>
      <c r="CX12" s="624"/>
      <c r="CY12" s="625"/>
      <c r="CZ12" s="626">
        <v>3.6</v>
      </c>
      <c r="DA12" s="626"/>
      <c r="DB12" s="626"/>
      <c r="DC12" s="626"/>
      <c r="DD12" s="632">
        <v>102726</v>
      </c>
      <c r="DE12" s="624"/>
      <c r="DF12" s="624"/>
      <c r="DG12" s="624"/>
      <c r="DH12" s="624"/>
      <c r="DI12" s="624"/>
      <c r="DJ12" s="624"/>
      <c r="DK12" s="624"/>
      <c r="DL12" s="624"/>
      <c r="DM12" s="624"/>
      <c r="DN12" s="624"/>
      <c r="DO12" s="624"/>
      <c r="DP12" s="625"/>
      <c r="DQ12" s="632">
        <v>670597</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2578062</v>
      </c>
      <c r="BH13" s="624"/>
      <c r="BI13" s="624"/>
      <c r="BJ13" s="624"/>
      <c r="BK13" s="624"/>
      <c r="BL13" s="624"/>
      <c r="BM13" s="624"/>
      <c r="BN13" s="625"/>
      <c r="BO13" s="626">
        <v>50.9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3367444</v>
      </c>
      <c r="CS13" s="624"/>
      <c r="CT13" s="624"/>
      <c r="CU13" s="624"/>
      <c r="CV13" s="624"/>
      <c r="CW13" s="624"/>
      <c r="CX13" s="624"/>
      <c r="CY13" s="625"/>
      <c r="CZ13" s="626">
        <v>11.1</v>
      </c>
      <c r="DA13" s="626"/>
      <c r="DB13" s="626"/>
      <c r="DC13" s="626"/>
      <c r="DD13" s="632">
        <v>1392789</v>
      </c>
      <c r="DE13" s="624"/>
      <c r="DF13" s="624"/>
      <c r="DG13" s="624"/>
      <c r="DH13" s="624"/>
      <c r="DI13" s="624"/>
      <c r="DJ13" s="624"/>
      <c r="DK13" s="624"/>
      <c r="DL13" s="624"/>
      <c r="DM13" s="624"/>
      <c r="DN13" s="624"/>
      <c r="DO13" s="624"/>
      <c r="DP13" s="625"/>
      <c r="DQ13" s="632">
        <v>2046237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308</v>
      </c>
      <c r="S14" s="624"/>
      <c r="T14" s="624"/>
      <c r="U14" s="624"/>
      <c r="V14" s="624"/>
      <c r="W14" s="624"/>
      <c r="X14" s="624"/>
      <c r="Y14" s="625"/>
      <c r="Z14" s="626">
        <v>0</v>
      </c>
      <c r="AA14" s="626"/>
      <c r="AB14" s="626"/>
      <c r="AC14" s="626"/>
      <c r="AD14" s="627">
        <v>308</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174720</v>
      </c>
      <c r="BH14" s="624"/>
      <c r="BI14" s="624"/>
      <c r="BJ14" s="624"/>
      <c r="BK14" s="624"/>
      <c r="BL14" s="624"/>
      <c r="BM14" s="624"/>
      <c r="BN14" s="625"/>
      <c r="BO14" s="626">
        <v>3.5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966006</v>
      </c>
      <c r="CS14" s="624"/>
      <c r="CT14" s="624"/>
      <c r="CU14" s="624"/>
      <c r="CV14" s="624"/>
      <c r="CW14" s="624"/>
      <c r="CX14" s="624"/>
      <c r="CY14" s="625"/>
      <c r="CZ14" s="626">
        <v>3.2</v>
      </c>
      <c r="DA14" s="626"/>
      <c r="DB14" s="626"/>
      <c r="DC14" s="626"/>
      <c r="DD14" s="632">
        <v>107889</v>
      </c>
      <c r="DE14" s="624"/>
      <c r="DF14" s="624"/>
      <c r="DG14" s="624"/>
      <c r="DH14" s="624"/>
      <c r="DI14" s="624"/>
      <c r="DJ14" s="624"/>
      <c r="DK14" s="624"/>
      <c r="DL14" s="624"/>
      <c r="DM14" s="624"/>
      <c r="DN14" s="624"/>
      <c r="DO14" s="624"/>
      <c r="DP14" s="625"/>
      <c r="DQ14" s="632">
        <v>853172</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270213</v>
      </c>
      <c r="BH15" s="624"/>
      <c r="BI15" s="624"/>
      <c r="BJ15" s="624"/>
      <c r="BK15" s="624"/>
      <c r="BL15" s="624"/>
      <c r="BM15" s="624"/>
      <c r="BN15" s="625"/>
      <c r="BO15" s="626">
        <v>5.3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3814406</v>
      </c>
      <c r="CS15" s="624"/>
      <c r="CT15" s="624"/>
      <c r="CU15" s="624"/>
      <c r="CV15" s="624"/>
      <c r="CW15" s="624"/>
      <c r="CX15" s="624"/>
      <c r="CY15" s="625"/>
      <c r="CZ15" s="626">
        <v>12.6</v>
      </c>
      <c r="DA15" s="626"/>
      <c r="DB15" s="626"/>
      <c r="DC15" s="626"/>
      <c r="DD15" s="632">
        <v>1697146</v>
      </c>
      <c r="DE15" s="624"/>
      <c r="DF15" s="624"/>
      <c r="DG15" s="624"/>
      <c r="DH15" s="624"/>
      <c r="DI15" s="624"/>
      <c r="DJ15" s="624"/>
      <c r="DK15" s="624"/>
      <c r="DL15" s="624"/>
      <c r="DM15" s="624"/>
      <c r="DN15" s="624"/>
      <c r="DO15" s="624"/>
      <c r="DP15" s="625"/>
      <c r="DQ15" s="632">
        <v>1846173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36903</v>
      </c>
      <c r="S16" s="624"/>
      <c r="T16" s="624"/>
      <c r="U16" s="624"/>
      <c r="V16" s="624"/>
      <c r="W16" s="624"/>
      <c r="X16" s="624"/>
      <c r="Y16" s="625"/>
      <c r="Z16" s="626">
        <v>0.1</v>
      </c>
      <c r="AA16" s="626"/>
      <c r="AB16" s="626"/>
      <c r="AC16" s="626"/>
      <c r="AD16" s="627">
        <v>36903</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645431</v>
      </c>
      <c r="CS16" s="624"/>
      <c r="CT16" s="624"/>
      <c r="CU16" s="624"/>
      <c r="CV16" s="624"/>
      <c r="CW16" s="624"/>
      <c r="CX16" s="624"/>
      <c r="CY16" s="625"/>
      <c r="CZ16" s="626">
        <v>2.1</v>
      </c>
      <c r="DA16" s="626"/>
      <c r="DB16" s="626"/>
      <c r="DC16" s="626"/>
      <c r="DD16" s="632" t="s">
        <v>122</v>
      </c>
      <c r="DE16" s="624"/>
      <c r="DF16" s="624"/>
      <c r="DG16" s="624"/>
      <c r="DH16" s="624"/>
      <c r="DI16" s="624"/>
      <c r="DJ16" s="624"/>
      <c r="DK16" s="624"/>
      <c r="DL16" s="624"/>
      <c r="DM16" s="624"/>
      <c r="DN16" s="624"/>
      <c r="DO16" s="624"/>
      <c r="DP16" s="625"/>
      <c r="DQ16" s="632">
        <v>149526</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90257</v>
      </c>
      <c r="S17" s="624"/>
      <c r="T17" s="624"/>
      <c r="U17" s="624"/>
      <c r="V17" s="624"/>
      <c r="W17" s="624"/>
      <c r="X17" s="624"/>
      <c r="Y17" s="625"/>
      <c r="Z17" s="626">
        <v>0.3</v>
      </c>
      <c r="AA17" s="626"/>
      <c r="AB17" s="626"/>
      <c r="AC17" s="626"/>
      <c r="AD17" s="627">
        <v>90257</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3546310</v>
      </c>
      <c r="CS17" s="624"/>
      <c r="CT17" s="624"/>
      <c r="CU17" s="624"/>
      <c r="CV17" s="624"/>
      <c r="CW17" s="624"/>
      <c r="CX17" s="624"/>
      <c r="CY17" s="625"/>
      <c r="CZ17" s="626">
        <v>11.7</v>
      </c>
      <c r="DA17" s="626"/>
      <c r="DB17" s="626"/>
      <c r="DC17" s="626"/>
      <c r="DD17" s="632" t="s">
        <v>122</v>
      </c>
      <c r="DE17" s="624"/>
      <c r="DF17" s="624"/>
      <c r="DG17" s="624"/>
      <c r="DH17" s="624"/>
      <c r="DI17" s="624"/>
      <c r="DJ17" s="624"/>
      <c r="DK17" s="624"/>
      <c r="DL17" s="624"/>
      <c r="DM17" s="624"/>
      <c r="DN17" s="624"/>
      <c r="DO17" s="624"/>
      <c r="DP17" s="625"/>
      <c r="DQ17" s="632">
        <v>3510680</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35011</v>
      </c>
      <c r="S18" s="624"/>
      <c r="T18" s="624"/>
      <c r="U18" s="624"/>
      <c r="V18" s="624"/>
      <c r="W18" s="624"/>
      <c r="X18" s="624"/>
      <c r="Y18" s="625"/>
      <c r="Z18" s="626">
        <v>0.1</v>
      </c>
      <c r="AA18" s="626"/>
      <c r="AB18" s="626"/>
      <c r="AC18" s="626"/>
      <c r="AD18" s="627">
        <v>35011</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25905</v>
      </c>
      <c r="S19" s="624"/>
      <c r="T19" s="624"/>
      <c r="U19" s="624"/>
      <c r="V19" s="624"/>
      <c r="W19" s="624"/>
      <c r="X19" s="624"/>
      <c r="Y19" s="625"/>
      <c r="Z19" s="626">
        <v>0.1</v>
      </c>
      <c r="AA19" s="626"/>
      <c r="AB19" s="626"/>
      <c r="AC19" s="626"/>
      <c r="AD19" s="627">
        <v>25905</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29893</v>
      </c>
      <c r="BH19" s="624"/>
      <c r="BI19" s="624"/>
      <c r="BJ19" s="624"/>
      <c r="BK19" s="624"/>
      <c r="BL19" s="624"/>
      <c r="BM19" s="624"/>
      <c r="BN19" s="625"/>
      <c r="BO19" s="626">
        <v>0.6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9106</v>
      </c>
      <c r="S20" s="624"/>
      <c r="T20" s="624"/>
      <c r="U20" s="624"/>
      <c r="V20" s="624"/>
      <c r="W20" s="624"/>
      <c r="X20" s="624"/>
      <c r="Y20" s="625"/>
      <c r="Z20" s="626">
        <v>0</v>
      </c>
      <c r="AA20" s="626"/>
      <c r="AB20" s="626"/>
      <c r="AC20" s="626"/>
      <c r="AD20" s="627">
        <v>9106</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29893</v>
      </c>
      <c r="BH20" s="624"/>
      <c r="BI20" s="624"/>
      <c r="BJ20" s="624"/>
      <c r="BK20" s="624"/>
      <c r="BL20" s="624"/>
      <c r="BM20" s="624"/>
      <c r="BN20" s="625"/>
      <c r="BO20" s="626">
        <v>0.6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30322182</v>
      </c>
      <c r="CS20" s="624"/>
      <c r="CT20" s="624"/>
      <c r="CU20" s="624"/>
      <c r="CV20" s="624"/>
      <c r="CW20" s="624"/>
      <c r="CX20" s="624"/>
      <c r="CY20" s="625"/>
      <c r="CZ20" s="626">
        <v>100</v>
      </c>
      <c r="DA20" s="626"/>
      <c r="DB20" s="626"/>
      <c r="DC20" s="626"/>
      <c r="DD20" s="632">
        <v>5197352</v>
      </c>
      <c r="DE20" s="624"/>
      <c r="DF20" s="624"/>
      <c r="DG20" s="624"/>
      <c r="DH20" s="624"/>
      <c r="DI20" s="624"/>
      <c r="DJ20" s="624"/>
      <c r="DK20" s="624"/>
      <c r="DL20" s="624"/>
      <c r="DM20" s="624"/>
      <c r="DN20" s="624"/>
      <c r="DO20" s="624"/>
      <c r="DP20" s="625"/>
      <c r="DQ20" s="632">
        <v>20759672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12221529</v>
      </c>
      <c r="S21" s="624"/>
      <c r="T21" s="624"/>
      <c r="U21" s="624"/>
      <c r="V21" s="624"/>
      <c r="W21" s="624"/>
      <c r="X21" s="624"/>
      <c r="Y21" s="625"/>
      <c r="Z21" s="626">
        <v>38.799999999999997</v>
      </c>
      <c r="AA21" s="626"/>
      <c r="AB21" s="626"/>
      <c r="AC21" s="626"/>
      <c r="AD21" s="627">
        <v>11041569</v>
      </c>
      <c r="AE21" s="627"/>
      <c r="AF21" s="627"/>
      <c r="AG21" s="627"/>
      <c r="AH21" s="627"/>
      <c r="AI21" s="627"/>
      <c r="AJ21" s="627"/>
      <c r="AK21" s="627"/>
      <c r="AL21" s="628">
        <v>61.8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29893</v>
      </c>
      <c r="BH21" s="624"/>
      <c r="BI21" s="624"/>
      <c r="BJ21" s="624"/>
      <c r="BK21" s="624"/>
      <c r="BL21" s="624"/>
      <c r="BM21" s="624"/>
      <c r="BN21" s="625"/>
      <c r="BO21" s="626">
        <v>0.6</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11041569</v>
      </c>
      <c r="S22" s="624"/>
      <c r="T22" s="624"/>
      <c r="U22" s="624"/>
      <c r="V22" s="624"/>
      <c r="W22" s="624"/>
      <c r="X22" s="624"/>
      <c r="Y22" s="625"/>
      <c r="Z22" s="626">
        <v>35</v>
      </c>
      <c r="AA22" s="626"/>
      <c r="AB22" s="626"/>
      <c r="AC22" s="626"/>
      <c r="AD22" s="627">
        <v>11041569</v>
      </c>
      <c r="AE22" s="627"/>
      <c r="AF22" s="627"/>
      <c r="AG22" s="627"/>
      <c r="AH22" s="627"/>
      <c r="AI22" s="627"/>
      <c r="AJ22" s="627"/>
      <c r="AK22" s="627"/>
      <c r="AL22" s="628">
        <v>61.8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1179960</v>
      </c>
      <c r="S23" s="624"/>
      <c r="T23" s="624"/>
      <c r="U23" s="624"/>
      <c r="V23" s="624"/>
      <c r="W23" s="624"/>
      <c r="X23" s="624"/>
      <c r="Y23" s="625"/>
      <c r="Z23" s="626">
        <v>3.7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11614253</v>
      </c>
      <c r="CS24" s="613"/>
      <c r="CT24" s="613"/>
      <c r="CU24" s="613"/>
      <c r="CV24" s="613"/>
      <c r="CW24" s="613"/>
      <c r="CX24" s="613"/>
      <c r="CY24" s="614"/>
      <c r="CZ24" s="617">
        <v>38.299999999999997</v>
      </c>
      <c r="DA24" s="618"/>
      <c r="DB24" s="618"/>
      <c r="DC24" s="634"/>
      <c r="DD24" s="653">
        <v>9299841</v>
      </c>
      <c r="DE24" s="613"/>
      <c r="DF24" s="613"/>
      <c r="DG24" s="613"/>
      <c r="DH24" s="613"/>
      <c r="DI24" s="613"/>
      <c r="DJ24" s="613"/>
      <c r="DK24" s="614"/>
      <c r="DL24" s="653">
        <v>8775428</v>
      </c>
      <c r="DM24" s="613"/>
      <c r="DN24" s="613"/>
      <c r="DO24" s="613"/>
      <c r="DP24" s="613"/>
      <c r="DQ24" s="613"/>
      <c r="DR24" s="613"/>
      <c r="DS24" s="613"/>
      <c r="DT24" s="613"/>
      <c r="DU24" s="613"/>
      <c r="DV24" s="614"/>
      <c r="DW24" s="617">
        <v>48.9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19035370</v>
      </c>
      <c r="S25" s="624"/>
      <c r="T25" s="624"/>
      <c r="U25" s="624"/>
      <c r="V25" s="624"/>
      <c r="W25" s="624"/>
      <c r="X25" s="624"/>
      <c r="Y25" s="625"/>
      <c r="Z25" s="626">
        <v>60.4</v>
      </c>
      <c r="AA25" s="626"/>
      <c r="AB25" s="626"/>
      <c r="AC25" s="626"/>
      <c r="AD25" s="627">
        <v>17855410</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4547656</v>
      </c>
      <c r="CS25" s="656"/>
      <c r="CT25" s="656"/>
      <c r="CU25" s="656"/>
      <c r="CV25" s="656"/>
      <c r="CW25" s="656"/>
      <c r="CX25" s="656"/>
      <c r="CY25" s="657"/>
      <c r="CZ25" s="628">
        <v>15</v>
      </c>
      <c r="DA25" s="654"/>
      <c r="DB25" s="654"/>
      <c r="DC25" s="658"/>
      <c r="DD25" s="632">
        <v>4303780</v>
      </c>
      <c r="DE25" s="656"/>
      <c r="DF25" s="656"/>
      <c r="DG25" s="656"/>
      <c r="DH25" s="656"/>
      <c r="DI25" s="656"/>
      <c r="DJ25" s="656"/>
      <c r="DK25" s="657"/>
      <c r="DL25" s="632">
        <v>4241509</v>
      </c>
      <c r="DM25" s="656"/>
      <c r="DN25" s="656"/>
      <c r="DO25" s="656"/>
      <c r="DP25" s="656"/>
      <c r="DQ25" s="656"/>
      <c r="DR25" s="656"/>
      <c r="DS25" s="656"/>
      <c r="DT25" s="656"/>
      <c r="DU25" s="656"/>
      <c r="DV25" s="657"/>
      <c r="DW25" s="628">
        <v>23.6</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3231</v>
      </c>
      <c r="S26" s="624"/>
      <c r="T26" s="624"/>
      <c r="U26" s="624"/>
      <c r="V26" s="624"/>
      <c r="W26" s="624"/>
      <c r="X26" s="624"/>
      <c r="Y26" s="625"/>
      <c r="Z26" s="626">
        <v>0</v>
      </c>
      <c r="AA26" s="626"/>
      <c r="AB26" s="626"/>
      <c r="AC26" s="626"/>
      <c r="AD26" s="627">
        <v>3231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2627702</v>
      </c>
      <c r="CS26" s="624"/>
      <c r="CT26" s="624"/>
      <c r="CU26" s="624"/>
      <c r="CV26" s="624"/>
      <c r="CW26" s="624"/>
      <c r="CX26" s="624"/>
      <c r="CY26" s="625"/>
      <c r="CZ26" s="628">
        <v>8.6999999999999993</v>
      </c>
      <c r="DA26" s="654"/>
      <c r="DB26" s="654"/>
      <c r="DC26" s="658"/>
      <c r="DD26" s="632">
        <v>2514561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46973</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5063311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3520287</v>
      </c>
      <c r="CS27" s="656"/>
      <c r="CT27" s="656"/>
      <c r="CU27" s="656"/>
      <c r="CV27" s="656"/>
      <c r="CW27" s="656"/>
      <c r="CX27" s="656"/>
      <c r="CY27" s="657"/>
      <c r="CZ27" s="628">
        <v>11.6</v>
      </c>
      <c r="DA27" s="654"/>
      <c r="DB27" s="654"/>
      <c r="DC27" s="658"/>
      <c r="DD27" s="632">
        <v>1485381</v>
      </c>
      <c r="DE27" s="656"/>
      <c r="DF27" s="656"/>
      <c r="DG27" s="656"/>
      <c r="DH27" s="656"/>
      <c r="DI27" s="656"/>
      <c r="DJ27" s="656"/>
      <c r="DK27" s="657"/>
      <c r="DL27" s="632">
        <v>1023239</v>
      </c>
      <c r="DM27" s="656"/>
      <c r="DN27" s="656"/>
      <c r="DO27" s="656"/>
      <c r="DP27" s="656"/>
      <c r="DQ27" s="656"/>
      <c r="DR27" s="656"/>
      <c r="DS27" s="656"/>
      <c r="DT27" s="656"/>
      <c r="DU27" s="656"/>
      <c r="DV27" s="657"/>
      <c r="DW27" s="628">
        <v>5.7</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261492</v>
      </c>
      <c r="S28" s="624"/>
      <c r="T28" s="624"/>
      <c r="U28" s="624"/>
      <c r="V28" s="624"/>
      <c r="W28" s="624"/>
      <c r="X28" s="624"/>
      <c r="Y28" s="625"/>
      <c r="Z28" s="626">
        <v>0.8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3546310</v>
      </c>
      <c r="CS28" s="624"/>
      <c r="CT28" s="624"/>
      <c r="CU28" s="624"/>
      <c r="CV28" s="624"/>
      <c r="CW28" s="624"/>
      <c r="CX28" s="624"/>
      <c r="CY28" s="625"/>
      <c r="CZ28" s="628">
        <v>11.7</v>
      </c>
      <c r="DA28" s="654"/>
      <c r="DB28" s="654"/>
      <c r="DC28" s="658"/>
      <c r="DD28" s="632">
        <v>3510680</v>
      </c>
      <c r="DE28" s="624"/>
      <c r="DF28" s="624"/>
      <c r="DG28" s="624"/>
      <c r="DH28" s="624"/>
      <c r="DI28" s="624"/>
      <c r="DJ28" s="624"/>
      <c r="DK28" s="625"/>
      <c r="DL28" s="632">
        <v>3510680</v>
      </c>
      <c r="DM28" s="624"/>
      <c r="DN28" s="624"/>
      <c r="DO28" s="624"/>
      <c r="DP28" s="624"/>
      <c r="DQ28" s="624"/>
      <c r="DR28" s="624"/>
      <c r="DS28" s="624"/>
      <c r="DT28" s="624"/>
      <c r="DU28" s="624"/>
      <c r="DV28" s="625"/>
      <c r="DW28" s="628">
        <v>19.600000000000001</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205527</v>
      </c>
      <c r="S29" s="624"/>
      <c r="T29" s="624"/>
      <c r="U29" s="624"/>
      <c r="V29" s="624"/>
      <c r="W29" s="624"/>
      <c r="X29" s="624"/>
      <c r="Y29" s="625"/>
      <c r="Z29" s="626">
        <v>0.7</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3546310</v>
      </c>
      <c r="CS29" s="656"/>
      <c r="CT29" s="656"/>
      <c r="CU29" s="656"/>
      <c r="CV29" s="656"/>
      <c r="CW29" s="656"/>
      <c r="CX29" s="656"/>
      <c r="CY29" s="657"/>
      <c r="CZ29" s="628">
        <v>11.7</v>
      </c>
      <c r="DA29" s="654"/>
      <c r="DB29" s="654"/>
      <c r="DC29" s="658"/>
      <c r="DD29" s="632">
        <v>3510680</v>
      </c>
      <c r="DE29" s="656"/>
      <c r="DF29" s="656"/>
      <c r="DG29" s="656"/>
      <c r="DH29" s="656"/>
      <c r="DI29" s="656"/>
      <c r="DJ29" s="656"/>
      <c r="DK29" s="657"/>
      <c r="DL29" s="632">
        <v>3510680</v>
      </c>
      <c r="DM29" s="656"/>
      <c r="DN29" s="656"/>
      <c r="DO29" s="656"/>
      <c r="DP29" s="656"/>
      <c r="DQ29" s="656"/>
      <c r="DR29" s="656"/>
      <c r="DS29" s="656"/>
      <c r="DT29" s="656"/>
      <c r="DU29" s="656"/>
      <c r="DV29" s="657"/>
      <c r="DW29" s="628">
        <v>19.600000000000001</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3575230</v>
      </c>
      <c r="S30" s="624"/>
      <c r="T30" s="624"/>
      <c r="U30" s="624"/>
      <c r="V30" s="624"/>
      <c r="W30" s="624"/>
      <c r="X30" s="624"/>
      <c r="Y30" s="625"/>
      <c r="Z30" s="626">
        <v>11.3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3452811</v>
      </c>
      <c r="CS30" s="624"/>
      <c r="CT30" s="624"/>
      <c r="CU30" s="624"/>
      <c r="CV30" s="624"/>
      <c r="CW30" s="624"/>
      <c r="CX30" s="624"/>
      <c r="CY30" s="625"/>
      <c r="CZ30" s="628">
        <v>11.4</v>
      </c>
      <c r="DA30" s="654"/>
      <c r="DB30" s="654"/>
      <c r="DC30" s="658"/>
      <c r="DD30" s="632">
        <v>3419604</v>
      </c>
      <c r="DE30" s="624"/>
      <c r="DF30" s="624"/>
      <c r="DG30" s="624"/>
      <c r="DH30" s="624"/>
      <c r="DI30" s="624"/>
      <c r="DJ30" s="624"/>
      <c r="DK30" s="625"/>
      <c r="DL30" s="632">
        <v>3419604</v>
      </c>
      <c r="DM30" s="624"/>
      <c r="DN30" s="624"/>
      <c r="DO30" s="624"/>
      <c r="DP30" s="624"/>
      <c r="DQ30" s="624"/>
      <c r="DR30" s="624"/>
      <c r="DS30" s="624"/>
      <c r="DT30" s="624"/>
      <c r="DU30" s="624"/>
      <c r="DV30" s="625"/>
      <c r="DW30" s="628">
        <v>19.100000000000001</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98.5</v>
      </c>
      <c r="BH31" s="667"/>
      <c r="BI31" s="667"/>
      <c r="BJ31" s="667"/>
      <c r="BK31" s="667"/>
      <c r="BL31" s="667"/>
      <c r="BM31" s="618">
        <v>94.9</v>
      </c>
      <c r="BN31" s="667"/>
      <c r="BO31" s="667"/>
      <c r="BP31" s="667"/>
      <c r="BQ31" s="668"/>
      <c r="BR31" s="679">
        <v>98.5</v>
      </c>
      <c r="BS31" s="667"/>
      <c r="BT31" s="667"/>
      <c r="BU31" s="667"/>
      <c r="BV31" s="667"/>
      <c r="BW31" s="667"/>
      <c r="BX31" s="618">
        <v>95.1</v>
      </c>
      <c r="BY31" s="667"/>
      <c r="BZ31" s="667"/>
      <c r="CA31" s="667"/>
      <c r="CB31" s="668"/>
      <c r="CD31" s="661"/>
      <c r="CE31" s="662"/>
      <c r="CF31" s="620" t="s">
        <v>300</v>
      </c>
      <c r="CG31" s="621"/>
      <c r="CH31" s="621"/>
      <c r="CI31" s="621"/>
      <c r="CJ31" s="621"/>
      <c r="CK31" s="621"/>
      <c r="CL31" s="621"/>
      <c r="CM31" s="621"/>
      <c r="CN31" s="621"/>
      <c r="CO31" s="621"/>
      <c r="CP31" s="621"/>
      <c r="CQ31" s="622"/>
      <c r="CR31" s="623">
        <v>93499</v>
      </c>
      <c r="CS31" s="656"/>
      <c r="CT31" s="656"/>
      <c r="CU31" s="656"/>
      <c r="CV31" s="656"/>
      <c r="CW31" s="656"/>
      <c r="CX31" s="656"/>
      <c r="CY31" s="657"/>
      <c r="CZ31" s="628">
        <v>0.3</v>
      </c>
      <c r="DA31" s="654"/>
      <c r="DB31" s="654"/>
      <c r="DC31" s="658"/>
      <c r="DD31" s="632">
        <v>91076</v>
      </c>
      <c r="DE31" s="656"/>
      <c r="DF31" s="656"/>
      <c r="DG31" s="656"/>
      <c r="DH31" s="656"/>
      <c r="DI31" s="656"/>
      <c r="DJ31" s="656"/>
      <c r="DK31" s="657"/>
      <c r="DL31" s="632">
        <v>91076</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1789183</v>
      </c>
      <c r="S32" s="624"/>
      <c r="T32" s="624"/>
      <c r="U32" s="624"/>
      <c r="V32" s="624"/>
      <c r="W32" s="624"/>
      <c r="X32" s="624"/>
      <c r="Y32" s="625"/>
      <c r="Z32" s="626">
        <v>5.7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v>
      </c>
      <c r="BH32" s="656"/>
      <c r="BI32" s="656"/>
      <c r="BJ32" s="656"/>
      <c r="BK32" s="656"/>
      <c r="BL32" s="656"/>
      <c r="BM32" s="629">
        <v>96.5</v>
      </c>
      <c r="BN32" s="656"/>
      <c r="BO32" s="656"/>
      <c r="BP32" s="656"/>
      <c r="BQ32" s="678"/>
      <c r="BR32" s="680">
        <v>99</v>
      </c>
      <c r="BS32" s="656"/>
      <c r="BT32" s="656"/>
      <c r="BU32" s="656"/>
      <c r="BV32" s="656"/>
      <c r="BW32" s="656"/>
      <c r="BX32" s="629">
        <v>96.6</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159749</v>
      </c>
      <c r="S33" s="624"/>
      <c r="T33" s="624"/>
      <c r="U33" s="624"/>
      <c r="V33" s="624"/>
      <c r="W33" s="624"/>
      <c r="X33" s="624"/>
      <c r="Y33" s="625"/>
      <c r="Z33" s="626">
        <v>0.5</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97.9</v>
      </c>
      <c r="BH33" s="682"/>
      <c r="BI33" s="682"/>
      <c r="BJ33" s="682"/>
      <c r="BK33" s="682"/>
      <c r="BL33" s="682"/>
      <c r="BM33" s="683">
        <v>93.1</v>
      </c>
      <c r="BN33" s="682"/>
      <c r="BO33" s="682"/>
      <c r="BP33" s="682"/>
      <c r="BQ33" s="684"/>
      <c r="BR33" s="681">
        <v>97.9</v>
      </c>
      <c r="BS33" s="682"/>
      <c r="BT33" s="682"/>
      <c r="BU33" s="682"/>
      <c r="BV33" s="682"/>
      <c r="BW33" s="682"/>
      <c r="BX33" s="683">
        <v>93.4</v>
      </c>
      <c r="BY33" s="682"/>
      <c r="BZ33" s="682"/>
      <c r="CA33" s="682"/>
      <c r="CB33" s="684"/>
      <c r="CD33" s="620" t="s">
        <v>307</v>
      </c>
      <c r="CE33" s="621"/>
      <c r="CF33" s="621"/>
      <c r="CG33" s="621"/>
      <c r="CH33" s="621"/>
      <c r="CI33" s="621"/>
      <c r="CJ33" s="621"/>
      <c r="CK33" s="621"/>
      <c r="CL33" s="621"/>
      <c r="CM33" s="621"/>
      <c r="CN33" s="621"/>
      <c r="CO33" s="621"/>
      <c r="CP33" s="621"/>
      <c r="CQ33" s="622"/>
      <c r="CR33" s="623">
        <v>12865146</v>
      </c>
      <c r="CS33" s="656"/>
      <c r="CT33" s="656"/>
      <c r="CU33" s="656"/>
      <c r="CV33" s="656"/>
      <c r="CW33" s="656"/>
      <c r="CX33" s="656"/>
      <c r="CY33" s="657"/>
      <c r="CZ33" s="628">
        <v>42.4</v>
      </c>
      <c r="DA33" s="654"/>
      <c r="DB33" s="654"/>
      <c r="DC33" s="658"/>
      <c r="DD33" s="632">
        <v>10009470</v>
      </c>
      <c r="DE33" s="656"/>
      <c r="DF33" s="656"/>
      <c r="DG33" s="656"/>
      <c r="DH33" s="656"/>
      <c r="DI33" s="656"/>
      <c r="DJ33" s="656"/>
      <c r="DK33" s="657"/>
      <c r="DL33" s="632">
        <v>6813832</v>
      </c>
      <c r="DM33" s="656"/>
      <c r="DN33" s="656"/>
      <c r="DO33" s="656"/>
      <c r="DP33" s="656"/>
      <c r="DQ33" s="656"/>
      <c r="DR33" s="656"/>
      <c r="DS33" s="656"/>
      <c r="DT33" s="656"/>
      <c r="DU33" s="656"/>
      <c r="DV33" s="657"/>
      <c r="DW33" s="628">
        <v>38</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311123</v>
      </c>
      <c r="S34" s="624"/>
      <c r="T34" s="624"/>
      <c r="U34" s="624"/>
      <c r="V34" s="624"/>
      <c r="W34" s="624"/>
      <c r="X34" s="624"/>
      <c r="Y34" s="625"/>
      <c r="Z34" s="626">
        <v>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3986126</v>
      </c>
      <c r="CS34" s="624"/>
      <c r="CT34" s="624"/>
      <c r="CU34" s="624"/>
      <c r="CV34" s="624"/>
      <c r="CW34" s="624"/>
      <c r="CX34" s="624"/>
      <c r="CY34" s="625"/>
      <c r="CZ34" s="628">
        <v>13.1</v>
      </c>
      <c r="DA34" s="654"/>
      <c r="DB34" s="654"/>
      <c r="DC34" s="658"/>
      <c r="DD34" s="632">
        <v>2907983</v>
      </c>
      <c r="DE34" s="624"/>
      <c r="DF34" s="624"/>
      <c r="DG34" s="624"/>
      <c r="DH34" s="624"/>
      <c r="DI34" s="624"/>
      <c r="DJ34" s="624"/>
      <c r="DK34" s="625"/>
      <c r="DL34" s="632">
        <v>2491042</v>
      </c>
      <c r="DM34" s="624"/>
      <c r="DN34" s="624"/>
      <c r="DO34" s="624"/>
      <c r="DP34" s="624"/>
      <c r="DQ34" s="624"/>
      <c r="DR34" s="624"/>
      <c r="DS34" s="624"/>
      <c r="DT34" s="624"/>
      <c r="DU34" s="624"/>
      <c r="DV34" s="625"/>
      <c r="DW34" s="628">
        <v>13.9</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1007958</v>
      </c>
      <c r="S35" s="624"/>
      <c r="T35" s="624"/>
      <c r="U35" s="624"/>
      <c r="V35" s="624"/>
      <c r="W35" s="624"/>
      <c r="X35" s="624"/>
      <c r="Y35" s="625"/>
      <c r="Z35" s="626">
        <v>3.2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1009077</v>
      </c>
      <c r="CS35" s="656"/>
      <c r="CT35" s="656"/>
      <c r="CU35" s="656"/>
      <c r="CV35" s="656"/>
      <c r="CW35" s="656"/>
      <c r="CX35" s="656"/>
      <c r="CY35" s="657"/>
      <c r="CZ35" s="628">
        <v>3.3</v>
      </c>
      <c r="DA35" s="654"/>
      <c r="DB35" s="654"/>
      <c r="DC35" s="658"/>
      <c r="DD35" s="632">
        <v>913279</v>
      </c>
      <c r="DE35" s="656"/>
      <c r="DF35" s="656"/>
      <c r="DG35" s="656"/>
      <c r="DH35" s="656"/>
      <c r="DI35" s="656"/>
      <c r="DJ35" s="656"/>
      <c r="DK35" s="657"/>
      <c r="DL35" s="632">
        <v>545904</v>
      </c>
      <c r="DM35" s="656"/>
      <c r="DN35" s="656"/>
      <c r="DO35" s="656"/>
      <c r="DP35" s="656"/>
      <c r="DQ35" s="656"/>
      <c r="DR35" s="656"/>
      <c r="DS35" s="656"/>
      <c r="DT35" s="656"/>
      <c r="DU35" s="656"/>
      <c r="DV35" s="657"/>
      <c r="DW35" s="628">
        <v>3</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1487571</v>
      </c>
      <c r="S36" s="624"/>
      <c r="T36" s="624"/>
      <c r="U36" s="624"/>
      <c r="V36" s="624"/>
      <c r="W36" s="624"/>
      <c r="X36" s="624"/>
      <c r="Y36" s="625"/>
      <c r="Z36" s="626">
        <v>4.7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4845906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26561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4253168</v>
      </c>
      <c r="CS36" s="624"/>
      <c r="CT36" s="624"/>
      <c r="CU36" s="624"/>
      <c r="CV36" s="624"/>
      <c r="CW36" s="624"/>
      <c r="CX36" s="624"/>
      <c r="CY36" s="625"/>
      <c r="CZ36" s="628">
        <v>14</v>
      </c>
      <c r="DA36" s="654"/>
      <c r="DB36" s="654"/>
      <c r="DC36" s="658"/>
      <c r="DD36" s="632">
        <v>3539177</v>
      </c>
      <c r="DE36" s="624"/>
      <c r="DF36" s="624"/>
      <c r="DG36" s="624"/>
      <c r="DH36" s="624"/>
      <c r="DI36" s="624"/>
      <c r="DJ36" s="624"/>
      <c r="DK36" s="625"/>
      <c r="DL36" s="632">
        <v>2095744</v>
      </c>
      <c r="DM36" s="624"/>
      <c r="DN36" s="624"/>
      <c r="DO36" s="624"/>
      <c r="DP36" s="624"/>
      <c r="DQ36" s="624"/>
      <c r="DR36" s="624"/>
      <c r="DS36" s="624"/>
      <c r="DT36" s="624"/>
      <c r="DU36" s="624"/>
      <c r="DV36" s="625"/>
      <c r="DW36" s="628">
        <v>11.7</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706974</v>
      </c>
      <c r="S37" s="624"/>
      <c r="T37" s="624"/>
      <c r="U37" s="624"/>
      <c r="V37" s="624"/>
      <c r="W37" s="624"/>
      <c r="X37" s="624"/>
      <c r="Y37" s="625"/>
      <c r="Z37" s="626">
        <v>2.2000000000000002</v>
      </c>
      <c r="AA37" s="626"/>
      <c r="AB37" s="626"/>
      <c r="AC37" s="626"/>
      <c r="AD37" s="627">
        <v>2539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1299502</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-8942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2716</v>
      </c>
      <c r="CS37" s="656"/>
      <c r="CT37" s="656"/>
      <c r="CU37" s="656"/>
      <c r="CV37" s="656"/>
      <c r="CW37" s="656"/>
      <c r="CX37" s="656"/>
      <c r="CY37" s="657"/>
      <c r="CZ37" s="628">
        <v>0</v>
      </c>
      <c r="DA37" s="654"/>
      <c r="DB37" s="654"/>
      <c r="DC37" s="658"/>
      <c r="DD37" s="632">
        <v>2497</v>
      </c>
      <c r="DE37" s="656"/>
      <c r="DF37" s="656"/>
      <c r="DG37" s="656"/>
      <c r="DH37" s="656"/>
      <c r="DI37" s="656"/>
      <c r="DJ37" s="656"/>
      <c r="DK37" s="657"/>
      <c r="DL37" s="632">
        <v>2497</v>
      </c>
      <c r="DM37" s="656"/>
      <c r="DN37" s="656"/>
      <c r="DO37" s="656"/>
      <c r="DP37" s="656"/>
      <c r="DQ37" s="656"/>
      <c r="DR37" s="656"/>
      <c r="DS37" s="656"/>
      <c r="DT37" s="656"/>
      <c r="DU37" s="656"/>
      <c r="DV37" s="657"/>
      <c r="DW37" s="628">
        <v>0</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2918100</v>
      </c>
      <c r="S38" s="624"/>
      <c r="T38" s="624"/>
      <c r="U38" s="624"/>
      <c r="V38" s="624"/>
      <c r="W38" s="624"/>
      <c r="X38" s="624"/>
      <c r="Y38" s="625"/>
      <c r="Z38" s="626">
        <v>9.3000000000000007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785707</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5194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2028106</v>
      </c>
      <c r="CS38" s="624"/>
      <c r="CT38" s="624"/>
      <c r="CU38" s="624"/>
      <c r="CV38" s="624"/>
      <c r="CW38" s="624"/>
      <c r="CX38" s="624"/>
      <c r="CY38" s="625"/>
      <c r="CZ38" s="628">
        <v>6.7</v>
      </c>
      <c r="DA38" s="654"/>
      <c r="DB38" s="654"/>
      <c r="DC38" s="658"/>
      <c r="DD38" s="632">
        <v>1734306</v>
      </c>
      <c r="DE38" s="624"/>
      <c r="DF38" s="624"/>
      <c r="DG38" s="624"/>
      <c r="DH38" s="624"/>
      <c r="DI38" s="624"/>
      <c r="DJ38" s="624"/>
      <c r="DK38" s="625"/>
      <c r="DL38" s="632">
        <v>1681142</v>
      </c>
      <c r="DM38" s="624"/>
      <c r="DN38" s="624"/>
      <c r="DO38" s="624"/>
      <c r="DP38" s="624"/>
      <c r="DQ38" s="624"/>
      <c r="DR38" s="624"/>
      <c r="DS38" s="624"/>
      <c r="DT38" s="624"/>
      <c r="DU38" s="624"/>
      <c r="DV38" s="625"/>
      <c r="DW38" s="628">
        <v>9.4</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732591</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8227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742076</v>
      </c>
      <c r="CS39" s="656"/>
      <c r="CT39" s="656"/>
      <c r="CU39" s="656"/>
      <c r="CV39" s="656"/>
      <c r="CW39" s="656"/>
      <c r="CX39" s="656"/>
      <c r="CY39" s="657"/>
      <c r="CZ39" s="628">
        <v>2.4</v>
      </c>
      <c r="DA39" s="654"/>
      <c r="DB39" s="654"/>
      <c r="DC39" s="658"/>
      <c r="DD39" s="632">
        <v>141871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87300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161325</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846593</v>
      </c>
      <c r="CS40" s="624"/>
      <c r="CT40" s="624"/>
      <c r="CU40" s="624"/>
      <c r="CV40" s="624"/>
      <c r="CW40" s="624"/>
      <c r="CX40" s="624"/>
      <c r="CY40" s="625"/>
      <c r="CZ40" s="628">
        <v>2.8</v>
      </c>
      <c r="DA40" s="654"/>
      <c r="DB40" s="654"/>
      <c r="DC40" s="658"/>
      <c r="DD40" s="632">
        <v>772854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31508481</v>
      </c>
      <c r="S41" s="696"/>
      <c r="T41" s="696"/>
      <c r="U41" s="696"/>
      <c r="V41" s="696"/>
      <c r="W41" s="696"/>
      <c r="X41" s="696"/>
      <c r="Y41" s="700"/>
      <c r="Z41" s="701">
        <v>100</v>
      </c>
      <c r="AA41" s="701"/>
      <c r="AB41" s="701"/>
      <c r="AC41" s="701"/>
      <c r="AD41" s="702">
        <v>17861180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409854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1456927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378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5842783</v>
      </c>
      <c r="CS42" s="656"/>
      <c r="CT42" s="656"/>
      <c r="CU42" s="656"/>
      <c r="CV42" s="656"/>
      <c r="CW42" s="656"/>
      <c r="CX42" s="656"/>
      <c r="CY42" s="657"/>
      <c r="CZ42" s="628">
        <v>19.3</v>
      </c>
      <c r="DA42" s="654"/>
      <c r="DB42" s="654"/>
      <c r="DC42" s="658"/>
      <c r="DD42" s="632">
        <v>1450361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136949</v>
      </c>
      <c r="CS43" s="656"/>
      <c r="CT43" s="656"/>
      <c r="CU43" s="656"/>
      <c r="CV43" s="656"/>
      <c r="CW43" s="656"/>
      <c r="CX43" s="656"/>
      <c r="CY43" s="657"/>
      <c r="CZ43" s="628">
        <v>0.5</v>
      </c>
      <c r="DA43" s="654"/>
      <c r="DB43" s="654"/>
      <c r="DC43" s="658"/>
      <c r="DD43" s="632">
        <v>136949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5197352</v>
      </c>
      <c r="CS44" s="624"/>
      <c r="CT44" s="624"/>
      <c r="CU44" s="624"/>
      <c r="CV44" s="624"/>
      <c r="CW44" s="624"/>
      <c r="CX44" s="624"/>
      <c r="CY44" s="625"/>
      <c r="CZ44" s="628">
        <v>17.100000000000001</v>
      </c>
      <c r="DA44" s="629"/>
      <c r="DB44" s="629"/>
      <c r="DC44" s="635"/>
      <c r="DD44" s="632">
        <v>1300835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1718925</v>
      </c>
      <c r="CS45" s="656"/>
      <c r="CT45" s="656"/>
      <c r="CU45" s="656"/>
      <c r="CV45" s="656"/>
      <c r="CW45" s="656"/>
      <c r="CX45" s="656"/>
      <c r="CY45" s="657"/>
      <c r="CZ45" s="628">
        <v>5.7</v>
      </c>
      <c r="DA45" s="654"/>
      <c r="DB45" s="654"/>
      <c r="DC45" s="658"/>
      <c r="DD45" s="632">
        <v>124941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3214786</v>
      </c>
      <c r="CS46" s="624"/>
      <c r="CT46" s="624"/>
      <c r="CU46" s="624"/>
      <c r="CV46" s="624"/>
      <c r="CW46" s="624"/>
      <c r="CX46" s="624"/>
      <c r="CY46" s="625"/>
      <c r="CZ46" s="628">
        <v>10.6</v>
      </c>
      <c r="DA46" s="629"/>
      <c r="DB46" s="629"/>
      <c r="DC46" s="635"/>
      <c r="DD46" s="632">
        <v>1102960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645431</v>
      </c>
      <c r="CS47" s="656"/>
      <c r="CT47" s="656"/>
      <c r="CU47" s="656"/>
      <c r="CV47" s="656"/>
      <c r="CW47" s="656"/>
      <c r="CX47" s="656"/>
      <c r="CY47" s="657"/>
      <c r="CZ47" s="628">
        <v>2.1</v>
      </c>
      <c r="DA47" s="654"/>
      <c r="DB47" s="654"/>
      <c r="DC47" s="658"/>
      <c r="DD47" s="632">
        <v>149526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30322182</v>
      </c>
      <c r="CS49" s="682"/>
      <c r="CT49" s="682"/>
      <c r="CU49" s="682"/>
      <c r="CV49" s="682"/>
      <c r="CW49" s="682"/>
      <c r="CX49" s="682"/>
      <c r="CY49" s="711"/>
      <c r="CZ49" s="703">
        <v>100</v>
      </c>
      <c r="DA49" s="712"/>
      <c r="DB49" s="712"/>
      <c r="DC49" s="713"/>
      <c r="DD49" s="714">
        <v>20759672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PE5jpSExVJeyFuREAmVCwGZ20v8dX39rENtQL/SZQQ6KPobzOOf822wEgF2ZRtdbDx5fpcVwx3DtUjt7WFgiw==" saltValue="Np+t/kPSsBCOaBd9rAAz1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BG15" sqref="BG15"/>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31462</v>
      </c>
      <c r="R7" s="753"/>
      <c r="S7" s="753"/>
      <c r="T7" s="753"/>
      <c r="U7" s="753"/>
      <c r="V7" s="753">
        <v>30287</v>
      </c>
      <c r="W7" s="753"/>
      <c r="X7" s="753"/>
      <c r="Y7" s="753"/>
      <c r="Z7" s="753"/>
      <c r="AA7" s="753">
        <v>1175</v>
      </c>
      <c r="AB7" s="753"/>
      <c r="AC7" s="753"/>
      <c r="AD7" s="753"/>
      <c r="AE7" s="754"/>
      <c r="AF7" s="755">
        <v>1076</v>
      </c>
      <c r="AG7" s="756"/>
      <c r="AH7" s="756"/>
      <c r="AI7" s="756"/>
      <c r="AJ7" s="757"/>
      <c r="AK7" s="758">
        <v>1008</v>
      </c>
      <c r="AL7" s="759"/>
      <c r="AM7" s="759"/>
      <c r="AN7" s="759"/>
      <c r="AO7" s="759"/>
      <c r="AP7" s="759">
        <v>27765</v>
      </c>
      <c r="AQ7" s="759"/>
      <c r="AR7" s="759"/>
      <c r="AS7" s="759"/>
      <c r="AT7" s="759"/>
      <c r="AU7" s="760" t="s">
        <v>574</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556</v>
      </c>
      <c r="BT7" s="747"/>
      <c r="BU7" s="747"/>
      <c r="BV7" s="747"/>
      <c r="BW7" s="747"/>
      <c r="BX7" s="747"/>
      <c r="BY7" s="747"/>
      <c r="BZ7" s="747"/>
      <c r="CA7" s="747"/>
      <c r="CB7" s="747"/>
      <c r="CC7" s="747"/>
      <c r="CD7" s="747"/>
      <c r="CE7" s="747"/>
      <c r="CF7" s="747"/>
      <c r="CG7" s="762"/>
      <c r="CH7" s="743">
        <v>22</v>
      </c>
      <c r="CI7" s="744"/>
      <c r="CJ7" s="744"/>
      <c r="CK7" s="744"/>
      <c r="CL7" s="745"/>
      <c r="CM7" s="743">
        <v>220</v>
      </c>
      <c r="CN7" s="744"/>
      <c r="CO7" s="744"/>
      <c r="CP7" s="744"/>
      <c r="CQ7" s="745"/>
      <c r="CR7" s="743">
        <v>20</v>
      </c>
      <c r="CS7" s="744"/>
      <c r="CT7" s="744"/>
      <c r="CU7" s="744"/>
      <c r="CV7" s="745"/>
      <c r="CW7" s="743" t="s">
        <v>495</v>
      </c>
      <c r="CX7" s="744"/>
      <c r="CY7" s="744"/>
      <c r="CZ7" s="744"/>
      <c r="DA7" s="745"/>
      <c r="DB7" s="743" t="s">
        <v>495</v>
      </c>
      <c r="DC7" s="744"/>
      <c r="DD7" s="744"/>
      <c r="DE7" s="744"/>
      <c r="DF7" s="745"/>
      <c r="DG7" s="743" t="s">
        <v>495</v>
      </c>
      <c r="DH7" s="744"/>
      <c r="DI7" s="744"/>
      <c r="DJ7" s="744"/>
      <c r="DK7" s="745"/>
      <c r="DL7" s="743" t="s">
        <v>495</v>
      </c>
      <c r="DM7" s="744"/>
      <c r="DN7" s="744"/>
      <c r="DO7" s="744"/>
      <c r="DP7" s="745"/>
      <c r="DQ7" s="743" t="s">
        <v>495</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45</v>
      </c>
      <c r="R8" s="784"/>
      <c r="S8" s="784"/>
      <c r="T8" s="784"/>
      <c r="U8" s="784"/>
      <c r="V8" s="784">
        <v>34</v>
      </c>
      <c r="W8" s="784"/>
      <c r="X8" s="784"/>
      <c r="Y8" s="784"/>
      <c r="Z8" s="784"/>
      <c r="AA8" s="784">
        <v>12</v>
      </c>
      <c r="AB8" s="784"/>
      <c r="AC8" s="784"/>
      <c r="AD8" s="784"/>
      <c r="AE8" s="785"/>
      <c r="AF8" s="786">
        <v>12</v>
      </c>
      <c r="AG8" s="787"/>
      <c r="AH8" s="787"/>
      <c r="AI8" s="787"/>
      <c r="AJ8" s="788"/>
      <c r="AK8" s="769" t="s">
        <v>495</v>
      </c>
      <c r="AL8" s="770"/>
      <c r="AM8" s="770"/>
      <c r="AN8" s="770"/>
      <c r="AO8" s="770"/>
      <c r="AP8" s="770" t="s">
        <v>495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557</v>
      </c>
      <c r="BT8" s="774"/>
      <c r="BU8" s="774"/>
      <c r="BV8" s="774"/>
      <c r="BW8" s="774"/>
      <c r="BX8" s="774"/>
      <c r="BY8" s="774"/>
      <c r="BZ8" s="774"/>
      <c r="CA8" s="774"/>
      <c r="CB8" s="774"/>
      <c r="CC8" s="774"/>
      <c r="CD8" s="774"/>
      <c r="CE8" s="774"/>
      <c r="CF8" s="774"/>
      <c r="CG8" s="775"/>
      <c r="CH8" s="776">
        <v>-2</v>
      </c>
      <c r="CI8" s="777"/>
      <c r="CJ8" s="777"/>
      <c r="CK8" s="777"/>
      <c r="CL8" s="778"/>
      <c r="CM8" s="776">
        <v>109</v>
      </c>
      <c r="CN8" s="777"/>
      <c r="CO8" s="777"/>
      <c r="CP8" s="777"/>
      <c r="CQ8" s="778"/>
      <c r="CR8" s="776">
        <v>293</v>
      </c>
      <c r="CS8" s="777"/>
      <c r="CT8" s="777"/>
      <c r="CU8" s="777"/>
      <c r="CV8" s="778"/>
      <c r="CW8" s="776">
        <v>1</v>
      </c>
      <c r="CX8" s="777"/>
      <c r="CY8" s="777"/>
      <c r="CZ8" s="777"/>
      <c r="DA8" s="778"/>
      <c r="DB8" s="776" t="s">
        <v>495</v>
      </c>
      <c r="DC8" s="777"/>
      <c r="DD8" s="777"/>
      <c r="DE8" s="777"/>
      <c r="DF8" s="778"/>
      <c r="DG8" s="776" t="s">
        <v>495</v>
      </c>
      <c r="DH8" s="777"/>
      <c r="DI8" s="777"/>
      <c r="DJ8" s="777"/>
      <c r="DK8" s="778"/>
      <c r="DL8" s="776" t="s">
        <v>495</v>
      </c>
      <c r="DM8" s="777"/>
      <c r="DN8" s="777"/>
      <c r="DO8" s="777"/>
      <c r="DP8" s="778"/>
      <c r="DQ8" s="776" t="s">
        <v>495</v>
      </c>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1</v>
      </c>
      <c r="R9" s="784"/>
      <c r="S9" s="784"/>
      <c r="T9" s="784"/>
      <c r="U9" s="784"/>
      <c r="V9" s="784">
        <v>1</v>
      </c>
      <c r="W9" s="784"/>
      <c r="X9" s="784"/>
      <c r="Y9" s="784"/>
      <c r="Z9" s="784"/>
      <c r="AA9" s="784">
        <v>0</v>
      </c>
      <c r="AB9" s="784"/>
      <c r="AC9" s="784"/>
      <c r="AD9" s="784"/>
      <c r="AE9" s="785"/>
      <c r="AF9" s="786" t="s">
        <v>122</v>
      </c>
      <c r="AG9" s="787"/>
      <c r="AH9" s="787"/>
      <c r="AI9" s="787"/>
      <c r="AJ9" s="788"/>
      <c r="AK9" s="769" t="s">
        <v>495</v>
      </c>
      <c r="AL9" s="770"/>
      <c r="AM9" s="770"/>
      <c r="AN9" s="770"/>
      <c r="AO9" s="770"/>
      <c r="AP9" s="770" t="s">
        <v>495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558</v>
      </c>
      <c r="BT9" s="774"/>
      <c r="BU9" s="774"/>
      <c r="BV9" s="774"/>
      <c r="BW9" s="774"/>
      <c r="BX9" s="774"/>
      <c r="BY9" s="774"/>
      <c r="BZ9" s="774"/>
      <c r="CA9" s="774"/>
      <c r="CB9" s="774"/>
      <c r="CC9" s="774"/>
      <c r="CD9" s="774"/>
      <c r="CE9" s="774"/>
      <c r="CF9" s="774"/>
      <c r="CG9" s="775"/>
      <c r="CH9" s="776">
        <v>7</v>
      </c>
      <c r="CI9" s="777"/>
      <c r="CJ9" s="777"/>
      <c r="CK9" s="777"/>
      <c r="CL9" s="778"/>
      <c r="CM9" s="776">
        <v>-11</v>
      </c>
      <c r="CN9" s="777"/>
      <c r="CO9" s="777"/>
      <c r="CP9" s="777"/>
      <c r="CQ9" s="778"/>
      <c r="CR9" s="776">
        <v>9</v>
      </c>
      <c r="CS9" s="777"/>
      <c r="CT9" s="777"/>
      <c r="CU9" s="777"/>
      <c r="CV9" s="778"/>
      <c r="CW9" s="776" t="s">
        <v>495</v>
      </c>
      <c r="CX9" s="777"/>
      <c r="CY9" s="777"/>
      <c r="CZ9" s="777"/>
      <c r="DA9" s="778"/>
      <c r="DB9" s="776" t="s">
        <v>495</v>
      </c>
      <c r="DC9" s="777"/>
      <c r="DD9" s="777"/>
      <c r="DE9" s="777"/>
      <c r="DF9" s="778"/>
      <c r="DG9" s="776" t="s">
        <v>495</v>
      </c>
      <c r="DH9" s="777"/>
      <c r="DI9" s="777"/>
      <c r="DJ9" s="777"/>
      <c r="DK9" s="778"/>
      <c r="DL9" s="776" t="s">
        <v>495</v>
      </c>
      <c r="DM9" s="777"/>
      <c r="DN9" s="777"/>
      <c r="DO9" s="777"/>
      <c r="DP9" s="778"/>
      <c r="DQ9" s="776" t="s">
        <v>495</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559</v>
      </c>
      <c r="BT10" s="774"/>
      <c r="BU10" s="774"/>
      <c r="BV10" s="774"/>
      <c r="BW10" s="774"/>
      <c r="BX10" s="774"/>
      <c r="BY10" s="774"/>
      <c r="BZ10" s="774"/>
      <c r="CA10" s="774"/>
      <c r="CB10" s="774"/>
      <c r="CC10" s="774"/>
      <c r="CD10" s="774"/>
      <c r="CE10" s="774"/>
      <c r="CF10" s="774"/>
      <c r="CG10" s="775"/>
      <c r="CH10" s="776">
        <v>1</v>
      </c>
      <c r="CI10" s="777"/>
      <c r="CJ10" s="777"/>
      <c r="CK10" s="777"/>
      <c r="CL10" s="778"/>
      <c r="CM10" s="776">
        <v>31</v>
      </c>
      <c r="CN10" s="777"/>
      <c r="CO10" s="777"/>
      <c r="CP10" s="777"/>
      <c r="CQ10" s="778"/>
      <c r="CR10" s="776">
        <v>10</v>
      </c>
      <c r="CS10" s="777"/>
      <c r="CT10" s="777"/>
      <c r="CU10" s="777"/>
      <c r="CV10" s="778"/>
      <c r="CW10" s="776">
        <v>1</v>
      </c>
      <c r="CX10" s="777"/>
      <c r="CY10" s="777"/>
      <c r="CZ10" s="777"/>
      <c r="DA10" s="778"/>
      <c r="DB10" s="776" t="s">
        <v>495</v>
      </c>
      <c r="DC10" s="777"/>
      <c r="DD10" s="777"/>
      <c r="DE10" s="777"/>
      <c r="DF10" s="778"/>
      <c r="DG10" s="776" t="s">
        <v>495</v>
      </c>
      <c r="DH10" s="777"/>
      <c r="DI10" s="777"/>
      <c r="DJ10" s="777"/>
      <c r="DK10" s="778"/>
      <c r="DL10" s="776" t="s">
        <v>495</v>
      </c>
      <c r="DM10" s="777"/>
      <c r="DN10" s="777"/>
      <c r="DO10" s="777"/>
      <c r="DP10" s="778"/>
      <c r="DQ10" s="776" t="s">
        <v>495</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560</v>
      </c>
      <c r="BT11" s="774"/>
      <c r="BU11" s="774"/>
      <c r="BV11" s="774"/>
      <c r="BW11" s="774"/>
      <c r="BX11" s="774"/>
      <c r="BY11" s="774"/>
      <c r="BZ11" s="774"/>
      <c r="CA11" s="774"/>
      <c r="CB11" s="774"/>
      <c r="CC11" s="774"/>
      <c r="CD11" s="774"/>
      <c r="CE11" s="774"/>
      <c r="CF11" s="774"/>
      <c r="CG11" s="775"/>
      <c r="CH11" s="776">
        <v>57</v>
      </c>
      <c r="CI11" s="777"/>
      <c r="CJ11" s="777"/>
      <c r="CK11" s="777"/>
      <c r="CL11" s="778"/>
      <c r="CM11" s="776">
        <v>837</v>
      </c>
      <c r="CN11" s="777"/>
      <c r="CO11" s="777"/>
      <c r="CP11" s="777"/>
      <c r="CQ11" s="778"/>
      <c r="CR11" s="776">
        <v>30</v>
      </c>
      <c r="CS11" s="777"/>
      <c r="CT11" s="777"/>
      <c r="CU11" s="777"/>
      <c r="CV11" s="778"/>
      <c r="CW11" s="776" t="s">
        <v>495</v>
      </c>
      <c r="CX11" s="777"/>
      <c r="CY11" s="777"/>
      <c r="CZ11" s="777"/>
      <c r="DA11" s="778"/>
      <c r="DB11" s="776" t="s">
        <v>495</v>
      </c>
      <c r="DC11" s="777"/>
      <c r="DD11" s="777"/>
      <c r="DE11" s="777"/>
      <c r="DF11" s="778"/>
      <c r="DG11" s="776" t="s">
        <v>495</v>
      </c>
      <c r="DH11" s="777"/>
      <c r="DI11" s="777"/>
      <c r="DJ11" s="777"/>
      <c r="DK11" s="778"/>
      <c r="DL11" s="776" t="s">
        <v>495</v>
      </c>
      <c r="DM11" s="777"/>
      <c r="DN11" s="777"/>
      <c r="DO11" s="777"/>
      <c r="DP11" s="778"/>
      <c r="DQ11" s="776" t="s">
        <v>495</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561</v>
      </c>
      <c r="BT12" s="774"/>
      <c r="BU12" s="774"/>
      <c r="BV12" s="774"/>
      <c r="BW12" s="774"/>
      <c r="BX12" s="774"/>
      <c r="BY12" s="774"/>
      <c r="BZ12" s="774"/>
      <c r="CA12" s="774"/>
      <c r="CB12" s="774"/>
      <c r="CC12" s="774"/>
      <c r="CD12" s="774"/>
      <c r="CE12" s="774"/>
      <c r="CF12" s="774"/>
      <c r="CG12" s="775"/>
      <c r="CH12" s="776">
        <v>-3</v>
      </c>
      <c r="CI12" s="777"/>
      <c r="CJ12" s="777"/>
      <c r="CK12" s="777"/>
      <c r="CL12" s="778"/>
      <c r="CM12" s="776">
        <v>93</v>
      </c>
      <c r="CN12" s="777"/>
      <c r="CO12" s="777"/>
      <c r="CP12" s="777"/>
      <c r="CQ12" s="778"/>
      <c r="CR12" s="776">
        <v>38</v>
      </c>
      <c r="CS12" s="777"/>
      <c r="CT12" s="777"/>
      <c r="CU12" s="777"/>
      <c r="CV12" s="778"/>
      <c r="CW12" s="776" t="s">
        <v>495</v>
      </c>
      <c r="CX12" s="777"/>
      <c r="CY12" s="777"/>
      <c r="CZ12" s="777"/>
      <c r="DA12" s="778"/>
      <c r="DB12" s="776" t="s">
        <v>495</v>
      </c>
      <c r="DC12" s="777"/>
      <c r="DD12" s="777"/>
      <c r="DE12" s="777"/>
      <c r="DF12" s="778"/>
      <c r="DG12" s="776" t="s">
        <v>495</v>
      </c>
      <c r="DH12" s="777"/>
      <c r="DI12" s="777"/>
      <c r="DJ12" s="777"/>
      <c r="DK12" s="778"/>
      <c r="DL12" s="776" t="s">
        <v>495</v>
      </c>
      <c r="DM12" s="777"/>
      <c r="DN12" s="777"/>
      <c r="DO12" s="777"/>
      <c r="DP12" s="778"/>
      <c r="DQ12" s="776" t="s">
        <v>495</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562</v>
      </c>
      <c r="BT13" s="774"/>
      <c r="BU13" s="774"/>
      <c r="BV13" s="774"/>
      <c r="BW13" s="774"/>
      <c r="BX13" s="774"/>
      <c r="BY13" s="774"/>
      <c r="BZ13" s="774"/>
      <c r="CA13" s="774"/>
      <c r="CB13" s="774"/>
      <c r="CC13" s="774"/>
      <c r="CD13" s="774"/>
      <c r="CE13" s="774"/>
      <c r="CF13" s="774"/>
      <c r="CG13" s="775"/>
      <c r="CH13" s="776">
        <v>6</v>
      </c>
      <c r="CI13" s="777"/>
      <c r="CJ13" s="777"/>
      <c r="CK13" s="777"/>
      <c r="CL13" s="778"/>
      <c r="CM13" s="776">
        <v>81</v>
      </c>
      <c r="CN13" s="777"/>
      <c r="CO13" s="777"/>
      <c r="CP13" s="777"/>
      <c r="CQ13" s="778"/>
      <c r="CR13" s="776">
        <v>8</v>
      </c>
      <c r="CS13" s="777"/>
      <c r="CT13" s="777"/>
      <c r="CU13" s="777"/>
      <c r="CV13" s="778"/>
      <c r="CW13" s="776">
        <v>3</v>
      </c>
      <c r="CX13" s="777"/>
      <c r="CY13" s="777"/>
      <c r="CZ13" s="777"/>
      <c r="DA13" s="778"/>
      <c r="DB13" s="776" t="s">
        <v>495</v>
      </c>
      <c r="DC13" s="777"/>
      <c r="DD13" s="777"/>
      <c r="DE13" s="777"/>
      <c r="DF13" s="778"/>
      <c r="DG13" s="776" t="s">
        <v>495</v>
      </c>
      <c r="DH13" s="777"/>
      <c r="DI13" s="777"/>
      <c r="DJ13" s="777"/>
      <c r="DK13" s="778"/>
      <c r="DL13" s="776" t="s">
        <v>495</v>
      </c>
      <c r="DM13" s="777"/>
      <c r="DN13" s="777"/>
      <c r="DO13" s="777"/>
      <c r="DP13" s="778"/>
      <c r="DQ13" s="776" t="s">
        <v>495</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563</v>
      </c>
      <c r="BT14" s="774"/>
      <c r="BU14" s="774"/>
      <c r="BV14" s="774"/>
      <c r="BW14" s="774"/>
      <c r="BX14" s="774"/>
      <c r="BY14" s="774"/>
      <c r="BZ14" s="774"/>
      <c r="CA14" s="774"/>
      <c r="CB14" s="774"/>
      <c r="CC14" s="774"/>
      <c r="CD14" s="774"/>
      <c r="CE14" s="774"/>
      <c r="CF14" s="774"/>
      <c r="CG14" s="775"/>
      <c r="CH14" s="776">
        <v>10</v>
      </c>
      <c r="CI14" s="777"/>
      <c r="CJ14" s="777"/>
      <c r="CK14" s="777"/>
      <c r="CL14" s="778"/>
      <c r="CM14" s="776">
        <v>-30</v>
      </c>
      <c r="CN14" s="777"/>
      <c r="CO14" s="777"/>
      <c r="CP14" s="777"/>
      <c r="CQ14" s="778"/>
      <c r="CR14" s="776">
        <v>24</v>
      </c>
      <c r="CS14" s="777"/>
      <c r="CT14" s="777"/>
      <c r="CU14" s="777"/>
      <c r="CV14" s="778"/>
      <c r="CW14" s="776" t="s">
        <v>495</v>
      </c>
      <c r="CX14" s="777"/>
      <c r="CY14" s="777"/>
      <c r="CZ14" s="777"/>
      <c r="DA14" s="778"/>
      <c r="DB14" s="776" t="s">
        <v>495</v>
      </c>
      <c r="DC14" s="777"/>
      <c r="DD14" s="777"/>
      <c r="DE14" s="777"/>
      <c r="DF14" s="778"/>
      <c r="DG14" s="776" t="s">
        <v>495</v>
      </c>
      <c r="DH14" s="777"/>
      <c r="DI14" s="777"/>
      <c r="DJ14" s="777"/>
      <c r="DK14" s="778"/>
      <c r="DL14" s="776" t="s">
        <v>495</v>
      </c>
      <c r="DM14" s="777"/>
      <c r="DN14" s="777"/>
      <c r="DO14" s="777"/>
      <c r="DP14" s="778"/>
      <c r="DQ14" s="776" t="s">
        <v>495</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564</v>
      </c>
      <c r="BT15" s="774"/>
      <c r="BU15" s="774"/>
      <c r="BV15" s="774"/>
      <c r="BW15" s="774"/>
      <c r="BX15" s="774"/>
      <c r="BY15" s="774"/>
      <c r="BZ15" s="774"/>
      <c r="CA15" s="774"/>
      <c r="CB15" s="774"/>
      <c r="CC15" s="774"/>
      <c r="CD15" s="774"/>
      <c r="CE15" s="774"/>
      <c r="CF15" s="774"/>
      <c r="CG15" s="775"/>
      <c r="CH15" s="776">
        <v>5</v>
      </c>
      <c r="CI15" s="777"/>
      <c r="CJ15" s="777"/>
      <c r="CK15" s="777"/>
      <c r="CL15" s="778"/>
      <c r="CM15" s="776">
        <v>100</v>
      </c>
      <c r="CN15" s="777"/>
      <c r="CO15" s="777"/>
      <c r="CP15" s="777"/>
      <c r="CQ15" s="778"/>
      <c r="CR15" s="776">
        <v>5</v>
      </c>
      <c r="CS15" s="777"/>
      <c r="CT15" s="777"/>
      <c r="CU15" s="777"/>
      <c r="CV15" s="778"/>
      <c r="CW15" s="776">
        <v>27</v>
      </c>
      <c r="CX15" s="777"/>
      <c r="CY15" s="777"/>
      <c r="CZ15" s="777"/>
      <c r="DA15" s="778"/>
      <c r="DB15" s="776" t="s">
        <v>495</v>
      </c>
      <c r="DC15" s="777"/>
      <c r="DD15" s="777"/>
      <c r="DE15" s="777"/>
      <c r="DF15" s="778"/>
      <c r="DG15" s="776" t="s">
        <v>495</v>
      </c>
      <c r="DH15" s="777"/>
      <c r="DI15" s="777"/>
      <c r="DJ15" s="777"/>
      <c r="DK15" s="778"/>
      <c r="DL15" s="776" t="s">
        <v>495</v>
      </c>
      <c r="DM15" s="777"/>
      <c r="DN15" s="777"/>
      <c r="DO15" s="777"/>
      <c r="DP15" s="778"/>
      <c r="DQ15" s="776" t="s">
        <v>495</v>
      </c>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578</v>
      </c>
      <c r="BT16" s="774"/>
      <c r="BU16" s="774"/>
      <c r="BV16" s="774"/>
      <c r="BW16" s="774"/>
      <c r="BX16" s="774"/>
      <c r="BY16" s="774"/>
      <c r="BZ16" s="774"/>
      <c r="CA16" s="774"/>
      <c r="CB16" s="774"/>
      <c r="CC16" s="774"/>
      <c r="CD16" s="774"/>
      <c r="CE16" s="774"/>
      <c r="CF16" s="774"/>
      <c r="CG16" s="775"/>
      <c r="CH16" s="776">
        <v>0</v>
      </c>
      <c r="CI16" s="777"/>
      <c r="CJ16" s="777"/>
      <c r="CK16" s="777"/>
      <c r="CL16" s="778"/>
      <c r="CM16" s="776">
        <v>0</v>
      </c>
      <c r="CN16" s="777"/>
      <c r="CO16" s="777"/>
      <c r="CP16" s="777"/>
      <c r="CQ16" s="778"/>
      <c r="CR16" s="776">
        <v>3</v>
      </c>
      <c r="CS16" s="777"/>
      <c r="CT16" s="777"/>
      <c r="CU16" s="777"/>
      <c r="CV16" s="778"/>
      <c r="CW16" s="776" t="s">
        <v>495</v>
      </c>
      <c r="CX16" s="777"/>
      <c r="CY16" s="777"/>
      <c r="CZ16" s="777"/>
      <c r="DA16" s="778"/>
      <c r="DB16" s="776" t="s">
        <v>495</v>
      </c>
      <c r="DC16" s="777"/>
      <c r="DD16" s="777"/>
      <c r="DE16" s="777"/>
      <c r="DF16" s="778"/>
      <c r="DG16" s="776" t="s">
        <v>495</v>
      </c>
      <c r="DH16" s="777"/>
      <c r="DI16" s="777"/>
      <c r="DJ16" s="777"/>
      <c r="DK16" s="778"/>
      <c r="DL16" s="776" t="s">
        <v>495</v>
      </c>
      <c r="DM16" s="777"/>
      <c r="DN16" s="777"/>
      <c r="DO16" s="777"/>
      <c r="DP16" s="778"/>
      <c r="DQ16" s="776" t="s">
        <v>495</v>
      </c>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565</v>
      </c>
      <c r="BT17" s="774"/>
      <c r="BU17" s="774"/>
      <c r="BV17" s="774"/>
      <c r="BW17" s="774"/>
      <c r="BX17" s="774"/>
      <c r="BY17" s="774"/>
      <c r="BZ17" s="774"/>
      <c r="CA17" s="774"/>
      <c r="CB17" s="774"/>
      <c r="CC17" s="774"/>
      <c r="CD17" s="774"/>
      <c r="CE17" s="774"/>
      <c r="CF17" s="774"/>
      <c r="CG17" s="775"/>
      <c r="CH17" s="776">
        <v>-366</v>
      </c>
      <c r="CI17" s="777"/>
      <c r="CJ17" s="777"/>
      <c r="CK17" s="777"/>
      <c r="CL17" s="778"/>
      <c r="CM17" s="776">
        <v>293</v>
      </c>
      <c r="CN17" s="777"/>
      <c r="CO17" s="777"/>
      <c r="CP17" s="777"/>
      <c r="CQ17" s="778"/>
      <c r="CR17" s="776">
        <v>57</v>
      </c>
      <c r="CS17" s="777"/>
      <c r="CT17" s="777"/>
      <c r="CU17" s="777"/>
      <c r="CV17" s="778"/>
      <c r="CW17" s="776">
        <v>192</v>
      </c>
      <c r="CX17" s="777"/>
      <c r="CY17" s="777"/>
      <c r="CZ17" s="777"/>
      <c r="DA17" s="778"/>
      <c r="DB17" s="776" t="s">
        <v>495</v>
      </c>
      <c r="DC17" s="777"/>
      <c r="DD17" s="777"/>
      <c r="DE17" s="777"/>
      <c r="DF17" s="778"/>
      <c r="DG17" s="776" t="s">
        <v>495</v>
      </c>
      <c r="DH17" s="777"/>
      <c r="DI17" s="777"/>
      <c r="DJ17" s="777"/>
      <c r="DK17" s="778"/>
      <c r="DL17" s="776" t="s">
        <v>495</v>
      </c>
      <c r="DM17" s="777"/>
      <c r="DN17" s="777"/>
      <c r="DO17" s="777"/>
      <c r="DP17" s="778"/>
      <c r="DQ17" s="776" t="s">
        <v>495</v>
      </c>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31508</v>
      </c>
      <c r="R23" s="793"/>
      <c r="S23" s="793"/>
      <c r="T23" s="793"/>
      <c r="U23" s="793"/>
      <c r="V23" s="793">
        <v>30322</v>
      </c>
      <c r="W23" s="793"/>
      <c r="X23" s="793"/>
      <c r="Y23" s="793"/>
      <c r="Z23" s="793"/>
      <c r="AA23" s="793">
        <v>1186</v>
      </c>
      <c r="AB23" s="793"/>
      <c r="AC23" s="793"/>
      <c r="AD23" s="793"/>
      <c r="AE23" s="794"/>
      <c r="AF23" s="795">
        <v>1088</v>
      </c>
      <c r="AG23" s="793"/>
      <c r="AH23" s="793"/>
      <c r="AI23" s="793"/>
      <c r="AJ23" s="796"/>
      <c r="AK23" s="797"/>
      <c r="AL23" s="798"/>
      <c r="AM23" s="798"/>
      <c r="AN23" s="798"/>
      <c r="AO23" s="798"/>
      <c r="AP23" s="793">
        <v>27765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4554</v>
      </c>
      <c r="R28" s="823"/>
      <c r="S28" s="823"/>
      <c r="T28" s="823"/>
      <c r="U28" s="823"/>
      <c r="V28" s="823">
        <v>4528</v>
      </c>
      <c r="W28" s="823"/>
      <c r="X28" s="823"/>
      <c r="Y28" s="823"/>
      <c r="Z28" s="823"/>
      <c r="AA28" s="823">
        <v>27</v>
      </c>
      <c r="AB28" s="823"/>
      <c r="AC28" s="823"/>
      <c r="AD28" s="823"/>
      <c r="AE28" s="824"/>
      <c r="AF28" s="825">
        <v>27</v>
      </c>
      <c r="AG28" s="823"/>
      <c r="AH28" s="823"/>
      <c r="AI28" s="823"/>
      <c r="AJ28" s="826"/>
      <c r="AK28" s="827">
        <v>299</v>
      </c>
      <c r="AL28" s="828"/>
      <c r="AM28" s="828"/>
      <c r="AN28" s="828"/>
      <c r="AO28" s="828"/>
      <c r="AP28" s="828" t="s">
        <v>495</v>
      </c>
      <c r="AQ28" s="828"/>
      <c r="AR28" s="828"/>
      <c r="AS28" s="828"/>
      <c r="AT28" s="828"/>
      <c r="AU28" s="828" t="s">
        <v>495</v>
      </c>
      <c r="AV28" s="828"/>
      <c r="AW28" s="828"/>
      <c r="AX28" s="828"/>
      <c r="AY28" s="828"/>
      <c r="AZ28" s="829" t="s">
        <v>495</v>
      </c>
      <c r="BA28" s="829"/>
      <c r="BB28" s="829"/>
      <c r="BC28" s="829"/>
      <c r="BD28" s="829"/>
      <c r="BE28" s="820" t="s">
        <v>575</v>
      </c>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317</v>
      </c>
      <c r="R29" s="784"/>
      <c r="S29" s="784"/>
      <c r="T29" s="784"/>
      <c r="U29" s="784"/>
      <c r="V29" s="784">
        <v>289</v>
      </c>
      <c r="W29" s="784"/>
      <c r="X29" s="784"/>
      <c r="Y29" s="784"/>
      <c r="Z29" s="784"/>
      <c r="AA29" s="784">
        <v>28</v>
      </c>
      <c r="AB29" s="784"/>
      <c r="AC29" s="784"/>
      <c r="AD29" s="784"/>
      <c r="AE29" s="785"/>
      <c r="AF29" s="786">
        <v>28</v>
      </c>
      <c r="AG29" s="787"/>
      <c r="AH29" s="787"/>
      <c r="AI29" s="787"/>
      <c r="AJ29" s="788"/>
      <c r="AK29" s="834">
        <v>111</v>
      </c>
      <c r="AL29" s="830"/>
      <c r="AM29" s="830"/>
      <c r="AN29" s="830"/>
      <c r="AO29" s="830"/>
      <c r="AP29" s="830">
        <v>201</v>
      </c>
      <c r="AQ29" s="830"/>
      <c r="AR29" s="830"/>
      <c r="AS29" s="830"/>
      <c r="AT29" s="830"/>
      <c r="AU29" s="830">
        <v>76</v>
      </c>
      <c r="AV29" s="830"/>
      <c r="AW29" s="830"/>
      <c r="AX29" s="830"/>
      <c r="AY29" s="830"/>
      <c r="AZ29" s="831" t="s">
        <v>495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4882</v>
      </c>
      <c r="R30" s="784"/>
      <c r="S30" s="784"/>
      <c r="T30" s="784"/>
      <c r="U30" s="784"/>
      <c r="V30" s="784">
        <v>4662</v>
      </c>
      <c r="W30" s="784"/>
      <c r="X30" s="784"/>
      <c r="Y30" s="784"/>
      <c r="Z30" s="784"/>
      <c r="AA30" s="784">
        <v>220</v>
      </c>
      <c r="AB30" s="784"/>
      <c r="AC30" s="784"/>
      <c r="AD30" s="784"/>
      <c r="AE30" s="785"/>
      <c r="AF30" s="786">
        <v>220</v>
      </c>
      <c r="AG30" s="787"/>
      <c r="AH30" s="787"/>
      <c r="AI30" s="787"/>
      <c r="AJ30" s="788"/>
      <c r="AK30" s="834">
        <v>668</v>
      </c>
      <c r="AL30" s="830"/>
      <c r="AM30" s="830"/>
      <c r="AN30" s="830"/>
      <c r="AO30" s="830"/>
      <c r="AP30" s="830" t="s">
        <v>495</v>
      </c>
      <c r="AQ30" s="830"/>
      <c r="AR30" s="830"/>
      <c r="AS30" s="830"/>
      <c r="AT30" s="830"/>
      <c r="AU30" s="830" t="s">
        <v>495</v>
      </c>
      <c r="AV30" s="830"/>
      <c r="AW30" s="830"/>
      <c r="AX30" s="830"/>
      <c r="AY30" s="830"/>
      <c r="AZ30" s="831" t="s">
        <v>495</v>
      </c>
      <c r="BA30" s="831"/>
      <c r="BB30" s="831"/>
      <c r="BC30" s="831"/>
      <c r="BD30" s="831"/>
      <c r="BE30" s="832" t="s">
        <v>576</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712</v>
      </c>
      <c r="R31" s="784"/>
      <c r="S31" s="784"/>
      <c r="T31" s="784"/>
      <c r="U31" s="784"/>
      <c r="V31" s="784">
        <v>700</v>
      </c>
      <c r="W31" s="784"/>
      <c r="X31" s="784"/>
      <c r="Y31" s="784"/>
      <c r="Z31" s="784"/>
      <c r="AA31" s="784">
        <v>12</v>
      </c>
      <c r="AB31" s="784"/>
      <c r="AC31" s="784"/>
      <c r="AD31" s="784"/>
      <c r="AE31" s="785"/>
      <c r="AF31" s="786">
        <v>12</v>
      </c>
      <c r="AG31" s="787"/>
      <c r="AH31" s="787"/>
      <c r="AI31" s="787"/>
      <c r="AJ31" s="788"/>
      <c r="AK31" s="834">
        <v>167</v>
      </c>
      <c r="AL31" s="830"/>
      <c r="AM31" s="830"/>
      <c r="AN31" s="830"/>
      <c r="AO31" s="830"/>
      <c r="AP31" s="830" t="s">
        <v>495</v>
      </c>
      <c r="AQ31" s="830"/>
      <c r="AR31" s="830"/>
      <c r="AS31" s="830"/>
      <c r="AT31" s="830"/>
      <c r="AU31" s="830" t="s">
        <v>495</v>
      </c>
      <c r="AV31" s="830"/>
      <c r="AW31" s="830"/>
      <c r="AX31" s="830"/>
      <c r="AY31" s="830"/>
      <c r="AZ31" s="831" t="s">
        <v>495</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751</v>
      </c>
      <c r="R32" s="784"/>
      <c r="S32" s="784"/>
      <c r="T32" s="784"/>
      <c r="U32" s="784"/>
      <c r="V32" s="784">
        <v>728</v>
      </c>
      <c r="W32" s="784"/>
      <c r="X32" s="784"/>
      <c r="Y32" s="784"/>
      <c r="Z32" s="784"/>
      <c r="AA32" s="784">
        <v>22</v>
      </c>
      <c r="AB32" s="784"/>
      <c r="AC32" s="784"/>
      <c r="AD32" s="784"/>
      <c r="AE32" s="785"/>
      <c r="AF32" s="786">
        <v>22</v>
      </c>
      <c r="AG32" s="787"/>
      <c r="AH32" s="787"/>
      <c r="AI32" s="787"/>
      <c r="AJ32" s="788"/>
      <c r="AK32" s="834">
        <v>161</v>
      </c>
      <c r="AL32" s="830"/>
      <c r="AM32" s="830"/>
      <c r="AN32" s="830"/>
      <c r="AO32" s="830"/>
      <c r="AP32" s="830">
        <v>101</v>
      </c>
      <c r="AQ32" s="830"/>
      <c r="AR32" s="830"/>
      <c r="AS32" s="830"/>
      <c r="AT32" s="830"/>
      <c r="AU32" s="830">
        <v>20</v>
      </c>
      <c r="AV32" s="830"/>
      <c r="AW32" s="830"/>
      <c r="AX32" s="830"/>
      <c r="AY32" s="830"/>
      <c r="AZ32" s="831" t="s">
        <v>495</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5</v>
      </c>
      <c r="R33" s="784"/>
      <c r="S33" s="784"/>
      <c r="T33" s="784"/>
      <c r="U33" s="784"/>
      <c r="V33" s="784">
        <v>5</v>
      </c>
      <c r="W33" s="784"/>
      <c r="X33" s="784"/>
      <c r="Y33" s="784"/>
      <c r="Z33" s="784"/>
      <c r="AA33" s="784" t="s">
        <v>495</v>
      </c>
      <c r="AB33" s="784"/>
      <c r="AC33" s="784"/>
      <c r="AD33" s="784"/>
      <c r="AE33" s="785"/>
      <c r="AF33" s="786" t="s">
        <v>122</v>
      </c>
      <c r="AG33" s="787"/>
      <c r="AH33" s="787"/>
      <c r="AI33" s="787"/>
      <c r="AJ33" s="788"/>
      <c r="AK33" s="834" t="s">
        <v>577</v>
      </c>
      <c r="AL33" s="830"/>
      <c r="AM33" s="830"/>
      <c r="AN33" s="830"/>
      <c r="AO33" s="830"/>
      <c r="AP33" s="830" t="s">
        <v>495</v>
      </c>
      <c r="AQ33" s="830"/>
      <c r="AR33" s="830"/>
      <c r="AS33" s="830"/>
      <c r="AT33" s="830"/>
      <c r="AU33" s="830" t="s">
        <v>495</v>
      </c>
      <c r="AV33" s="830"/>
      <c r="AW33" s="830"/>
      <c r="AX33" s="830"/>
      <c r="AY33" s="830"/>
      <c r="AZ33" s="831" t="s">
        <v>495</v>
      </c>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1273</v>
      </c>
      <c r="R34" s="784"/>
      <c r="S34" s="784"/>
      <c r="T34" s="784"/>
      <c r="U34" s="784"/>
      <c r="V34" s="784">
        <v>1223</v>
      </c>
      <c r="W34" s="784"/>
      <c r="X34" s="784"/>
      <c r="Y34" s="784"/>
      <c r="Z34" s="784"/>
      <c r="AA34" s="784">
        <v>50</v>
      </c>
      <c r="AB34" s="784"/>
      <c r="AC34" s="784"/>
      <c r="AD34" s="784"/>
      <c r="AE34" s="785"/>
      <c r="AF34" s="786">
        <v>1410</v>
      </c>
      <c r="AG34" s="787"/>
      <c r="AH34" s="787"/>
      <c r="AI34" s="787"/>
      <c r="AJ34" s="788"/>
      <c r="AK34" s="834">
        <v>733</v>
      </c>
      <c r="AL34" s="830"/>
      <c r="AM34" s="830"/>
      <c r="AN34" s="830"/>
      <c r="AO34" s="830"/>
      <c r="AP34" s="830">
        <v>5601</v>
      </c>
      <c r="AQ34" s="830"/>
      <c r="AR34" s="830"/>
      <c r="AS34" s="830"/>
      <c r="AT34" s="830"/>
      <c r="AU34" s="830">
        <v>4303</v>
      </c>
      <c r="AV34" s="830"/>
      <c r="AW34" s="830"/>
      <c r="AX34" s="830"/>
      <c r="AY34" s="830"/>
      <c r="AZ34" s="831" t="s">
        <v>495</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398</v>
      </c>
      <c r="C35" s="781"/>
      <c r="D35" s="781"/>
      <c r="E35" s="781"/>
      <c r="F35" s="781"/>
      <c r="G35" s="781"/>
      <c r="H35" s="781"/>
      <c r="I35" s="781"/>
      <c r="J35" s="781"/>
      <c r="K35" s="781"/>
      <c r="L35" s="781"/>
      <c r="M35" s="781"/>
      <c r="N35" s="781"/>
      <c r="O35" s="781"/>
      <c r="P35" s="782"/>
      <c r="Q35" s="783">
        <v>2327</v>
      </c>
      <c r="R35" s="784"/>
      <c r="S35" s="784"/>
      <c r="T35" s="784"/>
      <c r="U35" s="784"/>
      <c r="V35" s="784">
        <v>2278</v>
      </c>
      <c r="W35" s="784"/>
      <c r="X35" s="784"/>
      <c r="Y35" s="784"/>
      <c r="Z35" s="784"/>
      <c r="AA35" s="784">
        <v>49</v>
      </c>
      <c r="AB35" s="784"/>
      <c r="AC35" s="784"/>
      <c r="AD35" s="784"/>
      <c r="AE35" s="785"/>
      <c r="AF35" s="786">
        <v>226</v>
      </c>
      <c r="AG35" s="787"/>
      <c r="AH35" s="787"/>
      <c r="AI35" s="787"/>
      <c r="AJ35" s="788"/>
      <c r="AK35" s="834">
        <v>1305</v>
      </c>
      <c r="AL35" s="830"/>
      <c r="AM35" s="830"/>
      <c r="AN35" s="830"/>
      <c r="AO35" s="830"/>
      <c r="AP35" s="830">
        <v>12137</v>
      </c>
      <c r="AQ35" s="830"/>
      <c r="AR35" s="830"/>
      <c r="AS35" s="830"/>
      <c r="AT35" s="830"/>
      <c r="AU35" s="830">
        <v>10171</v>
      </c>
      <c r="AV35" s="830"/>
      <c r="AW35" s="830"/>
      <c r="AX35" s="830"/>
      <c r="AY35" s="830"/>
      <c r="AZ35" s="831" t="s">
        <v>495</v>
      </c>
      <c r="BA35" s="831"/>
      <c r="BB35" s="831"/>
      <c r="BC35" s="831"/>
      <c r="BD35" s="831"/>
      <c r="BE35" s="832" t="s">
        <v>397</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399</v>
      </c>
      <c r="C36" s="781"/>
      <c r="D36" s="781"/>
      <c r="E36" s="781"/>
      <c r="F36" s="781"/>
      <c r="G36" s="781"/>
      <c r="H36" s="781"/>
      <c r="I36" s="781"/>
      <c r="J36" s="781"/>
      <c r="K36" s="781"/>
      <c r="L36" s="781"/>
      <c r="M36" s="781"/>
      <c r="N36" s="781"/>
      <c r="O36" s="781"/>
      <c r="P36" s="782"/>
      <c r="Q36" s="783">
        <v>3966</v>
      </c>
      <c r="R36" s="784"/>
      <c r="S36" s="784"/>
      <c r="T36" s="784"/>
      <c r="U36" s="784"/>
      <c r="V36" s="784">
        <v>4366</v>
      </c>
      <c r="W36" s="784"/>
      <c r="X36" s="784"/>
      <c r="Y36" s="784"/>
      <c r="Z36" s="784"/>
      <c r="AA36" s="784">
        <v>-400</v>
      </c>
      <c r="AB36" s="784"/>
      <c r="AC36" s="784"/>
      <c r="AD36" s="784"/>
      <c r="AE36" s="785"/>
      <c r="AF36" s="786" t="s">
        <v>122</v>
      </c>
      <c r="AG36" s="787"/>
      <c r="AH36" s="787"/>
      <c r="AI36" s="787"/>
      <c r="AJ36" s="788"/>
      <c r="AK36" s="834">
        <v>786</v>
      </c>
      <c r="AL36" s="830"/>
      <c r="AM36" s="830"/>
      <c r="AN36" s="830"/>
      <c r="AO36" s="830"/>
      <c r="AP36" s="830">
        <v>4183</v>
      </c>
      <c r="AQ36" s="830"/>
      <c r="AR36" s="830"/>
      <c r="AS36" s="830"/>
      <c r="AT36" s="830"/>
      <c r="AU36" s="830">
        <v>2280</v>
      </c>
      <c r="AV36" s="830"/>
      <c r="AW36" s="830"/>
      <c r="AX36" s="830"/>
      <c r="AY36" s="830"/>
      <c r="AZ36" s="831" t="s">
        <v>495</v>
      </c>
      <c r="BA36" s="831"/>
      <c r="BB36" s="831"/>
      <c r="BC36" s="831"/>
      <c r="BD36" s="831"/>
      <c r="BE36" s="832" t="s">
        <v>397</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400</v>
      </c>
      <c r="C37" s="781"/>
      <c r="D37" s="781"/>
      <c r="E37" s="781"/>
      <c r="F37" s="781"/>
      <c r="G37" s="781"/>
      <c r="H37" s="781"/>
      <c r="I37" s="781"/>
      <c r="J37" s="781"/>
      <c r="K37" s="781"/>
      <c r="L37" s="781"/>
      <c r="M37" s="781"/>
      <c r="N37" s="781"/>
      <c r="O37" s="781"/>
      <c r="P37" s="782"/>
      <c r="Q37" s="783">
        <v>55</v>
      </c>
      <c r="R37" s="784"/>
      <c r="S37" s="784"/>
      <c r="T37" s="784"/>
      <c r="U37" s="784"/>
      <c r="V37" s="784">
        <v>55</v>
      </c>
      <c r="W37" s="784"/>
      <c r="X37" s="784"/>
      <c r="Y37" s="784"/>
      <c r="Z37" s="784"/>
      <c r="AA37" s="784" t="s">
        <v>577</v>
      </c>
      <c r="AB37" s="784"/>
      <c r="AC37" s="784"/>
      <c r="AD37" s="784"/>
      <c r="AE37" s="785"/>
      <c r="AF37" s="786" t="s">
        <v>122</v>
      </c>
      <c r="AG37" s="787"/>
      <c r="AH37" s="787"/>
      <c r="AI37" s="787"/>
      <c r="AJ37" s="788"/>
      <c r="AK37" s="834" t="s">
        <v>577</v>
      </c>
      <c r="AL37" s="830"/>
      <c r="AM37" s="830"/>
      <c r="AN37" s="830"/>
      <c r="AO37" s="830"/>
      <c r="AP37" s="830" t="s">
        <v>495</v>
      </c>
      <c r="AQ37" s="830"/>
      <c r="AR37" s="830"/>
      <c r="AS37" s="830"/>
      <c r="AT37" s="830"/>
      <c r="AU37" s="830" t="s">
        <v>495</v>
      </c>
      <c r="AV37" s="830"/>
      <c r="AW37" s="830"/>
      <c r="AX37" s="830"/>
      <c r="AY37" s="830"/>
      <c r="AZ37" s="831" t="s">
        <v>495</v>
      </c>
      <c r="BA37" s="831"/>
      <c r="BB37" s="831"/>
      <c r="BC37" s="831"/>
      <c r="BD37" s="831"/>
      <c r="BE37" s="832" t="s">
        <v>401</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t="s">
        <v>402</v>
      </c>
      <c r="C38" s="781"/>
      <c r="D38" s="781"/>
      <c r="E38" s="781"/>
      <c r="F38" s="781"/>
      <c r="G38" s="781"/>
      <c r="H38" s="781"/>
      <c r="I38" s="781"/>
      <c r="J38" s="781"/>
      <c r="K38" s="781"/>
      <c r="L38" s="781"/>
      <c r="M38" s="781"/>
      <c r="N38" s="781"/>
      <c r="O38" s="781"/>
      <c r="P38" s="782"/>
      <c r="Q38" s="783">
        <v>59</v>
      </c>
      <c r="R38" s="784"/>
      <c r="S38" s="784"/>
      <c r="T38" s="784"/>
      <c r="U38" s="784"/>
      <c r="V38" s="784">
        <v>0</v>
      </c>
      <c r="W38" s="784"/>
      <c r="X38" s="784"/>
      <c r="Y38" s="784"/>
      <c r="Z38" s="784"/>
      <c r="AA38" s="784" t="s">
        <v>577</v>
      </c>
      <c r="AB38" s="784"/>
      <c r="AC38" s="784"/>
      <c r="AD38" s="784"/>
      <c r="AE38" s="785"/>
      <c r="AF38" s="786" t="s">
        <v>122</v>
      </c>
      <c r="AG38" s="787"/>
      <c r="AH38" s="787"/>
      <c r="AI38" s="787"/>
      <c r="AJ38" s="788"/>
      <c r="AK38" s="834" t="s">
        <v>577</v>
      </c>
      <c r="AL38" s="830"/>
      <c r="AM38" s="830"/>
      <c r="AN38" s="830"/>
      <c r="AO38" s="830"/>
      <c r="AP38" s="830" t="s">
        <v>495</v>
      </c>
      <c r="AQ38" s="830"/>
      <c r="AR38" s="830"/>
      <c r="AS38" s="830"/>
      <c r="AT38" s="830"/>
      <c r="AU38" s="830" t="s">
        <v>495</v>
      </c>
      <c r="AV38" s="830"/>
      <c r="AW38" s="830"/>
      <c r="AX38" s="830"/>
      <c r="AY38" s="830"/>
      <c r="AZ38" s="831" t="s">
        <v>495</v>
      </c>
      <c r="BA38" s="831"/>
      <c r="BB38" s="831"/>
      <c r="BC38" s="831"/>
      <c r="BD38" s="831"/>
      <c r="BE38" s="832" t="s">
        <v>401</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404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1945</v>
      </c>
      <c r="AG63" s="844"/>
      <c r="AH63" s="844"/>
      <c r="AI63" s="844"/>
      <c r="AJ63" s="845"/>
      <c r="AK63" s="846"/>
      <c r="AL63" s="841"/>
      <c r="AM63" s="841"/>
      <c r="AN63" s="841"/>
      <c r="AO63" s="841"/>
      <c r="AP63" s="844">
        <v>22223</v>
      </c>
      <c r="AQ63" s="844"/>
      <c r="AR63" s="844"/>
      <c r="AS63" s="844"/>
      <c r="AT63" s="844"/>
      <c r="AU63" s="844">
        <v>16851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406</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566</v>
      </c>
      <c r="C68" s="870"/>
      <c r="D68" s="870"/>
      <c r="E68" s="870"/>
      <c r="F68" s="870"/>
      <c r="G68" s="870"/>
      <c r="H68" s="870"/>
      <c r="I68" s="870"/>
      <c r="J68" s="870"/>
      <c r="K68" s="870"/>
      <c r="L68" s="870"/>
      <c r="M68" s="870"/>
      <c r="N68" s="870"/>
      <c r="O68" s="870"/>
      <c r="P68" s="871"/>
      <c r="Q68" s="872">
        <v>5949</v>
      </c>
      <c r="R68" s="866"/>
      <c r="S68" s="866"/>
      <c r="T68" s="866"/>
      <c r="U68" s="866"/>
      <c r="V68" s="866">
        <v>4240</v>
      </c>
      <c r="W68" s="866"/>
      <c r="X68" s="866"/>
      <c r="Y68" s="866"/>
      <c r="Z68" s="866"/>
      <c r="AA68" s="866">
        <v>1709</v>
      </c>
      <c r="AB68" s="866"/>
      <c r="AC68" s="866"/>
      <c r="AD68" s="866"/>
      <c r="AE68" s="866"/>
      <c r="AF68" s="866">
        <v>1709</v>
      </c>
      <c r="AG68" s="866"/>
      <c r="AH68" s="866"/>
      <c r="AI68" s="866"/>
      <c r="AJ68" s="866"/>
      <c r="AK68" s="866" t="s">
        <v>495</v>
      </c>
      <c r="AL68" s="866"/>
      <c r="AM68" s="866"/>
      <c r="AN68" s="866"/>
      <c r="AO68" s="866"/>
      <c r="AP68" s="866" t="s">
        <v>495</v>
      </c>
      <c r="AQ68" s="866"/>
      <c r="AR68" s="866"/>
      <c r="AS68" s="866"/>
      <c r="AT68" s="866"/>
      <c r="AU68" s="866" t="s">
        <v>495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567</v>
      </c>
      <c r="C69" s="874"/>
      <c r="D69" s="874"/>
      <c r="E69" s="874"/>
      <c r="F69" s="874"/>
      <c r="G69" s="874"/>
      <c r="H69" s="874"/>
      <c r="I69" s="874"/>
      <c r="J69" s="874"/>
      <c r="K69" s="874"/>
      <c r="L69" s="874"/>
      <c r="M69" s="874"/>
      <c r="N69" s="874"/>
      <c r="O69" s="874"/>
      <c r="P69" s="875"/>
      <c r="Q69" s="876">
        <v>63</v>
      </c>
      <c r="R69" s="830"/>
      <c r="S69" s="830"/>
      <c r="T69" s="830"/>
      <c r="U69" s="830"/>
      <c r="V69" s="830">
        <v>57</v>
      </c>
      <c r="W69" s="830"/>
      <c r="X69" s="830"/>
      <c r="Y69" s="830"/>
      <c r="Z69" s="830"/>
      <c r="AA69" s="830">
        <v>6</v>
      </c>
      <c r="AB69" s="830"/>
      <c r="AC69" s="830"/>
      <c r="AD69" s="830"/>
      <c r="AE69" s="830"/>
      <c r="AF69" s="830">
        <v>6</v>
      </c>
      <c r="AG69" s="830"/>
      <c r="AH69" s="830"/>
      <c r="AI69" s="830"/>
      <c r="AJ69" s="830"/>
      <c r="AK69" s="830" t="s">
        <v>495</v>
      </c>
      <c r="AL69" s="830"/>
      <c r="AM69" s="830"/>
      <c r="AN69" s="830"/>
      <c r="AO69" s="830"/>
      <c r="AP69" s="830" t="s">
        <v>495</v>
      </c>
      <c r="AQ69" s="830"/>
      <c r="AR69" s="830"/>
      <c r="AS69" s="830"/>
      <c r="AT69" s="830"/>
      <c r="AU69" s="830" t="s">
        <v>495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568</v>
      </c>
      <c r="C70" s="874"/>
      <c r="D70" s="874"/>
      <c r="E70" s="874"/>
      <c r="F70" s="874"/>
      <c r="G70" s="874"/>
      <c r="H70" s="874"/>
      <c r="I70" s="874"/>
      <c r="J70" s="874"/>
      <c r="K70" s="874"/>
      <c r="L70" s="874"/>
      <c r="M70" s="874"/>
      <c r="N70" s="874"/>
      <c r="O70" s="874"/>
      <c r="P70" s="875"/>
      <c r="Q70" s="876">
        <v>264</v>
      </c>
      <c r="R70" s="830"/>
      <c r="S70" s="830"/>
      <c r="T70" s="830"/>
      <c r="U70" s="830"/>
      <c r="V70" s="830">
        <v>227</v>
      </c>
      <c r="W70" s="830"/>
      <c r="X70" s="830"/>
      <c r="Y70" s="830"/>
      <c r="Z70" s="830"/>
      <c r="AA70" s="830">
        <v>37</v>
      </c>
      <c r="AB70" s="830"/>
      <c r="AC70" s="830"/>
      <c r="AD70" s="830"/>
      <c r="AE70" s="830"/>
      <c r="AF70" s="830">
        <v>37</v>
      </c>
      <c r="AG70" s="830"/>
      <c r="AH70" s="830"/>
      <c r="AI70" s="830"/>
      <c r="AJ70" s="830"/>
      <c r="AK70" s="830" t="s">
        <v>495</v>
      </c>
      <c r="AL70" s="830"/>
      <c r="AM70" s="830"/>
      <c r="AN70" s="830"/>
      <c r="AO70" s="830"/>
      <c r="AP70" s="830" t="s">
        <v>495</v>
      </c>
      <c r="AQ70" s="830"/>
      <c r="AR70" s="830"/>
      <c r="AS70" s="830"/>
      <c r="AT70" s="830"/>
      <c r="AU70" s="830" t="s">
        <v>495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569</v>
      </c>
      <c r="C71" s="874"/>
      <c r="D71" s="874"/>
      <c r="E71" s="874"/>
      <c r="F71" s="874"/>
      <c r="G71" s="874"/>
      <c r="H71" s="874"/>
      <c r="I71" s="874"/>
      <c r="J71" s="874"/>
      <c r="K71" s="874"/>
      <c r="L71" s="874"/>
      <c r="M71" s="874"/>
      <c r="N71" s="874"/>
      <c r="O71" s="874"/>
      <c r="P71" s="875"/>
      <c r="Q71" s="876">
        <v>295194</v>
      </c>
      <c r="R71" s="830"/>
      <c r="S71" s="830"/>
      <c r="T71" s="830"/>
      <c r="U71" s="830"/>
      <c r="V71" s="830">
        <v>282398</v>
      </c>
      <c r="W71" s="830"/>
      <c r="X71" s="830"/>
      <c r="Y71" s="830"/>
      <c r="Z71" s="830"/>
      <c r="AA71" s="830">
        <v>12796</v>
      </c>
      <c r="AB71" s="830"/>
      <c r="AC71" s="830"/>
      <c r="AD71" s="830"/>
      <c r="AE71" s="830"/>
      <c r="AF71" s="830">
        <v>12796</v>
      </c>
      <c r="AG71" s="830"/>
      <c r="AH71" s="830"/>
      <c r="AI71" s="830"/>
      <c r="AJ71" s="830"/>
      <c r="AK71" s="830" t="s">
        <v>495</v>
      </c>
      <c r="AL71" s="830"/>
      <c r="AM71" s="830"/>
      <c r="AN71" s="830"/>
      <c r="AO71" s="830"/>
      <c r="AP71" s="830" t="s">
        <v>495</v>
      </c>
      <c r="AQ71" s="830"/>
      <c r="AR71" s="830"/>
      <c r="AS71" s="830"/>
      <c r="AT71" s="830"/>
      <c r="AU71" s="830" t="s">
        <v>495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14548</v>
      </c>
      <c r="AG88" s="844"/>
      <c r="AH88" s="844"/>
      <c r="AI88" s="844"/>
      <c r="AJ88" s="844"/>
      <c r="AK88" s="841"/>
      <c r="AL88" s="841"/>
      <c r="AM88" s="841"/>
      <c r="AN88" s="841"/>
      <c r="AO88" s="841"/>
      <c r="AP88" s="844" t="s">
        <v>495</v>
      </c>
      <c r="AQ88" s="844"/>
      <c r="AR88" s="844"/>
      <c r="AS88" s="844"/>
      <c r="AT88" s="844"/>
      <c r="AU88" s="844" t="s">
        <v>495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497</v>
      </c>
      <c r="CS102" s="852"/>
      <c r="CT102" s="852"/>
      <c r="CU102" s="852"/>
      <c r="CV102" s="891"/>
      <c r="CW102" s="890">
        <v>224</v>
      </c>
      <c r="CX102" s="852"/>
      <c r="CY102" s="852"/>
      <c r="CZ102" s="852"/>
      <c r="DA102" s="891"/>
      <c r="DB102" s="890" t="s">
        <v>495</v>
      </c>
      <c r="DC102" s="852"/>
      <c r="DD102" s="852"/>
      <c r="DE102" s="852"/>
      <c r="DF102" s="891"/>
      <c r="DG102" s="890" t="s">
        <v>495</v>
      </c>
      <c r="DH102" s="852"/>
      <c r="DI102" s="852"/>
      <c r="DJ102" s="852"/>
      <c r="DK102" s="891"/>
      <c r="DL102" s="890" t="s">
        <v>495</v>
      </c>
      <c r="DM102" s="852"/>
      <c r="DN102" s="852"/>
      <c r="DO102" s="852"/>
      <c r="DP102" s="891"/>
      <c r="DQ102" s="890" t="s">
        <v>495</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417</v>
      </c>
      <c r="AB109" s="893"/>
      <c r="AC109" s="893"/>
      <c r="AD109" s="893"/>
      <c r="AE109" s="894"/>
      <c r="AF109" s="892" t="s">
        <v>418</v>
      </c>
      <c r="AG109" s="893"/>
      <c r="AH109" s="893"/>
      <c r="AI109" s="893"/>
      <c r="AJ109" s="894"/>
      <c r="AK109" s="892" t="s">
        <v>294</v>
      </c>
      <c r="AL109" s="893"/>
      <c r="AM109" s="893"/>
      <c r="AN109" s="893"/>
      <c r="AO109" s="894"/>
      <c r="AP109" s="892" t="s">
        <v>419</v>
      </c>
      <c r="AQ109" s="893"/>
      <c r="AR109" s="893"/>
      <c r="AS109" s="893"/>
      <c r="AT109" s="895"/>
      <c r="AU109" s="91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417</v>
      </c>
      <c r="BR109" s="893"/>
      <c r="BS109" s="893"/>
      <c r="BT109" s="893"/>
      <c r="BU109" s="894"/>
      <c r="BV109" s="892" t="s">
        <v>418</v>
      </c>
      <c r="BW109" s="893"/>
      <c r="BX109" s="893"/>
      <c r="BY109" s="893"/>
      <c r="BZ109" s="894"/>
      <c r="CA109" s="892" t="s">
        <v>294</v>
      </c>
      <c r="CB109" s="893"/>
      <c r="CC109" s="893"/>
      <c r="CD109" s="893"/>
      <c r="CE109" s="894"/>
      <c r="CF109" s="913" t="s">
        <v>419</v>
      </c>
      <c r="CG109" s="913"/>
      <c r="CH109" s="913"/>
      <c r="CI109" s="913"/>
      <c r="CJ109" s="913"/>
      <c r="CK109" s="892"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417</v>
      </c>
      <c r="DH109" s="893"/>
      <c r="DI109" s="893"/>
      <c r="DJ109" s="893"/>
      <c r="DK109" s="894"/>
      <c r="DL109" s="892" t="s">
        <v>418</v>
      </c>
      <c r="DM109" s="893"/>
      <c r="DN109" s="893"/>
      <c r="DO109" s="893"/>
      <c r="DP109" s="894"/>
      <c r="DQ109" s="892" t="s">
        <v>294</v>
      </c>
      <c r="DR109" s="893"/>
      <c r="DS109" s="893"/>
      <c r="DT109" s="893"/>
      <c r="DU109" s="894"/>
      <c r="DV109" s="892" t="s">
        <v>419</v>
      </c>
      <c r="DW109" s="893"/>
      <c r="DX109" s="893"/>
      <c r="DY109" s="893"/>
      <c r="DZ109" s="895"/>
    </row>
    <row r="110" spans="1:131" s="230" customFormat="1" ht="26.25" customHeight="1" x14ac:dyDescent="0.2">
      <c r="A110" s="896" t="s">
        <v>421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3689216</v>
      </c>
      <c r="AB110" s="900"/>
      <c r="AC110" s="900"/>
      <c r="AD110" s="900"/>
      <c r="AE110" s="901"/>
      <c r="AF110" s="902">
        <v>3598839</v>
      </c>
      <c r="AG110" s="900"/>
      <c r="AH110" s="900"/>
      <c r="AI110" s="900"/>
      <c r="AJ110" s="901"/>
      <c r="AK110" s="902">
        <v>3544634</v>
      </c>
      <c r="AL110" s="900"/>
      <c r="AM110" s="900"/>
      <c r="AN110" s="900"/>
      <c r="AO110" s="901"/>
      <c r="AP110" s="903">
        <v>24.9</v>
      </c>
      <c r="AQ110" s="904"/>
      <c r="AR110" s="904"/>
      <c r="AS110" s="904"/>
      <c r="AT110" s="905"/>
      <c r="AU110" s="906" t="s">
        <v>69</v>
      </c>
      <c r="AV110" s="907"/>
      <c r="AW110" s="907"/>
      <c r="AX110" s="907"/>
      <c r="AY110" s="907"/>
      <c r="AZ110" s="929" t="s">
        <v>422</v>
      </c>
      <c r="BA110" s="897"/>
      <c r="BB110" s="897"/>
      <c r="BC110" s="897"/>
      <c r="BD110" s="897"/>
      <c r="BE110" s="897"/>
      <c r="BF110" s="897"/>
      <c r="BG110" s="897"/>
      <c r="BH110" s="897"/>
      <c r="BI110" s="897"/>
      <c r="BJ110" s="897"/>
      <c r="BK110" s="897"/>
      <c r="BL110" s="897"/>
      <c r="BM110" s="897"/>
      <c r="BN110" s="897"/>
      <c r="BO110" s="897"/>
      <c r="BP110" s="898"/>
      <c r="BQ110" s="930">
        <v>29813022</v>
      </c>
      <c r="BR110" s="931"/>
      <c r="BS110" s="931"/>
      <c r="BT110" s="931"/>
      <c r="BU110" s="931"/>
      <c r="BV110" s="931">
        <v>28299483</v>
      </c>
      <c r="BW110" s="931"/>
      <c r="BX110" s="931"/>
      <c r="BY110" s="931"/>
      <c r="BZ110" s="931"/>
      <c r="CA110" s="931">
        <v>27764772</v>
      </c>
      <c r="CB110" s="931"/>
      <c r="CC110" s="931"/>
      <c r="CD110" s="931"/>
      <c r="CE110" s="931"/>
      <c r="CF110" s="944">
        <v>195.2</v>
      </c>
      <c r="CG110" s="945"/>
      <c r="CH110" s="945"/>
      <c r="CI110" s="945"/>
      <c r="CJ110" s="945"/>
      <c r="CK110" s="946" t="s">
        <v>423</v>
      </c>
      <c r="CL110" s="947"/>
      <c r="CM110" s="929" t="s">
        <v>424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426</v>
      </c>
      <c r="BA111" s="923"/>
      <c r="BB111" s="923"/>
      <c r="BC111" s="923"/>
      <c r="BD111" s="923"/>
      <c r="BE111" s="923"/>
      <c r="BF111" s="923"/>
      <c r="BG111" s="923"/>
      <c r="BH111" s="923"/>
      <c r="BI111" s="923"/>
      <c r="BJ111" s="923"/>
      <c r="BK111" s="923"/>
      <c r="BL111" s="923"/>
      <c r="BM111" s="923"/>
      <c r="BN111" s="923"/>
      <c r="BO111" s="923"/>
      <c r="BP111" s="924"/>
      <c r="BQ111" s="925">
        <v>9360</v>
      </c>
      <c r="BR111" s="926"/>
      <c r="BS111" s="926"/>
      <c r="BT111" s="926"/>
      <c r="BU111" s="926"/>
      <c r="BV111" s="926">
        <v>7800</v>
      </c>
      <c r="BW111" s="926"/>
      <c r="BX111" s="926"/>
      <c r="BY111" s="926"/>
      <c r="BZ111" s="926"/>
      <c r="CA111" s="926">
        <v>6240</v>
      </c>
      <c r="CB111" s="926"/>
      <c r="CC111" s="926"/>
      <c r="CD111" s="926"/>
      <c r="CE111" s="926"/>
      <c r="CF111" s="920">
        <v>0</v>
      </c>
      <c r="CG111" s="921"/>
      <c r="CH111" s="921"/>
      <c r="CI111" s="921"/>
      <c r="CJ111" s="921"/>
      <c r="CK111" s="948"/>
      <c r="CL111" s="949"/>
      <c r="CM111" s="922" t="s">
        <v>427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428</v>
      </c>
      <c r="B112" s="953"/>
      <c r="C112" s="923" t="s">
        <v>429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430</v>
      </c>
      <c r="BA112" s="923"/>
      <c r="BB112" s="923"/>
      <c r="BC112" s="923"/>
      <c r="BD112" s="923"/>
      <c r="BE112" s="923"/>
      <c r="BF112" s="923"/>
      <c r="BG112" s="923"/>
      <c r="BH112" s="923"/>
      <c r="BI112" s="923"/>
      <c r="BJ112" s="923"/>
      <c r="BK112" s="923"/>
      <c r="BL112" s="923"/>
      <c r="BM112" s="923"/>
      <c r="BN112" s="923"/>
      <c r="BO112" s="923"/>
      <c r="BP112" s="924"/>
      <c r="BQ112" s="925">
        <v>18983994</v>
      </c>
      <c r="BR112" s="926"/>
      <c r="BS112" s="926"/>
      <c r="BT112" s="926"/>
      <c r="BU112" s="926"/>
      <c r="BV112" s="926">
        <v>17676437</v>
      </c>
      <c r="BW112" s="926"/>
      <c r="BX112" s="926"/>
      <c r="BY112" s="926"/>
      <c r="BZ112" s="926"/>
      <c r="CA112" s="926">
        <v>16848961</v>
      </c>
      <c r="CB112" s="926"/>
      <c r="CC112" s="926"/>
      <c r="CD112" s="926"/>
      <c r="CE112" s="926"/>
      <c r="CF112" s="920">
        <v>118.4</v>
      </c>
      <c r="CG112" s="921"/>
      <c r="CH112" s="921"/>
      <c r="CI112" s="921"/>
      <c r="CJ112" s="921"/>
      <c r="CK112" s="948"/>
      <c r="CL112" s="949"/>
      <c r="CM112" s="922" t="s">
        <v>431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1884930</v>
      </c>
      <c r="AB113" s="938"/>
      <c r="AC113" s="938"/>
      <c r="AD113" s="938"/>
      <c r="AE113" s="939"/>
      <c r="AF113" s="940">
        <v>1839036</v>
      </c>
      <c r="AG113" s="938"/>
      <c r="AH113" s="938"/>
      <c r="AI113" s="938"/>
      <c r="AJ113" s="939"/>
      <c r="AK113" s="940">
        <v>1786992</v>
      </c>
      <c r="AL113" s="938"/>
      <c r="AM113" s="938"/>
      <c r="AN113" s="938"/>
      <c r="AO113" s="939"/>
      <c r="AP113" s="941">
        <v>12.6</v>
      </c>
      <c r="AQ113" s="942"/>
      <c r="AR113" s="942"/>
      <c r="AS113" s="942"/>
      <c r="AT113" s="943"/>
      <c r="AU113" s="908"/>
      <c r="AV113" s="909"/>
      <c r="AW113" s="909"/>
      <c r="AX113" s="909"/>
      <c r="AY113" s="909"/>
      <c r="AZ113" s="922" t="s">
        <v>433</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436</v>
      </c>
      <c r="BA114" s="923"/>
      <c r="BB114" s="923"/>
      <c r="BC114" s="923"/>
      <c r="BD114" s="923"/>
      <c r="BE114" s="923"/>
      <c r="BF114" s="923"/>
      <c r="BG114" s="923"/>
      <c r="BH114" s="923"/>
      <c r="BI114" s="923"/>
      <c r="BJ114" s="923"/>
      <c r="BK114" s="923"/>
      <c r="BL114" s="923"/>
      <c r="BM114" s="923"/>
      <c r="BN114" s="923"/>
      <c r="BO114" s="923"/>
      <c r="BP114" s="924"/>
      <c r="BQ114" s="925">
        <v>1192582</v>
      </c>
      <c r="BR114" s="926"/>
      <c r="BS114" s="926"/>
      <c r="BT114" s="926"/>
      <c r="BU114" s="926"/>
      <c r="BV114" s="926">
        <v>1195567</v>
      </c>
      <c r="BW114" s="926"/>
      <c r="BX114" s="926"/>
      <c r="BY114" s="926"/>
      <c r="BZ114" s="926"/>
      <c r="CA114" s="926">
        <v>1373663</v>
      </c>
      <c r="CB114" s="926"/>
      <c r="CC114" s="926"/>
      <c r="CD114" s="926"/>
      <c r="CE114" s="926"/>
      <c r="CF114" s="920">
        <v>9.6999999999999993</v>
      </c>
      <c r="CG114" s="921"/>
      <c r="CH114" s="921"/>
      <c r="CI114" s="921"/>
      <c r="CJ114" s="921"/>
      <c r="CK114" s="948"/>
      <c r="CL114" s="949"/>
      <c r="CM114" s="922" t="s">
        <v>437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1560</v>
      </c>
      <c r="AB115" s="938"/>
      <c r="AC115" s="938"/>
      <c r="AD115" s="938"/>
      <c r="AE115" s="939"/>
      <c r="AF115" s="940">
        <v>1560</v>
      </c>
      <c r="AG115" s="938"/>
      <c r="AH115" s="938"/>
      <c r="AI115" s="938"/>
      <c r="AJ115" s="939"/>
      <c r="AK115" s="940">
        <v>1560</v>
      </c>
      <c r="AL115" s="938"/>
      <c r="AM115" s="938"/>
      <c r="AN115" s="938"/>
      <c r="AO115" s="939"/>
      <c r="AP115" s="941">
        <v>0</v>
      </c>
      <c r="AQ115" s="942"/>
      <c r="AR115" s="942"/>
      <c r="AS115" s="942"/>
      <c r="AT115" s="943"/>
      <c r="AU115" s="908"/>
      <c r="AV115" s="909"/>
      <c r="AW115" s="909"/>
      <c r="AX115" s="909"/>
      <c r="AY115" s="909"/>
      <c r="AZ115" s="922" t="s">
        <v>439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440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441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210</v>
      </c>
      <c r="AB116" s="959"/>
      <c r="AC116" s="959"/>
      <c r="AD116" s="959"/>
      <c r="AE116" s="960"/>
      <c r="AF116" s="961">
        <v>929</v>
      </c>
      <c r="AG116" s="959"/>
      <c r="AH116" s="959"/>
      <c r="AI116" s="959"/>
      <c r="AJ116" s="960"/>
      <c r="AK116" s="961">
        <v>1676</v>
      </c>
      <c r="AL116" s="959"/>
      <c r="AM116" s="959"/>
      <c r="AN116" s="959"/>
      <c r="AO116" s="960"/>
      <c r="AP116" s="962">
        <v>0</v>
      </c>
      <c r="AQ116" s="963"/>
      <c r="AR116" s="963"/>
      <c r="AS116" s="963"/>
      <c r="AT116" s="964"/>
      <c r="AU116" s="908"/>
      <c r="AV116" s="909"/>
      <c r="AW116" s="909"/>
      <c r="AX116" s="909"/>
      <c r="AY116" s="909"/>
      <c r="AZ116" s="967" t="s">
        <v>442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444</v>
      </c>
      <c r="Z117" s="894"/>
      <c r="AA117" s="978">
        <v>5575916</v>
      </c>
      <c r="AB117" s="979"/>
      <c r="AC117" s="979"/>
      <c r="AD117" s="979"/>
      <c r="AE117" s="980"/>
      <c r="AF117" s="981">
        <v>5440364</v>
      </c>
      <c r="AG117" s="979"/>
      <c r="AH117" s="979"/>
      <c r="AI117" s="979"/>
      <c r="AJ117" s="980"/>
      <c r="AK117" s="981">
        <v>5334862</v>
      </c>
      <c r="AL117" s="979"/>
      <c r="AM117" s="979"/>
      <c r="AN117" s="979"/>
      <c r="AO117" s="980"/>
      <c r="AP117" s="982"/>
      <c r="AQ117" s="983"/>
      <c r="AR117" s="983"/>
      <c r="AS117" s="983"/>
      <c r="AT117" s="984"/>
      <c r="AU117" s="908"/>
      <c r="AV117" s="909"/>
      <c r="AW117" s="909"/>
      <c r="AX117" s="909"/>
      <c r="AY117" s="909"/>
      <c r="AZ117" s="974" t="s">
        <v>445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417</v>
      </c>
      <c r="AB118" s="893"/>
      <c r="AC118" s="893"/>
      <c r="AD118" s="893"/>
      <c r="AE118" s="894"/>
      <c r="AF118" s="892" t="s">
        <v>418</v>
      </c>
      <c r="AG118" s="893"/>
      <c r="AH118" s="893"/>
      <c r="AI118" s="893"/>
      <c r="AJ118" s="894"/>
      <c r="AK118" s="892" t="s">
        <v>294</v>
      </c>
      <c r="AL118" s="893"/>
      <c r="AM118" s="893"/>
      <c r="AN118" s="893"/>
      <c r="AO118" s="894"/>
      <c r="AP118" s="970" t="s">
        <v>419</v>
      </c>
      <c r="AQ118" s="971"/>
      <c r="AR118" s="971"/>
      <c r="AS118" s="971"/>
      <c r="AT118" s="972"/>
      <c r="AU118" s="908"/>
      <c r="AV118" s="909"/>
      <c r="AW118" s="909"/>
      <c r="AX118" s="909"/>
      <c r="AY118" s="909"/>
      <c r="AZ118" s="973" t="s">
        <v>447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423</v>
      </c>
      <c r="B119" s="947"/>
      <c r="C119" s="929" t="s">
        <v>424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449</v>
      </c>
      <c r="BP119" s="1005"/>
      <c r="BQ119" s="999">
        <v>49998958</v>
      </c>
      <c r="BR119" s="1000"/>
      <c r="BS119" s="1000"/>
      <c r="BT119" s="1000"/>
      <c r="BU119" s="1000"/>
      <c r="BV119" s="1000">
        <v>47179287</v>
      </c>
      <c r="BW119" s="1000"/>
      <c r="BX119" s="1000"/>
      <c r="BY119" s="1000"/>
      <c r="BZ119" s="1000"/>
      <c r="CA119" s="1000">
        <v>45993636</v>
      </c>
      <c r="CB119" s="1000"/>
      <c r="CC119" s="1000"/>
      <c r="CD119" s="1000"/>
      <c r="CE119" s="1000"/>
      <c r="CF119" s="1001"/>
      <c r="CG119" s="1002"/>
      <c r="CH119" s="1002"/>
      <c r="CI119" s="1002"/>
      <c r="CJ119" s="1003"/>
      <c r="CK119" s="950"/>
      <c r="CL119" s="951"/>
      <c r="CM119" s="973" t="s">
        <v>450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9360</v>
      </c>
      <c r="DH119" s="986"/>
      <c r="DI119" s="986"/>
      <c r="DJ119" s="986"/>
      <c r="DK119" s="987"/>
      <c r="DL119" s="985">
        <v>7800</v>
      </c>
      <c r="DM119" s="986"/>
      <c r="DN119" s="986"/>
      <c r="DO119" s="986"/>
      <c r="DP119" s="987"/>
      <c r="DQ119" s="985">
        <v>6240</v>
      </c>
      <c r="DR119" s="986"/>
      <c r="DS119" s="986"/>
      <c r="DT119" s="986"/>
      <c r="DU119" s="987"/>
      <c r="DV119" s="988">
        <v>0</v>
      </c>
      <c r="DW119" s="989"/>
      <c r="DX119" s="989"/>
      <c r="DY119" s="989"/>
      <c r="DZ119" s="990"/>
    </row>
    <row r="120" spans="1:130" s="230" customFormat="1" ht="26.25" customHeight="1" x14ac:dyDescent="0.2">
      <c r="A120" s="1057"/>
      <c r="B120" s="949"/>
      <c r="C120" s="922" t="s">
        <v>427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451</v>
      </c>
      <c r="AV120" s="992"/>
      <c r="AW120" s="992"/>
      <c r="AX120" s="992"/>
      <c r="AY120" s="993"/>
      <c r="AZ120" s="929" t="s">
        <v>452</v>
      </c>
      <c r="BA120" s="897"/>
      <c r="BB120" s="897"/>
      <c r="BC120" s="897"/>
      <c r="BD120" s="897"/>
      <c r="BE120" s="897"/>
      <c r="BF120" s="897"/>
      <c r="BG120" s="897"/>
      <c r="BH120" s="897"/>
      <c r="BI120" s="897"/>
      <c r="BJ120" s="897"/>
      <c r="BK120" s="897"/>
      <c r="BL120" s="897"/>
      <c r="BM120" s="897"/>
      <c r="BN120" s="897"/>
      <c r="BO120" s="897"/>
      <c r="BP120" s="898"/>
      <c r="BQ120" s="930">
        <v>6304577</v>
      </c>
      <c r="BR120" s="931"/>
      <c r="BS120" s="931"/>
      <c r="BT120" s="931"/>
      <c r="BU120" s="931"/>
      <c r="BV120" s="931">
        <v>6609274</v>
      </c>
      <c r="BW120" s="931"/>
      <c r="BX120" s="931"/>
      <c r="BY120" s="931"/>
      <c r="BZ120" s="931"/>
      <c r="CA120" s="931">
        <v>6427805</v>
      </c>
      <c r="CB120" s="931"/>
      <c r="CC120" s="931"/>
      <c r="CD120" s="931"/>
      <c r="CE120" s="931"/>
      <c r="CF120" s="944">
        <v>45.2</v>
      </c>
      <c r="CG120" s="945"/>
      <c r="CH120" s="945"/>
      <c r="CI120" s="945"/>
      <c r="CJ120" s="945"/>
      <c r="CK120" s="1006" t="s">
        <v>453</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12112751</v>
      </c>
      <c r="DH120" s="931"/>
      <c r="DI120" s="931"/>
      <c r="DJ120" s="931"/>
      <c r="DK120" s="931"/>
      <c r="DL120" s="931">
        <v>10957022</v>
      </c>
      <c r="DM120" s="931"/>
      <c r="DN120" s="931"/>
      <c r="DO120" s="931"/>
      <c r="DP120" s="931"/>
      <c r="DQ120" s="931">
        <v>10171162</v>
      </c>
      <c r="DR120" s="931"/>
      <c r="DS120" s="931"/>
      <c r="DT120" s="931"/>
      <c r="DU120" s="931"/>
      <c r="DV120" s="932">
        <v>71.5</v>
      </c>
      <c r="DW120" s="932"/>
      <c r="DX120" s="932"/>
      <c r="DY120" s="932"/>
      <c r="DZ120" s="933"/>
    </row>
    <row r="121" spans="1:130" s="230" customFormat="1" ht="26.25" customHeight="1" x14ac:dyDescent="0.2">
      <c r="A121" s="1057"/>
      <c r="B121" s="949"/>
      <c r="C121" s="974" t="s">
        <v>454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455</v>
      </c>
      <c r="BA121" s="923"/>
      <c r="BB121" s="923"/>
      <c r="BC121" s="923"/>
      <c r="BD121" s="923"/>
      <c r="BE121" s="923"/>
      <c r="BF121" s="923"/>
      <c r="BG121" s="923"/>
      <c r="BH121" s="923"/>
      <c r="BI121" s="923"/>
      <c r="BJ121" s="923"/>
      <c r="BK121" s="923"/>
      <c r="BL121" s="923"/>
      <c r="BM121" s="923"/>
      <c r="BN121" s="923"/>
      <c r="BO121" s="923"/>
      <c r="BP121" s="924"/>
      <c r="BQ121" s="925">
        <v>193227</v>
      </c>
      <c r="BR121" s="926"/>
      <c r="BS121" s="926"/>
      <c r="BT121" s="926"/>
      <c r="BU121" s="926"/>
      <c r="BV121" s="926">
        <v>153634</v>
      </c>
      <c r="BW121" s="926"/>
      <c r="BX121" s="926"/>
      <c r="BY121" s="926"/>
      <c r="BZ121" s="926"/>
      <c r="CA121" s="926">
        <v>120427</v>
      </c>
      <c r="CB121" s="926"/>
      <c r="CC121" s="926"/>
      <c r="CD121" s="926"/>
      <c r="CE121" s="926"/>
      <c r="CF121" s="920">
        <v>0.8</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4144015</v>
      </c>
      <c r="DH121" s="926"/>
      <c r="DI121" s="926"/>
      <c r="DJ121" s="926"/>
      <c r="DK121" s="926"/>
      <c r="DL121" s="926">
        <v>4205022</v>
      </c>
      <c r="DM121" s="926"/>
      <c r="DN121" s="926"/>
      <c r="DO121" s="926"/>
      <c r="DP121" s="926"/>
      <c r="DQ121" s="926">
        <v>4302776</v>
      </c>
      <c r="DR121" s="926"/>
      <c r="DS121" s="926"/>
      <c r="DT121" s="926"/>
      <c r="DU121" s="926"/>
      <c r="DV121" s="927">
        <v>30.2</v>
      </c>
      <c r="DW121" s="927"/>
      <c r="DX121" s="927"/>
      <c r="DY121" s="927"/>
      <c r="DZ121" s="928"/>
    </row>
    <row r="122" spans="1:130" s="230" customFormat="1" ht="26.25" customHeight="1" x14ac:dyDescent="0.2">
      <c r="A122" s="1057"/>
      <c r="B122" s="949"/>
      <c r="C122" s="922" t="s">
        <v>437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456</v>
      </c>
      <c r="BA122" s="965"/>
      <c r="BB122" s="965"/>
      <c r="BC122" s="965"/>
      <c r="BD122" s="965"/>
      <c r="BE122" s="965"/>
      <c r="BF122" s="965"/>
      <c r="BG122" s="965"/>
      <c r="BH122" s="965"/>
      <c r="BI122" s="965"/>
      <c r="BJ122" s="965"/>
      <c r="BK122" s="965"/>
      <c r="BL122" s="965"/>
      <c r="BM122" s="965"/>
      <c r="BN122" s="965"/>
      <c r="BO122" s="965"/>
      <c r="BP122" s="966"/>
      <c r="BQ122" s="999">
        <v>33043737</v>
      </c>
      <c r="BR122" s="1000"/>
      <c r="BS122" s="1000"/>
      <c r="BT122" s="1000"/>
      <c r="BU122" s="1000"/>
      <c r="BV122" s="1000">
        <v>30519022</v>
      </c>
      <c r="BW122" s="1000"/>
      <c r="BX122" s="1000"/>
      <c r="BY122" s="1000"/>
      <c r="BZ122" s="1000"/>
      <c r="CA122" s="1000">
        <v>29717246</v>
      </c>
      <c r="CB122" s="1000"/>
      <c r="CC122" s="1000"/>
      <c r="CD122" s="1000"/>
      <c r="CE122" s="1000"/>
      <c r="CF122" s="1017">
        <v>208.9</v>
      </c>
      <c r="CG122" s="1018"/>
      <c r="CH122" s="1018"/>
      <c r="CI122" s="1018"/>
      <c r="CJ122" s="1018"/>
      <c r="CK122" s="1009"/>
      <c r="CL122" s="1010"/>
      <c r="CM122" s="1010"/>
      <c r="CN122" s="1010"/>
      <c r="CO122" s="1011"/>
      <c r="CP122" s="1019" t="s">
        <v>399</v>
      </c>
      <c r="CQ122" s="1020"/>
      <c r="CR122" s="1020"/>
      <c r="CS122" s="1020"/>
      <c r="CT122" s="1020"/>
      <c r="CU122" s="1020"/>
      <c r="CV122" s="1020"/>
      <c r="CW122" s="1020"/>
      <c r="CX122" s="1020"/>
      <c r="CY122" s="1020"/>
      <c r="CZ122" s="1020"/>
      <c r="DA122" s="1020"/>
      <c r="DB122" s="1020"/>
      <c r="DC122" s="1020"/>
      <c r="DD122" s="1020"/>
      <c r="DE122" s="1020"/>
      <c r="DF122" s="1021"/>
      <c r="DG122" s="925">
        <v>2615508</v>
      </c>
      <c r="DH122" s="926"/>
      <c r="DI122" s="926"/>
      <c r="DJ122" s="926"/>
      <c r="DK122" s="926"/>
      <c r="DL122" s="926">
        <v>2417836</v>
      </c>
      <c r="DM122" s="926"/>
      <c r="DN122" s="926"/>
      <c r="DO122" s="926"/>
      <c r="DP122" s="926"/>
      <c r="DQ122" s="926">
        <v>2279593</v>
      </c>
      <c r="DR122" s="926"/>
      <c r="DS122" s="926"/>
      <c r="DT122" s="926"/>
      <c r="DU122" s="926"/>
      <c r="DV122" s="927">
        <v>16</v>
      </c>
      <c r="DW122" s="927"/>
      <c r="DX122" s="927"/>
      <c r="DY122" s="927"/>
      <c r="DZ122" s="928"/>
    </row>
    <row r="123" spans="1:130" s="230" customFormat="1" ht="26.25" customHeight="1" x14ac:dyDescent="0.2">
      <c r="A123" s="1057"/>
      <c r="B123" s="949"/>
      <c r="C123" s="922" t="s">
        <v>443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457</v>
      </c>
      <c r="BP123" s="1005"/>
      <c r="BQ123" s="1063">
        <v>39541541</v>
      </c>
      <c r="BR123" s="1064"/>
      <c r="BS123" s="1064"/>
      <c r="BT123" s="1064"/>
      <c r="BU123" s="1064"/>
      <c r="BV123" s="1064">
        <v>37281930</v>
      </c>
      <c r="BW123" s="1064"/>
      <c r="BX123" s="1064"/>
      <c r="BY123" s="1064"/>
      <c r="BZ123" s="1064"/>
      <c r="CA123" s="1064">
        <v>36265478</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v>88752</v>
      </c>
      <c r="DH123" s="959"/>
      <c r="DI123" s="959"/>
      <c r="DJ123" s="959"/>
      <c r="DK123" s="960"/>
      <c r="DL123" s="961">
        <v>75848</v>
      </c>
      <c r="DM123" s="959"/>
      <c r="DN123" s="959"/>
      <c r="DO123" s="959"/>
      <c r="DP123" s="960"/>
      <c r="DQ123" s="961">
        <v>75756</v>
      </c>
      <c r="DR123" s="959"/>
      <c r="DS123" s="959"/>
      <c r="DT123" s="959"/>
      <c r="DU123" s="960"/>
      <c r="DV123" s="962">
        <v>0.5</v>
      </c>
      <c r="DW123" s="963"/>
      <c r="DX123" s="963"/>
      <c r="DY123" s="963"/>
      <c r="DZ123" s="964"/>
    </row>
    <row r="124" spans="1:130" s="230" customFormat="1" ht="26.25" customHeight="1" thickBot="1" x14ac:dyDescent="0.25">
      <c r="A124" s="1057"/>
      <c r="B124" s="949"/>
      <c r="C124" s="922" t="s">
        <v>446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72.099999999999994</v>
      </c>
      <c r="BR124" s="1027"/>
      <c r="BS124" s="1027"/>
      <c r="BT124" s="1027"/>
      <c r="BU124" s="1027"/>
      <c r="BV124" s="1027">
        <v>70.099999999999994</v>
      </c>
      <c r="BW124" s="1027"/>
      <c r="BX124" s="1027"/>
      <c r="BY124" s="1027"/>
      <c r="BZ124" s="1027"/>
      <c r="CA124" s="1027">
        <v>68.3</v>
      </c>
      <c r="CB124" s="1027"/>
      <c r="CC124" s="1027"/>
      <c r="CD124" s="1027"/>
      <c r="CE124" s="1027"/>
      <c r="CF124" s="1028"/>
      <c r="CG124" s="1029"/>
      <c r="CH124" s="1029"/>
      <c r="CI124" s="1029"/>
      <c r="CJ124" s="1030"/>
      <c r="CK124" s="1012"/>
      <c r="CL124" s="1012"/>
      <c r="CM124" s="1012"/>
      <c r="CN124" s="1012"/>
      <c r="CO124" s="1013"/>
      <c r="CP124" s="1019" t="s">
        <v>459</v>
      </c>
      <c r="CQ124" s="1020"/>
      <c r="CR124" s="1020"/>
      <c r="CS124" s="1020"/>
      <c r="CT124" s="1020"/>
      <c r="CU124" s="1020"/>
      <c r="CV124" s="1020"/>
      <c r="CW124" s="1020"/>
      <c r="CX124" s="1020"/>
      <c r="CY124" s="1020"/>
      <c r="CZ124" s="1020"/>
      <c r="DA124" s="1020"/>
      <c r="DB124" s="1020"/>
      <c r="DC124" s="1020"/>
      <c r="DD124" s="1020"/>
      <c r="DE124" s="1020"/>
      <c r="DF124" s="1021"/>
      <c r="DG124" s="1004">
        <v>22968</v>
      </c>
      <c r="DH124" s="986"/>
      <c r="DI124" s="986"/>
      <c r="DJ124" s="986"/>
      <c r="DK124" s="987"/>
      <c r="DL124" s="985">
        <v>20709</v>
      </c>
      <c r="DM124" s="986"/>
      <c r="DN124" s="986"/>
      <c r="DO124" s="986"/>
      <c r="DP124" s="987"/>
      <c r="DQ124" s="985">
        <v>19674</v>
      </c>
      <c r="DR124" s="986"/>
      <c r="DS124" s="986"/>
      <c r="DT124" s="986"/>
      <c r="DU124" s="987"/>
      <c r="DV124" s="988">
        <v>0.1</v>
      </c>
      <c r="DW124" s="989"/>
      <c r="DX124" s="989"/>
      <c r="DY124" s="989"/>
      <c r="DZ124" s="990"/>
    </row>
    <row r="125" spans="1:130" s="230" customFormat="1" ht="26.25" customHeight="1" x14ac:dyDescent="0.2">
      <c r="A125" s="1057"/>
      <c r="B125" s="949"/>
      <c r="C125" s="922" t="s">
        <v>448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460</v>
      </c>
      <c r="CL125" s="1007"/>
      <c r="CM125" s="1007"/>
      <c r="CN125" s="1007"/>
      <c r="CO125" s="1008"/>
      <c r="CP125" s="929" t="s">
        <v>461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450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1560</v>
      </c>
      <c r="AB126" s="959"/>
      <c r="AC126" s="959"/>
      <c r="AD126" s="959"/>
      <c r="AE126" s="960"/>
      <c r="AF126" s="961">
        <v>1560</v>
      </c>
      <c r="AG126" s="959"/>
      <c r="AH126" s="959"/>
      <c r="AI126" s="959"/>
      <c r="AJ126" s="960"/>
      <c r="AK126" s="961">
        <v>1560</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464</v>
      </c>
      <c r="AY127" s="1032"/>
      <c r="AZ127" s="1032"/>
      <c r="BA127" s="1032"/>
      <c r="BB127" s="1032"/>
      <c r="BC127" s="1032"/>
      <c r="BD127" s="1032"/>
      <c r="BE127" s="1033"/>
      <c r="BF127" s="1034" t="s">
        <v>465</v>
      </c>
      <c r="BG127" s="1032"/>
      <c r="BH127" s="1032"/>
      <c r="BI127" s="1032"/>
      <c r="BJ127" s="1032"/>
      <c r="BK127" s="1032"/>
      <c r="BL127" s="1033"/>
      <c r="BM127" s="1034" t="s">
        <v>466</v>
      </c>
      <c r="BN127" s="1032"/>
      <c r="BO127" s="1032"/>
      <c r="BP127" s="1032"/>
      <c r="BQ127" s="1032"/>
      <c r="BR127" s="1032"/>
      <c r="BS127" s="1033"/>
      <c r="BT127" s="1034" t="s">
        <v>467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470</v>
      </c>
      <c r="X128" s="1043"/>
      <c r="Y128" s="1043"/>
      <c r="Z128" s="1044"/>
      <c r="AA128" s="1045">
        <v>53923</v>
      </c>
      <c r="AB128" s="1046"/>
      <c r="AC128" s="1046"/>
      <c r="AD128" s="1046"/>
      <c r="AE128" s="1047"/>
      <c r="AF128" s="1048">
        <v>43124</v>
      </c>
      <c r="AG128" s="1046"/>
      <c r="AH128" s="1046"/>
      <c r="AI128" s="1046"/>
      <c r="AJ128" s="1047"/>
      <c r="AK128" s="1048">
        <v>36107</v>
      </c>
      <c r="AL128" s="1046"/>
      <c r="AM128" s="1046"/>
      <c r="AN128" s="1046"/>
      <c r="AO128" s="1047"/>
      <c r="AP128" s="1049"/>
      <c r="AQ128" s="1050"/>
      <c r="AR128" s="1050"/>
      <c r="AS128" s="1050"/>
      <c r="AT128" s="1051"/>
      <c r="AU128" s="232"/>
      <c r="AV128" s="232"/>
      <c r="AW128" s="232"/>
      <c r="AX128" s="896" t="s">
        <v>471</v>
      </c>
      <c r="AY128" s="897"/>
      <c r="AZ128" s="897"/>
      <c r="BA128" s="897"/>
      <c r="BB128" s="897"/>
      <c r="BC128" s="897"/>
      <c r="BD128" s="897"/>
      <c r="BE128" s="898"/>
      <c r="BF128" s="1052" t="s">
        <v>122</v>
      </c>
      <c r="BG128" s="1053"/>
      <c r="BH128" s="1053"/>
      <c r="BI128" s="1053"/>
      <c r="BJ128" s="1053"/>
      <c r="BK128" s="1053"/>
      <c r="BL128" s="1054"/>
      <c r="BM128" s="1052">
        <v>12.6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473</v>
      </c>
      <c r="X129" s="1071"/>
      <c r="Y129" s="1071"/>
      <c r="Z129" s="1072"/>
      <c r="AA129" s="958">
        <v>18438308</v>
      </c>
      <c r="AB129" s="959"/>
      <c r="AC129" s="959"/>
      <c r="AD129" s="959"/>
      <c r="AE129" s="960"/>
      <c r="AF129" s="961">
        <v>17941813</v>
      </c>
      <c r="AG129" s="959"/>
      <c r="AH129" s="959"/>
      <c r="AI129" s="959"/>
      <c r="AJ129" s="960"/>
      <c r="AK129" s="961">
        <v>17908066</v>
      </c>
      <c r="AL129" s="959"/>
      <c r="AM129" s="959"/>
      <c r="AN129" s="959"/>
      <c r="AO129" s="960"/>
      <c r="AP129" s="1073"/>
      <c r="AQ129" s="1074"/>
      <c r="AR129" s="1074"/>
      <c r="AS129" s="1074"/>
      <c r="AT129" s="1075"/>
      <c r="AU129" s="233"/>
      <c r="AV129" s="233"/>
      <c r="AW129" s="233"/>
      <c r="AX129" s="1065" t="s">
        <v>474</v>
      </c>
      <c r="AY129" s="923"/>
      <c r="AZ129" s="923"/>
      <c r="BA129" s="923"/>
      <c r="BB129" s="923"/>
      <c r="BC129" s="923"/>
      <c r="BD129" s="923"/>
      <c r="BE129" s="924"/>
      <c r="BF129" s="1066" t="s">
        <v>122</v>
      </c>
      <c r="BG129" s="1067"/>
      <c r="BH129" s="1067"/>
      <c r="BI129" s="1067"/>
      <c r="BJ129" s="1067"/>
      <c r="BK129" s="1067"/>
      <c r="BL129" s="1068"/>
      <c r="BM129" s="1066">
        <v>17.600000000000001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476</v>
      </c>
      <c r="X130" s="1071"/>
      <c r="Y130" s="1071"/>
      <c r="Z130" s="1072"/>
      <c r="AA130" s="958">
        <v>3950755</v>
      </c>
      <c r="AB130" s="959"/>
      <c r="AC130" s="959"/>
      <c r="AD130" s="959"/>
      <c r="AE130" s="960"/>
      <c r="AF130" s="961">
        <v>3830018</v>
      </c>
      <c r="AG130" s="959"/>
      <c r="AH130" s="959"/>
      <c r="AI130" s="959"/>
      <c r="AJ130" s="960"/>
      <c r="AK130" s="961">
        <v>3682708</v>
      </c>
      <c r="AL130" s="959"/>
      <c r="AM130" s="959"/>
      <c r="AN130" s="959"/>
      <c r="AO130" s="960"/>
      <c r="AP130" s="1073"/>
      <c r="AQ130" s="1074"/>
      <c r="AR130" s="1074"/>
      <c r="AS130" s="1074"/>
      <c r="AT130" s="1075"/>
      <c r="AU130" s="233"/>
      <c r="AV130" s="233"/>
      <c r="AW130" s="233"/>
      <c r="AX130" s="1065" t="s">
        <v>477</v>
      </c>
      <c r="AY130" s="923"/>
      <c r="AZ130" s="923"/>
      <c r="BA130" s="923"/>
      <c r="BB130" s="923"/>
      <c r="BC130" s="923"/>
      <c r="BD130" s="923"/>
      <c r="BE130" s="924"/>
      <c r="BF130" s="1101">
        <v>11.1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478</v>
      </c>
      <c r="X131" s="1108"/>
      <c r="Y131" s="1108"/>
      <c r="Z131" s="1109"/>
      <c r="AA131" s="1004">
        <v>14487553</v>
      </c>
      <c r="AB131" s="986"/>
      <c r="AC131" s="986"/>
      <c r="AD131" s="986"/>
      <c r="AE131" s="987"/>
      <c r="AF131" s="985">
        <v>14111795</v>
      </c>
      <c r="AG131" s="986"/>
      <c r="AH131" s="986"/>
      <c r="AI131" s="986"/>
      <c r="AJ131" s="987"/>
      <c r="AK131" s="985">
        <v>14225358</v>
      </c>
      <c r="AL131" s="986"/>
      <c r="AM131" s="986"/>
      <c r="AN131" s="986"/>
      <c r="AO131" s="987"/>
      <c r="AP131" s="1110"/>
      <c r="AQ131" s="1111"/>
      <c r="AR131" s="1111"/>
      <c r="AS131" s="1111"/>
      <c r="AT131" s="1112"/>
      <c r="AU131" s="233"/>
      <c r="AV131" s="233"/>
      <c r="AW131" s="233"/>
      <c r="AX131" s="1083" t="s">
        <v>479</v>
      </c>
      <c r="AY131" s="726"/>
      <c r="AZ131" s="726"/>
      <c r="BA131" s="726"/>
      <c r="BB131" s="726"/>
      <c r="BC131" s="726"/>
      <c r="BD131" s="726"/>
      <c r="BE131" s="1036"/>
      <c r="BF131" s="1084">
        <v>68.3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481</v>
      </c>
      <c r="W132" s="1094"/>
      <c r="X132" s="1094"/>
      <c r="Y132" s="1094"/>
      <c r="Z132" s="1095"/>
      <c r="AA132" s="1096">
        <v>10.84543401</v>
      </c>
      <c r="AB132" s="1097"/>
      <c r="AC132" s="1097"/>
      <c r="AD132" s="1097"/>
      <c r="AE132" s="1098"/>
      <c r="AF132" s="1099">
        <v>11.1057594</v>
      </c>
      <c r="AG132" s="1097"/>
      <c r="AH132" s="1097"/>
      <c r="AI132" s="1097"/>
      <c r="AJ132" s="1098"/>
      <c r="AK132" s="1099">
        <v>11.36032569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482</v>
      </c>
      <c r="W133" s="1077"/>
      <c r="X133" s="1077"/>
      <c r="Y133" s="1077"/>
      <c r="Z133" s="1078"/>
      <c r="AA133" s="1079">
        <v>11.8</v>
      </c>
      <c r="AB133" s="1080"/>
      <c r="AC133" s="1080"/>
      <c r="AD133" s="1080"/>
      <c r="AE133" s="1081"/>
      <c r="AF133" s="1079">
        <v>11.4</v>
      </c>
      <c r="AG133" s="1080"/>
      <c r="AH133" s="1080"/>
      <c r="AI133" s="1080"/>
      <c r="AJ133" s="1081"/>
      <c r="AK133" s="1079">
        <v>11.1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zVoJlBoekmNZ6uEr7rvLKoq8IdoU1ryLUIUhU+uYtsNl82RDjuzs6uTRzSs3HsFNgv98UXhPiUdXjZCdJp3yQ==" saltValue="1hmqGgYx2ivRbom+8GAJ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zPWFQMLYifwEo+Ti4XwrJo8T5k0wlQjWpcjQ+wHHwFdAOGt84e/bLYWRKu0OY2+OHq2ula/SUlVUVdXNHK4PA==" saltValue="3waJzkrikf/Zzwq7ER61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h+t6r1q4vPQdTxbJyWJH7JLEQYLUiGAQzv+INIF/4sG31G1uI9hii86c7S8jykb7tKQtnLspTrFF5H3uBHbDA==" saltValue="kTCDCJneQbXGJYYCxhap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486</v>
      </c>
      <c r="AP7" s="272"/>
      <c r="AQ7" s="273" t="s">
        <v>487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488</v>
      </c>
      <c r="AQ8" s="279" t="s">
        <v>489</v>
      </c>
      <c r="AR8" s="280" t="s">
        <v>490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491</v>
      </c>
      <c r="AL9" s="1117"/>
      <c r="AM9" s="1117"/>
      <c r="AN9" s="1118"/>
      <c r="AO9" s="281">
        <v>4547656</v>
      </c>
      <c r="AP9" s="281">
        <v>118275</v>
      </c>
      <c r="AQ9" s="282">
        <v>90328</v>
      </c>
      <c r="AR9" s="283">
        <v>30.9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492</v>
      </c>
      <c r="AL10" s="1117"/>
      <c r="AM10" s="1117"/>
      <c r="AN10" s="1118"/>
      <c r="AO10" s="284">
        <v>212</v>
      </c>
      <c r="AP10" s="284">
        <v>6</v>
      </c>
      <c r="AQ10" s="285">
        <v>7878</v>
      </c>
      <c r="AR10" s="286">
        <v>-99.9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493</v>
      </c>
      <c r="AL11" s="1117"/>
      <c r="AM11" s="1117"/>
      <c r="AN11" s="1118"/>
      <c r="AO11" s="284">
        <v>596914</v>
      </c>
      <c r="AP11" s="284">
        <v>15524</v>
      </c>
      <c r="AQ11" s="285">
        <v>2111</v>
      </c>
      <c r="AR11" s="286">
        <v>635.4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494</v>
      </c>
      <c r="AL12" s="1117"/>
      <c r="AM12" s="1117"/>
      <c r="AN12" s="1118"/>
      <c r="AO12" s="284" t="s">
        <v>495</v>
      </c>
      <c r="AP12" s="284" t="s">
        <v>495</v>
      </c>
      <c r="AQ12" s="285">
        <v>26</v>
      </c>
      <c r="AR12" s="286" t="s">
        <v>495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496</v>
      </c>
      <c r="AL13" s="1117"/>
      <c r="AM13" s="1117"/>
      <c r="AN13" s="1118"/>
      <c r="AO13" s="284">
        <v>126848</v>
      </c>
      <c r="AP13" s="284">
        <v>3299</v>
      </c>
      <c r="AQ13" s="285">
        <v>2999</v>
      </c>
      <c r="AR13" s="286">
        <v>10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497</v>
      </c>
      <c r="AL14" s="1117"/>
      <c r="AM14" s="1117"/>
      <c r="AN14" s="1118"/>
      <c r="AO14" s="284">
        <v>136949</v>
      </c>
      <c r="AP14" s="284">
        <v>3562</v>
      </c>
      <c r="AQ14" s="285">
        <v>1839</v>
      </c>
      <c r="AR14" s="286">
        <v>93.7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498</v>
      </c>
      <c r="AL15" s="1120"/>
      <c r="AM15" s="1120"/>
      <c r="AN15" s="1121"/>
      <c r="AO15" s="284">
        <v>-235521</v>
      </c>
      <c r="AP15" s="284">
        <v>-6125</v>
      </c>
      <c r="AQ15" s="285">
        <v>-5426</v>
      </c>
      <c r="AR15" s="286">
        <v>12.9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5173058</v>
      </c>
      <c r="AP16" s="284">
        <v>134540</v>
      </c>
      <c r="AQ16" s="285">
        <v>99756</v>
      </c>
      <c r="AR16" s="286">
        <v>34.9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503</v>
      </c>
      <c r="AL21" s="1123"/>
      <c r="AM21" s="1123"/>
      <c r="AN21" s="1124"/>
      <c r="AO21" s="297">
        <v>12.59</v>
      </c>
      <c r="AP21" s="298">
        <v>9.01</v>
      </c>
      <c r="AQ21" s="299">
        <v>3.58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504</v>
      </c>
      <c r="AL22" s="1123"/>
      <c r="AM22" s="1123"/>
      <c r="AN22" s="1124"/>
      <c r="AO22" s="302">
        <v>93.7</v>
      </c>
      <c r="AP22" s="303">
        <v>97.5</v>
      </c>
      <c r="AQ22" s="304">
        <v>-3.8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486</v>
      </c>
      <c r="AP30" s="272"/>
      <c r="AQ30" s="273" t="s">
        <v>487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488</v>
      </c>
      <c r="AQ31" s="279" t="s">
        <v>489</v>
      </c>
      <c r="AR31" s="280" t="s">
        <v>490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508</v>
      </c>
      <c r="AL32" s="1131"/>
      <c r="AM32" s="1131"/>
      <c r="AN32" s="1132"/>
      <c r="AO32" s="312">
        <v>3544634</v>
      </c>
      <c r="AP32" s="312">
        <v>92188</v>
      </c>
      <c r="AQ32" s="313">
        <v>56025</v>
      </c>
      <c r="AR32" s="314">
        <v>64.5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509</v>
      </c>
      <c r="AL33" s="1131"/>
      <c r="AM33" s="1131"/>
      <c r="AN33" s="1132"/>
      <c r="AO33" s="312" t="s">
        <v>495</v>
      </c>
      <c r="AP33" s="312" t="s">
        <v>495</v>
      </c>
      <c r="AQ33" s="313" t="s">
        <v>495</v>
      </c>
      <c r="AR33" s="314" t="s">
        <v>495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510</v>
      </c>
      <c r="AL34" s="1131"/>
      <c r="AM34" s="1131"/>
      <c r="AN34" s="1132"/>
      <c r="AO34" s="312" t="s">
        <v>495</v>
      </c>
      <c r="AP34" s="312" t="s">
        <v>495</v>
      </c>
      <c r="AQ34" s="313" t="s">
        <v>495</v>
      </c>
      <c r="AR34" s="314" t="s">
        <v>495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511</v>
      </c>
      <c r="AL35" s="1131"/>
      <c r="AM35" s="1131"/>
      <c r="AN35" s="1132"/>
      <c r="AO35" s="312">
        <v>1786992</v>
      </c>
      <c r="AP35" s="312">
        <v>46476</v>
      </c>
      <c r="AQ35" s="313">
        <v>18604</v>
      </c>
      <c r="AR35" s="314">
        <v>149.80000000000001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512</v>
      </c>
      <c r="AL36" s="1131"/>
      <c r="AM36" s="1131"/>
      <c r="AN36" s="1132"/>
      <c r="AO36" s="312" t="s">
        <v>495</v>
      </c>
      <c r="AP36" s="312" t="s">
        <v>495</v>
      </c>
      <c r="AQ36" s="313">
        <v>2667</v>
      </c>
      <c r="AR36" s="314" t="s">
        <v>495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513</v>
      </c>
      <c r="AL37" s="1131"/>
      <c r="AM37" s="1131"/>
      <c r="AN37" s="1132"/>
      <c r="AO37" s="312">
        <v>1560</v>
      </c>
      <c r="AP37" s="312">
        <v>41</v>
      </c>
      <c r="AQ37" s="313">
        <v>441</v>
      </c>
      <c r="AR37" s="314">
        <v>-90.7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514</v>
      </c>
      <c r="AL38" s="1134"/>
      <c r="AM38" s="1134"/>
      <c r="AN38" s="1135"/>
      <c r="AO38" s="315">
        <v>1676</v>
      </c>
      <c r="AP38" s="315">
        <v>44</v>
      </c>
      <c r="AQ38" s="316">
        <v>6</v>
      </c>
      <c r="AR38" s="304">
        <v>633.29999999999995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515</v>
      </c>
      <c r="AL39" s="1134"/>
      <c r="AM39" s="1134"/>
      <c r="AN39" s="1135"/>
      <c r="AO39" s="312">
        <v>-36107</v>
      </c>
      <c r="AP39" s="312">
        <v>-939</v>
      </c>
      <c r="AQ39" s="313">
        <v>-4261</v>
      </c>
      <c r="AR39" s="314">
        <v>-78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516</v>
      </c>
      <c r="AL40" s="1131"/>
      <c r="AM40" s="1131"/>
      <c r="AN40" s="1132"/>
      <c r="AO40" s="312">
        <v>-3682708</v>
      </c>
      <c r="AP40" s="312">
        <v>-95779</v>
      </c>
      <c r="AQ40" s="313">
        <v>-49695</v>
      </c>
      <c r="AR40" s="314">
        <v>92.7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1616047</v>
      </c>
      <c r="AP41" s="312">
        <v>42030</v>
      </c>
      <c r="AQ41" s="313">
        <v>23786</v>
      </c>
      <c r="AR41" s="314">
        <v>76.7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486</v>
      </c>
      <c r="AN49" s="1127" t="s">
        <v>519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520</v>
      </c>
      <c r="AO50" s="329" t="s">
        <v>521</v>
      </c>
      <c r="AP50" s="330" t="s">
        <v>522</v>
      </c>
      <c r="AQ50" s="331" t="s">
        <v>523</v>
      </c>
      <c r="AR50" s="332" t="s">
        <v>524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6450102</v>
      </c>
      <c r="AN51" s="334">
        <v>156313</v>
      </c>
      <c r="AO51" s="335">
        <v>23.4</v>
      </c>
      <c r="AP51" s="336">
        <v>74581</v>
      </c>
      <c r="AQ51" s="337">
        <v>7</v>
      </c>
      <c r="AR51" s="338">
        <v>16.399999999999999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4400703</v>
      </c>
      <c r="AN52" s="342">
        <v>106648</v>
      </c>
      <c r="AO52" s="343">
        <v>17.100000000000001</v>
      </c>
      <c r="AP52" s="344">
        <v>41563</v>
      </c>
      <c r="AQ52" s="345">
        <v>6.8</v>
      </c>
      <c r="AR52" s="346">
        <v>10.3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4651280</v>
      </c>
      <c r="AN53" s="334">
        <v>114640</v>
      </c>
      <c r="AO53" s="335">
        <v>-26.7</v>
      </c>
      <c r="AP53" s="336">
        <v>76347</v>
      </c>
      <c r="AQ53" s="337">
        <v>2.4</v>
      </c>
      <c r="AR53" s="338">
        <v>-29.1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3206270</v>
      </c>
      <c r="AN54" s="342">
        <v>79025</v>
      </c>
      <c r="AO54" s="343">
        <v>-25.9</v>
      </c>
      <c r="AP54" s="344">
        <v>41762</v>
      </c>
      <c r="AQ54" s="345">
        <v>0.5</v>
      </c>
      <c r="AR54" s="346">
        <v>-26.4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3673380</v>
      </c>
      <c r="AN55" s="334">
        <v>92387</v>
      </c>
      <c r="AO55" s="335">
        <v>-19.399999999999999</v>
      </c>
      <c r="AP55" s="336">
        <v>69604</v>
      </c>
      <c r="AQ55" s="337">
        <v>-8.8000000000000007</v>
      </c>
      <c r="AR55" s="338">
        <v>-10.6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2460662</v>
      </c>
      <c r="AN56" s="342">
        <v>61886</v>
      </c>
      <c r="AO56" s="343">
        <v>-21.7</v>
      </c>
      <c r="AP56" s="344">
        <v>36247</v>
      </c>
      <c r="AQ56" s="345">
        <v>-13.2</v>
      </c>
      <c r="AR56" s="346">
        <v>-8.5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4407548</v>
      </c>
      <c r="AN57" s="334">
        <v>112682</v>
      </c>
      <c r="AO57" s="335">
        <v>22</v>
      </c>
      <c r="AP57" s="336">
        <v>68410</v>
      </c>
      <c r="AQ57" s="337">
        <v>-1.7</v>
      </c>
      <c r="AR57" s="338">
        <v>23.7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2069118</v>
      </c>
      <c r="AN58" s="342">
        <v>52898</v>
      </c>
      <c r="AO58" s="343">
        <v>-14.5</v>
      </c>
      <c r="AP58" s="344">
        <v>35086</v>
      </c>
      <c r="AQ58" s="345">
        <v>-3.2</v>
      </c>
      <c r="AR58" s="346">
        <v>-11.3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5197352</v>
      </c>
      <c r="AN59" s="334">
        <v>135172</v>
      </c>
      <c r="AO59" s="335">
        <v>20</v>
      </c>
      <c r="AP59" s="336">
        <v>73019</v>
      </c>
      <c r="AQ59" s="337">
        <v>6.7</v>
      </c>
      <c r="AR59" s="338">
        <v>13.3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3214786</v>
      </c>
      <c r="AN60" s="342">
        <v>83610</v>
      </c>
      <c r="AO60" s="343">
        <v>58.1</v>
      </c>
      <c r="AP60" s="344">
        <v>39427</v>
      </c>
      <c r="AQ60" s="345">
        <v>12.4</v>
      </c>
      <c r="AR60" s="346">
        <v>45.7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4875932</v>
      </c>
      <c r="AN61" s="349">
        <v>122239</v>
      </c>
      <c r="AO61" s="350">
        <v>3.9</v>
      </c>
      <c r="AP61" s="351">
        <v>72392</v>
      </c>
      <c r="AQ61" s="352">
        <v>1.1000000000000001</v>
      </c>
      <c r="AR61" s="338">
        <v>2.8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3070308</v>
      </c>
      <c r="AN62" s="342">
        <v>76813</v>
      </c>
      <c r="AO62" s="343">
        <v>2.6</v>
      </c>
      <c r="AP62" s="344">
        <v>38817</v>
      </c>
      <c r="AQ62" s="345">
        <v>0.7</v>
      </c>
      <c r="AR62" s="346">
        <v>1.9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RLeg5sGjCLHXc8kXNMyzgBIFmDU87/+iHWy2SeyGssqRzeDUmKSKcDMGrWzT/7vm9P5LHLQ0lXecinnyGLljsg==" saltValue="UVPztz0SBV7xuVIjFuT2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8"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483</v>
      </c>
    </row>
    <row r="121" spans="125:125" ht="13.5" hidden="1" customHeight="1" x14ac:dyDescent="0.2">
      <c r="DU121" s="259"/>
    </row>
  </sheetData>
  <sheetProtection algorithmName="SHA-512" hashValue="PdqCR+ukG03YuulA0ZuLtoHjrfAukUdhTK4aQymFGrSvdtZkUqLVAFaR4RztpTpyjX0RON1PjkNo0AR/8Dojzw==" saltValue="Q6sPIA3ZQwb9yE8M7vHN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1"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483</v>
      </c>
    </row>
  </sheetData>
  <sheetProtection algorithmName="SHA-512" hashValue="Z6OTO6YG6hxN9sL3sxK3SVy0+LmqGfD05LoE4THGTEjvWRsdaEHrxlFoU90FMVsF8VlQi8sXtd/eD1mir5zGEQ==" saltValue="JeAbjQV3oQYs/f5g5nx9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4"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2">
      <c r="B47" s="10"/>
      <c r="C47" s="1139" t="s">
        <v>3</v>
      </c>
      <c r="D47" s="1139"/>
      <c r="E47" s="1140"/>
      <c r="F47" s="11">
        <v>11.04</v>
      </c>
      <c r="G47" s="12">
        <v>9.1300000000000008</v>
      </c>
      <c r="H47" s="12">
        <v>10.58</v>
      </c>
      <c r="I47" s="12">
        <v>12.85</v>
      </c>
      <c r="J47" s="13">
        <v>10.88</v>
      </c>
    </row>
    <row r="48" spans="2:10" ht="57.75" customHeight="1" x14ac:dyDescent="0.2">
      <c r="B48" s="14"/>
      <c r="C48" s="1141" t="s">
        <v>4</v>
      </c>
      <c r="D48" s="1141"/>
      <c r="E48" s="1142"/>
      <c r="F48" s="15">
        <v>5.73</v>
      </c>
      <c r="G48" s="16">
        <v>6.87</v>
      </c>
      <c r="H48" s="16">
        <v>7.21</v>
      </c>
      <c r="I48" s="16">
        <v>6.13</v>
      </c>
      <c r="J48" s="17">
        <v>6.07</v>
      </c>
    </row>
    <row r="49" spans="2:10" ht="57.75" customHeight="1" thickBot="1" x14ac:dyDescent="0.25">
      <c r="B49" s="18"/>
      <c r="C49" s="1143" t="s">
        <v>5</v>
      </c>
      <c r="D49" s="1143"/>
      <c r="E49" s="1144"/>
      <c r="F49" s="19" t="s">
        <v>538</v>
      </c>
      <c r="G49" s="20" t="s">
        <v>539</v>
      </c>
      <c r="H49" s="20">
        <v>2.16</v>
      </c>
      <c r="I49" s="20">
        <v>0.7</v>
      </c>
      <c r="J49" s="21" t="s">
        <v>540</v>
      </c>
    </row>
    <row r="50" spans="2:10" ht="13.2" x14ac:dyDescent="0.2"/>
  </sheetData>
  <sheetProtection algorithmName="SHA-512" hashValue="QvrzeQJ/ZCsgKG48H24B9XXvDPNMFCb2kJFZGx0ytR7gaLAnCFdm2t2Dh9WYgPFVAIQJnNC4olu/J9BHV6/2IA==" saltValue="Cn+A5jLth3FN2yP4kZiR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9"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51" t="s">
        <v>541</v>
      </c>
      <c r="D34" s="1151"/>
      <c r="E34" s="1152"/>
      <c r="F34" s="32">
        <v>7.09</v>
      </c>
      <c r="G34" s="33">
        <v>7.43</v>
      </c>
      <c r="H34" s="33">
        <v>7.5</v>
      </c>
      <c r="I34" s="33">
        <v>7.44</v>
      </c>
      <c r="J34" s="34">
        <v>7.87</v>
      </c>
      <c r="K34" s="22"/>
      <c r="L34" s="22"/>
      <c r="M34" s="22"/>
      <c r="N34" s="22"/>
      <c r="O34" s="22"/>
      <c r="P34" s="22"/>
    </row>
    <row r="35" spans="1:16" ht="39" customHeight="1" x14ac:dyDescent="0.2">
      <c r="A35" s="22"/>
      <c r="B35" s="35"/>
      <c r="C35" s="1145" t="s">
        <v>542</v>
      </c>
      <c r="D35" s="1146"/>
      <c r="E35" s="1147"/>
      <c r="F35" s="36">
        <v>5.59</v>
      </c>
      <c r="G35" s="37">
        <v>6.72</v>
      </c>
      <c r="H35" s="37">
        <v>7.06</v>
      </c>
      <c r="I35" s="37">
        <v>5.96</v>
      </c>
      <c r="J35" s="38">
        <v>6.01</v>
      </c>
      <c r="K35" s="22"/>
      <c r="L35" s="22"/>
      <c r="M35" s="22"/>
      <c r="N35" s="22"/>
      <c r="O35" s="22"/>
      <c r="P35" s="22"/>
    </row>
    <row r="36" spans="1:16" ht="39" customHeight="1" x14ac:dyDescent="0.2">
      <c r="A36" s="22"/>
      <c r="B36" s="35"/>
      <c r="C36" s="1145" t="s">
        <v>543</v>
      </c>
      <c r="D36" s="1146"/>
      <c r="E36" s="1147"/>
      <c r="F36" s="36" t="s">
        <v>495</v>
      </c>
      <c r="G36" s="37">
        <v>0.51</v>
      </c>
      <c r="H36" s="37">
        <v>0.91</v>
      </c>
      <c r="I36" s="37">
        <v>1.07</v>
      </c>
      <c r="J36" s="38">
        <v>1.26</v>
      </c>
      <c r="K36" s="22"/>
      <c r="L36" s="22"/>
      <c r="M36" s="22"/>
      <c r="N36" s="22"/>
      <c r="O36" s="22"/>
      <c r="P36" s="22"/>
    </row>
    <row r="37" spans="1:16" ht="39" customHeight="1" x14ac:dyDescent="0.2">
      <c r="A37" s="22"/>
      <c r="B37" s="35"/>
      <c r="C37" s="1145" t="s">
        <v>544</v>
      </c>
      <c r="D37" s="1146"/>
      <c r="E37" s="1147"/>
      <c r="F37" s="36">
        <v>0.59</v>
      </c>
      <c r="G37" s="37">
        <v>0.02</v>
      </c>
      <c r="H37" s="37">
        <v>0.77</v>
      </c>
      <c r="I37" s="37">
        <v>1.6</v>
      </c>
      <c r="J37" s="38">
        <v>1.22</v>
      </c>
      <c r="K37" s="22"/>
      <c r="L37" s="22"/>
      <c r="M37" s="22"/>
      <c r="N37" s="22"/>
      <c r="O37" s="22"/>
      <c r="P37" s="22"/>
    </row>
    <row r="38" spans="1:16" ht="39" customHeight="1" x14ac:dyDescent="0.2">
      <c r="A38" s="22"/>
      <c r="B38" s="35"/>
      <c r="C38" s="1145" t="s">
        <v>545</v>
      </c>
      <c r="D38" s="1146"/>
      <c r="E38" s="1147"/>
      <c r="F38" s="36">
        <v>0.24</v>
      </c>
      <c r="G38" s="37">
        <v>0.11</v>
      </c>
      <c r="H38" s="37">
        <v>0.18</v>
      </c>
      <c r="I38" s="37">
        <v>0.15</v>
      </c>
      <c r="J38" s="38">
        <v>0.15</v>
      </c>
      <c r="K38" s="22"/>
      <c r="L38" s="22"/>
      <c r="M38" s="22"/>
      <c r="N38" s="22"/>
      <c r="O38" s="22"/>
      <c r="P38" s="22"/>
    </row>
    <row r="39" spans="1:16" ht="39" customHeight="1" x14ac:dyDescent="0.2">
      <c r="A39" s="22"/>
      <c r="B39" s="35"/>
      <c r="C39" s="1145" t="s">
        <v>546</v>
      </c>
      <c r="D39" s="1146"/>
      <c r="E39" s="1147"/>
      <c r="F39" s="36">
        <v>0.85</v>
      </c>
      <c r="G39" s="37">
        <v>1.21</v>
      </c>
      <c r="H39" s="37">
        <v>0.79</v>
      </c>
      <c r="I39" s="37">
        <v>0.28000000000000003</v>
      </c>
      <c r="J39" s="38">
        <v>0.14000000000000001</v>
      </c>
      <c r="K39" s="22"/>
      <c r="L39" s="22"/>
      <c r="M39" s="22"/>
      <c r="N39" s="22"/>
      <c r="O39" s="22"/>
      <c r="P39" s="22"/>
    </row>
    <row r="40" spans="1:16" ht="39" customHeight="1" x14ac:dyDescent="0.2">
      <c r="A40" s="22"/>
      <c r="B40" s="35"/>
      <c r="C40" s="1145" t="s">
        <v>547</v>
      </c>
      <c r="D40" s="1146"/>
      <c r="E40" s="1147"/>
      <c r="F40" s="36">
        <v>0.22</v>
      </c>
      <c r="G40" s="37">
        <v>0.17</v>
      </c>
      <c r="H40" s="37">
        <v>0.19</v>
      </c>
      <c r="I40" s="37">
        <v>0.12</v>
      </c>
      <c r="J40" s="38">
        <v>0.12</v>
      </c>
      <c r="K40" s="22"/>
      <c r="L40" s="22"/>
      <c r="M40" s="22"/>
      <c r="N40" s="22"/>
      <c r="O40" s="22"/>
      <c r="P40" s="22"/>
    </row>
    <row r="41" spans="1:16" ht="39" customHeight="1" x14ac:dyDescent="0.2">
      <c r="A41" s="22"/>
      <c r="B41" s="35"/>
      <c r="C41" s="1145" t="s">
        <v>548</v>
      </c>
      <c r="D41" s="1146"/>
      <c r="E41" s="1147"/>
      <c r="F41" s="36">
        <v>0.03</v>
      </c>
      <c r="G41" s="37">
        <v>0.03</v>
      </c>
      <c r="H41" s="37">
        <v>0.03</v>
      </c>
      <c r="I41" s="37">
        <v>0.05</v>
      </c>
      <c r="J41" s="38">
        <v>0.06</v>
      </c>
      <c r="K41" s="22"/>
      <c r="L41" s="22"/>
      <c r="M41" s="22"/>
      <c r="N41" s="22"/>
      <c r="O41" s="22"/>
      <c r="P41" s="22"/>
    </row>
    <row r="42" spans="1:16" ht="39" customHeight="1" x14ac:dyDescent="0.2">
      <c r="A42" s="22"/>
      <c r="B42" s="39"/>
      <c r="C42" s="1145" t="s">
        <v>549</v>
      </c>
      <c r="D42" s="1146"/>
      <c r="E42" s="1147"/>
      <c r="F42" s="36" t="s">
        <v>495</v>
      </c>
      <c r="G42" s="37" t="s">
        <v>495</v>
      </c>
      <c r="H42" s="37" t="s">
        <v>495</v>
      </c>
      <c r="I42" s="37" t="s">
        <v>495</v>
      </c>
      <c r="J42" s="38" t="s">
        <v>495</v>
      </c>
      <c r="K42" s="22"/>
      <c r="L42" s="22"/>
      <c r="M42" s="22"/>
      <c r="N42" s="22"/>
      <c r="O42" s="22"/>
      <c r="P42" s="22"/>
    </row>
    <row r="43" spans="1:16" ht="39" customHeight="1" thickBot="1" x14ac:dyDescent="0.25">
      <c r="A43" s="22"/>
      <c r="B43" s="40"/>
      <c r="C43" s="1148" t="s">
        <v>550</v>
      </c>
      <c r="D43" s="1149"/>
      <c r="E43" s="1150"/>
      <c r="F43" s="41">
        <v>1.53</v>
      </c>
      <c r="G43" s="42">
        <v>0.21</v>
      </c>
      <c r="H43" s="42">
        <v>0.17</v>
      </c>
      <c r="I43" s="42">
        <v>0.16</v>
      </c>
      <c r="J43" s="43">
        <v>0.06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Qlgc1bVM2KVpg3W104YpxA0UH9F4zbtyndCJV3kUwHOSq7KeneOQjcykHalvxslJQet7HPO+KLB0GmncEbIw==" saltValue="BuXL3vgJJsc49JIRcVLV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2"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4053</v>
      </c>
      <c r="L45" s="60">
        <v>3811</v>
      </c>
      <c r="M45" s="60">
        <v>3689</v>
      </c>
      <c r="N45" s="60">
        <v>3599</v>
      </c>
      <c r="O45" s="61">
        <v>3545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495</v>
      </c>
      <c r="L47" s="64" t="s">
        <v>495</v>
      </c>
      <c r="M47" s="64" t="s">
        <v>495</v>
      </c>
      <c r="N47" s="64" t="s">
        <v>495</v>
      </c>
      <c r="O47" s="65" t="s">
        <v>495</v>
      </c>
      <c r="P47" s="48"/>
      <c r="Q47" s="48"/>
      <c r="R47" s="48"/>
      <c r="S47" s="48"/>
      <c r="T47" s="48"/>
      <c r="U47" s="48"/>
    </row>
    <row r="48" spans="1:21" ht="30.75" customHeight="1" x14ac:dyDescent="0.2">
      <c r="A48" s="48"/>
      <c r="B48" s="1155"/>
      <c r="C48" s="1156"/>
      <c r="D48" s="62"/>
      <c r="E48" s="1161" t="s">
        <v>13</v>
      </c>
      <c r="F48" s="1161"/>
      <c r="G48" s="1161"/>
      <c r="H48" s="1161"/>
      <c r="I48" s="1161"/>
      <c r="J48" s="1162"/>
      <c r="K48" s="63">
        <v>1976</v>
      </c>
      <c r="L48" s="64">
        <v>2056</v>
      </c>
      <c r="M48" s="64">
        <v>1885</v>
      </c>
      <c r="N48" s="64">
        <v>1839</v>
      </c>
      <c r="O48" s="65">
        <v>1787</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495</v>
      </c>
      <c r="L49" s="64" t="s">
        <v>495</v>
      </c>
      <c r="M49" s="64" t="s">
        <v>495</v>
      </c>
      <c r="N49" s="64" t="s">
        <v>495</v>
      </c>
      <c r="O49" s="65" t="s">
        <v>495</v>
      </c>
      <c r="P49" s="48"/>
      <c r="Q49" s="48"/>
      <c r="R49" s="48"/>
      <c r="S49" s="48"/>
      <c r="T49" s="48"/>
      <c r="U49" s="48"/>
    </row>
    <row r="50" spans="1:21" ht="30.75" customHeight="1" x14ac:dyDescent="0.2">
      <c r="A50" s="48"/>
      <c r="B50" s="1155"/>
      <c r="C50" s="1156"/>
      <c r="D50" s="62"/>
      <c r="E50" s="1161" t="s">
        <v>15</v>
      </c>
      <c r="F50" s="1161"/>
      <c r="G50" s="1161"/>
      <c r="H50" s="1161"/>
      <c r="I50" s="1161"/>
      <c r="J50" s="1162"/>
      <c r="K50" s="63">
        <v>2</v>
      </c>
      <c r="L50" s="64">
        <v>2</v>
      </c>
      <c r="M50" s="64">
        <v>2</v>
      </c>
      <c r="N50" s="64">
        <v>2</v>
      </c>
      <c r="O50" s="65">
        <v>2</v>
      </c>
      <c r="P50" s="48"/>
      <c r="Q50" s="48"/>
      <c r="R50" s="48"/>
      <c r="S50" s="48"/>
      <c r="T50" s="48"/>
      <c r="U50" s="48"/>
    </row>
    <row r="51" spans="1:21" ht="30.75" customHeight="1" x14ac:dyDescent="0.2">
      <c r="A51" s="48"/>
      <c r="B51" s="1157"/>
      <c r="C51" s="1158"/>
      <c r="D51" s="66"/>
      <c r="E51" s="1161" t="s">
        <v>16</v>
      </c>
      <c r="F51" s="1161"/>
      <c r="G51" s="1161"/>
      <c r="H51" s="1161"/>
      <c r="I51" s="1161"/>
      <c r="J51" s="1162"/>
      <c r="K51" s="63">
        <v>0</v>
      </c>
      <c r="L51" s="64">
        <v>0</v>
      </c>
      <c r="M51" s="64">
        <v>0</v>
      </c>
      <c r="N51" s="64">
        <v>1</v>
      </c>
      <c r="O51" s="65">
        <v>2</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4385</v>
      </c>
      <c r="L52" s="64">
        <v>4155</v>
      </c>
      <c r="M52" s="64">
        <v>4005</v>
      </c>
      <c r="N52" s="64">
        <v>3873</v>
      </c>
      <c r="O52" s="65">
        <v>3719</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1646</v>
      </c>
      <c r="L53" s="69">
        <v>1714</v>
      </c>
      <c r="M53" s="69">
        <v>1571</v>
      </c>
      <c r="N53" s="69">
        <v>1568</v>
      </c>
      <c r="O53" s="70">
        <v>1617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495</v>
      </c>
      <c r="L58" s="84" t="s">
        <v>495</v>
      </c>
      <c r="M58" s="84" t="s">
        <v>495</v>
      </c>
      <c r="N58" s="84" t="s">
        <v>495</v>
      </c>
      <c r="O58" s="85" t="s">
        <v>495</v>
      </c>
    </row>
    <row r="59" spans="1:21" ht="31.5" customHeight="1" x14ac:dyDescent="0.2">
      <c r="B59" s="1171"/>
      <c r="C59" s="1172"/>
      <c r="D59" s="1178" t="s">
        <v>26</v>
      </c>
      <c r="E59" s="1179"/>
      <c r="F59" s="1179"/>
      <c r="G59" s="1179"/>
      <c r="H59" s="1179"/>
      <c r="I59" s="1179"/>
      <c r="J59" s="1180"/>
      <c r="K59" s="86" t="s">
        <v>495</v>
      </c>
      <c r="L59" s="87" t="s">
        <v>495</v>
      </c>
      <c r="M59" s="87" t="s">
        <v>495</v>
      </c>
      <c r="N59" s="87" t="s">
        <v>495</v>
      </c>
      <c r="O59" s="88" t="s">
        <v>495</v>
      </c>
    </row>
    <row r="60" spans="1:21" ht="31.5" customHeight="1" thickBot="1" x14ac:dyDescent="0.25">
      <c r="B60" s="1173"/>
      <c r="C60" s="1174"/>
      <c r="D60" s="1181" t="s">
        <v>27</v>
      </c>
      <c r="E60" s="1182"/>
      <c r="F60" s="1182"/>
      <c r="G60" s="1182"/>
      <c r="H60" s="1182"/>
      <c r="I60" s="1182"/>
      <c r="J60" s="1183"/>
      <c r="K60" s="89" t="s">
        <v>495</v>
      </c>
      <c r="L60" s="90" t="s">
        <v>495</v>
      </c>
      <c r="M60" s="90" t="s">
        <v>495</v>
      </c>
      <c r="N60" s="90" t="s">
        <v>495</v>
      </c>
      <c r="O60" s="91" t="s">
        <v>495</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rUzmjzKEFDdfViUJcV5mNHCHmZ6YiTbMgy8wS8eaMAFcZCuvq30AwbF6zuQEDseQzT1Wtzn8Y+BhkOr7J/eQg==" saltValue="e4JixjC1aLhHFKyRz+fQQ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533</v>
      </c>
      <c r="J40" s="103" t="s">
        <v>534</v>
      </c>
      <c r="K40" s="103" t="s">
        <v>535</v>
      </c>
      <c r="L40" s="103" t="s">
        <v>536</v>
      </c>
      <c r="M40" s="104" t="s">
        <v>537</v>
      </c>
    </row>
    <row r="41" spans="2:13" ht="27.75" customHeight="1" x14ac:dyDescent="0.2">
      <c r="B41" s="1184" t="s">
        <v>30</v>
      </c>
      <c r="C41" s="1185"/>
      <c r="D41" s="105"/>
      <c r="E41" s="1190" t="s">
        <v>31</v>
      </c>
      <c r="F41" s="1190"/>
      <c r="G41" s="1190"/>
      <c r="H41" s="1191"/>
      <c r="I41" s="355">
        <v>32539</v>
      </c>
      <c r="J41" s="356">
        <v>31312</v>
      </c>
      <c r="K41" s="356">
        <v>29813</v>
      </c>
      <c r="L41" s="356">
        <v>28299</v>
      </c>
      <c r="M41" s="357">
        <v>27765</v>
      </c>
    </row>
    <row r="42" spans="2:13" ht="27.75" customHeight="1" x14ac:dyDescent="0.2">
      <c r="B42" s="1186"/>
      <c r="C42" s="1187"/>
      <c r="D42" s="106"/>
      <c r="E42" s="1192" t="s">
        <v>32</v>
      </c>
      <c r="F42" s="1192"/>
      <c r="G42" s="1192"/>
      <c r="H42" s="1193"/>
      <c r="I42" s="358">
        <v>12</v>
      </c>
      <c r="J42" s="359">
        <v>11</v>
      </c>
      <c r="K42" s="359">
        <v>9</v>
      </c>
      <c r="L42" s="359">
        <v>8</v>
      </c>
      <c r="M42" s="360">
        <v>6</v>
      </c>
    </row>
    <row r="43" spans="2:13" ht="27.75" customHeight="1" x14ac:dyDescent="0.2">
      <c r="B43" s="1186"/>
      <c r="C43" s="1187"/>
      <c r="D43" s="106"/>
      <c r="E43" s="1192" t="s">
        <v>33</v>
      </c>
      <c r="F43" s="1192"/>
      <c r="G43" s="1192"/>
      <c r="H43" s="1193"/>
      <c r="I43" s="358">
        <v>21437</v>
      </c>
      <c r="J43" s="359">
        <v>20090</v>
      </c>
      <c r="K43" s="359">
        <v>18984</v>
      </c>
      <c r="L43" s="359">
        <v>17676</v>
      </c>
      <c r="M43" s="360">
        <v>16849</v>
      </c>
    </row>
    <row r="44" spans="2:13" ht="27.75" customHeight="1" x14ac:dyDescent="0.2">
      <c r="B44" s="1186"/>
      <c r="C44" s="1187"/>
      <c r="D44" s="106"/>
      <c r="E44" s="1192" t="s">
        <v>34</v>
      </c>
      <c r="F44" s="1192"/>
      <c r="G44" s="1192"/>
      <c r="H44" s="1193"/>
      <c r="I44" s="358" t="s">
        <v>495</v>
      </c>
      <c r="J44" s="359" t="s">
        <v>495</v>
      </c>
      <c r="K44" s="359" t="s">
        <v>495</v>
      </c>
      <c r="L44" s="359" t="s">
        <v>495</v>
      </c>
      <c r="M44" s="360" t="s">
        <v>495</v>
      </c>
    </row>
    <row r="45" spans="2:13" ht="27.75" customHeight="1" x14ac:dyDescent="0.2">
      <c r="B45" s="1186"/>
      <c r="C45" s="1187"/>
      <c r="D45" s="106"/>
      <c r="E45" s="1192" t="s">
        <v>35</v>
      </c>
      <c r="F45" s="1192"/>
      <c r="G45" s="1192"/>
      <c r="H45" s="1193"/>
      <c r="I45" s="358">
        <v>1022</v>
      </c>
      <c r="J45" s="359">
        <v>1227</v>
      </c>
      <c r="K45" s="359">
        <v>1193</v>
      </c>
      <c r="L45" s="359">
        <v>1196</v>
      </c>
      <c r="M45" s="360">
        <v>1374</v>
      </c>
    </row>
    <row r="46" spans="2:13" ht="27.75" customHeight="1" x14ac:dyDescent="0.2">
      <c r="B46" s="1186"/>
      <c r="C46" s="1187"/>
      <c r="D46" s="107"/>
      <c r="E46" s="1192" t="s">
        <v>36</v>
      </c>
      <c r="F46" s="1192"/>
      <c r="G46" s="1192"/>
      <c r="H46" s="1193"/>
      <c r="I46" s="358" t="s">
        <v>495</v>
      </c>
      <c r="J46" s="359" t="s">
        <v>495</v>
      </c>
      <c r="K46" s="359" t="s">
        <v>495</v>
      </c>
      <c r="L46" s="359" t="s">
        <v>495</v>
      </c>
      <c r="M46" s="360" t="s">
        <v>495</v>
      </c>
    </row>
    <row r="47" spans="2:13" ht="27.75" customHeight="1" x14ac:dyDescent="0.2">
      <c r="B47" s="1186"/>
      <c r="C47" s="1187"/>
      <c r="D47" s="108"/>
      <c r="E47" s="1194" t="s">
        <v>37</v>
      </c>
      <c r="F47" s="1195"/>
      <c r="G47" s="1195"/>
      <c r="H47" s="1196"/>
      <c r="I47" s="358" t="s">
        <v>495</v>
      </c>
      <c r="J47" s="359" t="s">
        <v>495</v>
      </c>
      <c r="K47" s="359" t="s">
        <v>495</v>
      </c>
      <c r="L47" s="359" t="s">
        <v>495</v>
      </c>
      <c r="M47" s="360" t="s">
        <v>495</v>
      </c>
    </row>
    <row r="48" spans="2:13" ht="27.75" customHeight="1" x14ac:dyDescent="0.2">
      <c r="B48" s="1186"/>
      <c r="C48" s="1187"/>
      <c r="D48" s="106"/>
      <c r="E48" s="1192" t="s">
        <v>38</v>
      </c>
      <c r="F48" s="1192"/>
      <c r="G48" s="1192"/>
      <c r="H48" s="1193"/>
      <c r="I48" s="358" t="s">
        <v>495</v>
      </c>
      <c r="J48" s="359" t="s">
        <v>495</v>
      </c>
      <c r="K48" s="359" t="s">
        <v>495</v>
      </c>
      <c r="L48" s="359" t="s">
        <v>495</v>
      </c>
      <c r="M48" s="360" t="s">
        <v>495</v>
      </c>
    </row>
    <row r="49" spans="2:13" ht="27.75" customHeight="1" x14ac:dyDescent="0.2">
      <c r="B49" s="1188"/>
      <c r="C49" s="1189"/>
      <c r="D49" s="106"/>
      <c r="E49" s="1192" t="s">
        <v>39</v>
      </c>
      <c r="F49" s="1192"/>
      <c r="G49" s="1192"/>
      <c r="H49" s="1193"/>
      <c r="I49" s="358" t="s">
        <v>495</v>
      </c>
      <c r="J49" s="359" t="s">
        <v>495</v>
      </c>
      <c r="K49" s="359" t="s">
        <v>495</v>
      </c>
      <c r="L49" s="359" t="s">
        <v>495</v>
      </c>
      <c r="M49" s="360" t="s">
        <v>495</v>
      </c>
    </row>
    <row r="50" spans="2:13" ht="27.75" customHeight="1" x14ac:dyDescent="0.2">
      <c r="B50" s="1197" t="s">
        <v>40</v>
      </c>
      <c r="C50" s="1198"/>
      <c r="D50" s="109"/>
      <c r="E50" s="1192" t="s">
        <v>41</v>
      </c>
      <c r="F50" s="1192"/>
      <c r="G50" s="1192"/>
      <c r="H50" s="1193"/>
      <c r="I50" s="358">
        <v>6324</v>
      </c>
      <c r="J50" s="359">
        <v>5699</v>
      </c>
      <c r="K50" s="359">
        <v>6305</v>
      </c>
      <c r="L50" s="359">
        <v>6609</v>
      </c>
      <c r="M50" s="360">
        <v>6428</v>
      </c>
    </row>
    <row r="51" spans="2:13" ht="27.75" customHeight="1" x14ac:dyDescent="0.2">
      <c r="B51" s="1186"/>
      <c r="C51" s="1187"/>
      <c r="D51" s="106"/>
      <c r="E51" s="1192" t="s">
        <v>42</v>
      </c>
      <c r="F51" s="1192"/>
      <c r="G51" s="1192"/>
      <c r="H51" s="1193"/>
      <c r="I51" s="358">
        <v>292</v>
      </c>
      <c r="J51" s="359">
        <v>243</v>
      </c>
      <c r="K51" s="359">
        <v>193</v>
      </c>
      <c r="L51" s="359">
        <v>154</v>
      </c>
      <c r="M51" s="360">
        <v>120</v>
      </c>
    </row>
    <row r="52" spans="2:13" ht="27.75" customHeight="1" x14ac:dyDescent="0.2">
      <c r="B52" s="1188"/>
      <c r="C52" s="1189"/>
      <c r="D52" s="106"/>
      <c r="E52" s="1192" t="s">
        <v>43</v>
      </c>
      <c r="F52" s="1192"/>
      <c r="G52" s="1192"/>
      <c r="H52" s="1193"/>
      <c r="I52" s="358">
        <v>36983</v>
      </c>
      <c r="J52" s="359">
        <v>35100</v>
      </c>
      <c r="K52" s="359">
        <v>33044</v>
      </c>
      <c r="L52" s="359">
        <v>30519</v>
      </c>
      <c r="M52" s="360">
        <v>29717</v>
      </c>
    </row>
    <row r="53" spans="2:13" ht="27.75" customHeight="1" thickBot="1" x14ac:dyDescent="0.25">
      <c r="B53" s="1199" t="s">
        <v>19</v>
      </c>
      <c r="C53" s="1200"/>
      <c r="D53" s="110"/>
      <c r="E53" s="1201" t="s">
        <v>44</v>
      </c>
      <c r="F53" s="1201"/>
      <c r="G53" s="1201"/>
      <c r="H53" s="1202"/>
      <c r="I53" s="361">
        <v>11412</v>
      </c>
      <c r="J53" s="362">
        <v>11596</v>
      </c>
      <c r="K53" s="362">
        <v>10457</v>
      </c>
      <c r="L53" s="362">
        <v>9897</v>
      </c>
      <c r="M53" s="363">
        <v>9728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m/1Bey5UfmTqaxWlSz+NHBH6tAJc06iiTnnk8mh2MA7KGHAagaO4ewwkqRi+4dnSSL6JsuLOTM2S0xzj2d8NpA==" saltValue="mTOFpHpTDUlJZrYSSnDt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535</v>
      </c>
      <c r="G54" s="119" t="s">
        <v>536</v>
      </c>
      <c r="H54" s="120" t="s">
        <v>537</v>
      </c>
    </row>
    <row r="55" spans="2:8" ht="52.5" customHeight="1" x14ac:dyDescent="0.2">
      <c r="B55" s="121"/>
      <c r="C55" s="1211" t="s">
        <v>46</v>
      </c>
      <c r="D55" s="1211"/>
      <c r="E55" s="1212"/>
      <c r="F55" s="122">
        <v>1950</v>
      </c>
      <c r="G55" s="122">
        <v>2306</v>
      </c>
      <c r="H55" s="123">
        <v>1948</v>
      </c>
    </row>
    <row r="56" spans="2:8" ht="52.5" customHeight="1" x14ac:dyDescent="0.2">
      <c r="B56" s="124"/>
      <c r="C56" s="1213" t="s">
        <v>47</v>
      </c>
      <c r="D56" s="1213"/>
      <c r="E56" s="1214"/>
      <c r="F56" s="125">
        <v>229</v>
      </c>
      <c r="G56" s="125">
        <v>229</v>
      </c>
      <c r="H56" s="126">
        <v>306</v>
      </c>
    </row>
    <row r="57" spans="2:8" ht="53.25" customHeight="1" x14ac:dyDescent="0.2">
      <c r="B57" s="124"/>
      <c r="C57" s="1215" t="s">
        <v>48</v>
      </c>
      <c r="D57" s="1215"/>
      <c r="E57" s="1216"/>
      <c r="F57" s="127">
        <v>3502</v>
      </c>
      <c r="G57" s="127">
        <v>3511</v>
      </c>
      <c r="H57" s="128">
        <v>3630</v>
      </c>
    </row>
    <row r="58" spans="2:8" ht="45.75" customHeight="1" x14ac:dyDescent="0.2">
      <c r="B58" s="129"/>
      <c r="C58" s="1203" t="s">
        <v>570</v>
      </c>
      <c r="D58" s="1204"/>
      <c r="E58" s="1205"/>
      <c r="F58" s="130">
        <v>1000</v>
      </c>
      <c r="G58" s="130">
        <v>1000</v>
      </c>
      <c r="H58" s="131">
        <v>1000</v>
      </c>
    </row>
    <row r="59" spans="2:8" ht="45.75" customHeight="1" x14ac:dyDescent="0.2">
      <c r="B59" s="129"/>
      <c r="C59" s="1203" t="s">
        <v>571</v>
      </c>
      <c r="D59" s="1204"/>
      <c r="E59" s="1205"/>
      <c r="F59" s="130">
        <v>701</v>
      </c>
      <c r="G59" s="130">
        <v>701</v>
      </c>
      <c r="H59" s="131">
        <v>701</v>
      </c>
    </row>
    <row r="60" spans="2:8" ht="45.75" customHeight="1" x14ac:dyDescent="0.2">
      <c r="B60" s="129"/>
      <c r="C60" s="1203" t="s">
        <v>579</v>
      </c>
      <c r="D60" s="1204"/>
      <c r="E60" s="1205"/>
      <c r="F60" s="130">
        <v>910</v>
      </c>
      <c r="G60" s="130">
        <v>833</v>
      </c>
      <c r="H60" s="131">
        <v>685</v>
      </c>
    </row>
    <row r="61" spans="2:8" ht="45.75" customHeight="1" x14ac:dyDescent="0.2">
      <c r="B61" s="129"/>
      <c r="C61" s="1203" t="s">
        <v>572</v>
      </c>
      <c r="D61" s="1204"/>
      <c r="E61" s="1205"/>
      <c r="F61" s="130">
        <v>219</v>
      </c>
      <c r="G61" s="130">
        <v>362</v>
      </c>
      <c r="H61" s="131">
        <v>440</v>
      </c>
    </row>
    <row r="62" spans="2:8" ht="45.75" customHeight="1" thickBot="1" x14ac:dyDescent="0.25">
      <c r="B62" s="132"/>
      <c r="C62" s="1206" t="s">
        <v>573</v>
      </c>
      <c r="D62" s="1207"/>
      <c r="E62" s="1208"/>
      <c r="F62" s="133">
        <v>237</v>
      </c>
      <c r="G62" s="133">
        <v>248</v>
      </c>
      <c r="H62" s="134">
        <v>266</v>
      </c>
    </row>
    <row r="63" spans="2:8" ht="52.5" customHeight="1" thickBot="1" x14ac:dyDescent="0.25">
      <c r="B63" s="135"/>
      <c r="C63" s="1209" t="s">
        <v>49</v>
      </c>
      <c r="D63" s="1209"/>
      <c r="E63" s="1210"/>
      <c r="F63" s="136">
        <v>5681</v>
      </c>
      <c r="G63" s="136">
        <v>6046</v>
      </c>
      <c r="H63" s="137">
        <v>5885</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Q+4wp21wfNZqAYFVq1oM6+kSeWzSYAHO8KPbjerPJF+0qRJcgCfj0na0dZ/Kam7KjJH/Ry54w9EJDrbLZl937g==" saltValue="wHyu5UgZP05JMrUxz5yx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532</v>
      </c>
      <c r="G2" s="151"/>
      <c r="H2" s="152"/>
    </row>
    <row r="3" spans="1:8" x14ac:dyDescent="0.2">
      <c r="A3" s="148" t="s">
        <v>525</v>
      </c>
      <c r="B3" s="153"/>
      <c r="C3" s="154"/>
      <c r="D3" s="155">
        <v>156313</v>
      </c>
      <c r="E3" s="156"/>
      <c r="F3" s="157">
        <v>74581</v>
      </c>
      <c r="G3" s="158"/>
      <c r="H3" s="159"/>
    </row>
    <row r="4" spans="1:8" x14ac:dyDescent="0.2">
      <c r="A4" s="160"/>
      <c r="B4" s="161"/>
      <c r="C4" s="162"/>
      <c r="D4" s="163">
        <v>106648</v>
      </c>
      <c r="E4" s="164"/>
      <c r="F4" s="165">
        <v>41563</v>
      </c>
      <c r="G4" s="166"/>
      <c r="H4" s="167"/>
    </row>
    <row r="5" spans="1:8" x14ac:dyDescent="0.2">
      <c r="A5" s="148" t="s">
        <v>527</v>
      </c>
      <c r="B5" s="153"/>
      <c r="C5" s="154"/>
      <c r="D5" s="155">
        <v>114640</v>
      </c>
      <c r="E5" s="156"/>
      <c r="F5" s="157">
        <v>76347</v>
      </c>
      <c r="G5" s="158"/>
      <c r="H5" s="159"/>
    </row>
    <row r="6" spans="1:8" x14ac:dyDescent="0.2">
      <c r="A6" s="160"/>
      <c r="B6" s="161"/>
      <c r="C6" s="162"/>
      <c r="D6" s="163">
        <v>79025</v>
      </c>
      <c r="E6" s="164"/>
      <c r="F6" s="165">
        <v>41762</v>
      </c>
      <c r="G6" s="166"/>
      <c r="H6" s="167"/>
    </row>
    <row r="7" spans="1:8" x14ac:dyDescent="0.2">
      <c r="A7" s="148" t="s">
        <v>528</v>
      </c>
      <c r="B7" s="153"/>
      <c r="C7" s="154"/>
      <c r="D7" s="155">
        <v>92387</v>
      </c>
      <c r="E7" s="156"/>
      <c r="F7" s="157">
        <v>69604</v>
      </c>
      <c r="G7" s="158"/>
      <c r="H7" s="159"/>
    </row>
    <row r="8" spans="1:8" x14ac:dyDescent="0.2">
      <c r="A8" s="160"/>
      <c r="B8" s="161"/>
      <c r="C8" s="162"/>
      <c r="D8" s="163">
        <v>61886</v>
      </c>
      <c r="E8" s="164"/>
      <c r="F8" s="165">
        <v>36247</v>
      </c>
      <c r="G8" s="166"/>
      <c r="H8" s="167"/>
    </row>
    <row r="9" spans="1:8" x14ac:dyDescent="0.2">
      <c r="A9" s="148" t="s">
        <v>529</v>
      </c>
      <c r="B9" s="153"/>
      <c r="C9" s="154"/>
      <c r="D9" s="155">
        <v>112682</v>
      </c>
      <c r="E9" s="156"/>
      <c r="F9" s="157">
        <v>68410</v>
      </c>
      <c r="G9" s="158"/>
      <c r="H9" s="159"/>
    </row>
    <row r="10" spans="1:8" x14ac:dyDescent="0.2">
      <c r="A10" s="160"/>
      <c r="B10" s="161"/>
      <c r="C10" s="162"/>
      <c r="D10" s="163">
        <v>52898</v>
      </c>
      <c r="E10" s="164"/>
      <c r="F10" s="165">
        <v>35086</v>
      </c>
      <c r="G10" s="166"/>
      <c r="H10" s="167"/>
    </row>
    <row r="11" spans="1:8" x14ac:dyDescent="0.2">
      <c r="A11" s="148" t="s">
        <v>530</v>
      </c>
      <c r="B11" s="153"/>
      <c r="C11" s="154"/>
      <c r="D11" s="155">
        <v>135172</v>
      </c>
      <c r="E11" s="156"/>
      <c r="F11" s="157">
        <v>73019</v>
      </c>
      <c r="G11" s="158"/>
      <c r="H11" s="159"/>
    </row>
    <row r="12" spans="1:8" x14ac:dyDescent="0.2">
      <c r="A12" s="160"/>
      <c r="B12" s="161"/>
      <c r="C12" s="168"/>
      <c r="D12" s="163">
        <v>83610</v>
      </c>
      <c r="E12" s="164"/>
      <c r="F12" s="165">
        <v>39427</v>
      </c>
      <c r="G12" s="166"/>
      <c r="H12" s="167"/>
    </row>
    <row r="13" spans="1:8" x14ac:dyDescent="0.2">
      <c r="A13" s="148"/>
      <c r="B13" s="153"/>
      <c r="C13" s="169"/>
      <c r="D13" s="170">
        <v>122239</v>
      </c>
      <c r="E13" s="171"/>
      <c r="F13" s="172">
        <v>72392</v>
      </c>
      <c r="G13" s="173"/>
      <c r="H13" s="159"/>
    </row>
    <row r="14" spans="1:8" x14ac:dyDescent="0.2">
      <c r="A14" s="160"/>
      <c r="B14" s="161"/>
      <c r="C14" s="162"/>
      <c r="D14" s="163">
        <v>76813</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5.73</v>
      </c>
      <c r="C19" s="174">
        <f>ROUND(VALUE(SUBSTITUTE(実質収支比率等に係る経年分析!G$48,"▲","-")),2)</f>
        <v>6.87</v>
      </c>
      <c r="D19" s="174">
        <f>ROUND(VALUE(SUBSTITUTE(実質収支比率等に係る経年分析!H$48,"▲","-")),2)</f>
        <v>7.21</v>
      </c>
      <c r="E19" s="174">
        <f>ROUND(VALUE(SUBSTITUTE(実質収支比率等に係る経年分析!I$48,"▲","-")),2)</f>
        <v>6.13</v>
      </c>
      <c r="F19" s="174">
        <f>ROUND(VALUE(SUBSTITUTE(実質収支比率等に係る経年分析!J$48,"▲","-")),2)</f>
        <v>6.07</v>
      </c>
    </row>
    <row r="20" spans="1:11" x14ac:dyDescent="0.2">
      <c r="A20" s="174" t="s">
        <v>53</v>
      </c>
      <c r="B20" s="174">
        <f>ROUND(VALUE(SUBSTITUTE(実質収支比率等に係る経年分析!F$47,"▲","-")),2)</f>
        <v>11.04</v>
      </c>
      <c r="C20" s="174">
        <f>ROUND(VALUE(SUBSTITUTE(実質収支比率等に係る経年分析!G$47,"▲","-")),2)</f>
        <v>9.1300000000000008</v>
      </c>
      <c r="D20" s="174">
        <f>ROUND(VALUE(SUBSTITUTE(実質収支比率等に係る経年分析!H$47,"▲","-")),2)</f>
        <v>10.58</v>
      </c>
      <c r="E20" s="174">
        <f>ROUND(VALUE(SUBSTITUTE(実質収支比率等に係る経年分析!I$47,"▲","-")),2)</f>
        <v>12.85</v>
      </c>
      <c r="F20" s="174">
        <f>ROUND(VALUE(SUBSTITUTE(実質収支比率等に係る経年分析!J$47,"▲","-")),2)</f>
        <v>10.88</v>
      </c>
    </row>
    <row r="21" spans="1:11" x14ac:dyDescent="0.2">
      <c r="A21" s="174" t="s">
        <v>54</v>
      </c>
      <c r="B21" s="174">
        <f>IF(ISNUMBER(VALUE(SUBSTITUTE(実質収支比率等に係る経年分析!F$49,"▲","-"))),ROUND(VALUE(SUBSTITUTE(実質収支比率等に係る経年分析!F$49,"▲","-")),2),NA())</f>
        <v>-0.68</v>
      </c>
      <c r="C21" s="174">
        <f>IF(ISNUMBER(VALUE(SUBSTITUTE(実質収支比率等に係る経年分析!G$49,"▲","-"))),ROUND(VALUE(SUBSTITUTE(実質収支比率等に係る経年分析!G$49,"▲","-")),2),NA())</f>
        <v>-0.49</v>
      </c>
      <c r="D21" s="174">
        <f>IF(ISNUMBER(VALUE(SUBSTITUTE(実質収支比率等に係る経年分析!H$49,"▲","-"))),ROUND(VALUE(SUBSTITUTE(実質収支比率等に係る経年分析!H$49,"▲","-")),2),NA())</f>
        <v>2.16</v>
      </c>
      <c r="E21" s="174">
        <f>IF(ISNUMBER(VALUE(SUBSTITUTE(実質収支比率等に係る経年分析!I$49,"▲","-"))),ROUND(VALUE(SUBSTITUTE(実質収支比率等に係る経年分析!I$49,"▲","-")),2),NA())</f>
        <v>0.7</v>
      </c>
      <c r="F21" s="174">
        <f>IF(ISNUMBER(VALUE(SUBSTITUTE(実質収支比率等に係る経年分析!J$49,"▲","-"))),ROUND(VALUE(SUBSTITUTE(実質収支比率等に係る経年分析!J$49,"▲","-")),2),NA())</f>
        <v>-2.0699999999999998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1.53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2">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0.79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2">
      <c r="A32" s="175" t="str">
        <f>IF(連結実質赤字比率に係る赤字・黒字の構成分析!C$38="",NA(),連結実質赤字比率に係る赤字・黒字の構成分析!C$38)</f>
        <v>国民健康保険特別会計（直営診療施設勘定）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0.15</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4385</v>
      </c>
      <c r="E42" s="176"/>
      <c r="F42" s="176"/>
      <c r="G42" s="176">
        <f>'実質公債費比率（分子）の構造'!L$52</f>
        <v>4155</v>
      </c>
      <c r="H42" s="176"/>
      <c r="I42" s="176"/>
      <c r="J42" s="176">
        <f>'実質公債費比率（分子）の構造'!M$52</f>
        <v>4005</v>
      </c>
      <c r="K42" s="176"/>
      <c r="L42" s="176"/>
      <c r="M42" s="176">
        <f>'実質公債費比率（分子）の構造'!N$52</f>
        <v>3873</v>
      </c>
      <c r="N42" s="176"/>
      <c r="O42" s="176"/>
      <c r="P42" s="176">
        <f>'実質公債費比率（分子）の構造'!O$52</f>
        <v>3719</v>
      </c>
    </row>
    <row r="43" spans="1:16" x14ac:dyDescent="0.2">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2</v>
      </c>
      <c r="O43" s="176"/>
      <c r="P43" s="176"/>
    </row>
    <row r="44" spans="1:16" x14ac:dyDescent="0.2">
      <c r="A44" s="176" t="s">
        <v>62</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1976</v>
      </c>
      <c r="C46" s="176"/>
      <c r="D46" s="176"/>
      <c r="E46" s="176">
        <f>'実質公債費比率（分子）の構造'!L$48</f>
        <v>2056</v>
      </c>
      <c r="F46" s="176"/>
      <c r="G46" s="176"/>
      <c r="H46" s="176">
        <f>'実質公債費比率（分子）の構造'!M$48</f>
        <v>1885</v>
      </c>
      <c r="I46" s="176"/>
      <c r="J46" s="176"/>
      <c r="K46" s="176">
        <f>'実質公債費比率（分子）の構造'!N$48</f>
        <v>1839</v>
      </c>
      <c r="L46" s="176"/>
      <c r="M46" s="176"/>
      <c r="N46" s="176">
        <f>'実質公債費比率（分子）の構造'!O$48</f>
        <v>1787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4053</v>
      </c>
      <c r="C49" s="176"/>
      <c r="D49" s="176"/>
      <c r="E49" s="176">
        <f>'実質公債費比率（分子）の構造'!L$45</f>
        <v>3811</v>
      </c>
      <c r="F49" s="176"/>
      <c r="G49" s="176"/>
      <c r="H49" s="176">
        <f>'実質公債費比率（分子）の構造'!M$45</f>
        <v>3689</v>
      </c>
      <c r="I49" s="176"/>
      <c r="J49" s="176"/>
      <c r="K49" s="176">
        <f>'実質公債費比率（分子）の構造'!N$45</f>
        <v>3599</v>
      </c>
      <c r="L49" s="176"/>
      <c r="M49" s="176"/>
      <c r="N49" s="176">
        <f>'実質公債費比率（分子）の構造'!O$45</f>
        <v>3545</v>
      </c>
      <c r="O49" s="176"/>
      <c r="P49" s="176"/>
    </row>
    <row r="50" spans="1:16" x14ac:dyDescent="0.2">
      <c r="A50" s="176" t="s">
        <v>67</v>
      </c>
      <c r="B50" s="176" t="e">
        <f>NA()</f>
        <v>#N/A</v>
      </c>
      <c r="C50" s="176">
        <f>IF(ISNUMBER('実質公債費比率（分子）の構造'!K$53),'実質公債費比率（分子）の構造'!K$53,NA())</f>
        <v>1646</v>
      </c>
      <c r="D50" s="176" t="e">
        <f>NA()</f>
        <v>#N/A</v>
      </c>
      <c r="E50" s="176" t="e">
        <f>NA()</f>
        <v>#N/A</v>
      </c>
      <c r="F50" s="176">
        <f>IF(ISNUMBER('実質公債費比率（分子）の構造'!L$53),'実質公債費比率（分子）の構造'!L$53,NA())</f>
        <v>1714</v>
      </c>
      <c r="G50" s="176" t="e">
        <f>NA()</f>
        <v>#N/A</v>
      </c>
      <c r="H50" s="176" t="e">
        <f>NA()</f>
        <v>#N/A</v>
      </c>
      <c r="I50" s="176">
        <f>IF(ISNUMBER('実質公債費比率（分子）の構造'!M$53),'実質公債費比率（分子）の構造'!M$53,NA())</f>
        <v>1571</v>
      </c>
      <c r="J50" s="176" t="e">
        <f>NA()</f>
        <v>#N/A</v>
      </c>
      <c r="K50" s="176" t="e">
        <f>NA()</f>
        <v>#N/A</v>
      </c>
      <c r="L50" s="176">
        <f>IF(ISNUMBER('実質公債費比率（分子）の構造'!N$53),'実質公債費比率（分子）の構造'!N$53,NA())</f>
        <v>1568</v>
      </c>
      <c r="M50" s="176" t="e">
        <f>NA()</f>
        <v>#N/A</v>
      </c>
      <c r="N50" s="176" t="e">
        <f>NA()</f>
        <v>#N/A</v>
      </c>
      <c r="O50" s="176">
        <f>IF(ISNUMBER('実質公債費比率（分子）の構造'!O$53),'実質公債費比率（分子）の構造'!O$53,NA())</f>
        <v>1617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36983</v>
      </c>
      <c r="E56" s="175"/>
      <c r="F56" s="175"/>
      <c r="G56" s="175">
        <f>'将来負担比率（分子）の構造'!J$52</f>
        <v>35100</v>
      </c>
      <c r="H56" s="175"/>
      <c r="I56" s="175"/>
      <c r="J56" s="175">
        <f>'将来負担比率（分子）の構造'!K$52</f>
        <v>33044</v>
      </c>
      <c r="K56" s="175"/>
      <c r="L56" s="175"/>
      <c r="M56" s="175">
        <f>'将来負担比率（分子）の構造'!L$52</f>
        <v>30519</v>
      </c>
      <c r="N56" s="175"/>
      <c r="O56" s="175"/>
      <c r="P56" s="175">
        <f>'将来負担比率（分子）の構造'!M$52</f>
        <v>29717</v>
      </c>
    </row>
    <row r="57" spans="1:16" x14ac:dyDescent="0.2">
      <c r="A57" s="175" t="s">
        <v>42</v>
      </c>
      <c r="B57" s="175"/>
      <c r="C57" s="175"/>
      <c r="D57" s="175">
        <f>'将来負担比率（分子）の構造'!I$51</f>
        <v>292</v>
      </c>
      <c r="E57" s="175"/>
      <c r="F57" s="175"/>
      <c r="G57" s="175">
        <f>'将来負担比率（分子）の構造'!J$51</f>
        <v>243</v>
      </c>
      <c r="H57" s="175"/>
      <c r="I57" s="175"/>
      <c r="J57" s="175">
        <f>'将来負担比率（分子）の構造'!K$51</f>
        <v>193</v>
      </c>
      <c r="K57" s="175"/>
      <c r="L57" s="175"/>
      <c r="M57" s="175">
        <f>'将来負担比率（分子）の構造'!L$51</f>
        <v>154</v>
      </c>
      <c r="N57" s="175"/>
      <c r="O57" s="175"/>
      <c r="P57" s="175">
        <f>'将来負担比率（分子）の構造'!M$51</f>
        <v>120</v>
      </c>
    </row>
    <row r="58" spans="1:16" x14ac:dyDescent="0.2">
      <c r="A58" s="175" t="s">
        <v>41</v>
      </c>
      <c r="B58" s="175"/>
      <c r="C58" s="175"/>
      <c r="D58" s="175">
        <f>'将来負担比率（分子）の構造'!I$50</f>
        <v>6324</v>
      </c>
      <c r="E58" s="175"/>
      <c r="F58" s="175"/>
      <c r="G58" s="175">
        <f>'将来負担比率（分子）の構造'!J$50</f>
        <v>5699</v>
      </c>
      <c r="H58" s="175"/>
      <c r="I58" s="175"/>
      <c r="J58" s="175">
        <f>'将来負担比率（分子）の構造'!K$50</f>
        <v>6305</v>
      </c>
      <c r="K58" s="175"/>
      <c r="L58" s="175"/>
      <c r="M58" s="175">
        <f>'将来負担比率（分子）の構造'!L$50</f>
        <v>6609</v>
      </c>
      <c r="N58" s="175"/>
      <c r="O58" s="175"/>
      <c r="P58" s="175">
        <f>'将来負担比率（分子）の構造'!M$50</f>
        <v>6428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1022</v>
      </c>
      <c r="C62" s="175"/>
      <c r="D62" s="175"/>
      <c r="E62" s="175">
        <f>'将来負担比率（分子）の構造'!J$45</f>
        <v>1227</v>
      </c>
      <c r="F62" s="175"/>
      <c r="G62" s="175"/>
      <c r="H62" s="175">
        <f>'将来負担比率（分子）の構造'!K$45</f>
        <v>1193</v>
      </c>
      <c r="I62" s="175"/>
      <c r="J62" s="175"/>
      <c r="K62" s="175">
        <f>'将来負担比率（分子）の構造'!L$45</f>
        <v>1196</v>
      </c>
      <c r="L62" s="175"/>
      <c r="M62" s="175"/>
      <c r="N62" s="175">
        <f>'将来負担比率（分子）の構造'!M$45</f>
        <v>1374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21437</v>
      </c>
      <c r="C64" s="175"/>
      <c r="D64" s="175"/>
      <c r="E64" s="175">
        <f>'将来負担比率（分子）の構造'!J$43</f>
        <v>20090</v>
      </c>
      <c r="F64" s="175"/>
      <c r="G64" s="175"/>
      <c r="H64" s="175">
        <f>'将来負担比率（分子）の構造'!K$43</f>
        <v>18984</v>
      </c>
      <c r="I64" s="175"/>
      <c r="J64" s="175"/>
      <c r="K64" s="175">
        <f>'将来負担比率（分子）の構造'!L$43</f>
        <v>17676</v>
      </c>
      <c r="L64" s="175"/>
      <c r="M64" s="175"/>
      <c r="N64" s="175">
        <f>'将来負担比率（分子）の構造'!M$43</f>
        <v>16849</v>
      </c>
      <c r="O64" s="175"/>
      <c r="P64" s="175"/>
    </row>
    <row r="65" spans="1:16" x14ac:dyDescent="0.2">
      <c r="A65" s="175" t="s">
        <v>32</v>
      </c>
      <c r="B65" s="175">
        <f>'将来負担比率（分子）の構造'!I$42</f>
        <v>12</v>
      </c>
      <c r="C65" s="175"/>
      <c r="D65" s="175"/>
      <c r="E65" s="175">
        <f>'将来負担比率（分子）の構造'!J$42</f>
        <v>11</v>
      </c>
      <c r="F65" s="175"/>
      <c r="G65" s="175"/>
      <c r="H65" s="175">
        <f>'将来負担比率（分子）の構造'!K$42</f>
        <v>9</v>
      </c>
      <c r="I65" s="175"/>
      <c r="J65" s="175"/>
      <c r="K65" s="175">
        <f>'将来負担比率（分子）の構造'!L$42</f>
        <v>8</v>
      </c>
      <c r="L65" s="175"/>
      <c r="M65" s="175"/>
      <c r="N65" s="175">
        <f>'将来負担比率（分子）の構造'!M$42</f>
        <v>6</v>
      </c>
      <c r="O65" s="175"/>
      <c r="P65" s="175"/>
    </row>
    <row r="66" spans="1:16" x14ac:dyDescent="0.2">
      <c r="A66" s="175" t="s">
        <v>31</v>
      </c>
      <c r="B66" s="175">
        <f>'将来負担比率（分子）の構造'!I$41</f>
        <v>32539</v>
      </c>
      <c r="C66" s="175"/>
      <c r="D66" s="175"/>
      <c r="E66" s="175">
        <f>'将来負担比率（分子）の構造'!J$41</f>
        <v>31312</v>
      </c>
      <c r="F66" s="175"/>
      <c r="G66" s="175"/>
      <c r="H66" s="175">
        <f>'将来負担比率（分子）の構造'!K$41</f>
        <v>29813</v>
      </c>
      <c r="I66" s="175"/>
      <c r="J66" s="175"/>
      <c r="K66" s="175">
        <f>'将来負担比率（分子）の構造'!L$41</f>
        <v>28299</v>
      </c>
      <c r="L66" s="175"/>
      <c r="M66" s="175"/>
      <c r="N66" s="175">
        <f>'将来負担比率（分子）の構造'!M$41</f>
        <v>27765</v>
      </c>
      <c r="O66" s="175"/>
      <c r="P66" s="175"/>
    </row>
    <row r="67" spans="1:16" x14ac:dyDescent="0.2">
      <c r="A67" s="175" t="s">
        <v>71</v>
      </c>
      <c r="B67" s="175" t="e">
        <f>NA()</f>
        <v>#N/A</v>
      </c>
      <c r="C67" s="175">
        <f>IF(ISNUMBER('将来負担比率（分子）の構造'!I$53), IF('将来負担比率（分子）の構造'!I$53 &lt; 0, 0, '将来負担比率（分子）の構造'!I$53), NA())</f>
        <v>11412</v>
      </c>
      <c r="D67" s="175" t="e">
        <f>NA()</f>
        <v>#N/A</v>
      </c>
      <c r="E67" s="175" t="e">
        <f>NA()</f>
        <v>#N/A</v>
      </c>
      <c r="F67" s="175">
        <f>IF(ISNUMBER('将来負担比率（分子）の構造'!J$53), IF('将来負担比率（分子）の構造'!J$53 &lt; 0, 0, '将来負担比率（分子）の構造'!J$53), NA())</f>
        <v>11596</v>
      </c>
      <c r="G67" s="175" t="e">
        <f>NA()</f>
        <v>#N/A</v>
      </c>
      <c r="H67" s="175" t="e">
        <f>NA()</f>
        <v>#N/A</v>
      </c>
      <c r="I67" s="175">
        <f>IF(ISNUMBER('将来負担比率（分子）の構造'!K$53), IF('将来負担比率（分子）の構造'!K$53 &lt; 0, 0, '将来負担比率（分子）の構造'!K$53), NA())</f>
        <v>10457</v>
      </c>
      <c r="J67" s="175" t="e">
        <f>NA()</f>
        <v>#N/A</v>
      </c>
      <c r="K67" s="175" t="e">
        <f>NA()</f>
        <v>#N/A</v>
      </c>
      <c r="L67" s="175">
        <f>IF(ISNUMBER('将来負担比率（分子）の構造'!L$53), IF('将来負担比率（分子）の構造'!L$53 &lt; 0, 0, '将来負担比率（分子）の構造'!L$53), NA())</f>
        <v>9897</v>
      </c>
      <c r="M67" s="175" t="e">
        <f>NA()</f>
        <v>#N/A</v>
      </c>
      <c r="N67" s="175" t="e">
        <f>NA()</f>
        <v>#N/A</v>
      </c>
      <c r="O67" s="175">
        <f>IF(ISNUMBER('将来負担比率（分子）の構造'!M$53), IF('将来負担比率（分子）の構造'!M$53 &lt; 0, 0, '将来負担比率（分子）の構造'!M$53), NA())</f>
        <v>9728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1950</v>
      </c>
      <c r="C72" s="179">
        <f>基金残高に係る経年分析!G55</f>
        <v>2306</v>
      </c>
      <c r="D72" s="179">
        <f>基金残高に係る経年分析!H55</f>
        <v>1948</v>
      </c>
    </row>
    <row r="73" spans="1:16" x14ac:dyDescent="0.2">
      <c r="A73" s="178" t="s">
        <v>74</v>
      </c>
      <c r="B73" s="179">
        <f>基金残高に係る経年分析!F56</f>
        <v>229</v>
      </c>
      <c r="C73" s="179">
        <f>基金残高に係る経年分析!G56</f>
        <v>229</v>
      </c>
      <c r="D73" s="179">
        <f>基金残高に係る経年分析!H56</f>
        <v>306</v>
      </c>
    </row>
    <row r="74" spans="1:16" x14ac:dyDescent="0.2">
      <c r="A74" s="178" t="s">
        <v>75</v>
      </c>
      <c r="B74" s="179">
        <f>基金残高に係る経年分析!F57</f>
        <v>3502</v>
      </c>
      <c r="C74" s="179">
        <f>基金残高に係る経年分析!G57</f>
        <v>3511</v>
      </c>
      <c r="D74" s="179">
        <f>基金残高に係る経年分析!H57</f>
        <v>3630</v>
      </c>
    </row>
  </sheetData>
  <sheetProtection algorithmName="SHA-512" hashValue="HfnR8gBg9n7O6eFisgRGxuWQwzaeV/i6tFpvG4ax47D2jSJ/J2lvJjfB+JzXYhLrQFTsE2btRUBSMUULzyEOaw==" saltValue="2qOvnhkPm+lLY0MaDXfP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蓑島　誠意</cp:lastModifiedBy>
  <cp:lastPrinted>2025-03-14T06:47:10Z</cp:lastPrinted>
  <dcterms:created xsi:type="dcterms:W3CDTF">2025-02-19T02:45:14Z</dcterms:created>
  <dcterms:modified xsi:type="dcterms:W3CDTF">2025-03-14T06:47:59Z</dcterms:modified>
  <cp:category/>
</cp:coreProperties>
</file>