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as24001\共有フォルダ\01_総務部\02_財政課\03_非公開\04_予算・決算\05_財政状況\C-01-16_財政状況資料集【毎年2～4月照会：比較分析表】\R5決算【R07.3照会】\06_確認・修正\"/>
    </mc:Choice>
  </mc:AlternateContent>
  <bookViews>
    <workbookView xWindow="0" yWindow="0" windowWidth="28800" windowHeight="14115" firstSheet="1"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<sst xmlns="http://schemas.openxmlformats.org/spreadsheetml/2006/main" count="1093" uniqueCount="576">
  <si>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</si>
  <si>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</si>
  <si>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</si>
  <si>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</si>
  <si>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</si>
  <si>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</si>
  <si>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</si>
  <si>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</si>
  <si>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</si>
  <si>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</si>
  <si>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</si>
  <si>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</si>
  <si>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</si>
  <si>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</si>
  <si>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</si>
  <si>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</si>
  <si>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</si>
  <si>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</si>
  <si>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</si>
  <si>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</si>
  <si>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</si>
  <si>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</si>
  <si>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</si>
  <si>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</si>
  <si>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</si>
  <si>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</si>
  <si>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</si>
  <si>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</si>
  <si>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</si>
  <si>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</si>
  <si>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</si>
  <si>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</si>
  <si>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</si>
  <si>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</si>
  <si>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</si>
  <si>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</si>
  <si>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</si>
  <si>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</si>
  <si>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</si>
  <si>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</si>
  <si>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</si>
  <si>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</si>
  <si>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</si>
  <si>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</si>
  <si>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</si>
  <si>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</si>
  <si>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</si>
  <si>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</si>
  <si>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</si>
  <si>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</si>
  <si>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</si>
  <si>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</si>
  <si>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</si>
  <si>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</si>
  <si>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</si>
  <si>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</si>
  <si>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</si>
  <si>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</si>
  <si>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</si>
  <si>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</si>
  <si>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</si>
  <si>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</si>
  <si>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</si>
  <si>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</si>
  <si>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</si>
  <si>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</si>
  <si>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</si>
  <si>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</si>
  <si>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</si>
  <si>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</si>
  <si>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</si>
  <si>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</si>
  <si>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</si>
  <si>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</si>
  <si>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</si>
  <si>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</si>
  <si>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</si>
  <si>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</si>
  <si>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</si>
  <si>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</si>
  <si>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</si>
  <si>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</si>
  <si>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</si>
  <si>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</si>
  <si>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</si>
  <si>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</si>
  <si>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</si>
  <si>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</si>
  <si>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</si>
  <si>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</si>
  <si>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</si>
  <si>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</si>
  <si>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</si>
  <si>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</si>
  <si>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本巣市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</si>
  <si>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</si>
  <si>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</si>
  <si>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</si>
  <si>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</si>
  <si>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</si>
  <si>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</si>
  <si>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</si>
  <si>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</si>
  <si>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</si>
  <si>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</si>
  <si>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</si>
  <si>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</si>
  <si>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</si>
  <si>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</si>
  <si>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</si>
  <si>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</si>
  <si>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</si>
  <si>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</si>
  <si>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</si>
  <si>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</si>
  <si>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</si>
  <si>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</si>
  <si>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</si>
  <si>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</si>
  <si>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</si>
  <si>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</si>
  <si>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</si>
  <si>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</si>
  <si>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</si>
  <si>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</si>
  <si>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</si>
  <si>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</si>
  <si>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</si>
  <si>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</si>
  <si>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</si>
  <si>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</si>
  <si>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</si>
  <si>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</si>
  <si>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</si>
  <si>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</si>
  <si>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</si>
  <si>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</si>
  <si>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</si>
  <si>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</si>
  <si>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</si>
  <si>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</si>
  <si>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</si>
  <si>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</si>
  <si>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</si>
  <si>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</si>
  <si>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</si>
  <si>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</si>
  <si>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</si>
  <si>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</si>
  <si>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</si>
  <si>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</si>
  <si>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</si>
  <si>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</si>
  <si>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</si>
  <si>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</si>
  <si>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</si>
  <si>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</si>
  <si>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</si>
  <si>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</si>
  <si>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</si>
  <si>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</si>
  <si>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</si>
  <si>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</si>
  <si>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</si>
  <si>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</si>
  <si>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</si>
  <si>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</si>
  <si>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</si>
  <si>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</si>
  <si>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</si>
  <si>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</si>
  <si>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</si>
  <si>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</si>
  <si>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</si>
  <si>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</si>
  <si>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</si>
  <si>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</si>
  <si>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</si>
  <si>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</si>
  <si>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</si>
  <si>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</si>
  <si>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</si>
  <si>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</si>
  <si>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</si>
  <si>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</si>
  <si>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</si>
  <si>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</si>
  <si>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</si>
  <si>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</si>
  <si>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</si>
  <si>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</si>
  <si>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</si>
  <si>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</si>
  <si>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</si>
  <si>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</si>
  <si>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</si>
  <si>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</si>
  <si>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</si>
  <si>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</si>
  <si>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</si>
  <si>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</si>
  <si>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</si>
  <si>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</si>
  <si>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岐阜県本巣市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</si>
  <si>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</si>
  <si>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</si>
  <si>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</si>
  <si>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</si>
  <si>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</si>
  <si>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</si>
  <si>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</si>
  <si>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</si>
  <si>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</si>
  <si>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</si>
  <si>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</si>
  <si>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</si>
  <si>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</si>
  <si>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</si>
  <si>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</si>
  <si>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</si>
  <si>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</si>
  <si>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</si>
  <si>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</si>
  <si>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</si>
  <si>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</si>
  <si>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</si>
  <si>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</si>
  <si>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</si>
  <si>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</si>
  <si>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</si>
  <si>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</si>
  <si>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</si>
  <si>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</si>
  <si>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</si>
  <si>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</si>
  <si>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</si>
  <si>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</si>
  <si>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</si>
  <si>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</si>
  <si>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</si>
  <si>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</si>
  <si>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</si>
  <si>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</si>
  <si>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</si>
  <si>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</si>
  <si>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</si>
  <si>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</si>
  <si>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</si>
  <si>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</si>
  <si>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</si>
  <si>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</si>
  <si>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</si>
  <si>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</si>
  <si>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</si>
  <si>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</si>
  <si>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</si>
  <si>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</si>
  <si>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</si>
  <si>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</si>
  <si>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</si>
  <si>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</si>
  <si>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</si>
  <si>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</si>
  <si>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</si>
  <si>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</si>
  <si>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</si>
  <si>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</si>
  <si>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</si>
  <si>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</si>
  <si>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</si>
  <si>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</si>
  <si>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</si>
  <si>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</si>
  <si>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</si>
  <si>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</si>
  <si>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</si>
  <si>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</si>
  <si>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</si>
  <si>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</si>
  <si>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</si>
  <si>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</si>
  <si>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</si>
  <si>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</si>
  <si>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</si>
  <si>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</si>
  <si>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</si>
  <si>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</si>
  <si>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</si>
  <si>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</si>
  <si>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</si>
  <si>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</si>
  <si>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</si>
  <si>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</si>
  <si>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</si>
  <si>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</si>
  <si>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</si>
  <si>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</si>
  <si>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</si>
  <si>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</si>
  <si>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</si>
  <si>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</si>
  <si>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</si>
  <si>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</si>
  <si>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</si>
  <si>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</si>
  <si>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</si>
  <si>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</si>
  <si>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</si>
  <si>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</si>
  <si>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</si>
  <si>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</si>
  <si>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</si>
  <si>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</si>
  <si>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</si>
  <si>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</si>
  <si>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</si>
  <si>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</si>
  <si>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</si>
  <si>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</si>
  <si>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</si>
  <si>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</si>
  <si>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</si>
  <si>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</si>
  <si>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</si>
  <si>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</si>
  <si>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</si>
  <si>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</si>
  <si>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</si>
  <si>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</si>
  <si>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</si>
  <si>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</si>
  <si>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</si>
  <si>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</si>
  <si>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</si>
  <si>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</si>
  <si>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</si>
  <si>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</si>
  <si>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</si>
  <si>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</si>
  <si>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</si>
  <si>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</si>
  <si>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</si>
  <si>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</si>
  <si>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</si>
  <si>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</si>
  <si>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</si>
  <si>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</si>
  <si>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</si>
  <si>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</si>
  <si>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</si>
  <si>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</si>
  <si>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</si>
  <si>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</si>
  <si>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</si>
  <si>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岐阜県本巣市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</si>
  <si>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</si>
  <si>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</si>
  <si>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</si>
  <si>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</si>
  <si>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</si>
  <si>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</si>
  <si>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</si>
  <si>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</si>
  <si>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</si>
  <si>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</si>
  <si>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</si>
  <si>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</si>
  <si>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</si>
  <si>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</si>
  <si>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</si>
  <si>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</si>
  <si>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</si>
  <si>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</si>
  <si>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</si>
  <si>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</si>
  <si>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</si>
  <si>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</si>
  <si>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</si>
  <si>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</si>
  <si>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</si>
  <si>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</si>
  <si>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</si>
  <si>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</si>
  <si>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</si>
  <si>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</si>
  <si>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</si>
  <si>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</si>
  <si>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</si>
  <si>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</si>
  <si>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</si>
  <si>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</si>
  <si>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</si>
  <si>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</si>
  <si>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</si>
  <si>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</si>
  <si>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</si>
  <si>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</si>
  <si>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</si>
  <si>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</si>
  <si>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</si>
  <si>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</si>
  <si>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</si>
  <si>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</si>
  <si>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</si>
  <si>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</si>
  <si>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</si>
  <si>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</si>
  <si>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</si>
  <si>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</si>
  <si>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</si>
  <si>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</si>
  <si>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</si>
  <si>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</si>
  <si>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</si>
  <si>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</si>
  <si>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</si>
  <si>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</si>
  <si>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</si>
  <si>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</si>
  <si>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</si>
  <si>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</si>
  <si>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</si>
  <si>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</si>
  <si>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</si>
  <si>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</si>
  <si>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</si>
  <si>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</si>
  <si>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</si>
  <si>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</si>
  <si>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</si>
  <si>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</si>
  <si>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</si>
  <si>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</si>
  <si>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</si>
  <si>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</si>
  <si>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</si>
  <si>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</si>
  <si>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</si>
  <si>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</si>
  <si>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</si>
  <si>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</si>
  <si>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</si>
  <si>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</si>
  <si>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</si>
  <si>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</si>
  <si>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</si>
  <si>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</si>
  <si>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</si>
  <si>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</si>
  <si>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</si>
  <si>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</si>
  <si>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</si>
  <si>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</si>
  <si>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</si>
  <si>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</si>
  <si>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</si>
  <si>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</si>
  <si>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</si>
  <si>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</si>
  <si>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</si>
  <si>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</si>
  <si>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</si>
  <si>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</si>
  <si>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</si>
  <si>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</si>
  <si>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</si>
  <si>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</si>
  <si>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</si>
  <si>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</si>
  <si>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</si>
  <si>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</si>
  <si>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</si>
  <si>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</si>
  <si>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</si>
  <si>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</si>
  <si>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</si>
  <si>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</si>
  <si>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</si>
  <si>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</si>
  <si>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</si>
  <si>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</si>
  <si>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</si>
  <si>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</si>
  <si>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</si>
  <si>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</si>
  <si>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</si>
  <si>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</si>
  <si>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</si>
  <si>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</si>
  <si>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</si>
  <si>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</si>
  <si>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</si>
  <si>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</si>
  <si>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</si>
  <si>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</si>
  <si>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</si>
  <si>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</si>
  <si>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</si>
  <si>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</si>
  <si>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</si>
  <si>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</si>
  <si>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</si>
  <si>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</si>
  <si>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</si>
  <si>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</si>
  <si>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</si>
  <si>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</si>
  <si>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</si>
  <si>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</si>
  <si>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</si>
  <si>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</si>
  <si>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</si>
  <si>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</si>
  <si>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</si>
  <si>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</si>
  <si>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</si>
  <si>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</si>
  <si>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</si>
  <si>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</si>
  <si>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</si>
  <si>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</si>
  <si>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</si>
  <si>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</si>
  <si>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</si>
  <si>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</si>
  <si>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</si>
  <si>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</si>
  <si>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</si>
  <si>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</si>
  <si>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</si>
  <si>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</si>
  <si>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</si>
  <si>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1.83</t>
  </si>
  <si>
    <t>▲ 1.82</t>
  </si>
  <si>
    <t>▲ 3.14</t>
  </si>
  <si>
    <t>▲ 5.27</t>
  </si>
  <si>
    <t>一般会計</t>
  </si>
  <si>
    <t>水道事業会計</t>
  </si>
  <si>
    <t>下水道事業会計</t>
  </si>
  <si>
    <t>農業集落排水事業特別会計</t>
  </si>
  <si>
    <t>国民健康保険特別会計（事業勘定）</t>
  </si>
  <si>
    <t>国民健康保険特別会計（施設勘定）</t>
  </si>
  <si>
    <t>後期高齢者医療特別会計</t>
  </si>
  <si>
    <t>企業用地造成事業特別会計</t>
  </si>
  <si>
    <t>その他会計（赤字）</t>
  </si>
  <si>
    <t>その他会計（黒字）</t>
  </si>
  <si>
    <t>R01</t>
    <phoneticPr fontId="5"/>
  </si>
  <si>
    <t>R02</t>
    <phoneticPr fontId="5"/>
  </si>
  <si>
    <t>R03</t>
    <phoneticPr fontId="5"/>
  </si>
  <si>
    <t>R04</t>
    <phoneticPr fontId="5"/>
  </si>
  <si>
    <t>R05</t>
    <phoneticPr fontId="5"/>
  </si>
  <si>
    <t>公共施設等整備基金</t>
    <rPh sb="0" eb="2">
      <t>コウキョウ</t>
    </rPh>
    <rPh sb="2" eb="4">
      <t>シセツ</t>
    </rPh>
    <rPh sb="4" eb="5">
      <t>トウ</t>
    </rPh>
    <rPh sb="5" eb="7">
      <t>セイビ</t>
    </rPh>
    <rPh sb="7" eb="9">
      <t>キキン</t>
    </rPh>
    <phoneticPr fontId="5"/>
  </si>
  <si>
    <t>淡墨桜保護基金</t>
    <rPh sb="0" eb="3">
      <t>ウスズミザクラ</t>
    </rPh>
    <rPh sb="3" eb="5">
      <t>ホゴ</t>
    </rPh>
    <rPh sb="5" eb="7">
      <t>キキン</t>
    </rPh>
    <phoneticPr fontId="10"/>
  </si>
  <si>
    <t>樽見鉄道対策基金</t>
    <rPh sb="0" eb="8">
      <t>タルミテツドウタイサクキキン</t>
    </rPh>
    <phoneticPr fontId="10"/>
  </si>
  <si>
    <t>地域振興基金</t>
    <rPh sb="0" eb="2">
      <t>チイキ</t>
    </rPh>
    <rPh sb="2" eb="4">
      <t>シンコウ</t>
    </rPh>
    <rPh sb="4" eb="6">
      <t>キキン</t>
    </rPh>
    <phoneticPr fontId="10"/>
  </si>
  <si>
    <t>-</t>
    <phoneticPr fontId="2"/>
  </si>
  <si>
    <t>西濃環境整備組合</t>
    <rPh sb="0" eb="2">
      <t>セイノウ</t>
    </rPh>
    <rPh sb="2" eb="4">
      <t>カンキョウ</t>
    </rPh>
    <rPh sb="4" eb="6">
      <t>セイビ</t>
    </rPh>
    <rPh sb="6" eb="8">
      <t>クミアイ</t>
    </rPh>
    <phoneticPr fontId="2"/>
  </si>
  <si>
    <t>もとす広域連合（一般会計）</t>
    <rPh sb="3" eb="5">
      <t>コウイキ</t>
    </rPh>
    <rPh sb="5" eb="7">
      <t>レンゴウ</t>
    </rPh>
    <rPh sb="8" eb="10">
      <t>イッパン</t>
    </rPh>
    <rPh sb="10" eb="12">
      <t>カイケイ</t>
    </rPh>
    <phoneticPr fontId="2"/>
  </si>
  <si>
    <t>もとす広域連合（老人福祉施設特別会計）</t>
    <rPh sb="3" eb="5">
      <t>コウイキ</t>
    </rPh>
    <rPh sb="5" eb="7">
      <t>レンゴウ</t>
    </rPh>
    <rPh sb="8" eb="10">
      <t>ロウジン</t>
    </rPh>
    <rPh sb="10" eb="12">
      <t>フクシ</t>
    </rPh>
    <rPh sb="12" eb="14">
      <t>シセツ</t>
    </rPh>
    <rPh sb="14" eb="16">
      <t>トクベツ</t>
    </rPh>
    <rPh sb="16" eb="18">
      <t>カイケイ</t>
    </rPh>
    <phoneticPr fontId="2"/>
  </si>
  <si>
    <t>もとす広域連合（介護保険特別会計）</t>
    <rPh sb="3" eb="5">
      <t>コウイキ</t>
    </rPh>
    <rPh sb="5" eb="7">
      <t>レンゴウ</t>
    </rPh>
    <rPh sb="8" eb="10">
      <t>カイゴ</t>
    </rPh>
    <rPh sb="10" eb="12">
      <t>ホケン</t>
    </rPh>
    <rPh sb="12" eb="14">
      <t>トクベツ</t>
    </rPh>
    <rPh sb="14" eb="16">
      <t>カイケイ</t>
    </rPh>
    <phoneticPr fontId="2"/>
  </si>
  <si>
    <t>岐阜県市町村会館組合</t>
    <rPh sb="0" eb="3">
      <t>ギフケン</t>
    </rPh>
    <rPh sb="3" eb="6">
      <t>シチョウソン</t>
    </rPh>
    <rPh sb="6" eb="8">
      <t>カイカン</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</si>
  <si>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</si>
  <si>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</si>
  <si>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</si>
  <si>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</si>
  <si>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樽見鉄道株式会社</t>
    <rPh sb="0" eb="4">
      <t>タルミテツドウ</t>
    </rPh>
    <rPh sb="4" eb="6">
      <t>カブシキ</t>
    </rPh>
    <rPh sb="6" eb="8">
      <t>カイシャ</t>
    </rPh>
    <phoneticPr fontId="10"/>
  </si>
  <si>
    <t>-</t>
    <phoneticPr fontId="10"/>
  </si>
  <si>
    <t>-</t>
    <phoneticPr fontId="2"/>
  </si>
  <si>
    <t>基金から繰入（62百万円）</t>
    <rPh sb="0" eb="2">
      <t>キキン</t>
    </rPh>
    <rPh sb="4" eb="6">
      <t>クリイ</t>
    </rPh>
    <rPh sb="9" eb="11">
      <t>ヒャクマン</t>
    </rPh>
    <rPh sb="11" eb="12">
      <t>エン</t>
    </rPh>
    <phoneticPr fontId="2"/>
  </si>
  <si>
    <t>基金から繰入（98百万円）</t>
    <rPh sb="0" eb="2">
      <t>キキン</t>
    </rPh>
    <rPh sb="4" eb="6">
      <t>クリイ</t>
    </rPh>
    <rPh sb="9" eb="11">
      <t>ヒャクマン</t>
    </rPh>
    <rPh sb="11" eb="12">
      <t>エン</t>
    </rPh>
    <phoneticPr fontId="2"/>
  </si>
  <si>
    <t>基金から繰入（30百万円）</t>
    <rPh sb="0" eb="2">
      <t>キキン</t>
    </rPh>
    <rPh sb="4" eb="6">
      <t>クリイ</t>
    </rPh>
    <rPh sb="9" eb="11">
      <t>ヒャクマン</t>
    </rPh>
    <rPh sb="11" eb="12">
      <t>エン</t>
    </rPh>
    <phoneticPr fontId="2"/>
  </si>
  <si>
    <t>基金から繰入（８９０百万円）</t>
    <rPh sb="0" eb="2">
      <t>キキン</t>
    </rPh>
    <rPh sb="4" eb="6">
      <t>クリイレ</t>
    </rPh>
    <rPh sb="10" eb="11">
      <t>ヒャク</t>
    </rPh>
    <rPh sb="11" eb="13">
      <t>マンエン</t>
    </rPh>
    <phoneticPr fontId="10"/>
  </si>
  <si>
    <t>基金から繰入（3百万円）</t>
    <rPh sb="0" eb="2">
      <t>キキン</t>
    </rPh>
    <rPh sb="4" eb="6">
      <t>クリイレ</t>
    </rPh>
    <rPh sb="8" eb="9">
      <t>ヒャク</t>
    </rPh>
    <rPh sb="9" eb="11">
      <t>マンエン</t>
    </rPh>
    <phoneticPr fontId="10"/>
  </si>
  <si>
    <t>基金から繰入（45百万円）</t>
    <phoneticPr fontId="2"/>
  </si>
  <si>
    <t>安藤基金</t>
    <rPh sb="0" eb="4">
      <t>アンドウキキン</t>
    </rPh>
    <phoneticPr fontId="10"/>
  </si>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</sst>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177" fontId="7" fillId="0" borderId="33" xfId="3" applyNumberFormat="1" applyFont="1" applyFill="1" applyBorder="1" applyAlignment="1" applyProtection="1">
      <alignment horizontal="right" vertical="center" shrinkToFit="1"/>
      <protection locked="0"/>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69604</c:v>
                </c:pt>
                <c:pt idx="3">
                  <c:v>68410</c:v>
                </c:pt>
                <c:pt idx="4">
                  <c:v>73019</c:v>
                </c:pt>
              </c:numCache>
            </c:numRef>
          </c:val>
          <c:smooth val="0"/>
          <c:extLst>
            <c:ext xmlns:c16="http://schemas.microsoft.com/office/drawing/2014/chart" uri="{C3380CC4-5D6E-409C-BE32-E72D297353CC}">
              <c16:uniqueId val="{00000000-E3EB-461B-8A46-5324012922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69411</c:v>
                </c:pt>
                <c:pt idx="1">
                  <c:v>88748</c:v>
                </c:pt>
                <c:pt idx="2">
                  <c:v>97816</c:v>
                </c:pt>
                <c:pt idx="3">
                  <c:v>163688</c:v>
                </c:pt>
                <c:pt idx="4">
                  <c:v>216759</c:v>
                </c:pt>
              </c:numCache>
            </c:numRef>
          </c:val>
          <c:smooth val="0"/>
          <c:extLst>
            <c:ext xmlns:c16="http://schemas.microsoft.com/office/drawing/2014/chart" uri="{C3380CC4-5D6E-409C-BE32-E72D297353CC}">
              <c16:uniqueId val="{00000001-E3EB-461B-8A46-5324012922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8.36</c:v>
                </c:pt>
                <c:pt idx="1">
                  <c:v>6.91</c:v>
                </c:pt>
                <c:pt idx="2">
                  <c:v>9.99</c:v>
                </c:pt>
                <c:pt idx="3">
                  <c:v>7.9</c:v>
                </c:pt>
                <c:pt idx="4">
                  <c:v>3.8</c:v>
                </c:pt>
              </c:numCache>
            </c:numRef>
          </c:val>
          <c:extLst>
            <c:ext xmlns:c16="http://schemas.microsoft.com/office/drawing/2014/chart" uri="{C3380CC4-5D6E-409C-BE32-E72D297353CC}">
              <c16:uniqueId val="{00000000-2B4D-4D3E-AB05-490FF07278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34.479999999999997</c:v>
                </c:pt>
                <c:pt idx="1">
                  <c:v>32.17</c:v>
                </c:pt>
                <c:pt idx="2">
                  <c:v>35.909999999999997</c:v>
                </c:pt>
                <c:pt idx="3">
                  <c:v>36.159999999999997</c:v>
                </c:pt>
                <c:pt idx="4">
                  <c:v>34.4</c:v>
                </c:pt>
              </c:numCache>
            </c:numRef>
          </c:val>
          <c:extLst>
            <c:ext xmlns:c16="http://schemas.microsoft.com/office/drawing/2014/chart" uri="{C3380CC4-5D6E-409C-BE32-E72D297353CC}">
              <c16:uniqueId val="{00000001-2B4D-4D3E-AB05-490FF07278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-1.83</c:v>
                </c:pt>
                <c:pt idx="1">
                  <c:v>-1.82</c:v>
                </c:pt>
                <c:pt idx="2">
                  <c:v>8.56</c:v>
                </c:pt>
                <c:pt idx="3">
                  <c:v>-3.14</c:v>
                </c:pt>
                <c:pt idx="4">
                  <c:v>-5.27</c:v>
                </c:pt>
              </c:numCache>
            </c:numRef>
          </c:val>
          <c:smooth val="0"/>
          <c:extLst>
            <c:ext xmlns:c16="http://schemas.microsoft.com/office/drawing/2014/chart" uri="{C3380CC4-5D6E-409C-BE32-E72D297353CC}">
              <c16:uniqueId val="{00000002-2B4D-4D3E-AB05-490FF07278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0.47</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FE-40DB-A6DE-75A6F4F192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FE-40DB-A6DE-75A6F4F19247}"/>
            </c:ext>
          </c:extLst>
        </c:ser>
        <c:ser>
          <c:idx val="2"/>
          <c:order val="2"/>
          <c:tx>
            <c:strRef>
              <c:f>データシート!$A$29</c:f>
              <c:strCache>
                <c:ptCount val="1"/>
                <c:pt idx="0">
                  <c:v>企業用地造成事業特別会計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9FE-40DB-A6DE-75A6F4F1924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0.03</c:v>
                </c:pt>
                <c:pt idx="4">
                  <c:v>#N/A</c:v>
                </c:pt>
                <c:pt idx="5">
                  <c:v>0.01</c:v>
                </c:pt>
                <c:pt idx="6">
                  <c:v>#N/A</c:v>
                </c:pt>
                <c:pt idx="7">
                  <c:v>0.04</c:v>
                </c:pt>
                <c:pt idx="8">
                  <c:v>#N/A</c:v>
                </c:pt>
                <c:pt idx="9">
                  <c:v>0.05</c:v>
                </c:pt>
              </c:numCache>
            </c:numRef>
          </c:val>
          <c:extLst>
            <c:ext xmlns:c16="http://schemas.microsoft.com/office/drawing/2014/chart" uri="{C3380CC4-5D6E-409C-BE32-E72D297353CC}">
              <c16:uniqueId val="{00000003-69FE-40DB-A6DE-75A6F4F19247}"/>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0.1</c:v>
                </c:pt>
                <c:pt idx="4">
                  <c:v>#N/A</c:v>
                </c:pt>
                <c:pt idx="5">
                  <c:v>0.12</c:v>
                </c:pt>
                <c:pt idx="6">
                  <c:v>#N/A</c:v>
                </c:pt>
                <c:pt idx="7">
                  <c:v>0.03</c:v>
                </c:pt>
                <c:pt idx="8">
                  <c:v>#N/A</c:v>
                </c:pt>
                <c:pt idx="9">
                  <c:v>0.11</c:v>
                </c:pt>
              </c:numCache>
            </c:numRef>
          </c:val>
          <c:extLst>
            <c:ext xmlns:c16="http://schemas.microsoft.com/office/drawing/2014/chart" uri="{C3380CC4-5D6E-409C-BE32-E72D297353CC}">
              <c16:uniqueId val="{00000004-69FE-40DB-A6DE-75A6F4F1924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c:v>
                </c:pt>
                <c:pt idx="2">
                  <c:v>#N/A</c:v>
                </c:pt>
                <c:pt idx="3">
                  <c:v>1.07</c:v>
                </c:pt>
                <c:pt idx="4">
                  <c:v>#N/A</c:v>
                </c:pt>
                <c:pt idx="5">
                  <c:v>1.4</c:v>
                </c:pt>
                <c:pt idx="6">
                  <c:v>#N/A</c:v>
                </c:pt>
                <c:pt idx="7">
                  <c:v>0.92</c:v>
                </c:pt>
                <c:pt idx="8">
                  <c:v>#N/A</c:v>
                </c:pt>
                <c:pt idx="9">
                  <c:v>0.48</c:v>
                </c:pt>
              </c:numCache>
            </c:numRef>
          </c:val>
          <c:extLst>
            <c:ext xmlns:c16="http://schemas.microsoft.com/office/drawing/2014/chart" uri="{C3380CC4-5D6E-409C-BE32-E72D297353CC}">
              <c16:uniqueId val="{00000005-69FE-40DB-A6DE-75A6F4F19247}"/>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0.27</c:v>
                </c:pt>
                <c:pt idx="4">
                  <c:v>#N/A</c:v>
                </c:pt>
                <c:pt idx="5">
                  <c:v>0.15</c:v>
                </c:pt>
                <c:pt idx="6">
                  <c:v>#N/A</c:v>
                </c:pt>
                <c:pt idx="7">
                  <c:v>0.2</c:v>
                </c:pt>
                <c:pt idx="8">
                  <c:v>#N/A</c:v>
                </c:pt>
                <c:pt idx="9">
                  <c:v>0.83</c:v>
                </c:pt>
              </c:numCache>
            </c:numRef>
          </c:val>
          <c:extLst>
            <c:ext xmlns:c16="http://schemas.microsoft.com/office/drawing/2014/chart" uri="{C3380CC4-5D6E-409C-BE32-E72D297353CC}">
              <c16:uniqueId val="{00000006-69FE-40DB-A6DE-75A6F4F1924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0.61</c:v>
                </c:pt>
                <c:pt idx="4">
                  <c:v>#N/A</c:v>
                </c:pt>
                <c:pt idx="5">
                  <c:v>0.92</c:v>
                </c:pt>
                <c:pt idx="6">
                  <c:v>#N/A</c:v>
                </c:pt>
                <c:pt idx="7">
                  <c:v>1.1499999999999999</c:v>
                </c:pt>
                <c:pt idx="8">
                  <c:v>#N/A</c:v>
                </c:pt>
                <c:pt idx="9">
                  <c:v>1.39</c:v>
                </c:pt>
              </c:numCache>
            </c:numRef>
          </c:val>
          <c:extLst>
            <c:ext xmlns:c16="http://schemas.microsoft.com/office/drawing/2014/chart" uri="{C3380CC4-5D6E-409C-BE32-E72D297353CC}">
              <c16:uniqueId val="{00000007-69FE-40DB-A6DE-75A6F4F1924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7.52</c:v>
                </c:pt>
                <c:pt idx="2">
                  <c:v>#N/A</c:v>
                </c:pt>
                <c:pt idx="3">
                  <c:v>6.74</c:v>
                </c:pt>
                <c:pt idx="4">
                  <c:v>#N/A</c:v>
                </c:pt>
                <c:pt idx="5">
                  <c:v>6.01</c:v>
                </c:pt>
                <c:pt idx="6">
                  <c:v>#N/A</c:v>
                </c:pt>
                <c:pt idx="7">
                  <c:v>3.81</c:v>
                </c:pt>
                <c:pt idx="8">
                  <c:v>#N/A</c:v>
                </c:pt>
                <c:pt idx="9">
                  <c:v>3.43</c:v>
                </c:pt>
              </c:numCache>
            </c:numRef>
          </c:val>
          <c:extLst>
            <c:ext xmlns:c16="http://schemas.microsoft.com/office/drawing/2014/chart" uri="{C3380CC4-5D6E-409C-BE32-E72D297353CC}">
              <c16:uniqueId val="{00000008-69FE-40DB-A6DE-75A6F4F1924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8.35</c:v>
                </c:pt>
                <c:pt idx="2">
                  <c:v>#N/A</c:v>
                </c:pt>
                <c:pt idx="3">
                  <c:v>6.9</c:v>
                </c:pt>
                <c:pt idx="4">
                  <c:v>#N/A</c:v>
                </c:pt>
                <c:pt idx="5">
                  <c:v>9.98</c:v>
                </c:pt>
                <c:pt idx="6">
                  <c:v>#N/A</c:v>
                </c:pt>
                <c:pt idx="7">
                  <c:v>7.9</c:v>
                </c:pt>
                <c:pt idx="8">
                  <c:v>#N/A</c:v>
                </c:pt>
                <c:pt idx="9">
                  <c:v>3.8</c:v>
                </c:pt>
              </c:numCache>
            </c:numRef>
          </c:val>
          <c:extLst>
            <c:ext xmlns:c16="http://schemas.microsoft.com/office/drawing/2014/chart" uri="{C3380CC4-5D6E-409C-BE32-E72D297353CC}">
              <c16:uniqueId val="{00000009-69FE-40DB-A6DE-75A6F4F192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1587</c:v>
                </c:pt>
                <c:pt idx="5">
                  <c:v>1607</c:v>
                </c:pt>
                <c:pt idx="8">
                  <c:v>1621</c:v>
                </c:pt>
                <c:pt idx="11">
                  <c:v>1628</c:v>
                </c:pt>
                <c:pt idx="14">
                  <c:v>1623</c:v>
                </c:pt>
              </c:numCache>
            </c:numRef>
          </c:val>
          <c:extLst>
            <c:ext xmlns:c16="http://schemas.microsoft.com/office/drawing/2014/chart" uri="{C3380CC4-5D6E-409C-BE32-E72D297353CC}">
              <c16:uniqueId val="{00000000-2B4A-4E12-9511-4F8539F961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2B4A-4E12-9511-4F8539F961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4A-4E12-9511-4F8539F961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40</c:v>
                </c:pt>
                <c:pt idx="3">
                  <c:v>32</c:v>
                </c:pt>
                <c:pt idx="6">
                  <c:v>33</c:v>
                </c:pt>
                <c:pt idx="9">
                  <c:v>33</c:v>
                </c:pt>
                <c:pt idx="12">
                  <c:v>33</c:v>
                </c:pt>
              </c:numCache>
            </c:numRef>
          </c:val>
          <c:extLst>
            <c:ext xmlns:c16="http://schemas.microsoft.com/office/drawing/2014/chart" uri="{C3380CC4-5D6E-409C-BE32-E72D297353CC}">
              <c16:uniqueId val="{00000003-2B4A-4E12-9511-4F8539F961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711</c:v>
                </c:pt>
                <c:pt idx="3">
                  <c:v>669</c:v>
                </c:pt>
                <c:pt idx="6">
                  <c:v>686</c:v>
                </c:pt>
                <c:pt idx="9">
                  <c:v>671</c:v>
                </c:pt>
                <c:pt idx="12">
                  <c:v>628</c:v>
                </c:pt>
              </c:numCache>
            </c:numRef>
          </c:val>
          <c:extLst>
            <c:ext xmlns:c16="http://schemas.microsoft.com/office/drawing/2014/chart" uri="{C3380CC4-5D6E-409C-BE32-E72D297353CC}">
              <c16:uniqueId val="{00000004-2B4A-4E12-9511-4F8539F961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4A-4E12-9511-4F8539F961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4A-4E12-9511-4F8539F961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1448</c:v>
                </c:pt>
                <c:pt idx="3">
                  <c:v>1544</c:v>
                </c:pt>
                <c:pt idx="6">
                  <c:v>1630</c:v>
                </c:pt>
                <c:pt idx="9">
                  <c:v>1720</c:v>
                </c:pt>
                <c:pt idx="12">
                  <c:v>1767</c:v>
                </c:pt>
              </c:numCache>
            </c:numRef>
          </c:val>
          <c:extLst>
            <c:ext xmlns:c16="http://schemas.microsoft.com/office/drawing/2014/chart" uri="{C3380CC4-5D6E-409C-BE32-E72D297353CC}">
              <c16:uniqueId val="{00000007-2B4A-4E12-9511-4F8539F961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612</c:v>
                </c:pt>
                <c:pt idx="2">
                  <c:v>#N/A</c:v>
                </c:pt>
                <c:pt idx="3">
                  <c:v>#N/A</c:v>
                </c:pt>
                <c:pt idx="4">
                  <c:v>638</c:v>
                </c:pt>
                <c:pt idx="5">
                  <c:v>#N/A</c:v>
                </c:pt>
                <c:pt idx="6">
                  <c:v>#N/A</c:v>
                </c:pt>
                <c:pt idx="7">
                  <c:v>728</c:v>
                </c:pt>
                <c:pt idx="8">
                  <c:v>#N/A</c:v>
                </c:pt>
                <c:pt idx="9">
                  <c:v>#N/A</c:v>
                </c:pt>
                <c:pt idx="10">
                  <c:v>796</c:v>
                </c:pt>
                <c:pt idx="11">
                  <c:v>#N/A</c:v>
                </c:pt>
                <c:pt idx="12">
                  <c:v>#N/A</c:v>
                </c:pt>
                <c:pt idx="13">
                  <c:v>806</c:v>
                </c:pt>
                <c:pt idx="14">
                  <c:v>#N/A</c:v>
                </c:pt>
              </c:numCache>
            </c:numRef>
          </c:val>
          <c:smooth val="0"/>
          <c:extLst>
            <c:ext xmlns:c16="http://schemas.microsoft.com/office/drawing/2014/chart" uri="{C3380CC4-5D6E-409C-BE32-E72D297353CC}">
              <c16:uniqueId val="{00000008-2B4A-4E12-9511-4F8539F961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17443</c:v>
                </c:pt>
                <c:pt idx="5">
                  <c:v>17165</c:v>
                </c:pt>
                <c:pt idx="8">
                  <c:v>17483</c:v>
                </c:pt>
                <c:pt idx="11">
                  <c:v>18375</c:v>
                </c:pt>
                <c:pt idx="14">
                  <c:v>19991</c:v>
                </c:pt>
              </c:numCache>
            </c:numRef>
          </c:val>
          <c:extLst>
            <c:ext xmlns:c16="http://schemas.microsoft.com/office/drawing/2014/chart" uri="{C3380CC4-5D6E-409C-BE32-E72D297353CC}">
              <c16:uniqueId val="{00000000-6EFC-4EFC-B73A-638FA1A9C8F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36</c:v>
                </c:pt>
                <c:pt idx="5">
                  <c:v>32</c:v>
                </c:pt>
                <c:pt idx="8">
                  <c:v>27</c:v>
                </c:pt>
                <c:pt idx="11">
                  <c:v>22</c:v>
                </c:pt>
                <c:pt idx="14">
                  <c:v>17</c:v>
                </c:pt>
              </c:numCache>
            </c:numRef>
          </c:val>
          <c:extLst>
            <c:ext xmlns:c16="http://schemas.microsoft.com/office/drawing/2014/chart" uri="{C3380CC4-5D6E-409C-BE32-E72D297353CC}">
              <c16:uniqueId val="{00000001-6EFC-4EFC-B73A-638FA1A9C8F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7500</c:v>
                </c:pt>
                <c:pt idx="5">
                  <c:v>7196</c:v>
                </c:pt>
                <c:pt idx="8">
                  <c:v>7930</c:v>
                </c:pt>
                <c:pt idx="11">
                  <c:v>7407</c:v>
                </c:pt>
                <c:pt idx="14">
                  <c:v>7018</c:v>
                </c:pt>
              </c:numCache>
            </c:numRef>
          </c:val>
          <c:extLst>
            <c:ext xmlns:c16="http://schemas.microsoft.com/office/drawing/2014/chart" uri="{C3380CC4-5D6E-409C-BE32-E72D297353CC}">
              <c16:uniqueId val="{00000002-6EFC-4EFC-B73A-638FA1A9C8F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FC-4EFC-B73A-638FA1A9C8F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FC-4EFC-B73A-638FA1A9C8F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FC-4EFC-B73A-638FA1A9C8F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1915</c:v>
                </c:pt>
                <c:pt idx="3">
                  <c:v>1870</c:v>
                </c:pt>
                <c:pt idx="6">
                  <c:v>1858</c:v>
                </c:pt>
                <c:pt idx="9">
                  <c:v>1957</c:v>
                </c:pt>
                <c:pt idx="12">
                  <c:v>1873</c:v>
                </c:pt>
              </c:numCache>
            </c:numRef>
          </c:val>
          <c:extLst>
            <c:ext xmlns:c16="http://schemas.microsoft.com/office/drawing/2014/chart" uri="{C3380CC4-5D6E-409C-BE32-E72D297353CC}">
              <c16:uniqueId val="{00000006-6EFC-4EFC-B73A-638FA1A9C8F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350</c:v>
                </c:pt>
                <c:pt idx="3">
                  <c:v>407</c:v>
                </c:pt>
                <c:pt idx="6">
                  <c:v>483</c:v>
                </c:pt>
                <c:pt idx="9">
                  <c:v>446</c:v>
                </c:pt>
                <c:pt idx="12">
                  <c:v>412</c:v>
                </c:pt>
              </c:numCache>
            </c:numRef>
          </c:val>
          <c:extLst>
            <c:ext xmlns:c16="http://schemas.microsoft.com/office/drawing/2014/chart" uri="{C3380CC4-5D6E-409C-BE32-E72D297353CC}">
              <c16:uniqueId val="{00000007-6EFC-4EFC-B73A-638FA1A9C8F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8896</c:v>
                </c:pt>
                <c:pt idx="3">
                  <c:v>8137</c:v>
                </c:pt>
                <c:pt idx="6">
                  <c:v>7401</c:v>
                </c:pt>
                <c:pt idx="9">
                  <c:v>6771</c:v>
                </c:pt>
                <c:pt idx="12">
                  <c:v>6149</c:v>
                </c:pt>
              </c:numCache>
            </c:numRef>
          </c:val>
          <c:extLst>
            <c:ext xmlns:c16="http://schemas.microsoft.com/office/drawing/2014/chart" uri="{C3380CC4-5D6E-409C-BE32-E72D297353CC}">
              <c16:uniqueId val="{00000008-6EFC-4EFC-B73A-638FA1A9C8F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EFC-4EFC-B73A-638FA1A9C8F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16747</c:v>
                </c:pt>
                <c:pt idx="3">
                  <c:v>17197</c:v>
                </c:pt>
                <c:pt idx="6">
                  <c:v>18069</c:v>
                </c:pt>
                <c:pt idx="9">
                  <c:v>20020</c:v>
                </c:pt>
                <c:pt idx="12">
                  <c:v>23469</c:v>
                </c:pt>
              </c:numCache>
            </c:numRef>
          </c:val>
          <c:extLst>
            <c:ext xmlns:c16="http://schemas.microsoft.com/office/drawing/2014/chart" uri="{C3380CC4-5D6E-409C-BE32-E72D297353CC}">
              <c16:uniqueId val="{0000000A-6EFC-4EFC-B73A-638FA1A9C8F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2928</c:v>
                </c:pt>
                <c:pt idx="2">
                  <c:v>#N/A</c:v>
                </c:pt>
                <c:pt idx="3">
                  <c:v>#N/A</c:v>
                </c:pt>
                <c:pt idx="4">
                  <c:v>3219</c:v>
                </c:pt>
                <c:pt idx="5">
                  <c:v>#N/A</c:v>
                </c:pt>
                <c:pt idx="6">
                  <c:v>#N/A</c:v>
                </c:pt>
                <c:pt idx="7">
                  <c:v>2371</c:v>
                </c:pt>
                <c:pt idx="8">
                  <c:v>#N/A</c:v>
                </c:pt>
                <c:pt idx="9">
                  <c:v>#N/A</c:v>
                </c:pt>
                <c:pt idx="10">
                  <c:v>3390</c:v>
                </c:pt>
                <c:pt idx="11">
                  <c:v>#N/A</c:v>
                </c:pt>
                <c:pt idx="12">
                  <c:v>#N/A</c:v>
                </c:pt>
                <c:pt idx="13">
                  <c:v>4876</c:v>
                </c:pt>
                <c:pt idx="14">
                  <c:v>#N/A</c:v>
                </c:pt>
              </c:numCache>
            </c:numRef>
          </c:val>
          <c:smooth val="0"/>
          <c:extLst>
            <c:ext xmlns:c16="http://schemas.microsoft.com/office/drawing/2014/chart" uri="{C3380CC4-5D6E-409C-BE32-E72D297353CC}">
              <c16:uniqueId val="{0000000B-6EFC-4EFC-B73A-638FA1A9C8F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4138</c:v>
                </c:pt>
                <c:pt idx="1">
                  <c:v>4052</c:v>
                </c:pt>
                <c:pt idx="2">
                  <c:v>3907</c:v>
                </c:pt>
              </c:numCache>
            </c:numRef>
          </c:val>
          <c:extLst>
            <c:ext xmlns:c16="http://schemas.microsoft.com/office/drawing/2014/chart" uri="{C3380CC4-5D6E-409C-BE32-E72D297353CC}">
              <c16:uniqueId val="{00000000-4A89-4912-A6B1-BBE93E77C8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718</c:v>
                </c:pt>
                <c:pt idx="1">
                  <c:v>768</c:v>
                </c:pt>
                <c:pt idx="2">
                  <c:v>877</c:v>
                </c:pt>
              </c:numCache>
            </c:numRef>
          </c:val>
          <c:extLst>
            <c:ext xmlns:c16="http://schemas.microsoft.com/office/drawing/2014/chart" uri="{C3380CC4-5D6E-409C-BE32-E72D297353CC}">
              <c16:uniqueId val="{00000001-4A89-4912-A6B1-BBE93E77C8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2250</c:v>
                </c:pt>
                <c:pt idx="1">
                  <c:v>1785</c:v>
                </c:pt>
                <c:pt idx="2">
                  <c:v>1462</c:v>
                </c:pt>
              </c:numCache>
            </c:numRef>
          </c:val>
          <c:extLst>
            <c:ext xmlns:c16="http://schemas.microsoft.com/office/drawing/2014/chart" uri="{C3380CC4-5D6E-409C-BE32-E72D297353CC}">
              <c16:uniqueId val="{00000002-4A89-4912-A6B1-BBE93E77C8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33,109
32,288
374.65
24,142,809
23,392,683
431,727
11,355,704
23,468,791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財政力指数は、前年度に比べ０．０１ポイント減少し０．５３となり、類似団体平均よりは０．０１ポイント低い数値となっている。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ここ数年減少傾向が進んでおり、歳入確保や本巣市定員適正化計画による人件費の抑制、行財政改革大綱実施計画及び事務事業評価による歳出抑制に努め、財政基盤の強化を図る必要がある。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96308</xdr:rowOff>
    </xdr:to>
    <xdr:cxnSp macro="">
      <xdr:nvCxnSpPr>
        <xdr:cNvPr id="69" name="直線コネクタ 68"/>
        <xdr:cNvCxnSpPr/>
      </xdr:nvCxnSpPr>
      <xdr:spPr>
        <a:xfrm>
          <a:off x="4114800" y="71056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167217</xdr:rowOff>
    </xdr:from>
    <xdr:to>
      <xdr:col>15</xdr:col>
      <xdr:colOff>82550</xdr:colOff>
      <xdr:row>41</xdr:row>
      <xdr:rowOff>35983</xdr:rowOff>
    </xdr:to>
    <xdr:cxnSp macro="">
      <xdr:nvCxnSpPr>
        <xdr:cNvPr id="75" name="直線コネクタ 74"/>
        <xdr:cNvCxnSpPr/>
      </xdr:nvCxnSpPr>
      <xdr:spPr>
        <a:xfrm>
          <a:off x="2336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40</xdr:row>
      <xdr:rowOff>167217</xdr:rowOff>
    </xdr:to>
    <xdr:cxnSp macro="">
      <xdr:nvCxnSpPr>
        <xdr:cNvPr id="78" name="直線コネクタ 77"/>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1" name="フローチャート: 判断 80"/>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82" name="テキスト ボックス 81"/>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45508</xdr:rowOff>
    </xdr:from>
    <xdr:to>
      <xdr:col>23</xdr:col>
      <xdr:colOff>184150</xdr:colOff>
      <xdr:row>41</xdr:row>
      <xdr:rowOff>147108</xdr:rowOff>
    </xdr:to>
    <xdr:sp macro="" textlink="">
      <xdr:nvSpPr>
        <xdr:cNvPr id="88" name="楕円 87"/>
        <xdr:cNvSpPr/>
      </xdr:nvSpPr>
      <xdr:spPr>
        <a:xfrm>
          <a:off x="49022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17585</xdr:rowOff>
    </xdr:from>
    <xdr:ext cx="762000" cy="259045"/>
    <xdr:sp macro="" textlink="">
      <xdr:nvSpPr>
        <xdr:cNvPr id="89" name="財政力該当値テキスト"/>
        <xdr:cNvSpPr txBox="1"/>
      </xdr:nvSpPr>
      <xdr:spPr>
        <a:xfrm>
          <a:off x="5041900" y="704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経常収支比率は、前年度に比べ１．０ポイント増加し８９．２％となり、類似団体平均に比べて２．８ポイント低い数値となっている。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年々財政の硬直化が進行しており、公共施設等の統廃合や適正な定員管理に努めるとともに、事務事業の見直しをさらに進め、優先度の低い事業の廃止・縮小を行い引き続き経常経費の削減に努める。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62</xdr:row>
      <xdr:rowOff>100754</xdr:rowOff>
    </xdr:to>
    <xdr:cxnSp macro="">
      <xdr:nvCxnSpPr>
        <xdr:cNvPr id="132" name="直線コネクタ 131"/>
        <xdr:cNvCxnSpPr/>
      </xdr:nvCxnSpPr>
      <xdr:spPr>
        <a:xfrm>
          <a:off x="4114800" y="1065022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76200</xdr:rowOff>
    </xdr:from>
    <xdr:to>
      <xdr:col>19</xdr:col>
      <xdr:colOff>133350</xdr:colOff>
      <xdr:row>62</xdr:row>
      <xdr:rowOff>20320</xdr:rowOff>
    </xdr:to>
    <xdr:cxnSp macro="">
      <xdr:nvCxnSpPr>
        <xdr:cNvPr id="135" name="直線コネクタ 134"/>
        <xdr:cNvCxnSpPr/>
      </xdr:nvCxnSpPr>
      <xdr:spPr>
        <a:xfrm>
          <a:off x="3225800" y="1019175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61</xdr:row>
      <xdr:rowOff>79163</xdr:rowOff>
    </xdr:to>
    <xdr:cxnSp macro="">
      <xdr:nvCxnSpPr>
        <xdr:cNvPr id="138" name="直線コネクタ 137"/>
        <xdr:cNvCxnSpPr/>
      </xdr:nvCxnSpPr>
      <xdr:spPr>
        <a:xfrm flipV="1">
          <a:off x="2336800" y="1019175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61</xdr:row>
      <xdr:rowOff>151554</xdr:rowOff>
    </xdr:to>
    <xdr:cxnSp macro="">
      <xdr:nvCxnSpPr>
        <xdr:cNvPr id="141" name="直線コネクタ 140"/>
        <xdr:cNvCxnSpPr/>
      </xdr:nvCxnSpPr>
      <xdr:spPr>
        <a:xfrm flipV="1">
          <a:off x="1447800" y="1053761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143933</xdr:rowOff>
    </xdr:from>
    <xdr:to>
      <xdr:col>11</xdr:col>
      <xdr:colOff>82550</xdr:colOff>
      <xdr:row>64</xdr:row>
      <xdr:rowOff>74083</xdr:rowOff>
    </xdr:to>
    <xdr:sp macro="" textlink="">
      <xdr:nvSpPr>
        <xdr:cNvPr id="142" name="フローチャート: 判断 141"/>
        <xdr:cNvSpPr/>
      </xdr:nvSpPr>
      <xdr:spPr>
        <a:xfrm>
          <a:off x="2286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43" name="テキスト ボックス 142"/>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51" name="楕円 150"/>
        <xdr:cNvSpPr/>
      </xdr:nvSpPr>
      <xdr:spPr>
        <a:xfrm>
          <a:off x="49022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66481</xdr:rowOff>
    </xdr:from>
    <xdr:ext cx="762000" cy="259045"/>
    <xdr:sp macro="" textlink="">
      <xdr:nvSpPr>
        <xdr:cNvPr id="152" name="財政構造の弾力性該当値テキスト"/>
        <xdr:cNvSpPr txBox="1"/>
      </xdr:nvSpPr>
      <xdr:spPr>
        <a:xfrm>
          <a:off x="50419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3" name="楕円 152"/>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4" name="テキスト ボックス 153"/>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25400</xdr:rowOff>
    </xdr:from>
    <xdr:to>
      <xdr:col>15</xdr:col>
      <xdr:colOff>133350</xdr:colOff>
      <xdr:row>59</xdr:row>
      <xdr:rowOff>127000</xdr:rowOff>
    </xdr:to>
    <xdr:sp macro="" textlink="">
      <xdr:nvSpPr>
        <xdr:cNvPr id="155" name="楕円 154"/>
        <xdr:cNvSpPr/>
      </xdr:nvSpPr>
      <xdr:spPr>
        <a:xfrm>
          <a:off x="3175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137177</xdr:rowOff>
    </xdr:from>
    <xdr:ext cx="762000" cy="259045"/>
    <xdr:sp macro="" textlink="">
      <xdr:nvSpPr>
        <xdr:cNvPr id="156" name="テキスト ボックス 155"/>
        <xdr:cNvSpPr txBox="1"/>
      </xdr:nvSpPr>
      <xdr:spPr>
        <a:xfrm>
          <a:off x="2844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28363</xdr:rowOff>
    </xdr:from>
    <xdr:to>
      <xdr:col>11</xdr:col>
      <xdr:colOff>82550</xdr:colOff>
      <xdr:row>61</xdr:row>
      <xdr:rowOff>129963</xdr:rowOff>
    </xdr:to>
    <xdr:sp macro="" textlink="">
      <xdr:nvSpPr>
        <xdr:cNvPr id="157" name="楕円 156"/>
        <xdr:cNvSpPr/>
      </xdr:nvSpPr>
      <xdr:spPr>
        <a:xfrm>
          <a:off x="2286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58" name="テキスト ボックス 157"/>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59" name="楕円 158"/>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0" name="テキスト ボックス 159"/>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人口１人当たり人件費・物件費等決算額は、２０４，７５２円となっており、類似団体平均より２５，０８８円高くなっている。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は前年度から１７人の増加で、業務継続や雇用確保の観点から、会計年度任用職員や再任用職員の採用増により人件費は増加し、また、地理的要因にもよる統廃合の進まない公共施設への維持費等の物件費が増加傾向で、全国平均を大きく上回っている。喫緊の課題は、公共施設等総合管理計画や公共施設再配置計画に基づき、既存施設の統廃合を進め、物件費等の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18424</xdr:rowOff>
    </xdr:from>
    <xdr:to>
      <xdr:col>23</xdr:col>
      <xdr:colOff>133350</xdr:colOff>
      <xdr:row>85</xdr:row>
      <xdr:rowOff>60416</xdr:rowOff>
    </xdr:to>
    <xdr:cxnSp macro="">
      <xdr:nvCxnSpPr>
        <xdr:cNvPr id="191" name="直線コネクタ 190"/>
        <xdr:cNvCxnSpPr/>
      </xdr:nvCxnSpPr>
      <xdr:spPr>
        <a:xfrm>
          <a:off x="4114800" y="14591674"/>
          <a:ext cx="838200" cy="4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18424</xdr:rowOff>
    </xdr:from>
    <xdr:to>
      <xdr:col>19</xdr:col>
      <xdr:colOff>133350</xdr:colOff>
      <xdr:row>85</xdr:row>
      <xdr:rowOff>56761</xdr:rowOff>
    </xdr:to>
    <xdr:cxnSp macro="">
      <xdr:nvCxnSpPr>
        <xdr:cNvPr id="194" name="直線コネクタ 193"/>
        <xdr:cNvCxnSpPr/>
      </xdr:nvCxnSpPr>
      <xdr:spPr>
        <a:xfrm flipV="1">
          <a:off x="3225800" y="14591674"/>
          <a:ext cx="889000" cy="3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127656</xdr:rowOff>
    </xdr:from>
    <xdr:to>
      <xdr:col>15</xdr:col>
      <xdr:colOff>82550</xdr:colOff>
      <xdr:row>85</xdr:row>
      <xdr:rowOff>56761</xdr:rowOff>
    </xdr:to>
    <xdr:cxnSp macro="">
      <xdr:nvCxnSpPr>
        <xdr:cNvPr id="197" name="直線コネクタ 196"/>
        <xdr:cNvCxnSpPr/>
      </xdr:nvCxnSpPr>
      <xdr:spPr>
        <a:xfrm>
          <a:off x="2336800" y="14529456"/>
          <a:ext cx="889000" cy="10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10944</xdr:rowOff>
    </xdr:from>
    <xdr:to>
      <xdr:col>11</xdr:col>
      <xdr:colOff>31750</xdr:colOff>
      <xdr:row>84</xdr:row>
      <xdr:rowOff>127656</xdr:rowOff>
    </xdr:to>
    <xdr:cxnSp macro="">
      <xdr:nvCxnSpPr>
        <xdr:cNvPr id="200" name="直線コネクタ 199"/>
        <xdr:cNvCxnSpPr/>
      </xdr:nvCxnSpPr>
      <xdr:spPr>
        <a:xfrm>
          <a:off x="1447800" y="14412744"/>
          <a:ext cx="889000" cy="1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122473</xdr:rowOff>
    </xdr:from>
    <xdr:to>
      <xdr:col>11</xdr:col>
      <xdr:colOff>82550</xdr:colOff>
      <xdr:row>85</xdr:row>
      <xdr:rowOff>52623</xdr:rowOff>
    </xdr:to>
    <xdr:sp macro="" textlink="">
      <xdr:nvSpPr>
        <xdr:cNvPr id="201" name="フローチャート: 判断 200"/>
        <xdr:cNvSpPr/>
      </xdr:nvSpPr>
      <xdr:spPr>
        <a:xfrm>
          <a:off x="2286000" y="1452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37400</xdr:rowOff>
    </xdr:from>
    <xdr:ext cx="762000" cy="259045"/>
    <xdr:sp macro="" textlink="">
      <xdr:nvSpPr>
        <xdr:cNvPr id="202" name="テキスト ボックス 201"/>
        <xdr:cNvSpPr txBox="1"/>
      </xdr:nvSpPr>
      <xdr:spPr>
        <a:xfrm>
          <a:off x="1955800" y="1461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24076</xdr:rowOff>
    </xdr:from>
    <xdr:to>
      <xdr:col>7</xdr:col>
      <xdr:colOff>31750</xdr:colOff>
      <xdr:row>84</xdr:row>
      <xdr:rowOff>125676</xdr:rowOff>
    </xdr:to>
    <xdr:sp macro="" textlink="">
      <xdr:nvSpPr>
        <xdr:cNvPr id="203" name="フローチャート: 判断 202"/>
        <xdr:cNvSpPr/>
      </xdr:nvSpPr>
      <xdr:spPr>
        <a:xfrm>
          <a:off x="1397000" y="1442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110453</xdr:rowOff>
    </xdr:from>
    <xdr:ext cx="762000" cy="259045"/>
    <xdr:sp macro="" textlink="">
      <xdr:nvSpPr>
        <xdr:cNvPr id="204" name="テキスト ボックス 203"/>
        <xdr:cNvSpPr txBox="1"/>
      </xdr:nvSpPr>
      <xdr:spPr>
        <a:xfrm>
          <a:off x="1066800" y="1451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9616</xdr:rowOff>
    </xdr:from>
    <xdr:to>
      <xdr:col>23</xdr:col>
      <xdr:colOff>184150</xdr:colOff>
      <xdr:row>85</xdr:row>
      <xdr:rowOff>111216</xdr:rowOff>
    </xdr:to>
    <xdr:sp macro="" textlink="">
      <xdr:nvSpPr>
        <xdr:cNvPr id="210" name="楕円 209"/>
        <xdr:cNvSpPr/>
      </xdr:nvSpPr>
      <xdr:spPr>
        <a:xfrm>
          <a:off x="4902200" y="1458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153143</xdr:rowOff>
    </xdr:from>
    <xdr:ext cx="762000" cy="259045"/>
    <xdr:sp macro="" textlink="">
      <xdr:nvSpPr>
        <xdr:cNvPr id="211" name="人件費・物件費等の状況該当値テキスト"/>
        <xdr:cNvSpPr txBox="1"/>
      </xdr:nvSpPr>
      <xdr:spPr>
        <a:xfrm>
          <a:off x="5041900" y="1455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139074</xdr:rowOff>
    </xdr:from>
    <xdr:to>
      <xdr:col>19</xdr:col>
      <xdr:colOff>184150</xdr:colOff>
      <xdr:row>85</xdr:row>
      <xdr:rowOff>69224</xdr:rowOff>
    </xdr:to>
    <xdr:sp macro="" textlink="">
      <xdr:nvSpPr>
        <xdr:cNvPr id="212" name="楕円 211"/>
        <xdr:cNvSpPr/>
      </xdr:nvSpPr>
      <xdr:spPr>
        <a:xfrm>
          <a:off x="4064000" y="145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54001</xdr:rowOff>
    </xdr:from>
    <xdr:ext cx="736600" cy="259045"/>
    <xdr:sp macro="" textlink="">
      <xdr:nvSpPr>
        <xdr:cNvPr id="213" name="テキスト ボックス 212"/>
        <xdr:cNvSpPr txBox="1"/>
      </xdr:nvSpPr>
      <xdr:spPr>
        <a:xfrm>
          <a:off x="3733800" y="14627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5961</xdr:rowOff>
    </xdr:from>
    <xdr:to>
      <xdr:col>15</xdr:col>
      <xdr:colOff>133350</xdr:colOff>
      <xdr:row>85</xdr:row>
      <xdr:rowOff>107561</xdr:rowOff>
    </xdr:to>
    <xdr:sp macro="" textlink="">
      <xdr:nvSpPr>
        <xdr:cNvPr id="214" name="楕円 213"/>
        <xdr:cNvSpPr/>
      </xdr:nvSpPr>
      <xdr:spPr>
        <a:xfrm>
          <a:off x="3175000" y="145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92338</xdr:rowOff>
    </xdr:from>
    <xdr:ext cx="762000" cy="259045"/>
    <xdr:sp macro="" textlink="">
      <xdr:nvSpPr>
        <xdr:cNvPr id="215" name="テキスト ボックス 214"/>
        <xdr:cNvSpPr txBox="1"/>
      </xdr:nvSpPr>
      <xdr:spPr>
        <a:xfrm>
          <a:off x="2844800" y="146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76856</xdr:rowOff>
    </xdr:from>
    <xdr:to>
      <xdr:col>11</xdr:col>
      <xdr:colOff>82550</xdr:colOff>
      <xdr:row>85</xdr:row>
      <xdr:rowOff>7006</xdr:rowOff>
    </xdr:to>
    <xdr:sp macro="" textlink="">
      <xdr:nvSpPr>
        <xdr:cNvPr id="216" name="楕円 215"/>
        <xdr:cNvSpPr/>
      </xdr:nvSpPr>
      <xdr:spPr>
        <a:xfrm>
          <a:off x="2286000" y="144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17183</xdr:rowOff>
    </xdr:from>
    <xdr:ext cx="762000" cy="259045"/>
    <xdr:sp macro="" textlink="">
      <xdr:nvSpPr>
        <xdr:cNvPr id="217" name="テキスト ボックス 216"/>
        <xdr:cNvSpPr txBox="1"/>
      </xdr:nvSpPr>
      <xdr:spPr>
        <a:xfrm>
          <a:off x="1955800" y="142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131594</xdr:rowOff>
    </xdr:from>
    <xdr:to>
      <xdr:col>7</xdr:col>
      <xdr:colOff>31750</xdr:colOff>
      <xdr:row>84</xdr:row>
      <xdr:rowOff>61744</xdr:rowOff>
    </xdr:to>
    <xdr:sp macro="" textlink="">
      <xdr:nvSpPr>
        <xdr:cNvPr id="218" name="楕円 217"/>
        <xdr:cNvSpPr/>
      </xdr:nvSpPr>
      <xdr:spPr>
        <a:xfrm>
          <a:off x="1397000" y="143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71921</xdr:rowOff>
    </xdr:from>
    <xdr:ext cx="762000" cy="259045"/>
    <xdr:sp macro="" textlink="">
      <xdr:nvSpPr>
        <xdr:cNvPr id="219" name="テキスト ボックス 218"/>
        <xdr:cNvSpPr txBox="1"/>
      </xdr:nvSpPr>
      <xdr:spPr>
        <a:xfrm>
          <a:off x="1066800" y="1413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ラスパイレス指数は、前年度と比べ０．５ポイント増加し９６．７となり、類似団体平均よりも０．８ポイント低い数値となっている。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職員一人当たりの業務量が増加傾向の中、人材確保の観点から、給与水準を上げることが望まれるが、人口減少により税収等が減少する中では現行の水準を維持するのが精一杯である。このため、当面、経常的経費の縮減と投資的経費の抑制、企業誘致等を促進し税収の増額に努め、安定した市政の運営の確保した上で、水準の見直しを検討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103188</xdr:rowOff>
    </xdr:from>
    <xdr:to>
      <xdr:col>81</xdr:col>
      <xdr:colOff>44450</xdr:colOff>
      <xdr:row>84</xdr:row>
      <xdr:rowOff>7144</xdr:rowOff>
    </xdr:to>
    <xdr:cxnSp macro="">
      <xdr:nvCxnSpPr>
        <xdr:cNvPr id="257" name="直線コネクタ 256"/>
        <xdr:cNvCxnSpPr/>
      </xdr:nvCxnSpPr>
      <xdr:spPr>
        <a:xfrm>
          <a:off x="16179800" y="14333538"/>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88106</xdr:rowOff>
    </xdr:from>
    <xdr:to>
      <xdr:col>77</xdr:col>
      <xdr:colOff>44450</xdr:colOff>
      <xdr:row>83</xdr:row>
      <xdr:rowOff>103188</xdr:rowOff>
    </xdr:to>
    <xdr:cxnSp macro="">
      <xdr:nvCxnSpPr>
        <xdr:cNvPr id="260" name="直線コネクタ 259"/>
        <xdr:cNvCxnSpPr/>
      </xdr:nvCxnSpPr>
      <xdr:spPr>
        <a:xfrm>
          <a:off x="15290800" y="1431845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88106</xdr:rowOff>
    </xdr:from>
    <xdr:to>
      <xdr:col>72</xdr:col>
      <xdr:colOff>203200</xdr:colOff>
      <xdr:row>84</xdr:row>
      <xdr:rowOff>7144</xdr:rowOff>
    </xdr:to>
    <xdr:cxnSp macro="">
      <xdr:nvCxnSpPr>
        <xdr:cNvPr id="263" name="直線コネクタ 262"/>
        <xdr:cNvCxnSpPr/>
      </xdr:nvCxnSpPr>
      <xdr:spPr>
        <a:xfrm flipV="1">
          <a:off x="14401800" y="14318456"/>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27781</xdr:rowOff>
    </xdr:from>
    <xdr:to>
      <xdr:col>68</xdr:col>
      <xdr:colOff>152400</xdr:colOff>
      <xdr:row>84</xdr:row>
      <xdr:rowOff>7144</xdr:rowOff>
    </xdr:to>
    <xdr:cxnSp macro="">
      <xdr:nvCxnSpPr>
        <xdr:cNvPr id="266" name="直線コネクタ 265"/>
        <xdr:cNvCxnSpPr/>
      </xdr:nvCxnSpPr>
      <xdr:spPr>
        <a:xfrm>
          <a:off x="13512800" y="14258131"/>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68" name="テキスト ボックス 267"/>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9" name="フローチャート: 判断 268"/>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7002</xdr:rowOff>
    </xdr:from>
    <xdr:ext cx="762000" cy="259045"/>
    <xdr:sp macro="" textlink="">
      <xdr:nvSpPr>
        <xdr:cNvPr id="270" name="テキスト ボックス 269"/>
        <xdr:cNvSpPr txBox="1"/>
      </xdr:nvSpPr>
      <xdr:spPr>
        <a:xfrm>
          <a:off x="13131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127794</xdr:rowOff>
    </xdr:from>
    <xdr:to>
      <xdr:col>81</xdr:col>
      <xdr:colOff>95250</xdr:colOff>
      <xdr:row>84</xdr:row>
      <xdr:rowOff>57944</xdr:rowOff>
    </xdr:to>
    <xdr:sp macro="" textlink="">
      <xdr:nvSpPr>
        <xdr:cNvPr id="276" name="楕円 275"/>
        <xdr:cNvSpPr/>
      </xdr:nvSpPr>
      <xdr:spPr>
        <a:xfrm>
          <a:off x="169672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144321</xdr:rowOff>
    </xdr:from>
    <xdr:ext cx="762000" cy="259045"/>
    <xdr:sp macro="" textlink="">
      <xdr:nvSpPr>
        <xdr:cNvPr id="277" name="給与水準   （国との比較）該当値テキスト"/>
        <xdr:cNvSpPr txBox="1"/>
      </xdr:nvSpPr>
      <xdr:spPr>
        <a:xfrm>
          <a:off x="17106900" y="1420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52388</xdr:rowOff>
    </xdr:from>
    <xdr:to>
      <xdr:col>77</xdr:col>
      <xdr:colOff>95250</xdr:colOff>
      <xdr:row>83</xdr:row>
      <xdr:rowOff>153988</xdr:rowOff>
    </xdr:to>
    <xdr:sp macro="" textlink="">
      <xdr:nvSpPr>
        <xdr:cNvPr id="278" name="楕円 277"/>
        <xdr:cNvSpPr/>
      </xdr:nvSpPr>
      <xdr:spPr>
        <a:xfrm>
          <a:off x="16129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164165</xdr:rowOff>
    </xdr:from>
    <xdr:ext cx="736600" cy="259045"/>
    <xdr:sp macro="" textlink="">
      <xdr:nvSpPr>
        <xdr:cNvPr id="279" name="テキスト ボックス 278"/>
        <xdr:cNvSpPr txBox="1"/>
      </xdr:nvSpPr>
      <xdr:spPr>
        <a:xfrm>
          <a:off x="15798800" y="1405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37306</xdr:rowOff>
    </xdr:from>
    <xdr:to>
      <xdr:col>73</xdr:col>
      <xdr:colOff>44450</xdr:colOff>
      <xdr:row>83</xdr:row>
      <xdr:rowOff>138906</xdr:rowOff>
    </xdr:to>
    <xdr:sp macro="" textlink="">
      <xdr:nvSpPr>
        <xdr:cNvPr id="280" name="楕円 279"/>
        <xdr:cNvSpPr/>
      </xdr:nvSpPr>
      <xdr:spPr>
        <a:xfrm>
          <a:off x="15240000" y="142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149083</xdr:rowOff>
    </xdr:from>
    <xdr:ext cx="762000" cy="259045"/>
    <xdr:sp macro="" textlink="">
      <xdr:nvSpPr>
        <xdr:cNvPr id="281" name="テキスト ボックス 280"/>
        <xdr:cNvSpPr txBox="1"/>
      </xdr:nvSpPr>
      <xdr:spPr>
        <a:xfrm>
          <a:off x="14909800" y="1403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127794</xdr:rowOff>
    </xdr:from>
    <xdr:to>
      <xdr:col>68</xdr:col>
      <xdr:colOff>203200</xdr:colOff>
      <xdr:row>84</xdr:row>
      <xdr:rowOff>57944</xdr:rowOff>
    </xdr:to>
    <xdr:sp macro="" textlink="">
      <xdr:nvSpPr>
        <xdr:cNvPr id="282" name="楕円 281"/>
        <xdr:cNvSpPr/>
      </xdr:nvSpPr>
      <xdr:spPr>
        <a:xfrm>
          <a:off x="14351000" y="143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68121</xdr:rowOff>
    </xdr:from>
    <xdr:ext cx="762000" cy="259045"/>
    <xdr:sp macro="" textlink="">
      <xdr:nvSpPr>
        <xdr:cNvPr id="283" name="テキスト ボックス 282"/>
        <xdr:cNvSpPr txBox="1"/>
      </xdr:nvSpPr>
      <xdr:spPr>
        <a:xfrm>
          <a:off x="14020800" y="14127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148431</xdr:rowOff>
    </xdr:from>
    <xdr:to>
      <xdr:col>64</xdr:col>
      <xdr:colOff>152400</xdr:colOff>
      <xdr:row>83</xdr:row>
      <xdr:rowOff>78581</xdr:rowOff>
    </xdr:to>
    <xdr:sp macro="" textlink="">
      <xdr:nvSpPr>
        <xdr:cNvPr id="284" name="楕円 283"/>
        <xdr:cNvSpPr/>
      </xdr:nvSpPr>
      <xdr:spPr>
        <a:xfrm>
          <a:off x="13462000" y="142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88758</xdr:rowOff>
    </xdr:from>
    <xdr:ext cx="762000" cy="259045"/>
    <xdr:sp macro="" textlink="">
      <xdr:nvSpPr>
        <xdr:cNvPr id="285" name="テキスト ボックス 284"/>
        <xdr:cNvSpPr txBox="1"/>
      </xdr:nvSpPr>
      <xdr:spPr>
        <a:xfrm>
          <a:off x="13131800" y="139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人口千人当たり職員数は、前年度に比べ０．１８人減少し８．４３人となり、類似団体平均に比べて０．５８人下回っている。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権限移譲や国等の方針に基づく新たな業務の発生、既存事業の複雑化に伴う業務量の増加などが顕著になっており、職員一人当たりの負担が増加している。このため、業務の効率化や事業の見直しなど業務のあり方について抜本的な見直しを実施するとともに、本巣市定員適正化計画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119380</xdr:rowOff>
    </xdr:to>
    <xdr:cxnSp macro="">
      <xdr:nvCxnSpPr>
        <xdr:cNvPr id="322" name="直線コネクタ 321"/>
        <xdr:cNvCxnSpPr/>
      </xdr:nvCxnSpPr>
      <xdr:spPr>
        <a:xfrm flipV="1">
          <a:off x="16179800" y="1055714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106741</xdr:rowOff>
    </xdr:from>
    <xdr:to>
      <xdr:col>77</xdr:col>
      <xdr:colOff>44450</xdr:colOff>
      <xdr:row>61</xdr:row>
      <xdr:rowOff>119380</xdr:rowOff>
    </xdr:to>
    <xdr:cxnSp macro="">
      <xdr:nvCxnSpPr>
        <xdr:cNvPr id="325" name="直線コネクタ 324"/>
        <xdr:cNvCxnSpPr/>
      </xdr:nvCxnSpPr>
      <xdr:spPr>
        <a:xfrm>
          <a:off x="15290800" y="1056519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92952</xdr:rowOff>
    </xdr:from>
    <xdr:to>
      <xdr:col>72</xdr:col>
      <xdr:colOff>203200</xdr:colOff>
      <xdr:row>61</xdr:row>
      <xdr:rowOff>106741</xdr:rowOff>
    </xdr:to>
    <xdr:cxnSp macro="">
      <xdr:nvCxnSpPr>
        <xdr:cNvPr id="328" name="直線コネクタ 327"/>
        <xdr:cNvCxnSpPr/>
      </xdr:nvCxnSpPr>
      <xdr:spPr>
        <a:xfrm>
          <a:off x="14401800" y="1055140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92952</xdr:rowOff>
    </xdr:from>
    <xdr:to>
      <xdr:col>68</xdr:col>
      <xdr:colOff>152400</xdr:colOff>
      <xdr:row>61</xdr:row>
      <xdr:rowOff>100995</xdr:rowOff>
    </xdr:to>
    <xdr:cxnSp macro="">
      <xdr:nvCxnSpPr>
        <xdr:cNvPr id="331" name="直線コネクタ 330"/>
        <xdr:cNvCxnSpPr/>
      </xdr:nvCxnSpPr>
      <xdr:spPr>
        <a:xfrm flipV="1">
          <a:off x="13512800" y="105514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86723</xdr:rowOff>
    </xdr:from>
    <xdr:to>
      <xdr:col>68</xdr:col>
      <xdr:colOff>203200</xdr:colOff>
      <xdr:row>63</xdr:row>
      <xdr:rowOff>16873</xdr:rowOff>
    </xdr:to>
    <xdr:sp macro="" textlink="">
      <xdr:nvSpPr>
        <xdr:cNvPr id="332" name="フローチャート: 判断 331"/>
        <xdr:cNvSpPr/>
      </xdr:nvSpPr>
      <xdr:spPr>
        <a:xfrm>
          <a:off x="143510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1650</xdr:rowOff>
    </xdr:from>
    <xdr:ext cx="762000" cy="259045"/>
    <xdr:sp macro="" textlink="">
      <xdr:nvSpPr>
        <xdr:cNvPr id="333" name="テキスト ボックス 332"/>
        <xdr:cNvSpPr txBox="1"/>
      </xdr:nvSpPr>
      <xdr:spPr>
        <a:xfrm>
          <a:off x="14020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77530</xdr:rowOff>
    </xdr:from>
    <xdr:to>
      <xdr:col>64</xdr:col>
      <xdr:colOff>152400</xdr:colOff>
      <xdr:row>63</xdr:row>
      <xdr:rowOff>7680</xdr:rowOff>
    </xdr:to>
    <xdr:sp macro="" textlink="">
      <xdr:nvSpPr>
        <xdr:cNvPr id="334" name="フローチャート: 判断 333"/>
        <xdr:cNvSpPr/>
      </xdr:nvSpPr>
      <xdr:spPr>
        <a:xfrm>
          <a:off x="13462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163907</xdr:rowOff>
    </xdr:from>
    <xdr:ext cx="762000" cy="259045"/>
    <xdr:sp macro="" textlink="">
      <xdr:nvSpPr>
        <xdr:cNvPr id="335" name="テキスト ボックス 334"/>
        <xdr:cNvSpPr txBox="1"/>
      </xdr:nvSpPr>
      <xdr:spPr>
        <a:xfrm>
          <a:off x="13131800" y="107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41" name="楕円 340"/>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64424</xdr:rowOff>
    </xdr:from>
    <xdr:ext cx="762000" cy="259045"/>
    <xdr:sp macro="" textlink="">
      <xdr:nvSpPr>
        <xdr:cNvPr id="342" name="定員管理の状況該当値テキスト"/>
        <xdr:cNvSpPr txBox="1"/>
      </xdr:nvSpPr>
      <xdr:spPr>
        <a:xfrm>
          <a:off x="17106900" y="103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68580</xdr:rowOff>
    </xdr:from>
    <xdr:to>
      <xdr:col>77</xdr:col>
      <xdr:colOff>95250</xdr:colOff>
      <xdr:row>61</xdr:row>
      <xdr:rowOff>170180</xdr:rowOff>
    </xdr:to>
    <xdr:sp macro="" textlink="">
      <xdr:nvSpPr>
        <xdr:cNvPr id="343" name="楕円 342"/>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44" name="テキスト ボックス 343"/>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55941</xdr:rowOff>
    </xdr:from>
    <xdr:to>
      <xdr:col>73</xdr:col>
      <xdr:colOff>44450</xdr:colOff>
      <xdr:row>61</xdr:row>
      <xdr:rowOff>157541</xdr:rowOff>
    </xdr:to>
    <xdr:sp macro="" textlink="">
      <xdr:nvSpPr>
        <xdr:cNvPr id="345" name="楕円 344"/>
        <xdr:cNvSpPr/>
      </xdr:nvSpPr>
      <xdr:spPr>
        <a:xfrm>
          <a:off x="15240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167718</xdr:rowOff>
    </xdr:from>
    <xdr:ext cx="762000" cy="259045"/>
    <xdr:sp macro="" textlink="">
      <xdr:nvSpPr>
        <xdr:cNvPr id="346" name="テキスト ボックス 345"/>
        <xdr:cNvSpPr txBox="1"/>
      </xdr:nvSpPr>
      <xdr:spPr>
        <a:xfrm>
          <a:off x="14909800" y="1028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42152</xdr:rowOff>
    </xdr:from>
    <xdr:to>
      <xdr:col>68</xdr:col>
      <xdr:colOff>203200</xdr:colOff>
      <xdr:row>61</xdr:row>
      <xdr:rowOff>143752</xdr:rowOff>
    </xdr:to>
    <xdr:sp macro="" textlink="">
      <xdr:nvSpPr>
        <xdr:cNvPr id="347" name="楕円 346"/>
        <xdr:cNvSpPr/>
      </xdr:nvSpPr>
      <xdr:spPr>
        <a:xfrm>
          <a:off x="14351000" y="105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153929</xdr:rowOff>
    </xdr:from>
    <xdr:ext cx="762000" cy="259045"/>
    <xdr:sp macro="" textlink="">
      <xdr:nvSpPr>
        <xdr:cNvPr id="348" name="テキスト ボックス 347"/>
        <xdr:cNvSpPr txBox="1"/>
      </xdr:nvSpPr>
      <xdr:spPr>
        <a:xfrm>
          <a:off x="14020800" y="1026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50195</xdr:rowOff>
    </xdr:from>
    <xdr:to>
      <xdr:col>64</xdr:col>
      <xdr:colOff>152400</xdr:colOff>
      <xdr:row>61</xdr:row>
      <xdr:rowOff>151795</xdr:rowOff>
    </xdr:to>
    <xdr:sp macro="" textlink="">
      <xdr:nvSpPr>
        <xdr:cNvPr id="349" name="楕円 348"/>
        <xdr:cNvSpPr/>
      </xdr:nvSpPr>
      <xdr:spPr>
        <a:xfrm>
          <a:off x="13462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161972</xdr:rowOff>
    </xdr:from>
    <xdr:ext cx="762000" cy="259045"/>
    <xdr:sp macro="" textlink="">
      <xdr:nvSpPr>
        <xdr:cNvPr id="350" name="テキスト ボックス 349"/>
        <xdr:cNvSpPr txBox="1"/>
      </xdr:nvSpPr>
      <xdr:spPr>
        <a:xfrm>
          <a:off x="13131800" y="1027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実質公債費比率は前年度に比べ０．５ポイント増加し７．９％となり、引き続き増加傾向であるが、類似団体平均を０．７ポイント下回っている。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上昇要因は、近年の投資的事業による地方債発行額の増加と、それに伴う地方債借入後の据置き期間経過による元利償還額の増加である。今後も、後年度の財政負担となる公債費縮減のため、交付税算入率の高い地方債を借り入れるなど、公債費の適正化を図るとともに歳出削減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115509</xdr:rowOff>
    </xdr:from>
    <xdr:to>
      <xdr:col>81</xdr:col>
      <xdr:colOff>44450</xdr:colOff>
      <xdr:row>41</xdr:row>
      <xdr:rowOff>1512</xdr:rowOff>
    </xdr:to>
    <xdr:cxnSp macro="">
      <xdr:nvCxnSpPr>
        <xdr:cNvPr id="386" name="直線コネクタ 385"/>
        <xdr:cNvCxnSpPr/>
      </xdr:nvCxnSpPr>
      <xdr:spPr>
        <a:xfrm>
          <a:off x="16179800" y="69735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115509</xdr:rowOff>
    </xdr:to>
    <xdr:cxnSp macro="">
      <xdr:nvCxnSpPr>
        <xdr:cNvPr id="389" name="直線コネクタ 388"/>
        <xdr:cNvCxnSpPr/>
      </xdr:nvCxnSpPr>
      <xdr:spPr>
        <a:xfrm>
          <a:off x="15290800" y="691605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1" name="テキスト ボックス 390"/>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58057</xdr:rowOff>
    </xdr:to>
    <xdr:cxnSp macro="">
      <xdr:nvCxnSpPr>
        <xdr:cNvPr id="392" name="直線コネクタ 391"/>
        <xdr:cNvCxnSpPr/>
      </xdr:nvCxnSpPr>
      <xdr:spPr>
        <a:xfrm>
          <a:off x="14401800" y="68930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394" name="テキスト ボックス 393"/>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605</xdr:rowOff>
    </xdr:from>
    <xdr:to>
      <xdr:col>68</xdr:col>
      <xdr:colOff>152400</xdr:colOff>
      <xdr:row>40</xdr:row>
      <xdr:rowOff>35076</xdr:rowOff>
    </xdr:to>
    <xdr:cxnSp macro="">
      <xdr:nvCxnSpPr>
        <xdr:cNvPr id="395" name="直線コネクタ 394"/>
        <xdr:cNvCxnSpPr/>
      </xdr:nvCxnSpPr>
      <xdr:spPr>
        <a:xfrm>
          <a:off x="13512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6" name="フローチャート: 判断 395"/>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7" name="テキスト ボックス 396"/>
        <xdr:cNvSpPr txBox="1"/>
      </xdr:nvSpPr>
      <xdr:spPr>
        <a:xfrm>
          <a:off x="14020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8" name="フローチャート: 判断 397"/>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9" name="テキスト ボックス 398"/>
        <xdr:cNvSpPr txBox="1"/>
      </xdr:nvSpPr>
      <xdr:spPr>
        <a:xfrm>
          <a:off x="13131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5" name="楕円 404"/>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138689</xdr:rowOff>
    </xdr:from>
    <xdr:ext cx="762000" cy="259045"/>
    <xdr:sp macro="" textlink="">
      <xdr:nvSpPr>
        <xdr:cNvPr id="406" name="公債費負担の状況該当値テキスト"/>
        <xdr:cNvSpPr txBox="1"/>
      </xdr:nvSpPr>
      <xdr:spPr>
        <a:xfrm>
          <a:off x="17106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64709</xdr:rowOff>
    </xdr:from>
    <xdr:to>
      <xdr:col>77</xdr:col>
      <xdr:colOff>95250</xdr:colOff>
      <xdr:row>40</xdr:row>
      <xdr:rowOff>166309</xdr:rowOff>
    </xdr:to>
    <xdr:sp macro="" textlink="">
      <xdr:nvSpPr>
        <xdr:cNvPr id="407" name="楕円 406"/>
        <xdr:cNvSpPr/>
      </xdr:nvSpPr>
      <xdr:spPr>
        <a:xfrm>
          <a:off x="16129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5036</xdr:rowOff>
    </xdr:from>
    <xdr:ext cx="736600" cy="259045"/>
    <xdr:sp macro="" textlink="">
      <xdr:nvSpPr>
        <xdr:cNvPr id="408" name="テキスト ボックス 407"/>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9" name="楕円 408"/>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10" name="テキスト ボックス 409"/>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11" name="楕円 410"/>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96053</xdr:rowOff>
    </xdr:from>
    <xdr:ext cx="762000" cy="259045"/>
    <xdr:sp macro="" textlink="">
      <xdr:nvSpPr>
        <xdr:cNvPr id="412" name="テキスト ボックス 411"/>
        <xdr:cNvSpPr txBox="1"/>
      </xdr:nvSpPr>
      <xdr:spPr>
        <a:xfrm>
          <a:off x="14020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13" name="楕円 412"/>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14" name="テキスト ボックス 413"/>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将来負担比率は前年度に比べ１４．７ポイント増加し５０．０％となり、類似団体平均よりも３２．８ポイント高い状況にある。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これは、主に新庁舎整備、</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IC</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周辺道路整備、保育・教育施設整備などの大型建設事業に伴う公債費の増加によるものであり、引き続き投資的事業には、交付税算入率の高い有利な地方債を活用するとともに、発行額そのものの抑制に努め、将来世代への負担軽減が図られるよう、適正な地方債管理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49708</xdr:rowOff>
    </xdr:from>
    <xdr:to>
      <xdr:col>81</xdr:col>
      <xdr:colOff>44450</xdr:colOff>
      <xdr:row>15</xdr:row>
      <xdr:rowOff>120650</xdr:rowOff>
    </xdr:to>
    <xdr:cxnSp macro="">
      <xdr:nvCxnSpPr>
        <xdr:cNvPr id="446" name="直線コネクタ 445"/>
        <xdr:cNvCxnSpPr/>
      </xdr:nvCxnSpPr>
      <xdr:spPr>
        <a:xfrm>
          <a:off x="16179800" y="2621458"/>
          <a:ext cx="838200" cy="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166141</xdr:rowOff>
    </xdr:from>
    <xdr:to>
      <xdr:col>77</xdr:col>
      <xdr:colOff>44450</xdr:colOff>
      <xdr:row>15</xdr:row>
      <xdr:rowOff>49708</xdr:rowOff>
    </xdr:to>
    <xdr:cxnSp macro="">
      <xdr:nvCxnSpPr>
        <xdr:cNvPr id="449" name="直線コネクタ 448"/>
        <xdr:cNvCxnSpPr/>
      </xdr:nvCxnSpPr>
      <xdr:spPr>
        <a:xfrm>
          <a:off x="15290800" y="2566441"/>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166141</xdr:rowOff>
    </xdr:from>
    <xdr:to>
      <xdr:col>72</xdr:col>
      <xdr:colOff>203200</xdr:colOff>
      <xdr:row>15</xdr:row>
      <xdr:rowOff>44399</xdr:rowOff>
    </xdr:to>
    <xdr:cxnSp macro="">
      <xdr:nvCxnSpPr>
        <xdr:cNvPr id="452" name="直線コネクタ 451"/>
        <xdr:cNvCxnSpPr/>
      </xdr:nvCxnSpPr>
      <xdr:spPr>
        <a:xfrm flipV="1">
          <a:off x="14401800" y="2566441"/>
          <a:ext cx="889000" cy="4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37160</xdr:rowOff>
    </xdr:from>
    <xdr:to>
      <xdr:col>68</xdr:col>
      <xdr:colOff>152400</xdr:colOff>
      <xdr:row>15</xdr:row>
      <xdr:rowOff>44399</xdr:rowOff>
    </xdr:to>
    <xdr:cxnSp macro="">
      <xdr:nvCxnSpPr>
        <xdr:cNvPr id="455" name="直線コネクタ 454"/>
        <xdr:cNvCxnSpPr/>
      </xdr:nvCxnSpPr>
      <xdr:spPr>
        <a:xfrm>
          <a:off x="13512800" y="260891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28829</xdr:rowOff>
    </xdr:from>
    <xdr:to>
      <xdr:col>68</xdr:col>
      <xdr:colOff>203200</xdr:colOff>
      <xdr:row>15</xdr:row>
      <xdr:rowOff>130429</xdr:rowOff>
    </xdr:to>
    <xdr:sp macro="" textlink="">
      <xdr:nvSpPr>
        <xdr:cNvPr id="456" name="フローチャート: 判断 455"/>
        <xdr:cNvSpPr/>
      </xdr:nvSpPr>
      <xdr:spPr>
        <a:xfrm>
          <a:off x="14351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115206</xdr:rowOff>
    </xdr:from>
    <xdr:ext cx="762000" cy="259045"/>
    <xdr:sp macro="" textlink="">
      <xdr:nvSpPr>
        <xdr:cNvPr id="457" name="テキスト ボックス 456"/>
        <xdr:cNvSpPr txBox="1"/>
      </xdr:nvSpPr>
      <xdr:spPr>
        <a:xfrm>
          <a:off x="14020800" y="26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65507</xdr:rowOff>
    </xdr:from>
    <xdr:to>
      <xdr:col>64</xdr:col>
      <xdr:colOff>152400</xdr:colOff>
      <xdr:row>15</xdr:row>
      <xdr:rowOff>167107</xdr:rowOff>
    </xdr:to>
    <xdr:sp macro="" textlink="">
      <xdr:nvSpPr>
        <xdr:cNvPr id="458" name="フローチャート: 判断 457"/>
        <xdr:cNvSpPr/>
      </xdr:nvSpPr>
      <xdr:spPr>
        <a:xfrm>
          <a:off x="13462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151884</xdr:rowOff>
    </xdr:from>
    <xdr:ext cx="762000" cy="259045"/>
    <xdr:sp macro="" textlink="">
      <xdr:nvSpPr>
        <xdr:cNvPr id="459" name="テキスト ボックス 458"/>
        <xdr:cNvSpPr txBox="1"/>
      </xdr:nvSpPr>
      <xdr:spPr>
        <a:xfrm>
          <a:off x="13131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69850</xdr:rowOff>
    </xdr:from>
    <xdr:to>
      <xdr:col>81</xdr:col>
      <xdr:colOff>95250</xdr:colOff>
      <xdr:row>16</xdr:row>
      <xdr:rowOff>0</xdr:rowOff>
    </xdr:to>
    <xdr:sp macro="" textlink="">
      <xdr:nvSpPr>
        <xdr:cNvPr id="465" name="楕円 464"/>
        <xdr:cNvSpPr/>
      </xdr:nvSpPr>
      <xdr:spPr>
        <a:xfrm>
          <a:off x="16967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41927</xdr:rowOff>
    </xdr:from>
    <xdr:ext cx="762000" cy="259045"/>
    <xdr:sp macro="" textlink="">
      <xdr:nvSpPr>
        <xdr:cNvPr id="466" name="将来負担の状況該当値テキスト"/>
        <xdr:cNvSpPr txBox="1"/>
      </xdr:nvSpPr>
      <xdr:spPr>
        <a:xfrm>
          <a:off x="171069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170358</xdr:rowOff>
    </xdr:from>
    <xdr:to>
      <xdr:col>77</xdr:col>
      <xdr:colOff>95250</xdr:colOff>
      <xdr:row>15</xdr:row>
      <xdr:rowOff>100508</xdr:rowOff>
    </xdr:to>
    <xdr:sp macro="" textlink="">
      <xdr:nvSpPr>
        <xdr:cNvPr id="467" name="楕円 466"/>
        <xdr:cNvSpPr/>
      </xdr:nvSpPr>
      <xdr:spPr>
        <a:xfrm>
          <a:off x="16129000" y="257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85285</xdr:rowOff>
    </xdr:from>
    <xdr:ext cx="736600" cy="259045"/>
    <xdr:sp macro="" textlink="">
      <xdr:nvSpPr>
        <xdr:cNvPr id="468" name="テキスト ボックス 467"/>
        <xdr:cNvSpPr txBox="1"/>
      </xdr:nvSpPr>
      <xdr:spPr>
        <a:xfrm>
          <a:off x="15798800" y="265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115341</xdr:rowOff>
    </xdr:from>
    <xdr:to>
      <xdr:col>73</xdr:col>
      <xdr:colOff>44450</xdr:colOff>
      <xdr:row>15</xdr:row>
      <xdr:rowOff>45491</xdr:rowOff>
    </xdr:to>
    <xdr:sp macro="" textlink="">
      <xdr:nvSpPr>
        <xdr:cNvPr id="469" name="楕円 468"/>
        <xdr:cNvSpPr/>
      </xdr:nvSpPr>
      <xdr:spPr>
        <a:xfrm>
          <a:off x="15240000" y="251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55668</xdr:rowOff>
    </xdr:from>
    <xdr:ext cx="762000" cy="259045"/>
    <xdr:sp macro="" textlink="">
      <xdr:nvSpPr>
        <xdr:cNvPr id="470" name="テキスト ボックス 469"/>
        <xdr:cNvSpPr txBox="1"/>
      </xdr:nvSpPr>
      <xdr:spPr>
        <a:xfrm>
          <a:off x="14909800" y="2284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165049</xdr:rowOff>
    </xdr:from>
    <xdr:to>
      <xdr:col>68</xdr:col>
      <xdr:colOff>203200</xdr:colOff>
      <xdr:row>15</xdr:row>
      <xdr:rowOff>95199</xdr:rowOff>
    </xdr:to>
    <xdr:sp macro="" textlink="">
      <xdr:nvSpPr>
        <xdr:cNvPr id="471" name="楕円 470"/>
        <xdr:cNvSpPr/>
      </xdr:nvSpPr>
      <xdr:spPr>
        <a:xfrm>
          <a:off x="14351000" y="25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105376</xdr:rowOff>
    </xdr:from>
    <xdr:ext cx="762000" cy="259045"/>
    <xdr:sp macro="" textlink="">
      <xdr:nvSpPr>
        <xdr:cNvPr id="472" name="テキスト ボックス 471"/>
        <xdr:cNvSpPr txBox="1"/>
      </xdr:nvSpPr>
      <xdr:spPr>
        <a:xfrm>
          <a:off x="14020800" y="233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157810</xdr:rowOff>
    </xdr:from>
    <xdr:to>
      <xdr:col>64</xdr:col>
      <xdr:colOff>152400</xdr:colOff>
      <xdr:row>15</xdr:row>
      <xdr:rowOff>87960</xdr:rowOff>
    </xdr:to>
    <xdr:sp macro="" textlink="">
      <xdr:nvSpPr>
        <xdr:cNvPr id="473" name="楕円 472"/>
        <xdr:cNvSpPr/>
      </xdr:nvSpPr>
      <xdr:spPr>
        <a:xfrm>
          <a:off x="13462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98137</xdr:rowOff>
    </xdr:from>
    <xdr:ext cx="762000" cy="259045"/>
    <xdr:sp macro="" textlink="">
      <xdr:nvSpPr>
        <xdr:cNvPr id="474" name="テキスト ボックス 473"/>
        <xdr:cNvSpPr txBox="1"/>
      </xdr:nvSpPr>
      <xdr:spPr>
        <a:xfrm>
          <a:off x="13131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33,109
32,288
374.65
24,142,809
23,392,683
431,727
11,355,704
23,468,791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類似団体平均と比べると、人件費に係る経常収支比率は低くなっている。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今後も本巣市定員適正化計画により、定員管理・給与の適正化を図り、人件費の抑制に努める。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53522</xdr:rowOff>
    </xdr:from>
    <xdr:to>
      <xdr:col>24</xdr:col>
      <xdr:colOff>25400</xdr:colOff>
      <xdr:row>35</xdr:row>
      <xdr:rowOff>162378</xdr:rowOff>
    </xdr:to>
    <xdr:cxnSp macro="">
      <xdr:nvCxnSpPr>
        <xdr:cNvPr id="68" name="直線コネクタ 67"/>
        <xdr:cNvCxnSpPr/>
      </xdr:nvCxnSpPr>
      <xdr:spPr>
        <a:xfrm flipV="1">
          <a:off x="3987800" y="60542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86178</xdr:rowOff>
    </xdr:from>
    <xdr:to>
      <xdr:col>19</xdr:col>
      <xdr:colOff>187325</xdr:colOff>
      <xdr:row>35</xdr:row>
      <xdr:rowOff>162378</xdr:rowOff>
    </xdr:to>
    <xdr:cxnSp macro="">
      <xdr:nvCxnSpPr>
        <xdr:cNvPr id="71" name="直線コネクタ 70"/>
        <xdr:cNvCxnSpPr/>
      </xdr:nvCxnSpPr>
      <xdr:spPr>
        <a:xfrm>
          <a:off x="3098800" y="608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86178</xdr:rowOff>
    </xdr:from>
    <xdr:to>
      <xdr:col>15</xdr:col>
      <xdr:colOff>98425</xdr:colOff>
      <xdr:row>36</xdr:row>
      <xdr:rowOff>56243</xdr:rowOff>
    </xdr:to>
    <xdr:cxnSp macro="">
      <xdr:nvCxnSpPr>
        <xdr:cNvPr id="74" name="直線コネクタ 73"/>
        <xdr:cNvCxnSpPr/>
      </xdr:nvCxnSpPr>
      <xdr:spPr>
        <a:xfrm flipV="1">
          <a:off x="2209800" y="60869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167822</xdr:rowOff>
    </xdr:from>
    <xdr:to>
      <xdr:col>11</xdr:col>
      <xdr:colOff>9525</xdr:colOff>
      <xdr:row>36</xdr:row>
      <xdr:rowOff>56243</xdr:rowOff>
    </xdr:to>
    <xdr:cxnSp macro="">
      <xdr:nvCxnSpPr>
        <xdr:cNvPr id="77" name="直線コネクタ 76"/>
        <xdr:cNvCxnSpPr/>
      </xdr:nvCxnSpPr>
      <xdr:spPr>
        <a:xfrm>
          <a:off x="1320800" y="5825672"/>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59872</xdr:rowOff>
    </xdr:from>
    <xdr:to>
      <xdr:col>6</xdr:col>
      <xdr:colOff>171450</xdr:colOff>
      <xdr:row>36</xdr:row>
      <xdr:rowOff>161472</xdr:rowOff>
    </xdr:to>
    <xdr:sp macro="" textlink="">
      <xdr:nvSpPr>
        <xdr:cNvPr id="80" name="フローチャート: 判断 79"/>
        <xdr:cNvSpPr/>
      </xdr:nvSpPr>
      <xdr:spPr>
        <a:xfrm>
          <a:off x="1270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146249</xdr:rowOff>
    </xdr:from>
    <xdr:ext cx="762000" cy="259045"/>
    <xdr:sp macro="" textlink="">
      <xdr:nvSpPr>
        <xdr:cNvPr id="81" name="テキスト ボックス 80"/>
        <xdr:cNvSpPr txBox="1"/>
      </xdr:nvSpPr>
      <xdr:spPr>
        <a:xfrm>
          <a:off x="939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2722</xdr:rowOff>
    </xdr:from>
    <xdr:to>
      <xdr:col>24</xdr:col>
      <xdr:colOff>76200</xdr:colOff>
      <xdr:row>35</xdr:row>
      <xdr:rowOff>104322</xdr:rowOff>
    </xdr:to>
    <xdr:sp macro="" textlink="">
      <xdr:nvSpPr>
        <xdr:cNvPr id="87" name="楕円 86"/>
        <xdr:cNvSpPr/>
      </xdr:nvSpPr>
      <xdr:spPr>
        <a:xfrm>
          <a:off x="47752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19249</xdr:rowOff>
    </xdr:from>
    <xdr:ext cx="762000" cy="259045"/>
    <xdr:sp macro="" textlink="">
      <xdr:nvSpPr>
        <xdr:cNvPr id="88" name="人件費該当値テキスト"/>
        <xdr:cNvSpPr txBox="1"/>
      </xdr:nvSpPr>
      <xdr:spPr>
        <a:xfrm>
          <a:off x="49149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111578</xdr:rowOff>
    </xdr:from>
    <xdr:to>
      <xdr:col>20</xdr:col>
      <xdr:colOff>38100</xdr:colOff>
      <xdr:row>36</xdr:row>
      <xdr:rowOff>41728</xdr:rowOff>
    </xdr:to>
    <xdr:sp macro="" textlink="">
      <xdr:nvSpPr>
        <xdr:cNvPr id="89" name="楕円 88"/>
        <xdr:cNvSpPr/>
      </xdr:nvSpPr>
      <xdr:spPr>
        <a:xfrm>
          <a:off x="39370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90" name="テキスト ボックス 89"/>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35378</xdr:rowOff>
    </xdr:from>
    <xdr:to>
      <xdr:col>15</xdr:col>
      <xdr:colOff>149225</xdr:colOff>
      <xdr:row>35</xdr:row>
      <xdr:rowOff>136978</xdr:rowOff>
    </xdr:to>
    <xdr:sp macro="" textlink="">
      <xdr:nvSpPr>
        <xdr:cNvPr id="91" name="楕円 90"/>
        <xdr:cNvSpPr/>
      </xdr:nvSpPr>
      <xdr:spPr>
        <a:xfrm>
          <a:off x="3048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147155</xdr:rowOff>
    </xdr:from>
    <xdr:ext cx="762000" cy="259045"/>
    <xdr:sp macro="" textlink="">
      <xdr:nvSpPr>
        <xdr:cNvPr id="92" name="テキスト ボックス 91"/>
        <xdr:cNvSpPr txBox="1"/>
      </xdr:nvSpPr>
      <xdr:spPr>
        <a:xfrm>
          <a:off x="2717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5443</xdr:rowOff>
    </xdr:from>
    <xdr:to>
      <xdr:col>11</xdr:col>
      <xdr:colOff>60325</xdr:colOff>
      <xdr:row>36</xdr:row>
      <xdr:rowOff>107043</xdr:rowOff>
    </xdr:to>
    <xdr:sp macro="" textlink="">
      <xdr:nvSpPr>
        <xdr:cNvPr id="93" name="楕円 92"/>
        <xdr:cNvSpPr/>
      </xdr:nvSpPr>
      <xdr:spPr>
        <a:xfrm>
          <a:off x="2159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117220</xdr:rowOff>
    </xdr:from>
    <xdr:ext cx="762000" cy="259045"/>
    <xdr:sp macro="" textlink="">
      <xdr:nvSpPr>
        <xdr:cNvPr id="94" name="テキスト ボックス 93"/>
        <xdr:cNvSpPr txBox="1"/>
      </xdr:nvSpPr>
      <xdr:spPr>
        <a:xfrm>
          <a:off x="1828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117022</xdr:rowOff>
    </xdr:from>
    <xdr:to>
      <xdr:col>6</xdr:col>
      <xdr:colOff>171450</xdr:colOff>
      <xdr:row>34</xdr:row>
      <xdr:rowOff>47172</xdr:rowOff>
    </xdr:to>
    <xdr:sp macro="" textlink="">
      <xdr:nvSpPr>
        <xdr:cNvPr id="95" name="楕円 94"/>
        <xdr:cNvSpPr/>
      </xdr:nvSpPr>
      <xdr:spPr>
        <a:xfrm>
          <a:off x="1270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57349</xdr:rowOff>
    </xdr:from>
    <xdr:ext cx="762000" cy="259045"/>
    <xdr:sp macro="" textlink="">
      <xdr:nvSpPr>
        <xdr:cNvPr id="96" name="テキスト ボックス 95"/>
        <xdr:cNvSpPr txBox="1"/>
      </xdr:nvSpPr>
      <xdr:spPr>
        <a:xfrm>
          <a:off x="939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比べ１．３ポイント増加しており、経常収支比率が高い状態となっている。要因として、合併後も多くの公共施設を配置し、維持管理経費が減少していないことに加え物価高騰などの影響が挙げられる。今後は抜本的な事業のあり方等を検証するとともに、公共施設再配置計画等により既存施設の統廃合等を進め、物件費の縮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31750</xdr:rowOff>
    </xdr:from>
    <xdr:to>
      <xdr:col>82</xdr:col>
      <xdr:colOff>107950</xdr:colOff>
      <xdr:row>19</xdr:row>
      <xdr:rowOff>130810</xdr:rowOff>
    </xdr:to>
    <xdr:cxnSp macro="">
      <xdr:nvCxnSpPr>
        <xdr:cNvPr id="129" name="直線コネクタ 128"/>
        <xdr:cNvCxnSpPr/>
      </xdr:nvCxnSpPr>
      <xdr:spPr>
        <a:xfrm>
          <a:off x="15671800" y="32893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31750</xdr:rowOff>
    </xdr:to>
    <xdr:cxnSp macro="">
      <xdr:nvCxnSpPr>
        <xdr:cNvPr id="132" name="直線コネクタ 131"/>
        <xdr:cNvCxnSpPr/>
      </xdr:nvCxnSpPr>
      <xdr:spPr>
        <a:xfrm>
          <a:off x="14782800" y="3175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4" name="テキスト ボックス 133"/>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88900</xdr:rowOff>
    </xdr:from>
    <xdr:to>
      <xdr:col>73</xdr:col>
      <xdr:colOff>180975</xdr:colOff>
      <xdr:row>18</xdr:row>
      <xdr:rowOff>149860</xdr:rowOff>
    </xdr:to>
    <xdr:cxnSp macro="">
      <xdr:nvCxnSpPr>
        <xdr:cNvPr id="135" name="直線コネクタ 134"/>
        <xdr:cNvCxnSpPr/>
      </xdr:nvCxnSpPr>
      <xdr:spPr>
        <a:xfrm flipV="1">
          <a:off x="13893800" y="3175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7" name="テキスト ボックス 136"/>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149860</xdr:rowOff>
    </xdr:from>
    <xdr:to>
      <xdr:col>69</xdr:col>
      <xdr:colOff>92075</xdr:colOff>
      <xdr:row>19</xdr:row>
      <xdr:rowOff>130810</xdr:rowOff>
    </xdr:to>
    <xdr:cxnSp macro="">
      <xdr:nvCxnSpPr>
        <xdr:cNvPr id="138" name="直線コネクタ 137"/>
        <xdr:cNvCxnSpPr/>
      </xdr:nvCxnSpPr>
      <xdr:spPr>
        <a:xfrm flipV="1">
          <a:off x="13004800" y="32359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9" name="フローチャート: 判断 138"/>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40" name="テキスト ボックス 139"/>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41" name="フローチャート: 判断 140"/>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2" name="テキスト ボックス 141"/>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8" name="楕円 147"/>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9" name="物件費該当値テキスト"/>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99060</xdr:rowOff>
    </xdr:from>
    <xdr:to>
      <xdr:col>69</xdr:col>
      <xdr:colOff>142875</xdr:colOff>
      <xdr:row>19</xdr:row>
      <xdr:rowOff>29210</xdr:rowOff>
    </xdr:to>
    <xdr:sp macro="" textlink="">
      <xdr:nvSpPr>
        <xdr:cNvPr id="154" name="楕円 153"/>
        <xdr:cNvSpPr/>
      </xdr:nvSpPr>
      <xdr:spPr>
        <a:xfrm>
          <a:off x="13843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13987</xdr:rowOff>
    </xdr:from>
    <xdr:ext cx="762000" cy="259045"/>
    <xdr:sp macro="" textlink="">
      <xdr:nvSpPr>
        <xdr:cNvPr id="155" name="テキスト ボックス 154"/>
        <xdr:cNvSpPr txBox="1"/>
      </xdr:nvSpPr>
      <xdr:spPr>
        <a:xfrm>
          <a:off x="13512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80010</xdr:rowOff>
    </xdr:from>
    <xdr:to>
      <xdr:col>65</xdr:col>
      <xdr:colOff>53975</xdr:colOff>
      <xdr:row>20</xdr:row>
      <xdr:rowOff>10160</xdr:rowOff>
    </xdr:to>
    <xdr:sp macro="" textlink="">
      <xdr:nvSpPr>
        <xdr:cNvPr id="156" name="楕円 155"/>
        <xdr:cNvSpPr/>
      </xdr:nvSpPr>
      <xdr:spPr>
        <a:xfrm>
          <a:off x="129540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166387</xdr:rowOff>
    </xdr:from>
    <xdr:ext cx="762000" cy="259045"/>
    <xdr:sp macro="" textlink="">
      <xdr:nvSpPr>
        <xdr:cNvPr id="157" name="テキスト ボックス 156"/>
        <xdr:cNvSpPr txBox="1"/>
      </xdr:nvSpPr>
      <xdr:spPr>
        <a:xfrm>
          <a:off x="12623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前年度に比べると０．７ポイント減少し、類似団体平均と比べて引き続き低くなっている。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扶助費の執行額は、物価高騰対策関連事業等の終了に伴う減少が主なものであり、今後も少子高齢化による社会保障関係費は増加し続けることから、市単独扶助事業の適正化を常に図る必要がある。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54</xdr:row>
      <xdr:rowOff>50800</xdr:rowOff>
    </xdr:to>
    <xdr:cxnSp macro="">
      <xdr:nvCxnSpPr>
        <xdr:cNvPr id="192" name="直線コネクタ 191"/>
        <xdr:cNvCxnSpPr/>
      </xdr:nvCxnSpPr>
      <xdr:spPr>
        <a:xfrm flipV="1">
          <a:off x="3987800" y="9232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18143</xdr:rowOff>
    </xdr:from>
    <xdr:to>
      <xdr:col>19</xdr:col>
      <xdr:colOff>187325</xdr:colOff>
      <xdr:row>54</xdr:row>
      <xdr:rowOff>50800</xdr:rowOff>
    </xdr:to>
    <xdr:cxnSp macro="">
      <xdr:nvCxnSpPr>
        <xdr:cNvPr id="195" name="直線コネクタ 194"/>
        <xdr:cNvCxnSpPr/>
      </xdr:nvCxnSpPr>
      <xdr:spPr>
        <a:xfrm>
          <a:off x="3098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18143</xdr:rowOff>
    </xdr:from>
    <xdr:to>
      <xdr:col>15</xdr:col>
      <xdr:colOff>98425</xdr:colOff>
      <xdr:row>54</xdr:row>
      <xdr:rowOff>39915</xdr:rowOff>
    </xdr:to>
    <xdr:cxnSp macro="">
      <xdr:nvCxnSpPr>
        <xdr:cNvPr id="198" name="直線コネクタ 197"/>
        <xdr:cNvCxnSpPr/>
      </xdr:nvCxnSpPr>
      <xdr:spPr>
        <a:xfrm flipV="1">
          <a:off x="2209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94343</xdr:rowOff>
    </xdr:to>
    <xdr:cxnSp macro="">
      <xdr:nvCxnSpPr>
        <xdr:cNvPr id="201" name="直線コネクタ 200"/>
        <xdr:cNvCxnSpPr/>
      </xdr:nvCxnSpPr>
      <xdr:spPr>
        <a:xfrm flipV="1">
          <a:off x="1320800" y="9298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12"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3" name="楕円 212"/>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4" name="テキスト ボックス 213"/>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138793</xdr:rowOff>
    </xdr:from>
    <xdr:to>
      <xdr:col>15</xdr:col>
      <xdr:colOff>149225</xdr:colOff>
      <xdr:row>54</xdr:row>
      <xdr:rowOff>68943</xdr:rowOff>
    </xdr:to>
    <xdr:sp macro="" textlink="">
      <xdr:nvSpPr>
        <xdr:cNvPr id="215" name="楕円 214"/>
        <xdr:cNvSpPr/>
      </xdr:nvSpPr>
      <xdr:spPr>
        <a:xfrm>
          <a:off x="3048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79120</xdr:rowOff>
    </xdr:from>
    <xdr:ext cx="762000" cy="259045"/>
    <xdr:sp macro="" textlink="">
      <xdr:nvSpPr>
        <xdr:cNvPr id="216" name="テキスト ボックス 215"/>
        <xdr:cNvSpPr txBox="1"/>
      </xdr:nvSpPr>
      <xdr:spPr>
        <a:xfrm>
          <a:off x="2717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7" name="楕円 216"/>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8" name="テキスト ボックス 217"/>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9" name="楕円 218"/>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20" name="テキスト ボックス 219"/>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その他に係る経常収支比率は、前年度より０．５ポイント増加し、類似団体平均よりも１．６ポイント高い状況となっている。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比率の増減の主な要因は繰出金の増減によるため、引き続き公営企業会計への基準外繰出の抑制に努める。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16510</xdr:rowOff>
    </xdr:to>
    <xdr:cxnSp macro="">
      <xdr:nvCxnSpPr>
        <xdr:cNvPr id="253" name="直線コネクタ 252"/>
        <xdr:cNvCxnSpPr/>
      </xdr:nvCxnSpPr>
      <xdr:spPr>
        <a:xfrm>
          <a:off x="15671800" y="9751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149860</xdr:rowOff>
    </xdr:to>
    <xdr:cxnSp macro="">
      <xdr:nvCxnSpPr>
        <xdr:cNvPr id="256" name="直線コネクタ 255"/>
        <xdr:cNvCxnSpPr/>
      </xdr:nvCxnSpPr>
      <xdr:spPr>
        <a:xfrm>
          <a:off x="14782800" y="9690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88900</xdr:rowOff>
    </xdr:from>
    <xdr:to>
      <xdr:col>73</xdr:col>
      <xdr:colOff>180975</xdr:colOff>
      <xdr:row>56</xdr:row>
      <xdr:rowOff>134620</xdr:rowOff>
    </xdr:to>
    <xdr:cxnSp macro="">
      <xdr:nvCxnSpPr>
        <xdr:cNvPr id="259" name="直線コネクタ 258"/>
        <xdr:cNvCxnSpPr/>
      </xdr:nvCxnSpPr>
      <xdr:spPr>
        <a:xfrm flipV="1">
          <a:off x="13893800" y="9690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134620</xdr:rowOff>
    </xdr:from>
    <xdr:to>
      <xdr:col>69</xdr:col>
      <xdr:colOff>92075</xdr:colOff>
      <xdr:row>57</xdr:row>
      <xdr:rowOff>130810</xdr:rowOff>
    </xdr:to>
    <xdr:cxnSp macro="">
      <xdr:nvCxnSpPr>
        <xdr:cNvPr id="262" name="直線コネクタ 261"/>
        <xdr:cNvCxnSpPr/>
      </xdr:nvCxnSpPr>
      <xdr:spPr>
        <a:xfrm flipV="1">
          <a:off x="13004800" y="97358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3" name="フローチャート: 判断 262"/>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4" name="テキスト ボックス 263"/>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5" name="フローチャート: 判断 264"/>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6" name="テキスト ボックス 265"/>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3"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5" name="テキスト ボックス 274"/>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6" name="楕円 275"/>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124477</xdr:rowOff>
    </xdr:from>
    <xdr:ext cx="762000" cy="259045"/>
    <xdr:sp macro="" textlink="">
      <xdr:nvSpPr>
        <xdr:cNvPr id="277" name="テキスト ボックス 27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83820</xdr:rowOff>
    </xdr:from>
    <xdr:to>
      <xdr:col>69</xdr:col>
      <xdr:colOff>142875</xdr:colOff>
      <xdr:row>57</xdr:row>
      <xdr:rowOff>13970</xdr:rowOff>
    </xdr:to>
    <xdr:sp macro="" textlink="">
      <xdr:nvSpPr>
        <xdr:cNvPr id="278" name="楕円 277"/>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170197</xdr:rowOff>
    </xdr:from>
    <xdr:ext cx="762000" cy="259045"/>
    <xdr:sp macro="" textlink="">
      <xdr:nvSpPr>
        <xdr:cNvPr id="279" name="テキスト ボックス 278"/>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80" name="楕円 279"/>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81" name="テキスト ボックス 280"/>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平均と比べると、令和２年度以降、低くなっているものの、当該経費を構成している、ゴミ処理業務の一部事務組合への委託や消防業務の広域化による岐阜市への委託、町村合併の調整として、各種団体への補助金について合併前のまま継続している。各種団体への補助金については定期的な見直しなどにより、整理合理化や補助基準の適正化を図り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113284</xdr:rowOff>
    </xdr:to>
    <xdr:cxnSp macro="">
      <xdr:nvCxnSpPr>
        <xdr:cNvPr id="311" name="直線コネクタ 310"/>
        <xdr:cNvCxnSpPr/>
      </xdr:nvCxnSpPr>
      <xdr:spPr>
        <a:xfrm>
          <a:off x="15671800" y="62534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81280</xdr:rowOff>
    </xdr:to>
    <xdr:cxnSp macro="">
      <xdr:nvCxnSpPr>
        <xdr:cNvPr id="314" name="直線コネクタ 313"/>
        <xdr:cNvCxnSpPr/>
      </xdr:nvCxnSpPr>
      <xdr:spPr>
        <a:xfrm>
          <a:off x="14782800" y="62031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30988</xdr:rowOff>
    </xdr:from>
    <xdr:to>
      <xdr:col>73</xdr:col>
      <xdr:colOff>180975</xdr:colOff>
      <xdr:row>36</xdr:row>
      <xdr:rowOff>85852</xdr:rowOff>
    </xdr:to>
    <xdr:cxnSp macro="">
      <xdr:nvCxnSpPr>
        <xdr:cNvPr id="317" name="直線コネクタ 316"/>
        <xdr:cNvCxnSpPr/>
      </xdr:nvCxnSpPr>
      <xdr:spPr>
        <a:xfrm flipV="1">
          <a:off x="13893800" y="6203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108712</xdr:rowOff>
    </xdr:to>
    <xdr:cxnSp macro="">
      <xdr:nvCxnSpPr>
        <xdr:cNvPr id="320" name="直線コネクタ 319"/>
        <xdr:cNvCxnSpPr/>
      </xdr:nvCxnSpPr>
      <xdr:spPr>
        <a:xfrm flipV="1">
          <a:off x="13004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21" name="フローチャート: 判断 320"/>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2" name="テキスト ボックス 321"/>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3" name="フローチャート: 判断 322"/>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4" name="テキスト ボックス 323"/>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0" name="楕円 329"/>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79011</xdr:rowOff>
    </xdr:from>
    <xdr:ext cx="762000" cy="259045"/>
    <xdr:sp macro="" textlink="">
      <xdr:nvSpPr>
        <xdr:cNvPr id="331"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35052</xdr:rowOff>
    </xdr:from>
    <xdr:to>
      <xdr:col>69</xdr:col>
      <xdr:colOff>142875</xdr:colOff>
      <xdr:row>36</xdr:row>
      <xdr:rowOff>136652</xdr:rowOff>
    </xdr:to>
    <xdr:sp macro="" textlink="">
      <xdr:nvSpPr>
        <xdr:cNvPr id="336" name="楕円 335"/>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146829</xdr:rowOff>
    </xdr:from>
    <xdr:ext cx="762000" cy="259045"/>
    <xdr:sp macro="" textlink="">
      <xdr:nvSpPr>
        <xdr:cNvPr id="337" name="テキスト ボックス 336"/>
        <xdr:cNvSpPr txBox="1"/>
      </xdr:nvSpPr>
      <xdr:spPr>
        <a:xfrm>
          <a:off x="13512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38" name="楕円 337"/>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9" name="テキスト ボックス 338"/>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町村合併以降の整備事業に充当した地方債の償還額等が積み上がり、年々公債費が増加している中で、合併特例債、緊急防災・減災事業債や緊急自然災害防止対策事業債を活用した事業の集中投資により、借入額は令和７年度まで増加が見込まれる。引き続き、後年度の財政負担とならないよう、事業の緊急性・必要性、他の財源の有無（国庫補助等）など総合的に判断し、起債の発行の抑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74422</xdr:rowOff>
    </xdr:from>
    <xdr:to>
      <xdr:col>24</xdr:col>
      <xdr:colOff>25400</xdr:colOff>
      <xdr:row>77</xdr:row>
      <xdr:rowOff>83565</xdr:rowOff>
    </xdr:to>
    <xdr:cxnSp macro="">
      <xdr:nvCxnSpPr>
        <xdr:cNvPr id="369" name="直線コネクタ 368"/>
        <xdr:cNvCxnSpPr/>
      </xdr:nvCxnSpPr>
      <xdr:spPr>
        <a:xfrm>
          <a:off x="3987800" y="132760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87140</xdr:rowOff>
    </xdr:from>
    <xdr:ext cx="762000" cy="259045"/>
    <xdr:sp macro="" textlink="">
      <xdr:nvSpPr>
        <xdr:cNvPr id="370" name="公債費平均値テキスト"/>
        <xdr:cNvSpPr txBox="1"/>
      </xdr:nvSpPr>
      <xdr:spPr>
        <a:xfrm>
          <a:off x="4914900" y="132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74422</xdr:rowOff>
    </xdr:to>
    <xdr:cxnSp macro="">
      <xdr:nvCxnSpPr>
        <xdr:cNvPr id="372" name="直線コネクタ 371"/>
        <xdr:cNvCxnSpPr/>
      </xdr:nvCxnSpPr>
      <xdr:spPr>
        <a:xfrm>
          <a:off x="3098800" y="132166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74" name="テキスト ボックス 373"/>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24130</xdr:rowOff>
    </xdr:to>
    <xdr:cxnSp macro="">
      <xdr:nvCxnSpPr>
        <xdr:cNvPr id="375" name="直線コネクタ 374"/>
        <xdr:cNvCxnSpPr/>
      </xdr:nvCxnSpPr>
      <xdr:spPr>
        <a:xfrm flipV="1">
          <a:off x="2209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77" name="テキスト ボックス 37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168148</xdr:rowOff>
    </xdr:from>
    <xdr:to>
      <xdr:col>11</xdr:col>
      <xdr:colOff>9525</xdr:colOff>
      <xdr:row>77</xdr:row>
      <xdr:rowOff>24130</xdr:rowOff>
    </xdr:to>
    <xdr:cxnSp macro="">
      <xdr:nvCxnSpPr>
        <xdr:cNvPr id="378" name="直線コネクタ 377"/>
        <xdr:cNvCxnSpPr/>
      </xdr:nvCxnSpPr>
      <xdr:spPr>
        <a:xfrm>
          <a:off x="1320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35052</xdr:rowOff>
    </xdr:from>
    <xdr:to>
      <xdr:col>11</xdr:col>
      <xdr:colOff>60325</xdr:colOff>
      <xdr:row>78</xdr:row>
      <xdr:rowOff>136652</xdr:rowOff>
    </xdr:to>
    <xdr:sp macro="" textlink="">
      <xdr:nvSpPr>
        <xdr:cNvPr id="379" name="フローチャート: 判断 378"/>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121429</xdr:rowOff>
    </xdr:from>
    <xdr:ext cx="762000" cy="259045"/>
    <xdr:sp macro="" textlink="">
      <xdr:nvSpPr>
        <xdr:cNvPr id="380" name="テキスト ボックス 379"/>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81" name="フローチャート: 判断 380"/>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126001</xdr:rowOff>
    </xdr:from>
    <xdr:ext cx="762000" cy="259045"/>
    <xdr:sp macro="" textlink="">
      <xdr:nvSpPr>
        <xdr:cNvPr id="382" name="テキスト ボックス 381"/>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88" name="楕円 387"/>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49292</xdr:rowOff>
    </xdr:from>
    <xdr:ext cx="762000" cy="259045"/>
    <xdr:sp macro="" textlink="">
      <xdr:nvSpPr>
        <xdr:cNvPr id="389" name="公債費該当値テキスト"/>
        <xdr:cNvSpPr txBox="1"/>
      </xdr:nvSpPr>
      <xdr:spPr>
        <a:xfrm>
          <a:off x="4914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90" name="楕円 389"/>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91" name="テキスト ボックス 390"/>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2" name="楕円 391"/>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3" name="テキスト ボックス 392"/>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4" name="楕円 393"/>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5" name="テキスト ボックス 394"/>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96" name="楕円 395"/>
        <xdr:cNvSpPr/>
      </xdr:nvSpPr>
      <xdr:spPr>
        <a:xfrm>
          <a:off x="1270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97" name="テキスト ボックス 396"/>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公債費以外に係る経常収支比率は、類似団体平均と比べて、おおむね同じような率で推移し、増減傾向も同じ動きをしている。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ただし、合併前の施設や行政サービスを維持しながらの事業展開による維持補修費、補助費、物件費の増など、今後も経常経費の増加が見込まれるため、</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身の丈</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に合った政策に転換し、経常経費の削減に努める必要がある。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18415</xdr:rowOff>
    </xdr:from>
    <xdr:to>
      <xdr:col>82</xdr:col>
      <xdr:colOff>107950</xdr:colOff>
      <xdr:row>75</xdr:row>
      <xdr:rowOff>64135</xdr:rowOff>
    </xdr:to>
    <xdr:cxnSp macro="">
      <xdr:nvCxnSpPr>
        <xdr:cNvPr id="426" name="直線コネクタ 425"/>
        <xdr:cNvCxnSpPr/>
      </xdr:nvCxnSpPr>
      <xdr:spPr>
        <a:xfrm>
          <a:off x="15671800" y="1287716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109855</xdr:rowOff>
    </xdr:from>
    <xdr:to>
      <xdr:col>78</xdr:col>
      <xdr:colOff>69850</xdr:colOff>
      <xdr:row>75</xdr:row>
      <xdr:rowOff>18415</xdr:rowOff>
    </xdr:to>
    <xdr:cxnSp macro="">
      <xdr:nvCxnSpPr>
        <xdr:cNvPr id="429" name="直線コネクタ 428"/>
        <xdr:cNvCxnSpPr/>
      </xdr:nvCxnSpPr>
      <xdr:spPr>
        <a:xfrm>
          <a:off x="14782800" y="1262570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109855</xdr:rowOff>
    </xdr:from>
    <xdr:to>
      <xdr:col>73</xdr:col>
      <xdr:colOff>180975</xdr:colOff>
      <xdr:row>75</xdr:row>
      <xdr:rowOff>1270</xdr:rowOff>
    </xdr:to>
    <xdr:cxnSp macro="">
      <xdr:nvCxnSpPr>
        <xdr:cNvPr id="432" name="直線コネクタ 431"/>
        <xdr:cNvCxnSpPr/>
      </xdr:nvCxnSpPr>
      <xdr:spPr>
        <a:xfrm flipV="1">
          <a:off x="13893800" y="12625705"/>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1270</xdr:rowOff>
    </xdr:from>
    <xdr:to>
      <xdr:col>69</xdr:col>
      <xdr:colOff>92075</xdr:colOff>
      <xdr:row>75</xdr:row>
      <xdr:rowOff>86995</xdr:rowOff>
    </xdr:to>
    <xdr:cxnSp macro="">
      <xdr:nvCxnSpPr>
        <xdr:cNvPr id="435" name="直線コネクタ 434"/>
        <xdr:cNvCxnSpPr/>
      </xdr:nvCxnSpPr>
      <xdr:spPr>
        <a:xfrm flipV="1">
          <a:off x="13004800" y="128600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156210</xdr:rowOff>
    </xdr:from>
    <xdr:to>
      <xdr:col>69</xdr:col>
      <xdr:colOff>142875</xdr:colOff>
      <xdr:row>75</xdr:row>
      <xdr:rowOff>86360</xdr:rowOff>
    </xdr:to>
    <xdr:sp macro="" textlink="">
      <xdr:nvSpPr>
        <xdr:cNvPr id="436" name="フローチャート: 判断 435"/>
        <xdr:cNvSpPr/>
      </xdr:nvSpPr>
      <xdr:spPr>
        <a:xfrm>
          <a:off x="13843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71137</xdr:rowOff>
    </xdr:from>
    <xdr:ext cx="762000" cy="259045"/>
    <xdr:sp macro="" textlink="">
      <xdr:nvSpPr>
        <xdr:cNvPr id="437" name="テキスト ボックス 436"/>
        <xdr:cNvSpPr txBox="1"/>
      </xdr:nvSpPr>
      <xdr:spPr>
        <a:xfrm>
          <a:off x="13512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47625</xdr:rowOff>
    </xdr:from>
    <xdr:to>
      <xdr:col>65</xdr:col>
      <xdr:colOff>53975</xdr:colOff>
      <xdr:row>75</xdr:row>
      <xdr:rowOff>149225</xdr:rowOff>
    </xdr:to>
    <xdr:sp macro="" textlink="">
      <xdr:nvSpPr>
        <xdr:cNvPr id="438" name="フローチャート: 判断 437"/>
        <xdr:cNvSpPr/>
      </xdr:nvSpPr>
      <xdr:spPr>
        <a:xfrm>
          <a:off x="129540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134002</xdr:rowOff>
    </xdr:from>
    <xdr:ext cx="762000" cy="259045"/>
    <xdr:sp macro="" textlink="">
      <xdr:nvSpPr>
        <xdr:cNvPr id="439" name="テキスト ボックス 438"/>
        <xdr:cNvSpPr txBox="1"/>
      </xdr:nvSpPr>
      <xdr:spPr>
        <a:xfrm>
          <a:off x="12623800" y="1299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xdr:rowOff>
    </xdr:from>
    <xdr:to>
      <xdr:col>82</xdr:col>
      <xdr:colOff>158750</xdr:colOff>
      <xdr:row>75</xdr:row>
      <xdr:rowOff>114935</xdr:rowOff>
    </xdr:to>
    <xdr:sp macro="" textlink="">
      <xdr:nvSpPr>
        <xdr:cNvPr id="445" name="楕円 444"/>
        <xdr:cNvSpPr/>
      </xdr:nvSpPr>
      <xdr:spPr>
        <a:xfrm>
          <a:off x="164592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29862</xdr:rowOff>
    </xdr:from>
    <xdr:ext cx="762000" cy="259045"/>
    <xdr:sp macro="" textlink="">
      <xdr:nvSpPr>
        <xdr:cNvPr id="446" name="公債費以外該当値テキスト"/>
        <xdr:cNvSpPr txBox="1"/>
      </xdr:nvSpPr>
      <xdr:spPr>
        <a:xfrm>
          <a:off x="16598900" y="127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139065</xdr:rowOff>
    </xdr:from>
    <xdr:to>
      <xdr:col>78</xdr:col>
      <xdr:colOff>120650</xdr:colOff>
      <xdr:row>75</xdr:row>
      <xdr:rowOff>69215</xdr:rowOff>
    </xdr:to>
    <xdr:sp macro="" textlink="">
      <xdr:nvSpPr>
        <xdr:cNvPr id="447" name="楕円 446"/>
        <xdr:cNvSpPr/>
      </xdr:nvSpPr>
      <xdr:spPr>
        <a:xfrm>
          <a:off x="15621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79392</xdr:rowOff>
    </xdr:from>
    <xdr:ext cx="736600" cy="259045"/>
    <xdr:sp macro="" textlink="">
      <xdr:nvSpPr>
        <xdr:cNvPr id="448" name="テキスト ボックス 447"/>
        <xdr:cNvSpPr txBox="1"/>
      </xdr:nvSpPr>
      <xdr:spPr>
        <a:xfrm>
          <a:off x="15290800" y="1259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59055</xdr:rowOff>
    </xdr:from>
    <xdr:to>
      <xdr:col>74</xdr:col>
      <xdr:colOff>31750</xdr:colOff>
      <xdr:row>73</xdr:row>
      <xdr:rowOff>160655</xdr:rowOff>
    </xdr:to>
    <xdr:sp macro="" textlink="">
      <xdr:nvSpPr>
        <xdr:cNvPr id="449" name="楕円 448"/>
        <xdr:cNvSpPr/>
      </xdr:nvSpPr>
      <xdr:spPr>
        <a:xfrm>
          <a:off x="14732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170832</xdr:rowOff>
    </xdr:from>
    <xdr:ext cx="762000" cy="259045"/>
    <xdr:sp macro="" textlink="">
      <xdr:nvSpPr>
        <xdr:cNvPr id="450" name="テキスト ボックス 449"/>
        <xdr:cNvSpPr txBox="1"/>
      </xdr:nvSpPr>
      <xdr:spPr>
        <a:xfrm>
          <a:off x="14401800" y="1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1" name="楕円 450"/>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2" name="テキスト ボックス 451"/>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36195</xdr:rowOff>
    </xdr:from>
    <xdr:to>
      <xdr:col>65</xdr:col>
      <xdr:colOff>53975</xdr:colOff>
      <xdr:row>75</xdr:row>
      <xdr:rowOff>137795</xdr:rowOff>
    </xdr:to>
    <xdr:sp macro="" textlink="">
      <xdr:nvSpPr>
        <xdr:cNvPr id="453" name="楕円 452"/>
        <xdr:cNvSpPr/>
      </xdr:nvSpPr>
      <xdr:spPr>
        <a:xfrm>
          <a:off x="129540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147972</xdr:rowOff>
    </xdr:from>
    <xdr:ext cx="762000" cy="259045"/>
    <xdr:sp macro="" textlink="">
      <xdr:nvSpPr>
        <xdr:cNvPr id="454" name="テキスト ボックス 453"/>
        <xdr:cNvSpPr txBox="1"/>
      </xdr:nvSpPr>
      <xdr:spPr>
        <a:xfrm>
          <a:off x="12623800" y="126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153076</xdr:rowOff>
    </xdr:from>
    <xdr:to>
      <xdr:col>29</xdr:col>
      <xdr:colOff>127000</xdr:colOff>
      <xdr:row>17</xdr:row>
      <xdr:rowOff>5004</xdr:rowOff>
    </xdr:to>
    <xdr:cxnSp macro="">
      <xdr:nvCxnSpPr>
        <xdr:cNvPr id="48" name="直線コネクタ 47"/>
        <xdr:cNvCxnSpPr/>
      </xdr:nvCxnSpPr>
      <xdr:spPr bwMode="auto">
        <a:xfrm flipV="1">
          <a:off x="5003800" y="2943901"/>
          <a:ext cx="647700" cy="2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5004</xdr:rowOff>
    </xdr:from>
    <xdr:to>
      <xdr:col>26</xdr:col>
      <xdr:colOff>50800</xdr:colOff>
      <xdr:row>17</xdr:row>
      <xdr:rowOff>35682</xdr:rowOff>
    </xdr:to>
    <xdr:cxnSp macro="">
      <xdr:nvCxnSpPr>
        <xdr:cNvPr id="51" name="直線コネクタ 50"/>
        <xdr:cNvCxnSpPr/>
      </xdr:nvCxnSpPr>
      <xdr:spPr bwMode="auto">
        <a:xfrm flipV="1">
          <a:off x="4305300" y="2967279"/>
          <a:ext cx="698500" cy="30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35682</xdr:rowOff>
    </xdr:from>
    <xdr:to>
      <xdr:col>22</xdr:col>
      <xdr:colOff>114300</xdr:colOff>
      <xdr:row>17</xdr:row>
      <xdr:rowOff>95514</xdr:rowOff>
    </xdr:to>
    <xdr:cxnSp macro="">
      <xdr:nvCxnSpPr>
        <xdr:cNvPr id="54" name="直線コネクタ 53"/>
        <xdr:cNvCxnSpPr/>
      </xdr:nvCxnSpPr>
      <xdr:spPr bwMode="auto">
        <a:xfrm flipV="1">
          <a:off x="3606800" y="2997957"/>
          <a:ext cx="698500" cy="59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95514</xdr:rowOff>
    </xdr:from>
    <xdr:to>
      <xdr:col>18</xdr:col>
      <xdr:colOff>177800</xdr:colOff>
      <xdr:row>18</xdr:row>
      <xdr:rowOff>14239</xdr:rowOff>
    </xdr:to>
    <xdr:cxnSp macro="">
      <xdr:nvCxnSpPr>
        <xdr:cNvPr id="57" name="直線コネクタ 56"/>
        <xdr:cNvCxnSpPr/>
      </xdr:nvCxnSpPr>
      <xdr:spPr bwMode="auto">
        <a:xfrm flipV="1">
          <a:off x="2908300" y="3057789"/>
          <a:ext cx="698500" cy="9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43236</xdr:rowOff>
    </xdr:from>
    <xdr:to>
      <xdr:col>19</xdr:col>
      <xdr:colOff>38100</xdr:colOff>
      <xdr:row>15</xdr:row>
      <xdr:rowOff>144836</xdr:rowOff>
    </xdr:to>
    <xdr:sp macro="" textlink="">
      <xdr:nvSpPr>
        <xdr:cNvPr id="58" name="フローチャート: 判断 57"/>
        <xdr:cNvSpPr/>
      </xdr:nvSpPr>
      <xdr:spPr bwMode="auto">
        <a:xfrm>
          <a:off x="3556000" y="2662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155013</xdr:rowOff>
    </xdr:from>
    <xdr:ext cx="762000" cy="259045"/>
    <xdr:sp macro="" textlink="">
      <xdr:nvSpPr>
        <xdr:cNvPr id="59" name="テキスト ボックス 58"/>
        <xdr:cNvSpPr txBox="1"/>
      </xdr:nvSpPr>
      <xdr:spPr>
        <a:xfrm>
          <a:off x="3225800" y="24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88438</xdr:rowOff>
    </xdr:from>
    <xdr:to>
      <xdr:col>15</xdr:col>
      <xdr:colOff>101600</xdr:colOff>
      <xdr:row>16</xdr:row>
      <xdr:rowOff>18588</xdr:rowOff>
    </xdr:to>
    <xdr:sp macro="" textlink="">
      <xdr:nvSpPr>
        <xdr:cNvPr id="60" name="フローチャート: 判断 59"/>
        <xdr:cNvSpPr/>
      </xdr:nvSpPr>
      <xdr:spPr bwMode="auto">
        <a:xfrm>
          <a:off x="2857500" y="270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28765</xdr:rowOff>
    </xdr:from>
    <xdr:ext cx="762000" cy="259045"/>
    <xdr:sp macro="" textlink="">
      <xdr:nvSpPr>
        <xdr:cNvPr id="61" name="テキスト ボックス 60"/>
        <xdr:cNvSpPr txBox="1"/>
      </xdr:nvSpPr>
      <xdr:spPr>
        <a:xfrm>
          <a:off x="2527300" y="247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102276</xdr:rowOff>
    </xdr:from>
    <xdr:to>
      <xdr:col>29</xdr:col>
      <xdr:colOff>177800</xdr:colOff>
      <xdr:row>17</xdr:row>
      <xdr:rowOff>32426</xdr:rowOff>
    </xdr:to>
    <xdr:sp macro="" textlink="">
      <xdr:nvSpPr>
        <xdr:cNvPr id="67" name="楕円 66"/>
        <xdr:cNvSpPr/>
      </xdr:nvSpPr>
      <xdr:spPr bwMode="auto">
        <a:xfrm>
          <a:off x="5600700" y="289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74353</xdr:rowOff>
    </xdr:from>
    <xdr:ext cx="762000" cy="259045"/>
    <xdr:sp macro="" textlink="">
      <xdr:nvSpPr>
        <xdr:cNvPr id="68" name="人口1人当たり決算額の推移該当値テキスト130"/>
        <xdr:cNvSpPr txBox="1"/>
      </xdr:nvSpPr>
      <xdr:spPr>
        <a:xfrm>
          <a:off x="5740400" y="286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125654</xdr:rowOff>
    </xdr:from>
    <xdr:to>
      <xdr:col>26</xdr:col>
      <xdr:colOff>101600</xdr:colOff>
      <xdr:row>17</xdr:row>
      <xdr:rowOff>55804</xdr:rowOff>
    </xdr:to>
    <xdr:sp macro="" textlink="">
      <xdr:nvSpPr>
        <xdr:cNvPr id="69" name="楕円 68"/>
        <xdr:cNvSpPr/>
      </xdr:nvSpPr>
      <xdr:spPr bwMode="auto">
        <a:xfrm>
          <a:off x="4953000" y="291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40581</xdr:rowOff>
    </xdr:from>
    <xdr:ext cx="736600" cy="259045"/>
    <xdr:sp macro="" textlink="">
      <xdr:nvSpPr>
        <xdr:cNvPr id="70" name="テキスト ボックス 69"/>
        <xdr:cNvSpPr txBox="1"/>
      </xdr:nvSpPr>
      <xdr:spPr>
        <a:xfrm>
          <a:off x="4622800" y="3002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156332</xdr:rowOff>
    </xdr:from>
    <xdr:to>
      <xdr:col>22</xdr:col>
      <xdr:colOff>165100</xdr:colOff>
      <xdr:row>17</xdr:row>
      <xdr:rowOff>86482</xdr:rowOff>
    </xdr:to>
    <xdr:sp macro="" textlink="">
      <xdr:nvSpPr>
        <xdr:cNvPr id="71" name="楕円 70"/>
        <xdr:cNvSpPr/>
      </xdr:nvSpPr>
      <xdr:spPr bwMode="auto">
        <a:xfrm>
          <a:off x="4254500" y="2947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71259</xdr:rowOff>
    </xdr:from>
    <xdr:ext cx="762000" cy="259045"/>
    <xdr:sp macro="" textlink="">
      <xdr:nvSpPr>
        <xdr:cNvPr id="72" name="テキスト ボックス 71"/>
        <xdr:cNvSpPr txBox="1"/>
      </xdr:nvSpPr>
      <xdr:spPr>
        <a:xfrm>
          <a:off x="3924300" y="303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44714</xdr:rowOff>
    </xdr:from>
    <xdr:to>
      <xdr:col>19</xdr:col>
      <xdr:colOff>38100</xdr:colOff>
      <xdr:row>17</xdr:row>
      <xdr:rowOff>146314</xdr:rowOff>
    </xdr:to>
    <xdr:sp macro="" textlink="">
      <xdr:nvSpPr>
        <xdr:cNvPr id="73" name="楕円 72"/>
        <xdr:cNvSpPr/>
      </xdr:nvSpPr>
      <xdr:spPr bwMode="auto">
        <a:xfrm>
          <a:off x="3556000" y="300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131091</xdr:rowOff>
    </xdr:from>
    <xdr:ext cx="762000" cy="259045"/>
    <xdr:sp macro="" textlink="">
      <xdr:nvSpPr>
        <xdr:cNvPr id="74" name="テキスト ボックス 73"/>
        <xdr:cNvSpPr txBox="1"/>
      </xdr:nvSpPr>
      <xdr:spPr>
        <a:xfrm>
          <a:off x="3225800" y="309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134889</xdr:rowOff>
    </xdr:from>
    <xdr:to>
      <xdr:col>15</xdr:col>
      <xdr:colOff>101600</xdr:colOff>
      <xdr:row>18</xdr:row>
      <xdr:rowOff>65039</xdr:rowOff>
    </xdr:to>
    <xdr:sp macro="" textlink="">
      <xdr:nvSpPr>
        <xdr:cNvPr id="75" name="楕円 74"/>
        <xdr:cNvSpPr/>
      </xdr:nvSpPr>
      <xdr:spPr bwMode="auto">
        <a:xfrm>
          <a:off x="2857500" y="309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49816</xdr:rowOff>
    </xdr:from>
    <xdr:ext cx="762000" cy="259045"/>
    <xdr:sp macro="" textlink="">
      <xdr:nvSpPr>
        <xdr:cNvPr id="76" name="テキスト ボックス 75"/>
        <xdr:cNvSpPr txBox="1"/>
      </xdr:nvSpPr>
      <xdr:spPr>
        <a:xfrm>
          <a:off x="2527300" y="318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205540</xdr:rowOff>
    </xdr:from>
    <xdr:to>
      <xdr:col>29</xdr:col>
      <xdr:colOff>127000</xdr:colOff>
      <xdr:row>35</xdr:row>
      <xdr:rowOff>214456</xdr:rowOff>
    </xdr:to>
    <xdr:cxnSp macro="">
      <xdr:nvCxnSpPr>
        <xdr:cNvPr id="112" name="直線コネクタ 111"/>
        <xdr:cNvCxnSpPr/>
      </xdr:nvCxnSpPr>
      <xdr:spPr bwMode="auto">
        <a:xfrm flipV="1">
          <a:off x="5003800" y="6815890"/>
          <a:ext cx="647700" cy="8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190318</xdr:rowOff>
    </xdr:from>
    <xdr:ext cx="762000" cy="259045"/>
    <xdr:sp macro="" textlink="">
      <xdr:nvSpPr>
        <xdr:cNvPr id="113" name="人口1人当たり決算額の推移平均値テキスト445"/>
        <xdr:cNvSpPr txBox="1"/>
      </xdr:nvSpPr>
      <xdr:spPr>
        <a:xfrm>
          <a:off x="5740400" y="6800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214456</xdr:rowOff>
    </xdr:from>
    <xdr:to>
      <xdr:col>26</xdr:col>
      <xdr:colOff>50800</xdr:colOff>
      <xdr:row>35</xdr:row>
      <xdr:rowOff>287706</xdr:rowOff>
    </xdr:to>
    <xdr:cxnSp macro="">
      <xdr:nvCxnSpPr>
        <xdr:cNvPr id="115" name="直線コネクタ 114"/>
        <xdr:cNvCxnSpPr/>
      </xdr:nvCxnSpPr>
      <xdr:spPr bwMode="auto">
        <a:xfrm flipV="1">
          <a:off x="4305300" y="6824806"/>
          <a:ext cx="698500" cy="73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287706</xdr:rowOff>
    </xdr:from>
    <xdr:to>
      <xdr:col>22</xdr:col>
      <xdr:colOff>114300</xdr:colOff>
      <xdr:row>36</xdr:row>
      <xdr:rowOff>39381</xdr:rowOff>
    </xdr:to>
    <xdr:cxnSp macro="">
      <xdr:nvCxnSpPr>
        <xdr:cNvPr id="118" name="直線コネクタ 117"/>
        <xdr:cNvCxnSpPr/>
      </xdr:nvCxnSpPr>
      <xdr:spPr bwMode="auto">
        <a:xfrm flipV="1">
          <a:off x="3606800" y="6898056"/>
          <a:ext cx="698500" cy="94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39381</xdr:rowOff>
    </xdr:from>
    <xdr:to>
      <xdr:col>18</xdr:col>
      <xdr:colOff>177800</xdr:colOff>
      <xdr:row>36</xdr:row>
      <xdr:rowOff>72691</xdr:rowOff>
    </xdr:to>
    <xdr:cxnSp macro="">
      <xdr:nvCxnSpPr>
        <xdr:cNvPr id="121" name="直線コネクタ 120"/>
        <xdr:cNvCxnSpPr/>
      </xdr:nvCxnSpPr>
      <xdr:spPr bwMode="auto">
        <a:xfrm flipV="1">
          <a:off x="2908300" y="6992631"/>
          <a:ext cx="698500" cy="3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131489</xdr:rowOff>
    </xdr:from>
    <xdr:to>
      <xdr:col>19</xdr:col>
      <xdr:colOff>38100</xdr:colOff>
      <xdr:row>35</xdr:row>
      <xdr:rowOff>233089</xdr:rowOff>
    </xdr:to>
    <xdr:sp macro="" textlink="">
      <xdr:nvSpPr>
        <xdr:cNvPr id="122" name="フローチャート: 判断 121"/>
        <xdr:cNvSpPr/>
      </xdr:nvSpPr>
      <xdr:spPr bwMode="auto">
        <a:xfrm>
          <a:off x="35560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243266</xdr:rowOff>
    </xdr:from>
    <xdr:ext cx="762000" cy="259045"/>
    <xdr:sp macro="" textlink="">
      <xdr:nvSpPr>
        <xdr:cNvPr id="123" name="テキスト ボックス 122"/>
        <xdr:cNvSpPr txBox="1"/>
      </xdr:nvSpPr>
      <xdr:spPr>
        <a:xfrm>
          <a:off x="3225800" y="65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109151</xdr:rowOff>
    </xdr:from>
    <xdr:to>
      <xdr:col>15</xdr:col>
      <xdr:colOff>101600</xdr:colOff>
      <xdr:row>35</xdr:row>
      <xdr:rowOff>210751</xdr:rowOff>
    </xdr:to>
    <xdr:sp macro="" textlink="">
      <xdr:nvSpPr>
        <xdr:cNvPr id="124" name="フローチャート: 判断 123"/>
        <xdr:cNvSpPr/>
      </xdr:nvSpPr>
      <xdr:spPr bwMode="auto">
        <a:xfrm>
          <a:off x="28575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220928</xdr:rowOff>
    </xdr:from>
    <xdr:ext cx="762000" cy="259045"/>
    <xdr:sp macro="" textlink="">
      <xdr:nvSpPr>
        <xdr:cNvPr id="125" name="テキスト ボックス 124"/>
        <xdr:cNvSpPr txBox="1"/>
      </xdr:nvSpPr>
      <xdr:spPr>
        <a:xfrm>
          <a:off x="2527300" y="648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154740</xdr:rowOff>
    </xdr:from>
    <xdr:to>
      <xdr:col>29</xdr:col>
      <xdr:colOff>177800</xdr:colOff>
      <xdr:row>35</xdr:row>
      <xdr:rowOff>256340</xdr:rowOff>
    </xdr:to>
    <xdr:sp macro="" textlink="">
      <xdr:nvSpPr>
        <xdr:cNvPr id="131" name="楕円 130"/>
        <xdr:cNvSpPr/>
      </xdr:nvSpPr>
      <xdr:spPr bwMode="auto">
        <a:xfrm>
          <a:off x="5600700" y="676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342717</xdr:rowOff>
    </xdr:from>
    <xdr:ext cx="762000" cy="259045"/>
    <xdr:sp macro="" textlink="">
      <xdr:nvSpPr>
        <xdr:cNvPr id="132" name="人口1人当たり決算額の推移該当値テキスト445"/>
        <xdr:cNvSpPr txBox="1"/>
      </xdr:nvSpPr>
      <xdr:spPr>
        <a:xfrm>
          <a:off x="5740400" y="661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163656</xdr:rowOff>
    </xdr:from>
    <xdr:to>
      <xdr:col>26</xdr:col>
      <xdr:colOff>101600</xdr:colOff>
      <xdr:row>35</xdr:row>
      <xdr:rowOff>265256</xdr:rowOff>
    </xdr:to>
    <xdr:sp macro="" textlink="">
      <xdr:nvSpPr>
        <xdr:cNvPr id="133" name="楕円 132"/>
        <xdr:cNvSpPr/>
      </xdr:nvSpPr>
      <xdr:spPr bwMode="auto">
        <a:xfrm>
          <a:off x="4953000" y="6774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275433</xdr:rowOff>
    </xdr:from>
    <xdr:ext cx="736600" cy="259045"/>
    <xdr:sp macro="" textlink="">
      <xdr:nvSpPr>
        <xdr:cNvPr id="134" name="テキスト ボックス 133"/>
        <xdr:cNvSpPr txBox="1"/>
      </xdr:nvSpPr>
      <xdr:spPr>
        <a:xfrm>
          <a:off x="4622800" y="654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236906</xdr:rowOff>
    </xdr:from>
    <xdr:to>
      <xdr:col>22</xdr:col>
      <xdr:colOff>165100</xdr:colOff>
      <xdr:row>35</xdr:row>
      <xdr:rowOff>338506</xdr:rowOff>
    </xdr:to>
    <xdr:sp macro="" textlink="">
      <xdr:nvSpPr>
        <xdr:cNvPr id="135" name="楕円 134"/>
        <xdr:cNvSpPr/>
      </xdr:nvSpPr>
      <xdr:spPr bwMode="auto">
        <a:xfrm>
          <a:off x="4254500" y="684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5783</xdr:rowOff>
    </xdr:from>
    <xdr:ext cx="762000" cy="259045"/>
    <xdr:sp macro="" textlink="">
      <xdr:nvSpPr>
        <xdr:cNvPr id="136" name="テキスト ボックス 135"/>
        <xdr:cNvSpPr txBox="1"/>
      </xdr:nvSpPr>
      <xdr:spPr>
        <a:xfrm>
          <a:off x="3924300" y="66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331481</xdr:rowOff>
    </xdr:from>
    <xdr:to>
      <xdr:col>19</xdr:col>
      <xdr:colOff>38100</xdr:colOff>
      <xdr:row>36</xdr:row>
      <xdr:rowOff>90181</xdr:rowOff>
    </xdr:to>
    <xdr:sp macro="" textlink="">
      <xdr:nvSpPr>
        <xdr:cNvPr id="137" name="楕円 136"/>
        <xdr:cNvSpPr/>
      </xdr:nvSpPr>
      <xdr:spPr bwMode="auto">
        <a:xfrm>
          <a:off x="3556000" y="6941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74958</xdr:rowOff>
    </xdr:from>
    <xdr:ext cx="762000" cy="259045"/>
    <xdr:sp macro="" textlink="">
      <xdr:nvSpPr>
        <xdr:cNvPr id="138" name="テキスト ボックス 137"/>
        <xdr:cNvSpPr txBox="1"/>
      </xdr:nvSpPr>
      <xdr:spPr>
        <a:xfrm>
          <a:off x="3225800" y="702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21891</xdr:rowOff>
    </xdr:from>
    <xdr:to>
      <xdr:col>15</xdr:col>
      <xdr:colOff>101600</xdr:colOff>
      <xdr:row>36</xdr:row>
      <xdr:rowOff>123491</xdr:rowOff>
    </xdr:to>
    <xdr:sp macro="" textlink="">
      <xdr:nvSpPr>
        <xdr:cNvPr id="139" name="楕円 138"/>
        <xdr:cNvSpPr/>
      </xdr:nvSpPr>
      <xdr:spPr bwMode="auto">
        <a:xfrm>
          <a:off x="2857500" y="697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108268</xdr:rowOff>
    </xdr:from>
    <xdr:ext cx="762000" cy="259045"/>
    <xdr:sp macro="" textlink="">
      <xdr:nvSpPr>
        <xdr:cNvPr id="140" name="テキスト ボックス 139"/>
        <xdr:cNvSpPr txBox="1"/>
      </xdr:nvSpPr>
      <xdr:spPr>
        <a:xfrm>
          <a:off x="2527300" y="706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33,109
32,288
374.65
24,142,809
23,392,683
431,727
11,355,704
23,468,791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146660</xdr:rowOff>
    </xdr:from>
    <xdr:to>
      <xdr:col>24</xdr:col>
      <xdr:colOff>63500</xdr:colOff>
      <xdr:row>34</xdr:row>
      <xdr:rowOff>154305</xdr:rowOff>
    </xdr:to>
    <xdr:cxnSp macro="">
      <xdr:nvCxnSpPr>
        <xdr:cNvPr id="61" name="直線コネクタ 60"/>
        <xdr:cNvCxnSpPr/>
      </xdr:nvCxnSpPr>
      <xdr:spPr>
        <a:xfrm>
          <a:off x="3797300" y="5975960"/>
          <a:ext cx="838200" cy="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146660</xdr:rowOff>
    </xdr:from>
    <xdr:to>
      <xdr:col>19</xdr:col>
      <xdr:colOff>177800</xdr:colOff>
      <xdr:row>34</xdr:row>
      <xdr:rowOff>152629</xdr:rowOff>
    </xdr:to>
    <xdr:cxnSp macro="">
      <xdr:nvCxnSpPr>
        <xdr:cNvPr id="64" name="直線コネクタ 63"/>
        <xdr:cNvCxnSpPr/>
      </xdr:nvCxnSpPr>
      <xdr:spPr>
        <a:xfrm flipV="1">
          <a:off x="2908300" y="5975960"/>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152629</xdr:rowOff>
    </xdr:from>
    <xdr:to>
      <xdr:col>15</xdr:col>
      <xdr:colOff>50800</xdr:colOff>
      <xdr:row>35</xdr:row>
      <xdr:rowOff>27064</xdr:rowOff>
    </xdr:to>
    <xdr:cxnSp macro="">
      <xdr:nvCxnSpPr>
        <xdr:cNvPr id="67" name="直線コネクタ 66"/>
        <xdr:cNvCxnSpPr/>
      </xdr:nvCxnSpPr>
      <xdr:spPr>
        <a:xfrm flipV="1">
          <a:off x="2019300" y="5981929"/>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27064</xdr:rowOff>
    </xdr:from>
    <xdr:to>
      <xdr:col>10</xdr:col>
      <xdr:colOff>114300</xdr:colOff>
      <xdr:row>36</xdr:row>
      <xdr:rowOff>71984</xdr:rowOff>
    </xdr:to>
    <xdr:cxnSp macro="">
      <xdr:nvCxnSpPr>
        <xdr:cNvPr id="70" name="直線コネクタ 69"/>
        <xdr:cNvCxnSpPr/>
      </xdr:nvCxnSpPr>
      <xdr:spPr>
        <a:xfrm flipV="1">
          <a:off x="1130300" y="6027814"/>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131102</xdr:rowOff>
    </xdr:from>
    <xdr:to>
      <xdr:col>10</xdr:col>
      <xdr:colOff>165100</xdr:colOff>
      <xdr:row>34</xdr:row>
      <xdr:rowOff>61252</xdr:rowOff>
    </xdr:to>
    <xdr:sp macro="" textlink="">
      <xdr:nvSpPr>
        <xdr:cNvPr id="71" name="フローチャート: 判断 70"/>
        <xdr:cNvSpPr/>
      </xdr:nvSpPr>
      <xdr:spPr>
        <a:xfrm>
          <a:off x="1968500" y="578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77779</xdr:rowOff>
    </xdr:from>
    <xdr:ext cx="599010" cy="259045"/>
    <xdr:sp macro="" textlink="">
      <xdr:nvSpPr>
        <xdr:cNvPr id="72" name="テキスト ボックス 71"/>
        <xdr:cNvSpPr txBox="1"/>
      </xdr:nvSpPr>
      <xdr:spPr>
        <a:xfrm>
          <a:off x="1719795" y="5564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81115</xdr:rowOff>
    </xdr:from>
    <xdr:to>
      <xdr:col>6</xdr:col>
      <xdr:colOff>38100</xdr:colOff>
      <xdr:row>35</xdr:row>
      <xdr:rowOff>11265</xdr:rowOff>
    </xdr:to>
    <xdr:sp macro="" textlink="">
      <xdr:nvSpPr>
        <xdr:cNvPr id="73" name="フローチャート: 判断 72"/>
        <xdr:cNvSpPr/>
      </xdr:nvSpPr>
      <xdr:spPr>
        <a:xfrm>
          <a:off x="1079500" y="59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27792</xdr:rowOff>
    </xdr:from>
    <xdr:ext cx="534377" cy="259045"/>
    <xdr:sp macro="" textlink="">
      <xdr:nvSpPr>
        <xdr:cNvPr id="74" name="テキスト ボックス 73"/>
        <xdr:cNvSpPr txBox="1"/>
      </xdr:nvSpPr>
      <xdr:spPr>
        <a:xfrm>
          <a:off x="863111" y="56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103505</xdr:rowOff>
    </xdr:from>
    <xdr:to>
      <xdr:col>24</xdr:col>
      <xdr:colOff>114300</xdr:colOff>
      <xdr:row>35</xdr:row>
      <xdr:rowOff>33655</xdr:rowOff>
    </xdr:to>
    <xdr:sp macro="" textlink="">
      <xdr:nvSpPr>
        <xdr:cNvPr id="80" name="楕円 79"/>
        <xdr:cNvSpPr/>
      </xdr:nvSpPr>
      <xdr:spPr>
        <a:xfrm>
          <a:off x="4584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81932</xdr:rowOff>
    </xdr:from>
    <xdr:ext cx="534377" cy="259045"/>
    <xdr:sp macro="" textlink="">
      <xdr:nvSpPr>
        <xdr:cNvPr id="81" name="人件費該当値テキスト"/>
        <xdr:cNvSpPr txBox="1"/>
      </xdr:nvSpPr>
      <xdr:spPr>
        <a:xfrm>
          <a:off x="4686300" y="59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95860</xdr:rowOff>
    </xdr:from>
    <xdr:to>
      <xdr:col>20</xdr:col>
      <xdr:colOff>38100</xdr:colOff>
      <xdr:row>35</xdr:row>
      <xdr:rowOff>26010</xdr:rowOff>
    </xdr:to>
    <xdr:sp macro="" textlink="">
      <xdr:nvSpPr>
        <xdr:cNvPr id="82" name="楕円 81"/>
        <xdr:cNvSpPr/>
      </xdr:nvSpPr>
      <xdr:spPr>
        <a:xfrm>
          <a:off x="3746500" y="59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42537</xdr:rowOff>
    </xdr:from>
    <xdr:ext cx="534377" cy="259045"/>
    <xdr:sp macro="" textlink="">
      <xdr:nvSpPr>
        <xdr:cNvPr id="83" name="テキスト ボックス 82"/>
        <xdr:cNvSpPr txBox="1"/>
      </xdr:nvSpPr>
      <xdr:spPr>
        <a:xfrm>
          <a:off x="3530111" y="570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101829</xdr:rowOff>
    </xdr:from>
    <xdr:to>
      <xdr:col>15</xdr:col>
      <xdr:colOff>101600</xdr:colOff>
      <xdr:row>35</xdr:row>
      <xdr:rowOff>31979</xdr:rowOff>
    </xdr:to>
    <xdr:sp macro="" textlink="">
      <xdr:nvSpPr>
        <xdr:cNvPr id="84" name="楕円 83"/>
        <xdr:cNvSpPr/>
      </xdr:nvSpPr>
      <xdr:spPr>
        <a:xfrm>
          <a:off x="2857500" y="593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48506</xdr:rowOff>
    </xdr:from>
    <xdr:ext cx="534377" cy="259045"/>
    <xdr:sp macro="" textlink="">
      <xdr:nvSpPr>
        <xdr:cNvPr id="85" name="テキスト ボックス 84"/>
        <xdr:cNvSpPr txBox="1"/>
      </xdr:nvSpPr>
      <xdr:spPr>
        <a:xfrm>
          <a:off x="2641111" y="570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147714</xdr:rowOff>
    </xdr:from>
    <xdr:to>
      <xdr:col>10</xdr:col>
      <xdr:colOff>165100</xdr:colOff>
      <xdr:row>35</xdr:row>
      <xdr:rowOff>77864</xdr:rowOff>
    </xdr:to>
    <xdr:sp macro="" textlink="">
      <xdr:nvSpPr>
        <xdr:cNvPr id="86" name="楕円 85"/>
        <xdr:cNvSpPr/>
      </xdr:nvSpPr>
      <xdr:spPr>
        <a:xfrm>
          <a:off x="1968500" y="59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68991</xdr:rowOff>
    </xdr:from>
    <xdr:ext cx="534377" cy="259045"/>
    <xdr:sp macro="" textlink="">
      <xdr:nvSpPr>
        <xdr:cNvPr id="87" name="テキスト ボックス 86"/>
        <xdr:cNvSpPr txBox="1"/>
      </xdr:nvSpPr>
      <xdr:spPr>
        <a:xfrm>
          <a:off x="1752111" y="606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21184</xdr:rowOff>
    </xdr:from>
    <xdr:to>
      <xdr:col>6</xdr:col>
      <xdr:colOff>38100</xdr:colOff>
      <xdr:row>36</xdr:row>
      <xdr:rowOff>122784</xdr:rowOff>
    </xdr:to>
    <xdr:sp macro="" textlink="">
      <xdr:nvSpPr>
        <xdr:cNvPr id="88" name="楕円 87"/>
        <xdr:cNvSpPr/>
      </xdr:nvSpPr>
      <xdr:spPr>
        <a:xfrm>
          <a:off x="1079500" y="61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113911</xdr:rowOff>
    </xdr:from>
    <xdr:ext cx="534377" cy="259045"/>
    <xdr:sp macro="" textlink="">
      <xdr:nvSpPr>
        <xdr:cNvPr id="89" name="テキスト ボックス 88"/>
        <xdr:cNvSpPr txBox="1"/>
      </xdr:nvSpPr>
      <xdr:spPr>
        <a:xfrm>
          <a:off x="863111" y="628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142196</xdr:rowOff>
    </xdr:from>
    <xdr:to>
      <xdr:col>24</xdr:col>
      <xdr:colOff>63500</xdr:colOff>
      <xdr:row>56</xdr:row>
      <xdr:rowOff>8511</xdr:rowOff>
    </xdr:to>
    <xdr:cxnSp macro="">
      <xdr:nvCxnSpPr>
        <xdr:cNvPr id="117" name="直線コネクタ 116"/>
        <xdr:cNvCxnSpPr/>
      </xdr:nvCxnSpPr>
      <xdr:spPr>
        <a:xfrm flipV="1">
          <a:off x="3797300" y="9571946"/>
          <a:ext cx="8382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127200</xdr:rowOff>
    </xdr:from>
    <xdr:to>
      <xdr:col>19</xdr:col>
      <xdr:colOff>177800</xdr:colOff>
      <xdr:row>56</xdr:row>
      <xdr:rowOff>8511</xdr:rowOff>
    </xdr:to>
    <xdr:cxnSp macro="">
      <xdr:nvCxnSpPr>
        <xdr:cNvPr id="120" name="直線コネクタ 119"/>
        <xdr:cNvCxnSpPr/>
      </xdr:nvCxnSpPr>
      <xdr:spPr>
        <a:xfrm>
          <a:off x="2908300" y="9556950"/>
          <a:ext cx="8890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127200</xdr:rowOff>
    </xdr:from>
    <xdr:to>
      <xdr:col>15</xdr:col>
      <xdr:colOff>50800</xdr:colOff>
      <xdr:row>56</xdr:row>
      <xdr:rowOff>71056</xdr:rowOff>
    </xdr:to>
    <xdr:cxnSp macro="">
      <xdr:nvCxnSpPr>
        <xdr:cNvPr id="123" name="直線コネクタ 122"/>
        <xdr:cNvCxnSpPr/>
      </xdr:nvCxnSpPr>
      <xdr:spPr>
        <a:xfrm flipV="1">
          <a:off x="2019300" y="9556950"/>
          <a:ext cx="889000" cy="11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59864</xdr:rowOff>
    </xdr:from>
    <xdr:to>
      <xdr:col>10</xdr:col>
      <xdr:colOff>114300</xdr:colOff>
      <xdr:row>56</xdr:row>
      <xdr:rowOff>71056</xdr:rowOff>
    </xdr:to>
    <xdr:cxnSp macro="">
      <xdr:nvCxnSpPr>
        <xdr:cNvPr id="126" name="直線コネクタ 125"/>
        <xdr:cNvCxnSpPr/>
      </xdr:nvCxnSpPr>
      <xdr:spPr>
        <a:xfrm>
          <a:off x="1130300" y="9661064"/>
          <a:ext cx="8890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59255</xdr:rowOff>
    </xdr:from>
    <xdr:to>
      <xdr:col>10</xdr:col>
      <xdr:colOff>165100</xdr:colOff>
      <xdr:row>56</xdr:row>
      <xdr:rowOff>160855</xdr:rowOff>
    </xdr:to>
    <xdr:sp macro="" textlink="">
      <xdr:nvSpPr>
        <xdr:cNvPr id="127" name="フローチャート: 判断 126"/>
        <xdr:cNvSpPr/>
      </xdr:nvSpPr>
      <xdr:spPr>
        <a:xfrm>
          <a:off x="1968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151982</xdr:rowOff>
    </xdr:from>
    <xdr:ext cx="534377" cy="259045"/>
    <xdr:sp macro="" textlink="">
      <xdr:nvSpPr>
        <xdr:cNvPr id="128" name="テキスト ボックス 127"/>
        <xdr:cNvSpPr txBox="1"/>
      </xdr:nvSpPr>
      <xdr:spPr>
        <a:xfrm>
          <a:off x="1752111" y="97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90162</xdr:rowOff>
    </xdr:from>
    <xdr:to>
      <xdr:col>6</xdr:col>
      <xdr:colOff>38100</xdr:colOff>
      <xdr:row>57</xdr:row>
      <xdr:rowOff>20312</xdr:rowOff>
    </xdr:to>
    <xdr:sp macro="" textlink="">
      <xdr:nvSpPr>
        <xdr:cNvPr id="129" name="フローチャート: 判断 128"/>
        <xdr:cNvSpPr/>
      </xdr:nvSpPr>
      <xdr:spPr>
        <a:xfrm>
          <a:off x="1079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11439</xdr:rowOff>
    </xdr:from>
    <xdr:ext cx="534377" cy="259045"/>
    <xdr:sp macro="" textlink="">
      <xdr:nvSpPr>
        <xdr:cNvPr id="130" name="テキスト ボックス 129"/>
        <xdr:cNvSpPr txBox="1"/>
      </xdr:nvSpPr>
      <xdr:spPr>
        <a:xfrm>
          <a:off x="863111" y="97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91396</xdr:rowOff>
    </xdr:from>
    <xdr:to>
      <xdr:col>24</xdr:col>
      <xdr:colOff>114300</xdr:colOff>
      <xdr:row>56</xdr:row>
      <xdr:rowOff>21546</xdr:rowOff>
    </xdr:to>
    <xdr:sp macro="" textlink="">
      <xdr:nvSpPr>
        <xdr:cNvPr id="136" name="楕円 135"/>
        <xdr:cNvSpPr/>
      </xdr:nvSpPr>
      <xdr:spPr>
        <a:xfrm>
          <a:off x="4584700" y="95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114273</xdr:rowOff>
    </xdr:from>
    <xdr:ext cx="599010" cy="259045"/>
    <xdr:sp macro="" textlink="">
      <xdr:nvSpPr>
        <xdr:cNvPr id="137" name="物件費該当値テキスト"/>
        <xdr:cNvSpPr txBox="1"/>
      </xdr:nvSpPr>
      <xdr:spPr>
        <a:xfrm>
          <a:off x="4686300" y="937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129161</xdr:rowOff>
    </xdr:from>
    <xdr:to>
      <xdr:col>20</xdr:col>
      <xdr:colOff>38100</xdr:colOff>
      <xdr:row>56</xdr:row>
      <xdr:rowOff>59311</xdr:rowOff>
    </xdr:to>
    <xdr:sp macro="" textlink="">
      <xdr:nvSpPr>
        <xdr:cNvPr id="138" name="楕円 137"/>
        <xdr:cNvSpPr/>
      </xdr:nvSpPr>
      <xdr:spPr>
        <a:xfrm>
          <a:off x="3746500" y="95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75838</xdr:rowOff>
    </xdr:from>
    <xdr:ext cx="599010" cy="259045"/>
    <xdr:sp macro="" textlink="">
      <xdr:nvSpPr>
        <xdr:cNvPr id="139" name="テキスト ボックス 138"/>
        <xdr:cNvSpPr txBox="1"/>
      </xdr:nvSpPr>
      <xdr:spPr>
        <a:xfrm>
          <a:off x="3497795" y="93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76400</xdr:rowOff>
    </xdr:from>
    <xdr:to>
      <xdr:col>15</xdr:col>
      <xdr:colOff>101600</xdr:colOff>
      <xdr:row>56</xdr:row>
      <xdr:rowOff>6550</xdr:rowOff>
    </xdr:to>
    <xdr:sp macro="" textlink="">
      <xdr:nvSpPr>
        <xdr:cNvPr id="140" name="楕円 139"/>
        <xdr:cNvSpPr/>
      </xdr:nvSpPr>
      <xdr:spPr>
        <a:xfrm>
          <a:off x="2857500" y="95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23077</xdr:rowOff>
    </xdr:from>
    <xdr:ext cx="599010" cy="259045"/>
    <xdr:sp macro="" textlink="">
      <xdr:nvSpPr>
        <xdr:cNvPr id="141" name="テキスト ボックス 140"/>
        <xdr:cNvSpPr txBox="1"/>
      </xdr:nvSpPr>
      <xdr:spPr>
        <a:xfrm>
          <a:off x="2608795" y="928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20256</xdr:rowOff>
    </xdr:from>
    <xdr:to>
      <xdr:col>10</xdr:col>
      <xdr:colOff>165100</xdr:colOff>
      <xdr:row>56</xdr:row>
      <xdr:rowOff>121856</xdr:rowOff>
    </xdr:to>
    <xdr:sp macro="" textlink="">
      <xdr:nvSpPr>
        <xdr:cNvPr id="142" name="楕円 141"/>
        <xdr:cNvSpPr/>
      </xdr:nvSpPr>
      <xdr:spPr>
        <a:xfrm>
          <a:off x="1968500" y="96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138383</xdr:rowOff>
    </xdr:from>
    <xdr:ext cx="534377" cy="259045"/>
    <xdr:sp macro="" textlink="">
      <xdr:nvSpPr>
        <xdr:cNvPr id="143" name="テキスト ボックス 142"/>
        <xdr:cNvSpPr txBox="1"/>
      </xdr:nvSpPr>
      <xdr:spPr>
        <a:xfrm>
          <a:off x="1752111" y="93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9064</xdr:rowOff>
    </xdr:from>
    <xdr:to>
      <xdr:col>6</xdr:col>
      <xdr:colOff>38100</xdr:colOff>
      <xdr:row>56</xdr:row>
      <xdr:rowOff>110664</xdr:rowOff>
    </xdr:to>
    <xdr:sp macro="" textlink="">
      <xdr:nvSpPr>
        <xdr:cNvPr id="144" name="楕円 143"/>
        <xdr:cNvSpPr/>
      </xdr:nvSpPr>
      <xdr:spPr>
        <a:xfrm>
          <a:off x="1079500" y="961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127191</xdr:rowOff>
    </xdr:from>
    <xdr:ext cx="534377" cy="259045"/>
    <xdr:sp macro="" textlink="">
      <xdr:nvSpPr>
        <xdr:cNvPr id="145" name="テキスト ボックス 144"/>
        <xdr:cNvSpPr txBox="1"/>
      </xdr:nvSpPr>
      <xdr:spPr>
        <a:xfrm>
          <a:off x="863111" y="93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113091</xdr:rowOff>
    </xdr:from>
    <xdr:to>
      <xdr:col>24</xdr:col>
      <xdr:colOff>63500</xdr:colOff>
      <xdr:row>77</xdr:row>
      <xdr:rowOff>147610</xdr:rowOff>
    </xdr:to>
    <xdr:cxnSp macro="">
      <xdr:nvCxnSpPr>
        <xdr:cNvPr id="172" name="直線コネクタ 171"/>
        <xdr:cNvCxnSpPr/>
      </xdr:nvCxnSpPr>
      <xdr:spPr>
        <a:xfrm flipV="1">
          <a:off x="3797300" y="13314741"/>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84516</xdr:rowOff>
    </xdr:from>
    <xdr:to>
      <xdr:col>19</xdr:col>
      <xdr:colOff>177800</xdr:colOff>
      <xdr:row>77</xdr:row>
      <xdr:rowOff>147610</xdr:rowOff>
    </xdr:to>
    <xdr:cxnSp macro="">
      <xdr:nvCxnSpPr>
        <xdr:cNvPr id="175" name="直線コネクタ 174"/>
        <xdr:cNvCxnSpPr/>
      </xdr:nvCxnSpPr>
      <xdr:spPr>
        <a:xfrm>
          <a:off x="2908300" y="1328616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24330</xdr:rowOff>
    </xdr:from>
    <xdr:ext cx="469744" cy="259045"/>
    <xdr:sp macro="" textlink="">
      <xdr:nvSpPr>
        <xdr:cNvPr id="177" name="テキスト ボックス 176"/>
        <xdr:cNvSpPr txBox="1"/>
      </xdr:nvSpPr>
      <xdr:spPr>
        <a:xfrm>
          <a:off x="3562428" y="130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84516</xdr:rowOff>
    </xdr:from>
    <xdr:to>
      <xdr:col>15</xdr:col>
      <xdr:colOff>50800</xdr:colOff>
      <xdr:row>77</xdr:row>
      <xdr:rowOff>92929</xdr:rowOff>
    </xdr:to>
    <xdr:cxnSp macro="">
      <xdr:nvCxnSpPr>
        <xdr:cNvPr id="178" name="直線コネクタ 177"/>
        <xdr:cNvCxnSpPr/>
      </xdr:nvCxnSpPr>
      <xdr:spPr>
        <a:xfrm flipV="1">
          <a:off x="2019300" y="13286166"/>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92929</xdr:rowOff>
    </xdr:from>
    <xdr:to>
      <xdr:col>10</xdr:col>
      <xdr:colOff>114300</xdr:colOff>
      <xdr:row>77</xdr:row>
      <xdr:rowOff>167703</xdr:rowOff>
    </xdr:to>
    <xdr:cxnSp macro="">
      <xdr:nvCxnSpPr>
        <xdr:cNvPr id="181" name="直線コネクタ 180"/>
        <xdr:cNvCxnSpPr/>
      </xdr:nvCxnSpPr>
      <xdr:spPr>
        <a:xfrm flipV="1">
          <a:off x="1130300" y="13294579"/>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43476</xdr:rowOff>
    </xdr:from>
    <xdr:to>
      <xdr:col>10</xdr:col>
      <xdr:colOff>165100</xdr:colOff>
      <xdr:row>77</xdr:row>
      <xdr:rowOff>145076</xdr:rowOff>
    </xdr:to>
    <xdr:sp macro="" textlink="">
      <xdr:nvSpPr>
        <xdr:cNvPr id="182" name="フローチャート: 判断 181"/>
        <xdr:cNvSpPr/>
      </xdr:nvSpPr>
      <xdr:spPr>
        <a:xfrm>
          <a:off x="1968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136203</xdr:rowOff>
    </xdr:from>
    <xdr:ext cx="469744" cy="259045"/>
    <xdr:sp macro="" textlink="">
      <xdr:nvSpPr>
        <xdr:cNvPr id="183" name="テキスト ボックス 182"/>
        <xdr:cNvSpPr txBox="1"/>
      </xdr:nvSpPr>
      <xdr:spPr>
        <a:xfrm>
          <a:off x="1784428" y="133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107393</xdr:rowOff>
    </xdr:from>
    <xdr:to>
      <xdr:col>6</xdr:col>
      <xdr:colOff>38100</xdr:colOff>
      <xdr:row>78</xdr:row>
      <xdr:rowOff>37543</xdr:rowOff>
    </xdr:to>
    <xdr:sp macro="" textlink="">
      <xdr:nvSpPr>
        <xdr:cNvPr id="184" name="フローチャート: 判断 183"/>
        <xdr:cNvSpPr/>
      </xdr:nvSpPr>
      <xdr:spPr>
        <a:xfrm>
          <a:off x="1079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54070</xdr:rowOff>
    </xdr:from>
    <xdr:ext cx="469744" cy="259045"/>
    <xdr:sp macro="" textlink="">
      <xdr:nvSpPr>
        <xdr:cNvPr id="185" name="テキスト ボックス 184"/>
        <xdr:cNvSpPr txBox="1"/>
      </xdr:nvSpPr>
      <xdr:spPr>
        <a:xfrm>
          <a:off x="895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62291</xdr:rowOff>
    </xdr:from>
    <xdr:to>
      <xdr:col>24</xdr:col>
      <xdr:colOff>114300</xdr:colOff>
      <xdr:row>77</xdr:row>
      <xdr:rowOff>163891</xdr:rowOff>
    </xdr:to>
    <xdr:sp macro="" textlink="">
      <xdr:nvSpPr>
        <xdr:cNvPr id="191" name="楕円 190"/>
        <xdr:cNvSpPr/>
      </xdr:nvSpPr>
      <xdr:spPr>
        <a:xfrm>
          <a:off x="4584700" y="132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85168</xdr:rowOff>
    </xdr:from>
    <xdr:ext cx="469744" cy="259045"/>
    <xdr:sp macro="" textlink="">
      <xdr:nvSpPr>
        <xdr:cNvPr id="192" name="維持補修費該当値テキスト"/>
        <xdr:cNvSpPr txBox="1"/>
      </xdr:nvSpPr>
      <xdr:spPr>
        <a:xfrm>
          <a:off x="4686300" y="1311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96810</xdr:rowOff>
    </xdr:from>
    <xdr:to>
      <xdr:col>20</xdr:col>
      <xdr:colOff>38100</xdr:colOff>
      <xdr:row>78</xdr:row>
      <xdr:rowOff>26960</xdr:rowOff>
    </xdr:to>
    <xdr:sp macro="" textlink="">
      <xdr:nvSpPr>
        <xdr:cNvPr id="193" name="楕円 192"/>
        <xdr:cNvSpPr/>
      </xdr:nvSpPr>
      <xdr:spPr>
        <a:xfrm>
          <a:off x="3746500" y="1329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18087</xdr:rowOff>
    </xdr:from>
    <xdr:ext cx="469744" cy="259045"/>
    <xdr:sp macro="" textlink="">
      <xdr:nvSpPr>
        <xdr:cNvPr id="194" name="テキスト ボックス 193"/>
        <xdr:cNvSpPr txBox="1"/>
      </xdr:nvSpPr>
      <xdr:spPr>
        <a:xfrm>
          <a:off x="3562428" y="1339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33716</xdr:rowOff>
    </xdr:from>
    <xdr:to>
      <xdr:col>15</xdr:col>
      <xdr:colOff>101600</xdr:colOff>
      <xdr:row>77</xdr:row>
      <xdr:rowOff>135316</xdr:rowOff>
    </xdr:to>
    <xdr:sp macro="" textlink="">
      <xdr:nvSpPr>
        <xdr:cNvPr id="195" name="楕円 194"/>
        <xdr:cNvSpPr/>
      </xdr:nvSpPr>
      <xdr:spPr>
        <a:xfrm>
          <a:off x="2857500" y="132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151843</xdr:rowOff>
    </xdr:from>
    <xdr:ext cx="469744" cy="259045"/>
    <xdr:sp macro="" textlink="">
      <xdr:nvSpPr>
        <xdr:cNvPr id="196" name="テキスト ボックス 195"/>
        <xdr:cNvSpPr txBox="1"/>
      </xdr:nvSpPr>
      <xdr:spPr>
        <a:xfrm>
          <a:off x="2673428" y="1301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42129</xdr:rowOff>
    </xdr:from>
    <xdr:to>
      <xdr:col>10</xdr:col>
      <xdr:colOff>165100</xdr:colOff>
      <xdr:row>77</xdr:row>
      <xdr:rowOff>143729</xdr:rowOff>
    </xdr:to>
    <xdr:sp macro="" textlink="">
      <xdr:nvSpPr>
        <xdr:cNvPr id="197" name="楕円 196"/>
        <xdr:cNvSpPr/>
      </xdr:nvSpPr>
      <xdr:spPr>
        <a:xfrm>
          <a:off x="1968500" y="132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160256</xdr:rowOff>
    </xdr:from>
    <xdr:ext cx="469744" cy="259045"/>
    <xdr:sp macro="" textlink="">
      <xdr:nvSpPr>
        <xdr:cNvPr id="198" name="テキスト ボックス 197"/>
        <xdr:cNvSpPr txBox="1"/>
      </xdr:nvSpPr>
      <xdr:spPr>
        <a:xfrm>
          <a:off x="1784428" y="130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116903</xdr:rowOff>
    </xdr:from>
    <xdr:to>
      <xdr:col>6</xdr:col>
      <xdr:colOff>38100</xdr:colOff>
      <xdr:row>78</xdr:row>
      <xdr:rowOff>47053</xdr:rowOff>
    </xdr:to>
    <xdr:sp macro="" textlink="">
      <xdr:nvSpPr>
        <xdr:cNvPr id="199" name="楕円 198"/>
        <xdr:cNvSpPr/>
      </xdr:nvSpPr>
      <xdr:spPr>
        <a:xfrm>
          <a:off x="1079500" y="133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38180</xdr:rowOff>
    </xdr:from>
    <xdr:ext cx="469744" cy="259045"/>
    <xdr:sp macro="" textlink="">
      <xdr:nvSpPr>
        <xdr:cNvPr id="200" name="テキスト ボックス 199"/>
        <xdr:cNvSpPr txBox="1"/>
      </xdr:nvSpPr>
      <xdr:spPr>
        <a:xfrm>
          <a:off x="895428" y="1341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64058</xdr:rowOff>
    </xdr:from>
    <xdr:to>
      <xdr:col>24</xdr:col>
      <xdr:colOff>63500</xdr:colOff>
      <xdr:row>98</xdr:row>
      <xdr:rowOff>107251</xdr:rowOff>
    </xdr:to>
    <xdr:cxnSp macro="">
      <xdr:nvCxnSpPr>
        <xdr:cNvPr id="230" name="直線コネクタ 229"/>
        <xdr:cNvCxnSpPr/>
      </xdr:nvCxnSpPr>
      <xdr:spPr>
        <a:xfrm>
          <a:off x="3797300" y="16866158"/>
          <a:ext cx="8382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124358</xdr:rowOff>
    </xdr:from>
    <xdr:to>
      <xdr:col>19</xdr:col>
      <xdr:colOff>177800</xdr:colOff>
      <xdr:row>98</xdr:row>
      <xdr:rowOff>64058</xdr:rowOff>
    </xdr:to>
    <xdr:cxnSp macro="">
      <xdr:nvCxnSpPr>
        <xdr:cNvPr id="233" name="直線コネクタ 232"/>
        <xdr:cNvCxnSpPr/>
      </xdr:nvCxnSpPr>
      <xdr:spPr>
        <a:xfrm>
          <a:off x="2908300" y="16755008"/>
          <a:ext cx="8890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124358</xdr:rowOff>
    </xdr:from>
    <xdr:to>
      <xdr:col>15</xdr:col>
      <xdr:colOff>50800</xdr:colOff>
      <xdr:row>99</xdr:row>
      <xdr:rowOff>69266</xdr:rowOff>
    </xdr:to>
    <xdr:cxnSp macro="">
      <xdr:nvCxnSpPr>
        <xdr:cNvPr id="236" name="直線コネクタ 235"/>
        <xdr:cNvCxnSpPr/>
      </xdr:nvCxnSpPr>
      <xdr:spPr>
        <a:xfrm flipV="1">
          <a:off x="2019300" y="16755008"/>
          <a:ext cx="889000" cy="2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69266</xdr:rowOff>
    </xdr:from>
    <xdr:to>
      <xdr:col>10</xdr:col>
      <xdr:colOff>114300</xdr:colOff>
      <xdr:row>99</xdr:row>
      <xdr:rowOff>86309</xdr:rowOff>
    </xdr:to>
    <xdr:cxnSp macro="">
      <xdr:nvCxnSpPr>
        <xdr:cNvPr id="239" name="直線コネクタ 238"/>
        <xdr:cNvCxnSpPr/>
      </xdr:nvCxnSpPr>
      <xdr:spPr>
        <a:xfrm flipV="1">
          <a:off x="1130300" y="1704281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140043</xdr:rowOff>
    </xdr:from>
    <xdr:to>
      <xdr:col>10</xdr:col>
      <xdr:colOff>165100</xdr:colOff>
      <xdr:row>96</xdr:row>
      <xdr:rowOff>70193</xdr:rowOff>
    </xdr:to>
    <xdr:sp macro="" textlink="">
      <xdr:nvSpPr>
        <xdr:cNvPr id="240" name="フローチャート: 判断 239"/>
        <xdr:cNvSpPr/>
      </xdr:nvSpPr>
      <xdr:spPr>
        <a:xfrm>
          <a:off x="1968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86720</xdr:rowOff>
    </xdr:from>
    <xdr:ext cx="599010" cy="259045"/>
    <xdr:sp macro="" textlink="">
      <xdr:nvSpPr>
        <xdr:cNvPr id="241" name="テキスト ボックス 240"/>
        <xdr:cNvSpPr txBox="1"/>
      </xdr:nvSpPr>
      <xdr:spPr>
        <a:xfrm>
          <a:off x="1719795" y="1620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139230</xdr:rowOff>
    </xdr:from>
    <xdr:to>
      <xdr:col>6</xdr:col>
      <xdr:colOff>38100</xdr:colOff>
      <xdr:row>96</xdr:row>
      <xdr:rowOff>69380</xdr:rowOff>
    </xdr:to>
    <xdr:sp macro="" textlink="">
      <xdr:nvSpPr>
        <xdr:cNvPr id="242" name="フローチャート: 判断 241"/>
        <xdr:cNvSpPr/>
      </xdr:nvSpPr>
      <xdr:spPr>
        <a:xfrm>
          <a:off x="1079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85907</xdr:rowOff>
    </xdr:from>
    <xdr:ext cx="599010" cy="259045"/>
    <xdr:sp macro="" textlink="">
      <xdr:nvSpPr>
        <xdr:cNvPr id="243" name="テキスト ボックス 242"/>
        <xdr:cNvSpPr txBox="1"/>
      </xdr:nvSpPr>
      <xdr:spPr>
        <a:xfrm>
          <a:off x="830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56451</xdr:rowOff>
    </xdr:from>
    <xdr:to>
      <xdr:col>24</xdr:col>
      <xdr:colOff>114300</xdr:colOff>
      <xdr:row>98</xdr:row>
      <xdr:rowOff>158051</xdr:rowOff>
    </xdr:to>
    <xdr:sp macro="" textlink="">
      <xdr:nvSpPr>
        <xdr:cNvPr id="249" name="楕円 248"/>
        <xdr:cNvSpPr/>
      </xdr:nvSpPr>
      <xdr:spPr>
        <a:xfrm>
          <a:off x="4584700" y="16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142828</xdr:rowOff>
    </xdr:from>
    <xdr:ext cx="534377" cy="259045"/>
    <xdr:sp macro="" textlink="">
      <xdr:nvSpPr>
        <xdr:cNvPr id="250" name="扶助費該当値テキスト"/>
        <xdr:cNvSpPr txBox="1"/>
      </xdr:nvSpPr>
      <xdr:spPr>
        <a:xfrm>
          <a:off x="4686300" y="1677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13258</xdr:rowOff>
    </xdr:from>
    <xdr:to>
      <xdr:col>20</xdr:col>
      <xdr:colOff>38100</xdr:colOff>
      <xdr:row>98</xdr:row>
      <xdr:rowOff>114858</xdr:rowOff>
    </xdr:to>
    <xdr:sp macro="" textlink="">
      <xdr:nvSpPr>
        <xdr:cNvPr id="251" name="楕円 250"/>
        <xdr:cNvSpPr/>
      </xdr:nvSpPr>
      <xdr:spPr>
        <a:xfrm>
          <a:off x="3746500" y="1681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105985</xdr:rowOff>
    </xdr:from>
    <xdr:ext cx="534377" cy="259045"/>
    <xdr:sp macro="" textlink="">
      <xdr:nvSpPr>
        <xdr:cNvPr id="252" name="テキスト ボックス 251"/>
        <xdr:cNvSpPr txBox="1"/>
      </xdr:nvSpPr>
      <xdr:spPr>
        <a:xfrm>
          <a:off x="3530111" y="1690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73558</xdr:rowOff>
    </xdr:from>
    <xdr:to>
      <xdr:col>15</xdr:col>
      <xdr:colOff>101600</xdr:colOff>
      <xdr:row>98</xdr:row>
      <xdr:rowOff>3708</xdr:rowOff>
    </xdr:to>
    <xdr:sp macro="" textlink="">
      <xdr:nvSpPr>
        <xdr:cNvPr id="253" name="楕円 252"/>
        <xdr:cNvSpPr/>
      </xdr:nvSpPr>
      <xdr:spPr>
        <a:xfrm>
          <a:off x="2857500" y="167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166285</xdr:rowOff>
    </xdr:from>
    <xdr:ext cx="534377" cy="259045"/>
    <xdr:sp macro="" textlink="">
      <xdr:nvSpPr>
        <xdr:cNvPr id="254" name="テキスト ボックス 253"/>
        <xdr:cNvSpPr txBox="1"/>
      </xdr:nvSpPr>
      <xdr:spPr>
        <a:xfrm>
          <a:off x="2641111" y="167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18466</xdr:rowOff>
    </xdr:from>
    <xdr:to>
      <xdr:col>10</xdr:col>
      <xdr:colOff>165100</xdr:colOff>
      <xdr:row>99</xdr:row>
      <xdr:rowOff>120066</xdr:rowOff>
    </xdr:to>
    <xdr:sp macro="" textlink="">
      <xdr:nvSpPr>
        <xdr:cNvPr id="255" name="楕円 254"/>
        <xdr:cNvSpPr/>
      </xdr:nvSpPr>
      <xdr:spPr>
        <a:xfrm>
          <a:off x="1968500" y="16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111193</xdr:rowOff>
    </xdr:from>
    <xdr:ext cx="534377" cy="259045"/>
    <xdr:sp macro="" textlink="">
      <xdr:nvSpPr>
        <xdr:cNvPr id="256" name="テキスト ボックス 255"/>
        <xdr:cNvSpPr txBox="1"/>
      </xdr:nvSpPr>
      <xdr:spPr>
        <a:xfrm>
          <a:off x="1752111" y="170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35509</xdr:rowOff>
    </xdr:from>
    <xdr:to>
      <xdr:col>6</xdr:col>
      <xdr:colOff>38100</xdr:colOff>
      <xdr:row>99</xdr:row>
      <xdr:rowOff>137109</xdr:rowOff>
    </xdr:to>
    <xdr:sp macro="" textlink="">
      <xdr:nvSpPr>
        <xdr:cNvPr id="257" name="楕円 256"/>
        <xdr:cNvSpPr/>
      </xdr:nvSpPr>
      <xdr:spPr>
        <a:xfrm>
          <a:off x="1079500" y="170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128236</xdr:rowOff>
    </xdr:from>
    <xdr:ext cx="534377" cy="259045"/>
    <xdr:sp macro="" textlink="">
      <xdr:nvSpPr>
        <xdr:cNvPr id="258" name="テキスト ボックス 257"/>
        <xdr:cNvSpPr txBox="1"/>
      </xdr:nvSpPr>
      <xdr:spPr>
        <a:xfrm>
          <a:off x="863111" y="1710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144272</xdr:rowOff>
    </xdr:from>
    <xdr:to>
      <xdr:col>55</xdr:col>
      <xdr:colOff>0</xdr:colOff>
      <xdr:row>37</xdr:row>
      <xdr:rowOff>56215</xdr:rowOff>
    </xdr:to>
    <xdr:cxnSp macro="">
      <xdr:nvCxnSpPr>
        <xdr:cNvPr id="286" name="直線コネクタ 285"/>
        <xdr:cNvCxnSpPr/>
      </xdr:nvCxnSpPr>
      <xdr:spPr>
        <a:xfrm flipV="1">
          <a:off x="9639300" y="6316472"/>
          <a:ext cx="838200" cy="8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56215</xdr:rowOff>
    </xdr:from>
    <xdr:to>
      <xdr:col>50</xdr:col>
      <xdr:colOff>114300</xdr:colOff>
      <xdr:row>37</xdr:row>
      <xdr:rowOff>147454</xdr:rowOff>
    </xdr:to>
    <xdr:cxnSp macro="">
      <xdr:nvCxnSpPr>
        <xdr:cNvPr id="289" name="直線コネクタ 288"/>
        <xdr:cNvCxnSpPr/>
      </xdr:nvCxnSpPr>
      <xdr:spPr>
        <a:xfrm flipV="1">
          <a:off x="8750300" y="6399865"/>
          <a:ext cx="889000" cy="9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46047</xdr:rowOff>
    </xdr:from>
    <xdr:ext cx="534377" cy="259045"/>
    <xdr:sp macro="" textlink="">
      <xdr:nvSpPr>
        <xdr:cNvPr id="291" name="テキスト ボックス 290"/>
        <xdr:cNvSpPr txBox="1"/>
      </xdr:nvSpPr>
      <xdr:spPr>
        <a:xfrm>
          <a:off x="9372111" y="60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14720</xdr:rowOff>
    </xdr:from>
    <xdr:to>
      <xdr:col>45</xdr:col>
      <xdr:colOff>177800</xdr:colOff>
      <xdr:row>37</xdr:row>
      <xdr:rowOff>147454</xdr:rowOff>
    </xdr:to>
    <xdr:cxnSp macro="">
      <xdr:nvCxnSpPr>
        <xdr:cNvPr id="292" name="直線コネクタ 291"/>
        <xdr:cNvCxnSpPr/>
      </xdr:nvCxnSpPr>
      <xdr:spPr>
        <a:xfrm>
          <a:off x="7861300" y="5501120"/>
          <a:ext cx="889000" cy="98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96595</xdr:rowOff>
    </xdr:from>
    <xdr:ext cx="534377" cy="259045"/>
    <xdr:sp macro="" textlink="">
      <xdr:nvSpPr>
        <xdr:cNvPr id="294" name="テキスト ボックス 293"/>
        <xdr:cNvSpPr txBox="1"/>
      </xdr:nvSpPr>
      <xdr:spPr>
        <a:xfrm>
          <a:off x="8483111" y="609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14720</xdr:rowOff>
    </xdr:from>
    <xdr:to>
      <xdr:col>41</xdr:col>
      <xdr:colOff>50800</xdr:colOff>
      <xdr:row>38</xdr:row>
      <xdr:rowOff>5823</xdr:rowOff>
    </xdr:to>
    <xdr:cxnSp macro="">
      <xdr:nvCxnSpPr>
        <xdr:cNvPr id="295" name="直線コネクタ 294"/>
        <xdr:cNvCxnSpPr/>
      </xdr:nvCxnSpPr>
      <xdr:spPr>
        <a:xfrm flipV="1">
          <a:off x="6972300" y="5501120"/>
          <a:ext cx="889000" cy="101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87839</xdr:rowOff>
    </xdr:from>
    <xdr:to>
      <xdr:col>41</xdr:col>
      <xdr:colOff>101600</xdr:colOff>
      <xdr:row>31</xdr:row>
      <xdr:rowOff>17989</xdr:rowOff>
    </xdr:to>
    <xdr:sp macro="" textlink="">
      <xdr:nvSpPr>
        <xdr:cNvPr id="296" name="フローチャート: 判断 295"/>
        <xdr:cNvSpPr/>
      </xdr:nvSpPr>
      <xdr:spPr>
        <a:xfrm>
          <a:off x="7810500" y="523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34516</xdr:rowOff>
    </xdr:from>
    <xdr:ext cx="599010" cy="259045"/>
    <xdr:sp macro="" textlink="">
      <xdr:nvSpPr>
        <xdr:cNvPr id="297" name="テキスト ボックス 296"/>
        <xdr:cNvSpPr txBox="1"/>
      </xdr:nvSpPr>
      <xdr:spPr>
        <a:xfrm>
          <a:off x="7561795" y="50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22707</xdr:rowOff>
    </xdr:from>
    <xdr:to>
      <xdr:col>36</xdr:col>
      <xdr:colOff>165100</xdr:colOff>
      <xdr:row>37</xdr:row>
      <xdr:rowOff>124307</xdr:rowOff>
    </xdr:to>
    <xdr:sp macro="" textlink="">
      <xdr:nvSpPr>
        <xdr:cNvPr id="298" name="フローチャート: 判断 297"/>
        <xdr:cNvSpPr/>
      </xdr:nvSpPr>
      <xdr:spPr>
        <a:xfrm>
          <a:off x="6921500" y="63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140834</xdr:rowOff>
    </xdr:from>
    <xdr:ext cx="534377" cy="259045"/>
    <xdr:sp macro="" textlink="">
      <xdr:nvSpPr>
        <xdr:cNvPr id="299" name="テキスト ボックス 298"/>
        <xdr:cNvSpPr txBox="1"/>
      </xdr:nvSpPr>
      <xdr:spPr>
        <a:xfrm>
          <a:off x="6705111" y="61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93472</xdr:rowOff>
    </xdr:from>
    <xdr:to>
      <xdr:col>55</xdr:col>
      <xdr:colOff>50800</xdr:colOff>
      <xdr:row>37</xdr:row>
      <xdr:rowOff>23622</xdr:rowOff>
    </xdr:to>
    <xdr:sp macro="" textlink="">
      <xdr:nvSpPr>
        <xdr:cNvPr id="305" name="楕円 304"/>
        <xdr:cNvSpPr/>
      </xdr:nvSpPr>
      <xdr:spPr>
        <a:xfrm>
          <a:off x="104267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116349</xdr:rowOff>
    </xdr:from>
    <xdr:ext cx="534377" cy="259045"/>
    <xdr:sp macro="" textlink="">
      <xdr:nvSpPr>
        <xdr:cNvPr id="306" name="補助費等該当値テキスト"/>
        <xdr:cNvSpPr txBox="1"/>
      </xdr:nvSpPr>
      <xdr:spPr>
        <a:xfrm>
          <a:off x="10528300" y="611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5415</xdr:rowOff>
    </xdr:from>
    <xdr:to>
      <xdr:col>50</xdr:col>
      <xdr:colOff>165100</xdr:colOff>
      <xdr:row>37</xdr:row>
      <xdr:rowOff>107015</xdr:rowOff>
    </xdr:to>
    <xdr:sp macro="" textlink="">
      <xdr:nvSpPr>
        <xdr:cNvPr id="307" name="楕円 306"/>
        <xdr:cNvSpPr/>
      </xdr:nvSpPr>
      <xdr:spPr>
        <a:xfrm>
          <a:off x="9588500" y="634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98142</xdr:rowOff>
    </xdr:from>
    <xdr:ext cx="534377" cy="259045"/>
    <xdr:sp macro="" textlink="">
      <xdr:nvSpPr>
        <xdr:cNvPr id="308" name="テキスト ボックス 307"/>
        <xdr:cNvSpPr txBox="1"/>
      </xdr:nvSpPr>
      <xdr:spPr>
        <a:xfrm>
          <a:off x="9372111" y="644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96654</xdr:rowOff>
    </xdr:from>
    <xdr:to>
      <xdr:col>46</xdr:col>
      <xdr:colOff>38100</xdr:colOff>
      <xdr:row>38</xdr:row>
      <xdr:rowOff>26805</xdr:rowOff>
    </xdr:to>
    <xdr:sp macro="" textlink="">
      <xdr:nvSpPr>
        <xdr:cNvPr id="309" name="楕円 308"/>
        <xdr:cNvSpPr/>
      </xdr:nvSpPr>
      <xdr:spPr>
        <a:xfrm>
          <a:off x="8699500" y="64403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17931</xdr:rowOff>
    </xdr:from>
    <xdr:ext cx="534377" cy="259045"/>
    <xdr:sp macro="" textlink="">
      <xdr:nvSpPr>
        <xdr:cNvPr id="310" name="テキスト ボックス 309"/>
        <xdr:cNvSpPr txBox="1"/>
      </xdr:nvSpPr>
      <xdr:spPr>
        <a:xfrm>
          <a:off x="8483111" y="653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135370</xdr:rowOff>
    </xdr:from>
    <xdr:to>
      <xdr:col>41</xdr:col>
      <xdr:colOff>101600</xdr:colOff>
      <xdr:row>32</xdr:row>
      <xdr:rowOff>65520</xdr:rowOff>
    </xdr:to>
    <xdr:sp macro="" textlink="">
      <xdr:nvSpPr>
        <xdr:cNvPr id="311" name="楕円 310"/>
        <xdr:cNvSpPr/>
      </xdr:nvSpPr>
      <xdr:spPr>
        <a:xfrm>
          <a:off x="7810500" y="54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56647</xdr:rowOff>
    </xdr:from>
    <xdr:ext cx="599010" cy="259045"/>
    <xdr:sp macro="" textlink="">
      <xdr:nvSpPr>
        <xdr:cNvPr id="312" name="テキスト ボックス 311"/>
        <xdr:cNvSpPr txBox="1"/>
      </xdr:nvSpPr>
      <xdr:spPr>
        <a:xfrm>
          <a:off x="7561795" y="5543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126473</xdr:rowOff>
    </xdr:from>
    <xdr:to>
      <xdr:col>36</xdr:col>
      <xdr:colOff>165100</xdr:colOff>
      <xdr:row>38</xdr:row>
      <xdr:rowOff>56623</xdr:rowOff>
    </xdr:to>
    <xdr:sp macro="" textlink="">
      <xdr:nvSpPr>
        <xdr:cNvPr id="313" name="楕円 312"/>
        <xdr:cNvSpPr/>
      </xdr:nvSpPr>
      <xdr:spPr>
        <a:xfrm>
          <a:off x="6921500" y="647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47750</xdr:rowOff>
    </xdr:from>
    <xdr:ext cx="534377" cy="259045"/>
    <xdr:sp macro="" textlink="">
      <xdr:nvSpPr>
        <xdr:cNvPr id="314" name="テキスト ボックス 313"/>
        <xdr:cNvSpPr txBox="1"/>
      </xdr:nvSpPr>
      <xdr:spPr>
        <a:xfrm>
          <a:off x="6705111" y="656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54732</xdr:rowOff>
    </xdr:from>
    <xdr:to>
      <xdr:col>55</xdr:col>
      <xdr:colOff>0</xdr:colOff>
      <xdr:row>53</xdr:row>
      <xdr:rowOff>58462</xdr:rowOff>
    </xdr:to>
    <xdr:cxnSp macro="">
      <xdr:nvCxnSpPr>
        <xdr:cNvPr id="345" name="直線コネクタ 344"/>
        <xdr:cNvCxnSpPr/>
      </xdr:nvCxnSpPr>
      <xdr:spPr>
        <a:xfrm flipV="1">
          <a:off x="9639300" y="8798682"/>
          <a:ext cx="838200" cy="34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58462</xdr:rowOff>
    </xdr:from>
    <xdr:to>
      <xdr:col>50</xdr:col>
      <xdr:colOff>114300</xdr:colOff>
      <xdr:row>55</xdr:row>
      <xdr:rowOff>145800</xdr:rowOff>
    </xdr:to>
    <xdr:cxnSp macro="">
      <xdr:nvCxnSpPr>
        <xdr:cNvPr id="348" name="直線コネクタ 347"/>
        <xdr:cNvCxnSpPr/>
      </xdr:nvCxnSpPr>
      <xdr:spPr>
        <a:xfrm flipV="1">
          <a:off x="8750300" y="9145312"/>
          <a:ext cx="889000" cy="43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145800</xdr:rowOff>
    </xdr:from>
    <xdr:to>
      <xdr:col>45</xdr:col>
      <xdr:colOff>177800</xdr:colOff>
      <xdr:row>56</xdr:row>
      <xdr:rowOff>33577</xdr:rowOff>
    </xdr:to>
    <xdr:cxnSp macro="">
      <xdr:nvCxnSpPr>
        <xdr:cNvPr id="351" name="直線コネクタ 350"/>
        <xdr:cNvCxnSpPr/>
      </xdr:nvCxnSpPr>
      <xdr:spPr>
        <a:xfrm flipV="1">
          <a:off x="7861300" y="9575550"/>
          <a:ext cx="889000" cy="5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33577</xdr:rowOff>
    </xdr:from>
    <xdr:to>
      <xdr:col>41</xdr:col>
      <xdr:colOff>50800</xdr:colOff>
      <xdr:row>56</xdr:row>
      <xdr:rowOff>159876</xdr:rowOff>
    </xdr:to>
    <xdr:cxnSp macro="">
      <xdr:nvCxnSpPr>
        <xdr:cNvPr id="354" name="直線コネクタ 353"/>
        <xdr:cNvCxnSpPr/>
      </xdr:nvCxnSpPr>
      <xdr:spPr>
        <a:xfrm flipV="1">
          <a:off x="6972300" y="9634777"/>
          <a:ext cx="889000" cy="12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128860</xdr:rowOff>
    </xdr:from>
    <xdr:to>
      <xdr:col>41</xdr:col>
      <xdr:colOff>101600</xdr:colOff>
      <xdr:row>56</xdr:row>
      <xdr:rowOff>59010</xdr:rowOff>
    </xdr:to>
    <xdr:sp macro="" textlink="">
      <xdr:nvSpPr>
        <xdr:cNvPr id="355" name="フローチャート: 判断 354"/>
        <xdr:cNvSpPr/>
      </xdr:nvSpPr>
      <xdr:spPr>
        <a:xfrm>
          <a:off x="7810500" y="95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75537</xdr:rowOff>
    </xdr:from>
    <xdr:ext cx="534377" cy="259045"/>
    <xdr:sp macro="" textlink="">
      <xdr:nvSpPr>
        <xdr:cNvPr id="356" name="テキスト ボックス 355"/>
        <xdr:cNvSpPr txBox="1"/>
      </xdr:nvSpPr>
      <xdr:spPr>
        <a:xfrm>
          <a:off x="7594111" y="933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119395</xdr:rowOff>
    </xdr:from>
    <xdr:to>
      <xdr:col>36</xdr:col>
      <xdr:colOff>165100</xdr:colOff>
      <xdr:row>56</xdr:row>
      <xdr:rowOff>49545</xdr:rowOff>
    </xdr:to>
    <xdr:sp macro="" textlink="">
      <xdr:nvSpPr>
        <xdr:cNvPr id="357" name="フローチャート: 判断 356"/>
        <xdr:cNvSpPr/>
      </xdr:nvSpPr>
      <xdr:spPr>
        <a:xfrm>
          <a:off x="6921500" y="954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66072</xdr:rowOff>
    </xdr:from>
    <xdr:ext cx="534377" cy="259045"/>
    <xdr:sp macro="" textlink="">
      <xdr:nvSpPr>
        <xdr:cNvPr id="358" name="テキスト ボックス 357"/>
        <xdr:cNvSpPr txBox="1"/>
      </xdr:nvSpPr>
      <xdr:spPr>
        <a:xfrm>
          <a:off x="6705111" y="932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3932</xdr:rowOff>
    </xdr:from>
    <xdr:to>
      <xdr:col>55</xdr:col>
      <xdr:colOff>50800</xdr:colOff>
      <xdr:row>51</xdr:row>
      <xdr:rowOff>105532</xdr:rowOff>
    </xdr:to>
    <xdr:sp macro="" textlink="">
      <xdr:nvSpPr>
        <xdr:cNvPr id="364" name="楕円 363"/>
        <xdr:cNvSpPr/>
      </xdr:nvSpPr>
      <xdr:spPr>
        <a:xfrm>
          <a:off x="10426700" y="87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128409</xdr:rowOff>
    </xdr:from>
    <xdr:ext cx="599010" cy="259045"/>
    <xdr:sp macro="" textlink="">
      <xdr:nvSpPr>
        <xdr:cNvPr id="365" name="普通建設事業費該当値テキスト"/>
        <xdr:cNvSpPr txBox="1"/>
      </xdr:nvSpPr>
      <xdr:spPr>
        <a:xfrm>
          <a:off x="10528300" y="870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7662</xdr:rowOff>
    </xdr:from>
    <xdr:to>
      <xdr:col>50</xdr:col>
      <xdr:colOff>165100</xdr:colOff>
      <xdr:row>53</xdr:row>
      <xdr:rowOff>109262</xdr:rowOff>
    </xdr:to>
    <xdr:sp macro="" textlink="">
      <xdr:nvSpPr>
        <xdr:cNvPr id="366" name="楕円 365"/>
        <xdr:cNvSpPr/>
      </xdr:nvSpPr>
      <xdr:spPr>
        <a:xfrm>
          <a:off x="9588500" y="90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125789</xdr:rowOff>
    </xdr:from>
    <xdr:ext cx="599010" cy="259045"/>
    <xdr:sp macro="" textlink="">
      <xdr:nvSpPr>
        <xdr:cNvPr id="367" name="テキスト ボックス 366"/>
        <xdr:cNvSpPr txBox="1"/>
      </xdr:nvSpPr>
      <xdr:spPr>
        <a:xfrm>
          <a:off x="9339795" y="886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95000</xdr:rowOff>
    </xdr:from>
    <xdr:to>
      <xdr:col>46</xdr:col>
      <xdr:colOff>38100</xdr:colOff>
      <xdr:row>56</xdr:row>
      <xdr:rowOff>25150</xdr:rowOff>
    </xdr:to>
    <xdr:sp macro="" textlink="">
      <xdr:nvSpPr>
        <xdr:cNvPr id="368" name="楕円 367"/>
        <xdr:cNvSpPr/>
      </xdr:nvSpPr>
      <xdr:spPr>
        <a:xfrm>
          <a:off x="8699500" y="95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41677</xdr:rowOff>
    </xdr:from>
    <xdr:ext cx="534377" cy="259045"/>
    <xdr:sp macro="" textlink="">
      <xdr:nvSpPr>
        <xdr:cNvPr id="369" name="テキスト ボックス 368"/>
        <xdr:cNvSpPr txBox="1"/>
      </xdr:nvSpPr>
      <xdr:spPr>
        <a:xfrm>
          <a:off x="8483111" y="92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154227</xdr:rowOff>
    </xdr:from>
    <xdr:to>
      <xdr:col>41</xdr:col>
      <xdr:colOff>101600</xdr:colOff>
      <xdr:row>56</xdr:row>
      <xdr:rowOff>84377</xdr:rowOff>
    </xdr:to>
    <xdr:sp macro="" textlink="">
      <xdr:nvSpPr>
        <xdr:cNvPr id="370" name="楕円 369"/>
        <xdr:cNvSpPr/>
      </xdr:nvSpPr>
      <xdr:spPr>
        <a:xfrm>
          <a:off x="7810500" y="958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75504</xdr:rowOff>
    </xdr:from>
    <xdr:ext cx="534377" cy="259045"/>
    <xdr:sp macro="" textlink="">
      <xdr:nvSpPr>
        <xdr:cNvPr id="371" name="テキスト ボックス 370"/>
        <xdr:cNvSpPr txBox="1"/>
      </xdr:nvSpPr>
      <xdr:spPr>
        <a:xfrm>
          <a:off x="7594111" y="96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109076</xdr:rowOff>
    </xdr:from>
    <xdr:to>
      <xdr:col>36</xdr:col>
      <xdr:colOff>165100</xdr:colOff>
      <xdr:row>57</xdr:row>
      <xdr:rowOff>39226</xdr:rowOff>
    </xdr:to>
    <xdr:sp macro="" textlink="">
      <xdr:nvSpPr>
        <xdr:cNvPr id="372" name="楕円 371"/>
        <xdr:cNvSpPr/>
      </xdr:nvSpPr>
      <xdr:spPr>
        <a:xfrm>
          <a:off x="6921500" y="97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30353</xdr:rowOff>
    </xdr:from>
    <xdr:ext cx="534377" cy="259045"/>
    <xdr:sp macro="" textlink="">
      <xdr:nvSpPr>
        <xdr:cNvPr id="373" name="テキスト ボックス 372"/>
        <xdr:cNvSpPr txBox="1"/>
      </xdr:nvSpPr>
      <xdr:spPr>
        <a:xfrm>
          <a:off x="6705111" y="980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139264</xdr:rowOff>
    </xdr:from>
    <xdr:to>
      <xdr:col>55</xdr:col>
      <xdr:colOff>0</xdr:colOff>
      <xdr:row>72</xdr:row>
      <xdr:rowOff>164334</xdr:rowOff>
    </xdr:to>
    <xdr:cxnSp macro="">
      <xdr:nvCxnSpPr>
        <xdr:cNvPr id="404" name="直線コネクタ 403"/>
        <xdr:cNvCxnSpPr/>
      </xdr:nvCxnSpPr>
      <xdr:spPr>
        <a:xfrm flipV="1">
          <a:off x="9639300" y="12140764"/>
          <a:ext cx="838200" cy="36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164334</xdr:rowOff>
    </xdr:from>
    <xdr:to>
      <xdr:col>50</xdr:col>
      <xdr:colOff>114300</xdr:colOff>
      <xdr:row>78</xdr:row>
      <xdr:rowOff>50949</xdr:rowOff>
    </xdr:to>
    <xdr:cxnSp macro="">
      <xdr:nvCxnSpPr>
        <xdr:cNvPr id="407" name="直線コネクタ 406"/>
        <xdr:cNvCxnSpPr/>
      </xdr:nvCxnSpPr>
      <xdr:spPr>
        <a:xfrm flipV="1">
          <a:off x="8750300" y="12508734"/>
          <a:ext cx="889000" cy="9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9" name="テキスト ボックス 408"/>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168123</xdr:rowOff>
    </xdr:from>
    <xdr:to>
      <xdr:col>45</xdr:col>
      <xdr:colOff>177800</xdr:colOff>
      <xdr:row>78</xdr:row>
      <xdr:rowOff>50949</xdr:rowOff>
    </xdr:to>
    <xdr:cxnSp macro="">
      <xdr:nvCxnSpPr>
        <xdr:cNvPr id="410" name="直線コネクタ 409"/>
        <xdr:cNvCxnSpPr/>
      </xdr:nvCxnSpPr>
      <xdr:spPr>
        <a:xfrm>
          <a:off x="7861300" y="13369773"/>
          <a:ext cx="889000" cy="5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168123</xdr:rowOff>
    </xdr:from>
    <xdr:to>
      <xdr:col>41</xdr:col>
      <xdr:colOff>50800</xdr:colOff>
      <xdr:row>78</xdr:row>
      <xdr:rowOff>50274</xdr:rowOff>
    </xdr:to>
    <xdr:cxnSp macro="">
      <xdr:nvCxnSpPr>
        <xdr:cNvPr id="413" name="直線コネクタ 412"/>
        <xdr:cNvCxnSpPr/>
      </xdr:nvCxnSpPr>
      <xdr:spPr>
        <a:xfrm flipV="1">
          <a:off x="6972300" y="13369773"/>
          <a:ext cx="889000" cy="5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99654</xdr:rowOff>
    </xdr:from>
    <xdr:to>
      <xdr:col>41</xdr:col>
      <xdr:colOff>101600</xdr:colOff>
      <xdr:row>78</xdr:row>
      <xdr:rowOff>29804</xdr:rowOff>
    </xdr:to>
    <xdr:sp macro="" textlink="">
      <xdr:nvSpPr>
        <xdr:cNvPr id="414" name="フローチャート: 判断 413"/>
        <xdr:cNvSpPr/>
      </xdr:nvSpPr>
      <xdr:spPr>
        <a:xfrm>
          <a:off x="7810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46331</xdr:rowOff>
    </xdr:from>
    <xdr:ext cx="534377" cy="259045"/>
    <xdr:sp macro="" textlink="">
      <xdr:nvSpPr>
        <xdr:cNvPr id="415" name="テキスト ボックス 414"/>
        <xdr:cNvSpPr txBox="1"/>
      </xdr:nvSpPr>
      <xdr:spPr>
        <a:xfrm>
          <a:off x="7594111" y="130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107820</xdr:rowOff>
    </xdr:from>
    <xdr:to>
      <xdr:col>36</xdr:col>
      <xdr:colOff>165100</xdr:colOff>
      <xdr:row>78</xdr:row>
      <xdr:rowOff>37970</xdr:rowOff>
    </xdr:to>
    <xdr:sp macro="" textlink="">
      <xdr:nvSpPr>
        <xdr:cNvPr id="416" name="フローチャート: 判断 415"/>
        <xdr:cNvSpPr/>
      </xdr:nvSpPr>
      <xdr:spPr>
        <a:xfrm>
          <a:off x="6921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54497</xdr:rowOff>
    </xdr:from>
    <xdr:ext cx="534377" cy="259045"/>
    <xdr:sp macro="" textlink="">
      <xdr:nvSpPr>
        <xdr:cNvPr id="417" name="テキスト ボックス 416"/>
        <xdr:cNvSpPr txBox="1"/>
      </xdr:nvSpPr>
      <xdr:spPr>
        <a:xfrm>
          <a:off x="6705111" y="130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88464</xdr:rowOff>
    </xdr:from>
    <xdr:to>
      <xdr:col>55</xdr:col>
      <xdr:colOff>50800</xdr:colOff>
      <xdr:row>71</xdr:row>
      <xdr:rowOff>18614</xdr:rowOff>
    </xdr:to>
    <xdr:sp macro="" textlink="">
      <xdr:nvSpPr>
        <xdr:cNvPr id="423" name="楕円 422"/>
        <xdr:cNvSpPr/>
      </xdr:nvSpPr>
      <xdr:spPr>
        <a:xfrm>
          <a:off x="10426700" y="120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41491</xdr:rowOff>
    </xdr:from>
    <xdr:ext cx="599010" cy="259045"/>
    <xdr:sp macro="" textlink="">
      <xdr:nvSpPr>
        <xdr:cNvPr id="424" name="普通建設事業費 （ うち新規整備　）該当値テキスト"/>
        <xdr:cNvSpPr txBox="1"/>
      </xdr:nvSpPr>
      <xdr:spPr>
        <a:xfrm>
          <a:off x="10528300" y="1204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113534</xdr:rowOff>
    </xdr:from>
    <xdr:to>
      <xdr:col>50</xdr:col>
      <xdr:colOff>165100</xdr:colOff>
      <xdr:row>73</xdr:row>
      <xdr:rowOff>43684</xdr:rowOff>
    </xdr:to>
    <xdr:sp macro="" textlink="">
      <xdr:nvSpPr>
        <xdr:cNvPr id="425" name="楕円 424"/>
        <xdr:cNvSpPr/>
      </xdr:nvSpPr>
      <xdr:spPr>
        <a:xfrm>
          <a:off x="9588500" y="124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60211</xdr:rowOff>
    </xdr:from>
    <xdr:ext cx="599010" cy="259045"/>
    <xdr:sp macro="" textlink="">
      <xdr:nvSpPr>
        <xdr:cNvPr id="426" name="テキスト ボックス 425"/>
        <xdr:cNvSpPr txBox="1"/>
      </xdr:nvSpPr>
      <xdr:spPr>
        <a:xfrm>
          <a:off x="9339795" y="1223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xdr:rowOff>
    </xdr:from>
    <xdr:to>
      <xdr:col>46</xdr:col>
      <xdr:colOff>38100</xdr:colOff>
      <xdr:row>78</xdr:row>
      <xdr:rowOff>101749</xdr:rowOff>
    </xdr:to>
    <xdr:sp macro="" textlink="">
      <xdr:nvSpPr>
        <xdr:cNvPr id="427" name="楕円 426"/>
        <xdr:cNvSpPr/>
      </xdr:nvSpPr>
      <xdr:spPr>
        <a:xfrm>
          <a:off x="8699500" y="133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118276</xdr:rowOff>
    </xdr:from>
    <xdr:ext cx="534377" cy="259045"/>
    <xdr:sp macro="" textlink="">
      <xdr:nvSpPr>
        <xdr:cNvPr id="428" name="テキスト ボックス 427"/>
        <xdr:cNvSpPr txBox="1"/>
      </xdr:nvSpPr>
      <xdr:spPr>
        <a:xfrm>
          <a:off x="8483111" y="131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117323</xdr:rowOff>
    </xdr:from>
    <xdr:to>
      <xdr:col>41</xdr:col>
      <xdr:colOff>101600</xdr:colOff>
      <xdr:row>78</xdr:row>
      <xdr:rowOff>47473</xdr:rowOff>
    </xdr:to>
    <xdr:sp macro="" textlink="">
      <xdr:nvSpPr>
        <xdr:cNvPr id="429" name="楕円 428"/>
        <xdr:cNvSpPr/>
      </xdr:nvSpPr>
      <xdr:spPr>
        <a:xfrm>
          <a:off x="7810500" y="133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38600</xdr:rowOff>
    </xdr:from>
    <xdr:ext cx="534377" cy="259045"/>
    <xdr:sp macro="" textlink="">
      <xdr:nvSpPr>
        <xdr:cNvPr id="430" name="テキスト ボックス 429"/>
        <xdr:cNvSpPr txBox="1"/>
      </xdr:nvSpPr>
      <xdr:spPr>
        <a:xfrm>
          <a:off x="7594111" y="134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170924</xdr:rowOff>
    </xdr:from>
    <xdr:to>
      <xdr:col>36</xdr:col>
      <xdr:colOff>165100</xdr:colOff>
      <xdr:row>78</xdr:row>
      <xdr:rowOff>101074</xdr:rowOff>
    </xdr:to>
    <xdr:sp macro="" textlink="">
      <xdr:nvSpPr>
        <xdr:cNvPr id="431" name="楕円 430"/>
        <xdr:cNvSpPr/>
      </xdr:nvSpPr>
      <xdr:spPr>
        <a:xfrm>
          <a:off x="6921500" y="133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92201</xdr:rowOff>
    </xdr:from>
    <xdr:ext cx="534377" cy="259045"/>
    <xdr:sp macro="" textlink="">
      <xdr:nvSpPr>
        <xdr:cNvPr id="432" name="テキスト ボックス 431"/>
        <xdr:cNvSpPr txBox="1"/>
      </xdr:nvSpPr>
      <xdr:spPr>
        <a:xfrm>
          <a:off x="6705111" y="1346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154648</xdr:rowOff>
    </xdr:from>
    <xdr:to>
      <xdr:col>55</xdr:col>
      <xdr:colOff>0</xdr:colOff>
      <xdr:row>95</xdr:row>
      <xdr:rowOff>52184</xdr:rowOff>
    </xdr:to>
    <xdr:cxnSp macro="">
      <xdr:nvCxnSpPr>
        <xdr:cNvPr id="461" name="直線コネクタ 460"/>
        <xdr:cNvCxnSpPr/>
      </xdr:nvCxnSpPr>
      <xdr:spPr>
        <a:xfrm flipV="1">
          <a:off x="9639300" y="16099498"/>
          <a:ext cx="838200" cy="2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28105</xdr:rowOff>
    </xdr:from>
    <xdr:to>
      <xdr:col>50</xdr:col>
      <xdr:colOff>114300</xdr:colOff>
      <xdr:row>95</xdr:row>
      <xdr:rowOff>52184</xdr:rowOff>
    </xdr:to>
    <xdr:cxnSp macro="">
      <xdr:nvCxnSpPr>
        <xdr:cNvPr id="464" name="直線コネクタ 463"/>
        <xdr:cNvCxnSpPr/>
      </xdr:nvCxnSpPr>
      <xdr:spPr>
        <a:xfrm>
          <a:off x="8750300" y="16315855"/>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167081</xdr:rowOff>
    </xdr:from>
    <xdr:to>
      <xdr:col>45</xdr:col>
      <xdr:colOff>177800</xdr:colOff>
      <xdr:row>95</xdr:row>
      <xdr:rowOff>28105</xdr:rowOff>
    </xdr:to>
    <xdr:cxnSp macro="">
      <xdr:nvCxnSpPr>
        <xdr:cNvPr id="467" name="直線コネクタ 466"/>
        <xdr:cNvCxnSpPr/>
      </xdr:nvCxnSpPr>
      <xdr:spPr>
        <a:xfrm>
          <a:off x="7861300" y="16283381"/>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167081</xdr:rowOff>
    </xdr:from>
    <xdr:to>
      <xdr:col>41</xdr:col>
      <xdr:colOff>50800</xdr:colOff>
      <xdr:row>96</xdr:row>
      <xdr:rowOff>89446</xdr:rowOff>
    </xdr:to>
    <xdr:cxnSp macro="">
      <xdr:nvCxnSpPr>
        <xdr:cNvPr id="470" name="直線コネクタ 469"/>
        <xdr:cNvCxnSpPr/>
      </xdr:nvCxnSpPr>
      <xdr:spPr>
        <a:xfrm flipV="1">
          <a:off x="6972300" y="16283381"/>
          <a:ext cx="889000" cy="26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33934</xdr:rowOff>
    </xdr:from>
    <xdr:to>
      <xdr:col>41</xdr:col>
      <xdr:colOff>101600</xdr:colOff>
      <xdr:row>95</xdr:row>
      <xdr:rowOff>135534</xdr:rowOff>
    </xdr:to>
    <xdr:sp macro="" textlink="">
      <xdr:nvSpPr>
        <xdr:cNvPr id="471" name="フローチャート: 判断 470"/>
        <xdr:cNvSpPr/>
      </xdr:nvSpPr>
      <xdr:spPr>
        <a:xfrm>
          <a:off x="7810500" y="163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126661</xdr:rowOff>
    </xdr:from>
    <xdr:ext cx="534377" cy="259045"/>
    <xdr:sp macro="" textlink="">
      <xdr:nvSpPr>
        <xdr:cNvPr id="472" name="テキスト ボックス 471"/>
        <xdr:cNvSpPr txBox="1"/>
      </xdr:nvSpPr>
      <xdr:spPr>
        <a:xfrm>
          <a:off x="7594111" y="164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13424</xdr:rowOff>
    </xdr:from>
    <xdr:to>
      <xdr:col>36</xdr:col>
      <xdr:colOff>165100</xdr:colOff>
      <xdr:row>95</xdr:row>
      <xdr:rowOff>115024</xdr:rowOff>
    </xdr:to>
    <xdr:sp macro="" textlink="">
      <xdr:nvSpPr>
        <xdr:cNvPr id="473" name="フローチャート: 判断 472"/>
        <xdr:cNvSpPr/>
      </xdr:nvSpPr>
      <xdr:spPr>
        <a:xfrm>
          <a:off x="6921500" y="1630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131551</xdr:rowOff>
    </xdr:from>
    <xdr:ext cx="534377" cy="259045"/>
    <xdr:sp macro="" textlink="">
      <xdr:nvSpPr>
        <xdr:cNvPr id="474" name="テキスト ボックス 473"/>
        <xdr:cNvSpPr txBox="1"/>
      </xdr:nvSpPr>
      <xdr:spPr>
        <a:xfrm>
          <a:off x="6705111" y="1607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103848</xdr:rowOff>
    </xdr:from>
    <xdr:to>
      <xdr:col>55</xdr:col>
      <xdr:colOff>50800</xdr:colOff>
      <xdr:row>94</xdr:row>
      <xdr:rowOff>33998</xdr:rowOff>
    </xdr:to>
    <xdr:sp macro="" textlink="">
      <xdr:nvSpPr>
        <xdr:cNvPr id="480" name="楕円 479"/>
        <xdr:cNvSpPr/>
      </xdr:nvSpPr>
      <xdr:spPr>
        <a:xfrm>
          <a:off x="10426700" y="16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126725</xdr:rowOff>
    </xdr:from>
    <xdr:ext cx="534377" cy="259045"/>
    <xdr:sp macro="" textlink="">
      <xdr:nvSpPr>
        <xdr:cNvPr id="481" name="普通建設事業費 （ うち更新整備　）該当値テキスト"/>
        <xdr:cNvSpPr txBox="1"/>
      </xdr:nvSpPr>
      <xdr:spPr>
        <a:xfrm>
          <a:off x="10528300" y="1590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1384</xdr:rowOff>
    </xdr:from>
    <xdr:to>
      <xdr:col>50</xdr:col>
      <xdr:colOff>165100</xdr:colOff>
      <xdr:row>95</xdr:row>
      <xdr:rowOff>102984</xdr:rowOff>
    </xdr:to>
    <xdr:sp macro="" textlink="">
      <xdr:nvSpPr>
        <xdr:cNvPr id="482" name="楕円 481"/>
        <xdr:cNvSpPr/>
      </xdr:nvSpPr>
      <xdr:spPr>
        <a:xfrm>
          <a:off x="9588500" y="1628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119511</xdr:rowOff>
    </xdr:from>
    <xdr:ext cx="534377" cy="259045"/>
    <xdr:sp macro="" textlink="">
      <xdr:nvSpPr>
        <xdr:cNvPr id="483" name="テキスト ボックス 482"/>
        <xdr:cNvSpPr txBox="1"/>
      </xdr:nvSpPr>
      <xdr:spPr>
        <a:xfrm>
          <a:off x="9372111" y="1606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148755</xdr:rowOff>
    </xdr:from>
    <xdr:to>
      <xdr:col>46</xdr:col>
      <xdr:colOff>38100</xdr:colOff>
      <xdr:row>95</xdr:row>
      <xdr:rowOff>78905</xdr:rowOff>
    </xdr:to>
    <xdr:sp macro="" textlink="">
      <xdr:nvSpPr>
        <xdr:cNvPr id="484" name="楕円 483"/>
        <xdr:cNvSpPr/>
      </xdr:nvSpPr>
      <xdr:spPr>
        <a:xfrm>
          <a:off x="8699500" y="162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95432</xdr:rowOff>
    </xdr:from>
    <xdr:ext cx="534377" cy="259045"/>
    <xdr:sp macro="" textlink="">
      <xdr:nvSpPr>
        <xdr:cNvPr id="485" name="テキスト ボックス 484"/>
        <xdr:cNvSpPr txBox="1"/>
      </xdr:nvSpPr>
      <xdr:spPr>
        <a:xfrm>
          <a:off x="8483111" y="160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116281</xdr:rowOff>
    </xdr:from>
    <xdr:to>
      <xdr:col>41</xdr:col>
      <xdr:colOff>101600</xdr:colOff>
      <xdr:row>95</xdr:row>
      <xdr:rowOff>46431</xdr:rowOff>
    </xdr:to>
    <xdr:sp macro="" textlink="">
      <xdr:nvSpPr>
        <xdr:cNvPr id="486" name="楕円 485"/>
        <xdr:cNvSpPr/>
      </xdr:nvSpPr>
      <xdr:spPr>
        <a:xfrm>
          <a:off x="7810500" y="1623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62958</xdr:rowOff>
    </xdr:from>
    <xdr:ext cx="534377" cy="259045"/>
    <xdr:sp macro="" textlink="">
      <xdr:nvSpPr>
        <xdr:cNvPr id="487" name="テキスト ボックス 486"/>
        <xdr:cNvSpPr txBox="1"/>
      </xdr:nvSpPr>
      <xdr:spPr>
        <a:xfrm>
          <a:off x="7594111" y="160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38646</xdr:rowOff>
    </xdr:from>
    <xdr:to>
      <xdr:col>36</xdr:col>
      <xdr:colOff>165100</xdr:colOff>
      <xdr:row>96</xdr:row>
      <xdr:rowOff>140246</xdr:rowOff>
    </xdr:to>
    <xdr:sp macro="" textlink="">
      <xdr:nvSpPr>
        <xdr:cNvPr id="488" name="楕円 487"/>
        <xdr:cNvSpPr/>
      </xdr:nvSpPr>
      <xdr:spPr>
        <a:xfrm>
          <a:off x="6921500" y="164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131373</xdr:rowOff>
    </xdr:from>
    <xdr:ext cx="534377" cy="259045"/>
    <xdr:sp macro="" textlink="">
      <xdr:nvSpPr>
        <xdr:cNvPr id="489" name="テキスト ボックス 488"/>
        <xdr:cNvSpPr txBox="1"/>
      </xdr:nvSpPr>
      <xdr:spPr>
        <a:xfrm>
          <a:off x="6705111" y="1659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5245</xdr:rowOff>
    </xdr:from>
    <xdr:to>
      <xdr:col>85</xdr:col>
      <xdr:colOff>127000</xdr:colOff>
      <xdr:row>39</xdr:row>
      <xdr:rowOff>17399</xdr:rowOff>
    </xdr:to>
    <xdr:cxnSp macro="">
      <xdr:nvCxnSpPr>
        <xdr:cNvPr id="518" name="直線コネクタ 517"/>
        <xdr:cNvCxnSpPr/>
      </xdr:nvCxnSpPr>
      <xdr:spPr>
        <a:xfrm>
          <a:off x="15481300" y="6691795"/>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5245</xdr:rowOff>
    </xdr:from>
    <xdr:to>
      <xdr:col>81</xdr:col>
      <xdr:colOff>50800</xdr:colOff>
      <xdr:row>39</xdr:row>
      <xdr:rowOff>33592</xdr:rowOff>
    </xdr:to>
    <xdr:cxnSp macro="">
      <xdr:nvCxnSpPr>
        <xdr:cNvPr id="521" name="直線コネクタ 520"/>
        <xdr:cNvCxnSpPr/>
      </xdr:nvCxnSpPr>
      <xdr:spPr>
        <a:xfrm flipV="1">
          <a:off x="14592300" y="669179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33592</xdr:rowOff>
    </xdr:from>
    <xdr:to>
      <xdr:col>76</xdr:col>
      <xdr:colOff>114300</xdr:colOff>
      <xdr:row>39</xdr:row>
      <xdr:rowOff>44450</xdr:rowOff>
    </xdr:to>
    <xdr:cxnSp macro="">
      <xdr:nvCxnSpPr>
        <xdr:cNvPr id="524" name="直線コネクタ 523"/>
        <xdr:cNvCxnSpPr/>
      </xdr:nvCxnSpPr>
      <xdr:spPr>
        <a:xfrm flipV="1">
          <a:off x="13703300" y="672014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128651</xdr:rowOff>
    </xdr:from>
    <xdr:to>
      <xdr:col>71</xdr:col>
      <xdr:colOff>177800</xdr:colOff>
      <xdr:row>39</xdr:row>
      <xdr:rowOff>44450</xdr:rowOff>
    </xdr:to>
    <xdr:cxnSp macro="">
      <xdr:nvCxnSpPr>
        <xdr:cNvPr id="527" name="直線コネクタ 526"/>
        <xdr:cNvCxnSpPr/>
      </xdr:nvCxnSpPr>
      <xdr:spPr>
        <a:xfrm>
          <a:off x="12814300" y="664375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157099</xdr:rowOff>
    </xdr:from>
    <xdr:to>
      <xdr:col>72</xdr:col>
      <xdr:colOff>38100</xdr:colOff>
      <xdr:row>37</xdr:row>
      <xdr:rowOff>87249</xdr:rowOff>
    </xdr:to>
    <xdr:sp macro="" textlink="">
      <xdr:nvSpPr>
        <xdr:cNvPr id="528" name="フローチャート: 判断 527"/>
        <xdr:cNvSpPr/>
      </xdr:nvSpPr>
      <xdr:spPr>
        <a:xfrm>
          <a:off x="13652500" y="632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103776</xdr:rowOff>
    </xdr:from>
    <xdr:ext cx="469744" cy="259045"/>
    <xdr:sp macro="" textlink="">
      <xdr:nvSpPr>
        <xdr:cNvPr id="529" name="テキスト ボックス 528"/>
        <xdr:cNvSpPr txBox="1"/>
      </xdr:nvSpPr>
      <xdr:spPr>
        <a:xfrm>
          <a:off x="13468428" y="610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122542</xdr:rowOff>
    </xdr:from>
    <xdr:to>
      <xdr:col>67</xdr:col>
      <xdr:colOff>101600</xdr:colOff>
      <xdr:row>37</xdr:row>
      <xdr:rowOff>52692</xdr:rowOff>
    </xdr:to>
    <xdr:sp macro="" textlink="">
      <xdr:nvSpPr>
        <xdr:cNvPr id="530" name="フローチャート: 判断 529"/>
        <xdr:cNvSpPr/>
      </xdr:nvSpPr>
      <xdr:spPr>
        <a:xfrm>
          <a:off x="12763500" y="629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69219</xdr:rowOff>
    </xdr:from>
    <xdr:ext cx="534377" cy="259045"/>
    <xdr:sp macro="" textlink="">
      <xdr:nvSpPr>
        <xdr:cNvPr id="531" name="テキスト ボックス 530"/>
        <xdr:cNvSpPr txBox="1"/>
      </xdr:nvSpPr>
      <xdr:spPr>
        <a:xfrm>
          <a:off x="12547111" y="60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138049</xdr:rowOff>
    </xdr:from>
    <xdr:to>
      <xdr:col>85</xdr:col>
      <xdr:colOff>177800</xdr:colOff>
      <xdr:row>39</xdr:row>
      <xdr:rowOff>68199</xdr:rowOff>
    </xdr:to>
    <xdr:sp macro="" textlink="">
      <xdr:nvSpPr>
        <xdr:cNvPr id="537" name="楕円 536"/>
        <xdr:cNvSpPr/>
      </xdr:nvSpPr>
      <xdr:spPr>
        <a:xfrm>
          <a:off x="162687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52976</xdr:rowOff>
    </xdr:from>
    <xdr:ext cx="378565" cy="259045"/>
    <xdr:sp macro="" textlink="">
      <xdr:nvSpPr>
        <xdr:cNvPr id="538" name="災害復旧事業費該当値テキスト"/>
        <xdr:cNvSpPr txBox="1"/>
      </xdr:nvSpPr>
      <xdr:spPr>
        <a:xfrm>
          <a:off x="16370300" y="6568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125895</xdr:rowOff>
    </xdr:from>
    <xdr:to>
      <xdr:col>81</xdr:col>
      <xdr:colOff>101600</xdr:colOff>
      <xdr:row>39</xdr:row>
      <xdr:rowOff>56045</xdr:rowOff>
    </xdr:to>
    <xdr:sp macro="" textlink="">
      <xdr:nvSpPr>
        <xdr:cNvPr id="539" name="楕円 538"/>
        <xdr:cNvSpPr/>
      </xdr:nvSpPr>
      <xdr:spPr>
        <a:xfrm>
          <a:off x="15430500" y="66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47172</xdr:rowOff>
    </xdr:from>
    <xdr:ext cx="469744" cy="259045"/>
    <xdr:sp macro="" textlink="">
      <xdr:nvSpPr>
        <xdr:cNvPr id="540" name="テキスト ボックス 539"/>
        <xdr:cNvSpPr txBox="1"/>
      </xdr:nvSpPr>
      <xdr:spPr>
        <a:xfrm>
          <a:off x="15246428" y="67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154242</xdr:rowOff>
    </xdr:from>
    <xdr:to>
      <xdr:col>76</xdr:col>
      <xdr:colOff>165100</xdr:colOff>
      <xdr:row>39</xdr:row>
      <xdr:rowOff>84392</xdr:rowOff>
    </xdr:to>
    <xdr:sp macro="" textlink="">
      <xdr:nvSpPr>
        <xdr:cNvPr id="541" name="楕円 540"/>
        <xdr:cNvSpPr/>
      </xdr:nvSpPr>
      <xdr:spPr>
        <a:xfrm>
          <a:off x="14541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75519</xdr:rowOff>
    </xdr:from>
    <xdr:ext cx="378565" cy="259045"/>
    <xdr:sp macro="" textlink="">
      <xdr:nvSpPr>
        <xdr:cNvPr id="542" name="テキスト ボックス 541"/>
        <xdr:cNvSpPr txBox="1"/>
      </xdr:nvSpPr>
      <xdr:spPr>
        <a:xfrm>
          <a:off x="14403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77851</xdr:rowOff>
    </xdr:from>
    <xdr:to>
      <xdr:col>67</xdr:col>
      <xdr:colOff>101600</xdr:colOff>
      <xdr:row>39</xdr:row>
      <xdr:rowOff>8001</xdr:rowOff>
    </xdr:to>
    <xdr:sp macro="" textlink="">
      <xdr:nvSpPr>
        <xdr:cNvPr id="545" name="楕円 544"/>
        <xdr:cNvSpPr/>
      </xdr:nvSpPr>
      <xdr:spPr>
        <a:xfrm>
          <a:off x="12763500" y="65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170578</xdr:rowOff>
    </xdr:from>
    <xdr:ext cx="469744" cy="259045"/>
    <xdr:sp macro="" textlink="">
      <xdr:nvSpPr>
        <xdr:cNvPr id="546" name="テキスト ボックス 545"/>
        <xdr:cNvSpPr txBox="1"/>
      </xdr:nvSpPr>
      <xdr:spPr>
        <a:xfrm>
          <a:off x="12579428" y="668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52159</xdr:rowOff>
    </xdr:from>
    <xdr:to>
      <xdr:col>85</xdr:col>
      <xdr:colOff>127000</xdr:colOff>
      <xdr:row>75</xdr:row>
      <xdr:rowOff>69888</xdr:rowOff>
    </xdr:to>
    <xdr:cxnSp macro="">
      <xdr:nvCxnSpPr>
        <xdr:cNvPr id="624" name="直線コネクタ 623"/>
        <xdr:cNvCxnSpPr/>
      </xdr:nvCxnSpPr>
      <xdr:spPr>
        <a:xfrm flipV="1">
          <a:off x="15481300" y="12910909"/>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145902</xdr:rowOff>
    </xdr:from>
    <xdr:ext cx="534377" cy="259045"/>
    <xdr:sp macro="" textlink="">
      <xdr:nvSpPr>
        <xdr:cNvPr id="625" name="公債費平均値テキスト"/>
        <xdr:cNvSpPr txBox="1"/>
      </xdr:nvSpPr>
      <xdr:spPr>
        <a:xfrm>
          <a:off x="16370300" y="12661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69888</xdr:rowOff>
    </xdr:from>
    <xdr:to>
      <xdr:col>81</xdr:col>
      <xdr:colOff>50800</xdr:colOff>
      <xdr:row>75</xdr:row>
      <xdr:rowOff>108700</xdr:rowOff>
    </xdr:to>
    <xdr:cxnSp macro="">
      <xdr:nvCxnSpPr>
        <xdr:cNvPr id="627" name="直線コネクタ 626"/>
        <xdr:cNvCxnSpPr/>
      </xdr:nvCxnSpPr>
      <xdr:spPr>
        <a:xfrm flipV="1">
          <a:off x="14592300" y="12928638"/>
          <a:ext cx="889000" cy="3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83976</xdr:rowOff>
    </xdr:from>
    <xdr:ext cx="534377" cy="259045"/>
    <xdr:sp macro="" textlink="">
      <xdr:nvSpPr>
        <xdr:cNvPr id="629" name="テキスト ボックス 628"/>
        <xdr:cNvSpPr txBox="1"/>
      </xdr:nvSpPr>
      <xdr:spPr>
        <a:xfrm>
          <a:off x="15214111" y="12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108700</xdr:rowOff>
    </xdr:from>
    <xdr:to>
      <xdr:col>76</xdr:col>
      <xdr:colOff>114300</xdr:colOff>
      <xdr:row>75</xdr:row>
      <xdr:rowOff>149327</xdr:rowOff>
    </xdr:to>
    <xdr:cxnSp macro="">
      <xdr:nvCxnSpPr>
        <xdr:cNvPr id="630" name="直線コネクタ 629"/>
        <xdr:cNvCxnSpPr/>
      </xdr:nvCxnSpPr>
      <xdr:spPr>
        <a:xfrm flipV="1">
          <a:off x="13703300" y="12967450"/>
          <a:ext cx="889000" cy="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89819</xdr:rowOff>
    </xdr:from>
    <xdr:ext cx="534377" cy="259045"/>
    <xdr:sp macro="" textlink="">
      <xdr:nvSpPr>
        <xdr:cNvPr id="632" name="テキスト ボックス 631"/>
        <xdr:cNvSpPr txBox="1"/>
      </xdr:nvSpPr>
      <xdr:spPr>
        <a:xfrm>
          <a:off x="14325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149327</xdr:rowOff>
    </xdr:from>
    <xdr:to>
      <xdr:col>71</xdr:col>
      <xdr:colOff>177800</xdr:colOff>
      <xdr:row>76</xdr:row>
      <xdr:rowOff>20865</xdr:rowOff>
    </xdr:to>
    <xdr:cxnSp macro="">
      <xdr:nvCxnSpPr>
        <xdr:cNvPr id="633" name="直線コネクタ 632"/>
        <xdr:cNvCxnSpPr/>
      </xdr:nvCxnSpPr>
      <xdr:spPr>
        <a:xfrm flipV="1">
          <a:off x="12814300" y="130080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126822</xdr:rowOff>
    </xdr:from>
    <xdr:to>
      <xdr:col>72</xdr:col>
      <xdr:colOff>38100</xdr:colOff>
      <xdr:row>74</xdr:row>
      <xdr:rowOff>56972</xdr:rowOff>
    </xdr:to>
    <xdr:sp macro="" textlink="">
      <xdr:nvSpPr>
        <xdr:cNvPr id="634" name="フローチャート: 判断 633"/>
        <xdr:cNvSpPr/>
      </xdr:nvSpPr>
      <xdr:spPr>
        <a:xfrm>
          <a:off x="13652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73499</xdr:rowOff>
    </xdr:from>
    <xdr:ext cx="534377" cy="259045"/>
    <xdr:sp macro="" textlink="">
      <xdr:nvSpPr>
        <xdr:cNvPr id="635" name="テキスト ボックス 634"/>
        <xdr:cNvSpPr txBox="1"/>
      </xdr:nvSpPr>
      <xdr:spPr>
        <a:xfrm>
          <a:off x="13436111" y="124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143802</xdr:rowOff>
    </xdr:from>
    <xdr:to>
      <xdr:col>67</xdr:col>
      <xdr:colOff>101600</xdr:colOff>
      <xdr:row>74</xdr:row>
      <xdr:rowOff>73952</xdr:rowOff>
    </xdr:to>
    <xdr:sp macro="" textlink="">
      <xdr:nvSpPr>
        <xdr:cNvPr id="636" name="フローチャート: 判断 635"/>
        <xdr:cNvSpPr/>
      </xdr:nvSpPr>
      <xdr:spPr>
        <a:xfrm>
          <a:off x="12763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90479</xdr:rowOff>
    </xdr:from>
    <xdr:ext cx="534377" cy="259045"/>
    <xdr:sp macro="" textlink="">
      <xdr:nvSpPr>
        <xdr:cNvPr id="637" name="テキスト ボックス 636"/>
        <xdr:cNvSpPr txBox="1"/>
      </xdr:nvSpPr>
      <xdr:spPr>
        <a:xfrm>
          <a:off x="12547111" y="124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1359</xdr:rowOff>
    </xdr:from>
    <xdr:to>
      <xdr:col>85</xdr:col>
      <xdr:colOff>177800</xdr:colOff>
      <xdr:row>75</xdr:row>
      <xdr:rowOff>102959</xdr:rowOff>
    </xdr:to>
    <xdr:sp macro="" textlink="">
      <xdr:nvSpPr>
        <xdr:cNvPr id="643" name="楕円 642"/>
        <xdr:cNvSpPr/>
      </xdr:nvSpPr>
      <xdr:spPr>
        <a:xfrm>
          <a:off x="16268700" y="128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151236</xdr:rowOff>
    </xdr:from>
    <xdr:ext cx="534377" cy="259045"/>
    <xdr:sp macro="" textlink="">
      <xdr:nvSpPr>
        <xdr:cNvPr id="644" name="公債費該当値テキスト"/>
        <xdr:cNvSpPr txBox="1"/>
      </xdr:nvSpPr>
      <xdr:spPr>
        <a:xfrm>
          <a:off x="16370300" y="1283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19088</xdr:rowOff>
    </xdr:from>
    <xdr:to>
      <xdr:col>81</xdr:col>
      <xdr:colOff>101600</xdr:colOff>
      <xdr:row>75</xdr:row>
      <xdr:rowOff>120688</xdr:rowOff>
    </xdr:to>
    <xdr:sp macro="" textlink="">
      <xdr:nvSpPr>
        <xdr:cNvPr id="645" name="楕円 644"/>
        <xdr:cNvSpPr/>
      </xdr:nvSpPr>
      <xdr:spPr>
        <a:xfrm>
          <a:off x="15430500" y="1287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111816</xdr:rowOff>
    </xdr:from>
    <xdr:ext cx="534377" cy="259045"/>
    <xdr:sp macro="" textlink="">
      <xdr:nvSpPr>
        <xdr:cNvPr id="646" name="テキスト ボックス 645"/>
        <xdr:cNvSpPr txBox="1"/>
      </xdr:nvSpPr>
      <xdr:spPr>
        <a:xfrm>
          <a:off x="15214111" y="1297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57900</xdr:rowOff>
    </xdr:from>
    <xdr:to>
      <xdr:col>76</xdr:col>
      <xdr:colOff>165100</xdr:colOff>
      <xdr:row>75</xdr:row>
      <xdr:rowOff>159500</xdr:rowOff>
    </xdr:to>
    <xdr:sp macro="" textlink="">
      <xdr:nvSpPr>
        <xdr:cNvPr id="647" name="楕円 646"/>
        <xdr:cNvSpPr/>
      </xdr:nvSpPr>
      <xdr:spPr>
        <a:xfrm>
          <a:off x="14541500" y="129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150626</xdr:rowOff>
    </xdr:from>
    <xdr:ext cx="534377" cy="259045"/>
    <xdr:sp macro="" textlink="">
      <xdr:nvSpPr>
        <xdr:cNvPr id="648" name="テキスト ボックス 647"/>
        <xdr:cNvSpPr txBox="1"/>
      </xdr:nvSpPr>
      <xdr:spPr>
        <a:xfrm>
          <a:off x="14325111" y="130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98527</xdr:rowOff>
    </xdr:from>
    <xdr:to>
      <xdr:col>72</xdr:col>
      <xdr:colOff>38100</xdr:colOff>
      <xdr:row>76</xdr:row>
      <xdr:rowOff>28677</xdr:rowOff>
    </xdr:to>
    <xdr:sp macro="" textlink="">
      <xdr:nvSpPr>
        <xdr:cNvPr id="649" name="楕円 648"/>
        <xdr:cNvSpPr/>
      </xdr:nvSpPr>
      <xdr:spPr>
        <a:xfrm>
          <a:off x="13652500" y="1295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19804</xdr:rowOff>
    </xdr:from>
    <xdr:ext cx="534377" cy="259045"/>
    <xdr:sp macro="" textlink="">
      <xdr:nvSpPr>
        <xdr:cNvPr id="650" name="テキスト ボックス 649"/>
        <xdr:cNvSpPr txBox="1"/>
      </xdr:nvSpPr>
      <xdr:spPr>
        <a:xfrm>
          <a:off x="13436111" y="130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141516</xdr:rowOff>
    </xdr:from>
    <xdr:to>
      <xdr:col>67</xdr:col>
      <xdr:colOff>101600</xdr:colOff>
      <xdr:row>76</xdr:row>
      <xdr:rowOff>71667</xdr:rowOff>
    </xdr:to>
    <xdr:sp macro="" textlink="">
      <xdr:nvSpPr>
        <xdr:cNvPr id="651" name="楕円 650"/>
        <xdr:cNvSpPr/>
      </xdr:nvSpPr>
      <xdr:spPr>
        <a:xfrm>
          <a:off x="12763500" y="13000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62792</xdr:rowOff>
    </xdr:from>
    <xdr:ext cx="534377" cy="259045"/>
    <xdr:sp macro="" textlink="">
      <xdr:nvSpPr>
        <xdr:cNvPr id="652" name="テキスト ボックス 651"/>
        <xdr:cNvSpPr txBox="1"/>
      </xdr:nvSpPr>
      <xdr:spPr>
        <a:xfrm>
          <a:off x="12547111" y="130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66196</xdr:rowOff>
    </xdr:from>
    <xdr:to>
      <xdr:col>85</xdr:col>
      <xdr:colOff>127000</xdr:colOff>
      <xdr:row>98</xdr:row>
      <xdr:rowOff>80502</xdr:rowOff>
    </xdr:to>
    <xdr:cxnSp macro="">
      <xdr:nvCxnSpPr>
        <xdr:cNvPr id="679" name="直線コネクタ 678"/>
        <xdr:cNvCxnSpPr/>
      </xdr:nvCxnSpPr>
      <xdr:spPr>
        <a:xfrm flipV="1">
          <a:off x="15481300" y="16868296"/>
          <a:ext cx="8382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14601</xdr:rowOff>
    </xdr:from>
    <xdr:to>
      <xdr:col>81</xdr:col>
      <xdr:colOff>50800</xdr:colOff>
      <xdr:row>98</xdr:row>
      <xdr:rowOff>80502</xdr:rowOff>
    </xdr:to>
    <xdr:cxnSp macro="">
      <xdr:nvCxnSpPr>
        <xdr:cNvPr id="682" name="直線コネクタ 681"/>
        <xdr:cNvCxnSpPr/>
      </xdr:nvCxnSpPr>
      <xdr:spPr>
        <a:xfrm>
          <a:off x="14592300" y="16816701"/>
          <a:ext cx="889000" cy="6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14601</xdr:rowOff>
    </xdr:from>
    <xdr:to>
      <xdr:col>76</xdr:col>
      <xdr:colOff>114300</xdr:colOff>
      <xdr:row>98</xdr:row>
      <xdr:rowOff>117475</xdr:rowOff>
    </xdr:to>
    <xdr:cxnSp macro="">
      <xdr:nvCxnSpPr>
        <xdr:cNvPr id="685" name="直線コネクタ 684"/>
        <xdr:cNvCxnSpPr/>
      </xdr:nvCxnSpPr>
      <xdr:spPr>
        <a:xfrm flipV="1">
          <a:off x="13703300" y="16816701"/>
          <a:ext cx="889000" cy="10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106014</xdr:rowOff>
    </xdr:from>
    <xdr:to>
      <xdr:col>71</xdr:col>
      <xdr:colOff>177800</xdr:colOff>
      <xdr:row>98</xdr:row>
      <xdr:rowOff>117475</xdr:rowOff>
    </xdr:to>
    <xdr:cxnSp macro="">
      <xdr:nvCxnSpPr>
        <xdr:cNvPr id="688" name="直線コネクタ 687"/>
        <xdr:cNvCxnSpPr/>
      </xdr:nvCxnSpPr>
      <xdr:spPr>
        <a:xfrm>
          <a:off x="12814300" y="16908114"/>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115280</xdr:rowOff>
    </xdr:from>
    <xdr:to>
      <xdr:col>72</xdr:col>
      <xdr:colOff>38100</xdr:colOff>
      <xdr:row>98</xdr:row>
      <xdr:rowOff>45430</xdr:rowOff>
    </xdr:to>
    <xdr:sp macro="" textlink="">
      <xdr:nvSpPr>
        <xdr:cNvPr id="689" name="フローチャート: 判断 688"/>
        <xdr:cNvSpPr/>
      </xdr:nvSpPr>
      <xdr:spPr>
        <a:xfrm>
          <a:off x="13652500" y="1674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61957</xdr:rowOff>
    </xdr:from>
    <xdr:ext cx="534377" cy="259045"/>
    <xdr:sp macro="" textlink="">
      <xdr:nvSpPr>
        <xdr:cNvPr id="690" name="テキスト ボックス 689"/>
        <xdr:cNvSpPr txBox="1"/>
      </xdr:nvSpPr>
      <xdr:spPr>
        <a:xfrm>
          <a:off x="13436111" y="1652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143704</xdr:rowOff>
    </xdr:from>
    <xdr:to>
      <xdr:col>67</xdr:col>
      <xdr:colOff>101600</xdr:colOff>
      <xdr:row>98</xdr:row>
      <xdr:rowOff>73854</xdr:rowOff>
    </xdr:to>
    <xdr:sp macro="" textlink="">
      <xdr:nvSpPr>
        <xdr:cNvPr id="691" name="フローチャート: 判断 690"/>
        <xdr:cNvSpPr/>
      </xdr:nvSpPr>
      <xdr:spPr>
        <a:xfrm>
          <a:off x="127635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90381</xdr:rowOff>
    </xdr:from>
    <xdr:ext cx="534377" cy="259045"/>
    <xdr:sp macro="" textlink="">
      <xdr:nvSpPr>
        <xdr:cNvPr id="692" name="テキスト ボックス 691"/>
        <xdr:cNvSpPr txBox="1"/>
      </xdr:nvSpPr>
      <xdr:spPr>
        <a:xfrm>
          <a:off x="12547111" y="1654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15396</xdr:rowOff>
    </xdr:from>
    <xdr:to>
      <xdr:col>85</xdr:col>
      <xdr:colOff>177800</xdr:colOff>
      <xdr:row>98</xdr:row>
      <xdr:rowOff>116996</xdr:rowOff>
    </xdr:to>
    <xdr:sp macro="" textlink="">
      <xdr:nvSpPr>
        <xdr:cNvPr id="698" name="楕円 697"/>
        <xdr:cNvSpPr/>
      </xdr:nvSpPr>
      <xdr:spPr>
        <a:xfrm>
          <a:off x="16268700" y="168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120550</xdr:rowOff>
    </xdr:from>
    <xdr:ext cx="534377" cy="259045"/>
    <xdr:sp macro="" textlink="">
      <xdr:nvSpPr>
        <xdr:cNvPr id="699" name="積立金該当値テキスト"/>
        <xdr:cNvSpPr txBox="1"/>
      </xdr:nvSpPr>
      <xdr:spPr>
        <a:xfrm>
          <a:off x="16370300" y="167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29702</xdr:rowOff>
    </xdr:from>
    <xdr:to>
      <xdr:col>81</xdr:col>
      <xdr:colOff>101600</xdr:colOff>
      <xdr:row>98</xdr:row>
      <xdr:rowOff>131302</xdr:rowOff>
    </xdr:to>
    <xdr:sp macro="" textlink="">
      <xdr:nvSpPr>
        <xdr:cNvPr id="700" name="楕円 699"/>
        <xdr:cNvSpPr/>
      </xdr:nvSpPr>
      <xdr:spPr>
        <a:xfrm>
          <a:off x="15430500" y="1683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122429</xdr:rowOff>
    </xdr:from>
    <xdr:ext cx="534377" cy="259045"/>
    <xdr:sp macro="" textlink="">
      <xdr:nvSpPr>
        <xdr:cNvPr id="701" name="テキスト ボックス 700"/>
        <xdr:cNvSpPr txBox="1"/>
      </xdr:nvSpPr>
      <xdr:spPr>
        <a:xfrm>
          <a:off x="15214111" y="1692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135251</xdr:rowOff>
    </xdr:from>
    <xdr:to>
      <xdr:col>76</xdr:col>
      <xdr:colOff>165100</xdr:colOff>
      <xdr:row>98</xdr:row>
      <xdr:rowOff>65401</xdr:rowOff>
    </xdr:to>
    <xdr:sp macro="" textlink="">
      <xdr:nvSpPr>
        <xdr:cNvPr id="702" name="楕円 701"/>
        <xdr:cNvSpPr/>
      </xdr:nvSpPr>
      <xdr:spPr>
        <a:xfrm>
          <a:off x="14541500" y="167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56528</xdr:rowOff>
    </xdr:from>
    <xdr:ext cx="534377" cy="259045"/>
    <xdr:sp macro="" textlink="">
      <xdr:nvSpPr>
        <xdr:cNvPr id="703" name="テキスト ボックス 702"/>
        <xdr:cNvSpPr txBox="1"/>
      </xdr:nvSpPr>
      <xdr:spPr>
        <a:xfrm>
          <a:off x="14325111" y="1685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66675</xdr:rowOff>
    </xdr:from>
    <xdr:to>
      <xdr:col>72</xdr:col>
      <xdr:colOff>38100</xdr:colOff>
      <xdr:row>98</xdr:row>
      <xdr:rowOff>168275</xdr:rowOff>
    </xdr:to>
    <xdr:sp macro="" textlink="">
      <xdr:nvSpPr>
        <xdr:cNvPr id="704" name="楕円 703"/>
        <xdr:cNvSpPr/>
      </xdr:nvSpPr>
      <xdr:spPr>
        <a:xfrm>
          <a:off x="13652500" y="168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159402</xdr:rowOff>
    </xdr:from>
    <xdr:ext cx="469744" cy="259045"/>
    <xdr:sp macro="" textlink="">
      <xdr:nvSpPr>
        <xdr:cNvPr id="705" name="テキスト ボックス 704"/>
        <xdr:cNvSpPr txBox="1"/>
      </xdr:nvSpPr>
      <xdr:spPr>
        <a:xfrm>
          <a:off x="13468428" y="1696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55214</xdr:rowOff>
    </xdr:from>
    <xdr:to>
      <xdr:col>67</xdr:col>
      <xdr:colOff>101600</xdr:colOff>
      <xdr:row>98</xdr:row>
      <xdr:rowOff>156814</xdr:rowOff>
    </xdr:to>
    <xdr:sp macro="" textlink="">
      <xdr:nvSpPr>
        <xdr:cNvPr id="706" name="楕円 705"/>
        <xdr:cNvSpPr/>
      </xdr:nvSpPr>
      <xdr:spPr>
        <a:xfrm>
          <a:off x="12763500" y="1685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147941</xdr:rowOff>
    </xdr:from>
    <xdr:ext cx="469744" cy="259045"/>
    <xdr:sp macro="" textlink="">
      <xdr:nvSpPr>
        <xdr:cNvPr id="707" name="テキスト ボックス 706"/>
        <xdr:cNvSpPr txBox="1"/>
      </xdr:nvSpPr>
      <xdr:spPr>
        <a:xfrm>
          <a:off x="12579428" y="169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57599</xdr:rowOff>
    </xdr:from>
    <xdr:ext cx="469744" cy="259045"/>
    <xdr:sp macro="" textlink="">
      <xdr:nvSpPr>
        <xdr:cNvPr id="739" name="投資及び出資金平均値テキスト"/>
        <xdr:cNvSpPr txBox="1"/>
      </xdr:nvSpPr>
      <xdr:spPr>
        <a:xfrm>
          <a:off x="22212300" y="6401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154972</xdr:rowOff>
    </xdr:from>
    <xdr:ext cx="469744" cy="259045"/>
    <xdr:sp macro="" textlink="">
      <xdr:nvSpPr>
        <xdr:cNvPr id="743" name="テキスト ボックス 742"/>
        <xdr:cNvSpPr txBox="1"/>
      </xdr:nvSpPr>
      <xdr:spPr>
        <a:xfrm>
          <a:off x="21088428" y="63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171365</xdr:rowOff>
    </xdr:from>
    <xdr:ext cx="469744" cy="259045"/>
    <xdr:sp macro="" textlink="">
      <xdr:nvSpPr>
        <xdr:cNvPr id="746" name="テキスト ボックス 745"/>
        <xdr:cNvSpPr txBox="1"/>
      </xdr:nvSpPr>
      <xdr:spPr>
        <a:xfrm>
          <a:off x="20199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91708</xdr:rowOff>
    </xdr:from>
    <xdr:to>
      <xdr:col>102</xdr:col>
      <xdr:colOff>165100</xdr:colOff>
      <xdr:row>39</xdr:row>
      <xdr:rowOff>21858</xdr:rowOff>
    </xdr:to>
    <xdr:sp macro="" textlink="">
      <xdr:nvSpPr>
        <xdr:cNvPr id="748" name="フローチャート: 判断 747"/>
        <xdr:cNvSpPr/>
      </xdr:nvSpPr>
      <xdr:spPr>
        <a:xfrm>
          <a:off x="19494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38385</xdr:rowOff>
    </xdr:from>
    <xdr:ext cx="469744" cy="259045"/>
    <xdr:sp macro="" textlink="">
      <xdr:nvSpPr>
        <xdr:cNvPr id="749" name="テキスト ボックス 748"/>
        <xdr:cNvSpPr txBox="1"/>
      </xdr:nvSpPr>
      <xdr:spPr>
        <a:xfrm>
          <a:off x="19310428" y="638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136743</xdr:rowOff>
    </xdr:from>
    <xdr:to>
      <xdr:col>98</xdr:col>
      <xdr:colOff>38100</xdr:colOff>
      <xdr:row>39</xdr:row>
      <xdr:rowOff>66893</xdr:rowOff>
    </xdr:to>
    <xdr:sp macro="" textlink="">
      <xdr:nvSpPr>
        <xdr:cNvPr id="750" name="フローチャート: 判断 749"/>
        <xdr:cNvSpPr/>
      </xdr:nvSpPr>
      <xdr:spPr>
        <a:xfrm>
          <a:off x="18605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83420</xdr:rowOff>
    </xdr:from>
    <xdr:ext cx="469744" cy="259045"/>
    <xdr:sp macro="" textlink="">
      <xdr:nvSpPr>
        <xdr:cNvPr id="751" name="テキスト ボックス 750"/>
        <xdr:cNvSpPr txBox="1"/>
      </xdr:nvSpPr>
      <xdr:spPr>
        <a:xfrm>
          <a:off x="18421428" y="642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17970</xdr:rowOff>
    </xdr:from>
    <xdr:to>
      <xdr:col>116</xdr:col>
      <xdr:colOff>63500</xdr:colOff>
      <xdr:row>59</xdr:row>
      <xdr:rowOff>17970</xdr:rowOff>
    </xdr:to>
    <xdr:cxnSp macro="">
      <xdr:nvCxnSpPr>
        <xdr:cNvPr id="795" name="直線コネクタ 794"/>
        <xdr:cNvCxnSpPr/>
      </xdr:nvCxnSpPr>
      <xdr:spPr>
        <a:xfrm>
          <a:off x="21323300" y="10133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146486</xdr:rowOff>
    </xdr:from>
    <xdr:ext cx="469744" cy="259045"/>
    <xdr:sp macro="" textlink="">
      <xdr:nvSpPr>
        <xdr:cNvPr id="796" name="貸付金平均値テキスト"/>
        <xdr:cNvSpPr txBox="1"/>
      </xdr:nvSpPr>
      <xdr:spPr>
        <a:xfrm>
          <a:off x="22212300" y="9747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17970</xdr:rowOff>
    </xdr:from>
    <xdr:to>
      <xdr:col>111</xdr:col>
      <xdr:colOff>177800</xdr:colOff>
      <xdr:row>59</xdr:row>
      <xdr:rowOff>18123</xdr:rowOff>
    </xdr:to>
    <xdr:cxnSp macro="">
      <xdr:nvCxnSpPr>
        <xdr:cNvPr id="798" name="直線コネクタ 797"/>
        <xdr:cNvCxnSpPr/>
      </xdr:nvCxnSpPr>
      <xdr:spPr>
        <a:xfrm flipV="1">
          <a:off x="20434300" y="10133520"/>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84917</xdr:rowOff>
    </xdr:from>
    <xdr:ext cx="469744" cy="259045"/>
    <xdr:sp macro="" textlink="">
      <xdr:nvSpPr>
        <xdr:cNvPr id="800" name="テキスト ボックス 799"/>
        <xdr:cNvSpPr txBox="1"/>
      </xdr:nvSpPr>
      <xdr:spPr>
        <a:xfrm>
          <a:off x="21088428" y="968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18123</xdr:rowOff>
    </xdr:from>
    <xdr:to>
      <xdr:col>107</xdr:col>
      <xdr:colOff>50800</xdr:colOff>
      <xdr:row>59</xdr:row>
      <xdr:rowOff>18504</xdr:rowOff>
    </xdr:to>
    <xdr:cxnSp macro="">
      <xdr:nvCxnSpPr>
        <xdr:cNvPr id="801" name="直線コネクタ 800"/>
        <xdr:cNvCxnSpPr/>
      </xdr:nvCxnSpPr>
      <xdr:spPr>
        <a:xfrm flipV="1">
          <a:off x="19545300" y="1013367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52988</xdr:rowOff>
    </xdr:from>
    <xdr:ext cx="469744" cy="259045"/>
    <xdr:sp macro="" textlink="">
      <xdr:nvSpPr>
        <xdr:cNvPr id="803" name="テキスト ボックス 802"/>
        <xdr:cNvSpPr txBox="1"/>
      </xdr:nvSpPr>
      <xdr:spPr>
        <a:xfrm>
          <a:off x="20199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18504</xdr:rowOff>
    </xdr:from>
    <xdr:to>
      <xdr:col>102</xdr:col>
      <xdr:colOff>114300</xdr:colOff>
      <xdr:row>59</xdr:row>
      <xdr:rowOff>18809</xdr:rowOff>
    </xdr:to>
    <xdr:cxnSp macro="">
      <xdr:nvCxnSpPr>
        <xdr:cNvPr id="804" name="直線コネクタ 803"/>
        <xdr:cNvCxnSpPr/>
      </xdr:nvCxnSpPr>
      <xdr:spPr>
        <a:xfrm flipV="1">
          <a:off x="18656300" y="1013405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96977</xdr:rowOff>
    </xdr:from>
    <xdr:to>
      <xdr:col>102</xdr:col>
      <xdr:colOff>165100</xdr:colOff>
      <xdr:row>58</xdr:row>
      <xdr:rowOff>27127</xdr:rowOff>
    </xdr:to>
    <xdr:sp macro="" textlink="">
      <xdr:nvSpPr>
        <xdr:cNvPr id="805" name="フローチャート: 判断 804"/>
        <xdr:cNvSpPr/>
      </xdr:nvSpPr>
      <xdr:spPr>
        <a:xfrm>
          <a:off x="19494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43654</xdr:rowOff>
    </xdr:from>
    <xdr:ext cx="469744" cy="259045"/>
    <xdr:sp macro="" textlink="">
      <xdr:nvSpPr>
        <xdr:cNvPr id="806" name="テキスト ボックス 805"/>
        <xdr:cNvSpPr txBox="1"/>
      </xdr:nvSpPr>
      <xdr:spPr>
        <a:xfrm>
          <a:off x="19310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127953</xdr:rowOff>
    </xdr:from>
    <xdr:to>
      <xdr:col>98</xdr:col>
      <xdr:colOff>38100</xdr:colOff>
      <xdr:row>58</xdr:row>
      <xdr:rowOff>58103</xdr:rowOff>
    </xdr:to>
    <xdr:sp macro="" textlink="">
      <xdr:nvSpPr>
        <xdr:cNvPr id="807" name="フローチャート: 判断 806"/>
        <xdr:cNvSpPr/>
      </xdr:nvSpPr>
      <xdr:spPr>
        <a:xfrm>
          <a:off x="18605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74630</xdr:rowOff>
    </xdr:from>
    <xdr:ext cx="469744" cy="259045"/>
    <xdr:sp macro="" textlink="">
      <xdr:nvSpPr>
        <xdr:cNvPr id="808" name="テキスト ボックス 807"/>
        <xdr:cNvSpPr txBox="1"/>
      </xdr:nvSpPr>
      <xdr:spPr>
        <a:xfrm>
          <a:off x="18421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138620</xdr:rowOff>
    </xdr:from>
    <xdr:to>
      <xdr:col>116</xdr:col>
      <xdr:colOff>114300</xdr:colOff>
      <xdr:row>59</xdr:row>
      <xdr:rowOff>68770</xdr:rowOff>
    </xdr:to>
    <xdr:sp macro="" textlink="">
      <xdr:nvSpPr>
        <xdr:cNvPr id="814" name="楕円 813"/>
        <xdr:cNvSpPr/>
      </xdr:nvSpPr>
      <xdr:spPr>
        <a:xfrm>
          <a:off x="221107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53547</xdr:rowOff>
    </xdr:from>
    <xdr:ext cx="378565" cy="259045"/>
    <xdr:sp macro="" textlink="">
      <xdr:nvSpPr>
        <xdr:cNvPr id="815" name="貸付金該当値テキスト"/>
        <xdr:cNvSpPr txBox="1"/>
      </xdr:nvSpPr>
      <xdr:spPr>
        <a:xfrm>
          <a:off x="22212300" y="999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138620</xdr:rowOff>
    </xdr:from>
    <xdr:to>
      <xdr:col>112</xdr:col>
      <xdr:colOff>38100</xdr:colOff>
      <xdr:row>59</xdr:row>
      <xdr:rowOff>68770</xdr:rowOff>
    </xdr:to>
    <xdr:sp macro="" textlink="">
      <xdr:nvSpPr>
        <xdr:cNvPr id="816" name="楕円 815"/>
        <xdr:cNvSpPr/>
      </xdr:nvSpPr>
      <xdr:spPr>
        <a:xfrm>
          <a:off x="21272500" y="1008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59897</xdr:rowOff>
    </xdr:from>
    <xdr:ext cx="378565" cy="259045"/>
    <xdr:sp macro="" textlink="">
      <xdr:nvSpPr>
        <xdr:cNvPr id="817" name="テキスト ボックス 816"/>
        <xdr:cNvSpPr txBox="1"/>
      </xdr:nvSpPr>
      <xdr:spPr>
        <a:xfrm>
          <a:off x="21134017" y="1017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138773</xdr:rowOff>
    </xdr:from>
    <xdr:to>
      <xdr:col>107</xdr:col>
      <xdr:colOff>101600</xdr:colOff>
      <xdr:row>59</xdr:row>
      <xdr:rowOff>68923</xdr:rowOff>
    </xdr:to>
    <xdr:sp macro="" textlink="">
      <xdr:nvSpPr>
        <xdr:cNvPr id="818" name="楕円 817"/>
        <xdr:cNvSpPr/>
      </xdr:nvSpPr>
      <xdr:spPr>
        <a:xfrm>
          <a:off x="20383500" y="100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60050</xdr:rowOff>
    </xdr:from>
    <xdr:ext cx="378565" cy="259045"/>
    <xdr:sp macro="" textlink="">
      <xdr:nvSpPr>
        <xdr:cNvPr id="819" name="テキスト ボックス 818"/>
        <xdr:cNvSpPr txBox="1"/>
      </xdr:nvSpPr>
      <xdr:spPr>
        <a:xfrm>
          <a:off x="20245017" y="10175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139154</xdr:rowOff>
    </xdr:from>
    <xdr:to>
      <xdr:col>102</xdr:col>
      <xdr:colOff>165100</xdr:colOff>
      <xdr:row>59</xdr:row>
      <xdr:rowOff>69304</xdr:rowOff>
    </xdr:to>
    <xdr:sp macro="" textlink="">
      <xdr:nvSpPr>
        <xdr:cNvPr id="820" name="楕円 819"/>
        <xdr:cNvSpPr/>
      </xdr:nvSpPr>
      <xdr:spPr>
        <a:xfrm>
          <a:off x="19494500" y="100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60431</xdr:rowOff>
    </xdr:from>
    <xdr:ext cx="378565" cy="259045"/>
    <xdr:sp macro="" textlink="">
      <xdr:nvSpPr>
        <xdr:cNvPr id="821" name="テキスト ボックス 820"/>
        <xdr:cNvSpPr txBox="1"/>
      </xdr:nvSpPr>
      <xdr:spPr>
        <a:xfrm>
          <a:off x="19356017" y="1017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139459</xdr:rowOff>
    </xdr:from>
    <xdr:to>
      <xdr:col>98</xdr:col>
      <xdr:colOff>38100</xdr:colOff>
      <xdr:row>59</xdr:row>
      <xdr:rowOff>69609</xdr:rowOff>
    </xdr:to>
    <xdr:sp macro="" textlink="">
      <xdr:nvSpPr>
        <xdr:cNvPr id="822" name="楕円 821"/>
        <xdr:cNvSpPr/>
      </xdr:nvSpPr>
      <xdr:spPr>
        <a:xfrm>
          <a:off x="18605500" y="100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60736</xdr:rowOff>
    </xdr:from>
    <xdr:ext cx="378565" cy="259045"/>
    <xdr:sp macro="" textlink="">
      <xdr:nvSpPr>
        <xdr:cNvPr id="823" name="テキスト ボックス 822"/>
        <xdr:cNvSpPr txBox="1"/>
      </xdr:nvSpPr>
      <xdr:spPr>
        <a:xfrm>
          <a:off x="18467017" y="10176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140671</xdr:rowOff>
    </xdr:from>
    <xdr:to>
      <xdr:col>116</xdr:col>
      <xdr:colOff>63500</xdr:colOff>
      <xdr:row>74</xdr:row>
      <xdr:rowOff>142463</xdr:rowOff>
    </xdr:to>
    <xdr:cxnSp macro="">
      <xdr:nvCxnSpPr>
        <xdr:cNvPr id="853" name="直線コネクタ 852"/>
        <xdr:cNvCxnSpPr/>
      </xdr:nvCxnSpPr>
      <xdr:spPr>
        <a:xfrm>
          <a:off x="21323300" y="12656521"/>
          <a:ext cx="838200" cy="17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140671</xdr:rowOff>
    </xdr:from>
    <xdr:to>
      <xdr:col>111</xdr:col>
      <xdr:colOff>177800</xdr:colOff>
      <xdr:row>75</xdr:row>
      <xdr:rowOff>69520</xdr:rowOff>
    </xdr:to>
    <xdr:cxnSp macro="">
      <xdr:nvCxnSpPr>
        <xdr:cNvPr id="856" name="直線コネクタ 855"/>
        <xdr:cNvCxnSpPr/>
      </xdr:nvCxnSpPr>
      <xdr:spPr>
        <a:xfrm flipV="1">
          <a:off x="20434300" y="12656521"/>
          <a:ext cx="889000" cy="27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130613</xdr:rowOff>
    </xdr:from>
    <xdr:to>
      <xdr:col>107</xdr:col>
      <xdr:colOff>50800</xdr:colOff>
      <xdr:row>75</xdr:row>
      <xdr:rowOff>69520</xdr:rowOff>
    </xdr:to>
    <xdr:cxnSp macro="">
      <xdr:nvCxnSpPr>
        <xdr:cNvPr id="859" name="直線コネクタ 858"/>
        <xdr:cNvCxnSpPr/>
      </xdr:nvCxnSpPr>
      <xdr:spPr>
        <a:xfrm>
          <a:off x="19545300" y="12817913"/>
          <a:ext cx="889000" cy="11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130613</xdr:rowOff>
    </xdr:from>
    <xdr:to>
      <xdr:col>102</xdr:col>
      <xdr:colOff>114300</xdr:colOff>
      <xdr:row>75</xdr:row>
      <xdr:rowOff>57804</xdr:rowOff>
    </xdr:to>
    <xdr:cxnSp macro="">
      <xdr:nvCxnSpPr>
        <xdr:cNvPr id="862" name="直線コネクタ 861"/>
        <xdr:cNvCxnSpPr/>
      </xdr:nvCxnSpPr>
      <xdr:spPr>
        <a:xfrm flipV="1">
          <a:off x="18656300" y="12817913"/>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45238</xdr:rowOff>
    </xdr:from>
    <xdr:to>
      <xdr:col>102</xdr:col>
      <xdr:colOff>165100</xdr:colOff>
      <xdr:row>75</xdr:row>
      <xdr:rowOff>146838</xdr:rowOff>
    </xdr:to>
    <xdr:sp macro="" textlink="">
      <xdr:nvSpPr>
        <xdr:cNvPr id="863" name="フローチャート: 判断 862"/>
        <xdr:cNvSpPr/>
      </xdr:nvSpPr>
      <xdr:spPr>
        <a:xfrm>
          <a:off x="19494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137965</xdr:rowOff>
    </xdr:from>
    <xdr:ext cx="534377" cy="259045"/>
    <xdr:sp macro="" textlink="">
      <xdr:nvSpPr>
        <xdr:cNvPr id="864" name="テキスト ボックス 863"/>
        <xdr:cNvSpPr txBox="1"/>
      </xdr:nvSpPr>
      <xdr:spPr>
        <a:xfrm>
          <a:off x="19278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71793</xdr:rowOff>
    </xdr:from>
    <xdr:to>
      <xdr:col>98</xdr:col>
      <xdr:colOff>38100</xdr:colOff>
      <xdr:row>75</xdr:row>
      <xdr:rowOff>1943</xdr:rowOff>
    </xdr:to>
    <xdr:sp macro="" textlink="">
      <xdr:nvSpPr>
        <xdr:cNvPr id="865" name="フローチャート: 判断 864"/>
        <xdr:cNvSpPr/>
      </xdr:nvSpPr>
      <xdr:spPr>
        <a:xfrm>
          <a:off x="18605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18470</xdr:rowOff>
    </xdr:from>
    <xdr:ext cx="534377" cy="259045"/>
    <xdr:sp macro="" textlink="">
      <xdr:nvSpPr>
        <xdr:cNvPr id="866" name="テキスト ボックス 865"/>
        <xdr:cNvSpPr txBox="1"/>
      </xdr:nvSpPr>
      <xdr:spPr>
        <a:xfrm>
          <a:off x="18389111" y="1253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91663</xdr:rowOff>
    </xdr:from>
    <xdr:to>
      <xdr:col>116</xdr:col>
      <xdr:colOff>114300</xdr:colOff>
      <xdr:row>75</xdr:row>
      <xdr:rowOff>21813</xdr:rowOff>
    </xdr:to>
    <xdr:sp macro="" textlink="">
      <xdr:nvSpPr>
        <xdr:cNvPr id="872" name="楕円 871"/>
        <xdr:cNvSpPr/>
      </xdr:nvSpPr>
      <xdr:spPr>
        <a:xfrm>
          <a:off x="22110700" y="1277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114540</xdr:rowOff>
    </xdr:from>
    <xdr:ext cx="534377" cy="259045"/>
    <xdr:sp macro="" textlink="">
      <xdr:nvSpPr>
        <xdr:cNvPr id="873" name="繰出金該当値テキスト"/>
        <xdr:cNvSpPr txBox="1"/>
      </xdr:nvSpPr>
      <xdr:spPr>
        <a:xfrm>
          <a:off x="22212300" y="126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89871</xdr:rowOff>
    </xdr:from>
    <xdr:to>
      <xdr:col>112</xdr:col>
      <xdr:colOff>38100</xdr:colOff>
      <xdr:row>74</xdr:row>
      <xdr:rowOff>20021</xdr:rowOff>
    </xdr:to>
    <xdr:sp macro="" textlink="">
      <xdr:nvSpPr>
        <xdr:cNvPr id="874" name="楕円 873"/>
        <xdr:cNvSpPr/>
      </xdr:nvSpPr>
      <xdr:spPr>
        <a:xfrm>
          <a:off x="21272500" y="126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36548</xdr:rowOff>
    </xdr:from>
    <xdr:ext cx="534377" cy="259045"/>
    <xdr:sp macro="" textlink="">
      <xdr:nvSpPr>
        <xdr:cNvPr id="875" name="テキスト ボックス 874"/>
        <xdr:cNvSpPr txBox="1"/>
      </xdr:nvSpPr>
      <xdr:spPr>
        <a:xfrm>
          <a:off x="21056111" y="123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18720</xdr:rowOff>
    </xdr:from>
    <xdr:to>
      <xdr:col>107</xdr:col>
      <xdr:colOff>101600</xdr:colOff>
      <xdr:row>75</xdr:row>
      <xdr:rowOff>120320</xdr:rowOff>
    </xdr:to>
    <xdr:sp macro="" textlink="">
      <xdr:nvSpPr>
        <xdr:cNvPr id="876" name="楕円 875"/>
        <xdr:cNvSpPr/>
      </xdr:nvSpPr>
      <xdr:spPr>
        <a:xfrm>
          <a:off x="20383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136847</xdr:rowOff>
    </xdr:from>
    <xdr:ext cx="534377" cy="259045"/>
    <xdr:sp macro="" textlink="">
      <xdr:nvSpPr>
        <xdr:cNvPr id="877" name="テキスト ボックス 876"/>
        <xdr:cNvSpPr txBox="1"/>
      </xdr:nvSpPr>
      <xdr:spPr>
        <a:xfrm>
          <a:off x="20167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79813</xdr:rowOff>
    </xdr:from>
    <xdr:to>
      <xdr:col>102</xdr:col>
      <xdr:colOff>165100</xdr:colOff>
      <xdr:row>75</xdr:row>
      <xdr:rowOff>9963</xdr:rowOff>
    </xdr:to>
    <xdr:sp macro="" textlink="">
      <xdr:nvSpPr>
        <xdr:cNvPr id="878" name="楕円 877"/>
        <xdr:cNvSpPr/>
      </xdr:nvSpPr>
      <xdr:spPr>
        <a:xfrm>
          <a:off x="19494500" y="127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26490</xdr:rowOff>
    </xdr:from>
    <xdr:ext cx="534377" cy="259045"/>
    <xdr:sp macro="" textlink="">
      <xdr:nvSpPr>
        <xdr:cNvPr id="879" name="テキスト ボックス 878"/>
        <xdr:cNvSpPr txBox="1"/>
      </xdr:nvSpPr>
      <xdr:spPr>
        <a:xfrm>
          <a:off x="19278111" y="125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7004</xdr:rowOff>
    </xdr:from>
    <xdr:to>
      <xdr:col>98</xdr:col>
      <xdr:colOff>38100</xdr:colOff>
      <xdr:row>75</xdr:row>
      <xdr:rowOff>108604</xdr:rowOff>
    </xdr:to>
    <xdr:sp macro="" textlink="">
      <xdr:nvSpPr>
        <xdr:cNvPr id="880" name="楕円 879"/>
        <xdr:cNvSpPr/>
      </xdr:nvSpPr>
      <xdr:spPr>
        <a:xfrm>
          <a:off x="18605500" y="1286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99731</xdr:rowOff>
    </xdr:from>
    <xdr:ext cx="534377" cy="259045"/>
    <xdr:sp macro="" textlink="">
      <xdr:nvSpPr>
        <xdr:cNvPr id="881" name="テキスト ボックス 880"/>
        <xdr:cNvSpPr txBox="1"/>
      </xdr:nvSpPr>
      <xdr:spPr>
        <a:xfrm>
          <a:off x="18389111" y="1295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54611</xdr:rowOff>
    </xdr:from>
    <xdr:to>
      <xdr:col>102</xdr:col>
      <xdr:colOff>165100</xdr:colOff>
      <xdr:row>91</xdr:row>
      <xdr:rowOff>156211</xdr:rowOff>
    </xdr:to>
    <xdr:sp macro="" textlink="">
      <xdr:nvSpPr>
        <xdr:cNvPr id="918" name="フローチャート: 判断 917"/>
        <xdr:cNvSpPr/>
      </xdr:nvSpPr>
      <xdr:spPr>
        <a:xfrm>
          <a:off x="19494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90</xdr:row>
      <xdr:rowOff>1288</xdr:rowOff>
    </xdr:from>
    <xdr:ext cx="313932" cy="259045"/>
    <xdr:sp macro="" textlink="">
      <xdr:nvSpPr>
        <xdr:cNvPr id="919" name="テキスト ボックス 918"/>
        <xdr:cNvSpPr txBox="1"/>
      </xdr:nvSpPr>
      <xdr:spPr>
        <a:xfrm>
          <a:off x="19388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168911</xdr:rowOff>
    </xdr:from>
    <xdr:to>
      <xdr:col>98</xdr:col>
      <xdr:colOff>38100</xdr:colOff>
      <xdr:row>90</xdr:row>
      <xdr:rowOff>99061</xdr:rowOff>
    </xdr:to>
    <xdr:sp macro="" textlink="">
      <xdr:nvSpPr>
        <xdr:cNvPr id="920" name="フローチャート: 判断 919"/>
        <xdr:cNvSpPr/>
      </xdr:nvSpPr>
      <xdr:spPr>
        <a:xfrm>
          <a:off x="18605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115588</xdr:rowOff>
    </xdr:from>
    <xdr:ext cx="313932" cy="259045"/>
    <xdr:sp macro="" textlink="">
      <xdr:nvSpPr>
        <xdr:cNvPr id="921" name="テキスト ボックス 920"/>
        <xdr:cNvSpPr txBox="1"/>
      </xdr:nvSpPr>
      <xdr:spPr>
        <a:xfrm>
          <a:off x="18499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4" name="テキスト ボックス 93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　２３，３９３百万円（</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５決算）、住民一人当たりのコストは　７０６，５３５円（対前年：５８，９３９円増）となっている。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事業の緊急性や必要性、地方債の発行の可否、国県支出金の有無など総合的に判断し抑制してきた普通建設事業費は、新庁舎整備事業や弾正幼児園整備事業終了年度による歳出額の増や消防署整備事業の増により、令和７年度までは増額し続けることが見込まれている。また、臨時財政対策債の償還額の増加や、普通建設事業費の増額に伴う地方債発行額の増加により、公債費は、今後しばらく増加傾向とな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物件費については、前年度から４，１３０円の増額となり、歳出全体の１５．０％と高い割合を占めている。市域が南北に長い地理的要因により各種公共施設の統廃合が進まない状況に物価の高騰も加わり、施設の維持管理経費が減少せず、また、正職員数削減の一方で、行政サービス維持のため、委託件数の増へシフト（人件費から物件費へシフト）、雇用確保から会計年度任用職員や再任用職員の採用増から、類似団体平均と比較して高くなっている。今後は事務事業評価の結果を踏まえ抜本的な事業のあり方等を検証し、公共施設再配置計画に基づく既存施設の統廃合等を断行するなど、物件費の縮減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岐阜県本巣市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33,109
32,288
374.65
24,142,809
23,392,683
431,727
11,355,704
23,468,791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75692</xdr:rowOff>
    </xdr:from>
    <xdr:to>
      <xdr:col>24</xdr:col>
      <xdr:colOff>63500</xdr:colOff>
      <xdr:row>36</xdr:row>
      <xdr:rowOff>81788</xdr:rowOff>
    </xdr:to>
    <xdr:cxnSp macro="">
      <xdr:nvCxnSpPr>
        <xdr:cNvPr id="61" name="直線コネクタ 60"/>
        <xdr:cNvCxnSpPr/>
      </xdr:nvCxnSpPr>
      <xdr:spPr>
        <a:xfrm>
          <a:off x="3797300" y="624789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36</xdr:row>
      <xdr:rowOff>75692</xdr:rowOff>
    </xdr:to>
    <xdr:cxnSp macro="">
      <xdr:nvCxnSpPr>
        <xdr:cNvPr id="64" name="直線コネクタ 63"/>
        <xdr:cNvCxnSpPr/>
      </xdr:nvCxnSpPr>
      <xdr:spPr>
        <a:xfrm>
          <a:off x="2908300" y="62387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53975</xdr:rowOff>
    </xdr:from>
    <xdr:to>
      <xdr:col>15</xdr:col>
      <xdr:colOff>50800</xdr:colOff>
      <xdr:row>36</xdr:row>
      <xdr:rowOff>66548</xdr:rowOff>
    </xdr:to>
    <xdr:cxnSp macro="">
      <xdr:nvCxnSpPr>
        <xdr:cNvPr id="67" name="直線コネクタ 66"/>
        <xdr:cNvCxnSpPr/>
      </xdr:nvCxnSpPr>
      <xdr:spPr>
        <a:xfrm>
          <a:off x="2019300" y="622617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53975</xdr:rowOff>
    </xdr:from>
    <xdr:to>
      <xdr:col>10</xdr:col>
      <xdr:colOff>114300</xdr:colOff>
      <xdr:row>36</xdr:row>
      <xdr:rowOff>125984</xdr:rowOff>
    </xdr:to>
    <xdr:cxnSp macro="">
      <xdr:nvCxnSpPr>
        <xdr:cNvPr id="70" name="直線コネクタ 69"/>
        <xdr:cNvCxnSpPr/>
      </xdr:nvCxnSpPr>
      <xdr:spPr>
        <a:xfrm flipV="1">
          <a:off x="1130300" y="622617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124333</xdr:rowOff>
    </xdr:from>
    <xdr:to>
      <xdr:col>10</xdr:col>
      <xdr:colOff>165100</xdr:colOff>
      <xdr:row>35</xdr:row>
      <xdr:rowOff>54483</xdr:rowOff>
    </xdr:to>
    <xdr:sp macro="" textlink="">
      <xdr:nvSpPr>
        <xdr:cNvPr id="71" name="フローチャート: 判断 70"/>
        <xdr:cNvSpPr/>
      </xdr:nvSpPr>
      <xdr:spPr>
        <a:xfrm>
          <a:off x="1968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71010</xdr:rowOff>
    </xdr:from>
    <xdr:ext cx="469744" cy="259045"/>
    <xdr:sp macro="" textlink="">
      <xdr:nvSpPr>
        <xdr:cNvPr id="72" name="テキスト ボックス 71"/>
        <xdr:cNvSpPr txBox="1"/>
      </xdr:nvSpPr>
      <xdr:spPr>
        <a:xfrm>
          <a:off x="1784428" y="572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73" name="フローチャート: 判断 72"/>
        <xdr:cNvSpPr/>
      </xdr:nvSpPr>
      <xdr:spPr>
        <a:xfrm>
          <a:off x="1079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74" name="テキスト ボックス 73"/>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30988</xdr:rowOff>
    </xdr:from>
    <xdr:to>
      <xdr:col>24</xdr:col>
      <xdr:colOff>114300</xdr:colOff>
      <xdr:row>36</xdr:row>
      <xdr:rowOff>132588</xdr:rowOff>
    </xdr:to>
    <xdr:sp macro="" textlink="">
      <xdr:nvSpPr>
        <xdr:cNvPr id="80" name="楕円 79"/>
        <xdr:cNvSpPr/>
      </xdr:nvSpPr>
      <xdr:spPr>
        <a:xfrm>
          <a:off x="45847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9415</xdr:rowOff>
    </xdr:from>
    <xdr:ext cx="469744" cy="259045"/>
    <xdr:sp macro="" textlink="">
      <xdr:nvSpPr>
        <xdr:cNvPr id="81" name="議会費該当値テキスト"/>
        <xdr:cNvSpPr txBox="1"/>
      </xdr:nvSpPr>
      <xdr:spPr>
        <a:xfrm>
          <a:off x="4686300"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24892</xdr:rowOff>
    </xdr:from>
    <xdr:to>
      <xdr:col>20</xdr:col>
      <xdr:colOff>38100</xdr:colOff>
      <xdr:row>36</xdr:row>
      <xdr:rowOff>126492</xdr:rowOff>
    </xdr:to>
    <xdr:sp macro="" textlink="">
      <xdr:nvSpPr>
        <xdr:cNvPr id="82" name="楕円 81"/>
        <xdr:cNvSpPr/>
      </xdr:nvSpPr>
      <xdr:spPr>
        <a:xfrm>
          <a:off x="3746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117619</xdr:rowOff>
    </xdr:from>
    <xdr:ext cx="469744" cy="259045"/>
    <xdr:sp macro="" textlink="">
      <xdr:nvSpPr>
        <xdr:cNvPr id="83" name="テキスト ボックス 82"/>
        <xdr:cNvSpPr txBox="1"/>
      </xdr:nvSpPr>
      <xdr:spPr>
        <a:xfrm>
          <a:off x="3562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macro="" textlink="">
      <xdr:nvSpPr>
        <xdr:cNvPr id="84" name="楕円 83"/>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108475</xdr:rowOff>
    </xdr:from>
    <xdr:ext cx="469744" cy="259045"/>
    <xdr:sp macro="" textlink="">
      <xdr:nvSpPr>
        <xdr:cNvPr id="85" name="テキスト ボックス 84"/>
        <xdr:cNvSpPr txBox="1"/>
      </xdr:nvSpPr>
      <xdr:spPr>
        <a:xfrm>
          <a:off x="2673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3175</xdr:rowOff>
    </xdr:from>
    <xdr:to>
      <xdr:col>10</xdr:col>
      <xdr:colOff>165100</xdr:colOff>
      <xdr:row>36</xdr:row>
      <xdr:rowOff>104775</xdr:rowOff>
    </xdr:to>
    <xdr:sp macro="" textlink="">
      <xdr:nvSpPr>
        <xdr:cNvPr id="86" name="楕円 85"/>
        <xdr:cNvSpPr/>
      </xdr:nvSpPr>
      <xdr:spPr>
        <a:xfrm>
          <a:off x="19685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95902</xdr:rowOff>
    </xdr:from>
    <xdr:ext cx="469744" cy="259045"/>
    <xdr:sp macro="" textlink="">
      <xdr:nvSpPr>
        <xdr:cNvPr id="87" name="テキスト ボックス 86"/>
        <xdr:cNvSpPr txBox="1"/>
      </xdr:nvSpPr>
      <xdr:spPr>
        <a:xfrm>
          <a:off x="1784428" y="626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75184</xdr:rowOff>
    </xdr:from>
    <xdr:to>
      <xdr:col>6</xdr:col>
      <xdr:colOff>38100</xdr:colOff>
      <xdr:row>37</xdr:row>
      <xdr:rowOff>5334</xdr:rowOff>
    </xdr:to>
    <xdr:sp macro="" textlink="">
      <xdr:nvSpPr>
        <xdr:cNvPr id="88" name="楕円 87"/>
        <xdr:cNvSpPr/>
      </xdr:nvSpPr>
      <xdr:spPr>
        <a:xfrm>
          <a:off x="10795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167911</xdr:rowOff>
    </xdr:from>
    <xdr:ext cx="469744" cy="259045"/>
    <xdr:sp macro="" textlink="">
      <xdr:nvSpPr>
        <xdr:cNvPr id="89" name="テキスト ボックス 88"/>
        <xdr:cNvSpPr txBox="1"/>
      </xdr:nvSpPr>
      <xdr:spPr>
        <a:xfrm>
          <a:off x="895428" y="63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163817</xdr:rowOff>
    </xdr:from>
    <xdr:to>
      <xdr:col>24</xdr:col>
      <xdr:colOff>63500</xdr:colOff>
      <xdr:row>55</xdr:row>
      <xdr:rowOff>163878</xdr:rowOff>
    </xdr:to>
    <xdr:cxnSp macro="">
      <xdr:nvCxnSpPr>
        <xdr:cNvPr id="118" name="直線コネクタ 117"/>
        <xdr:cNvCxnSpPr/>
      </xdr:nvCxnSpPr>
      <xdr:spPr>
        <a:xfrm flipV="1">
          <a:off x="3797300" y="9422117"/>
          <a:ext cx="838200" cy="17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163878</xdr:rowOff>
    </xdr:from>
    <xdr:to>
      <xdr:col>19</xdr:col>
      <xdr:colOff>177800</xdr:colOff>
      <xdr:row>56</xdr:row>
      <xdr:rowOff>133352</xdr:rowOff>
    </xdr:to>
    <xdr:cxnSp macro="">
      <xdr:nvCxnSpPr>
        <xdr:cNvPr id="121" name="直線コネクタ 120"/>
        <xdr:cNvCxnSpPr/>
      </xdr:nvCxnSpPr>
      <xdr:spPr>
        <a:xfrm flipV="1">
          <a:off x="2908300" y="9593628"/>
          <a:ext cx="889000" cy="14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103330</xdr:rowOff>
    </xdr:from>
    <xdr:to>
      <xdr:col>15</xdr:col>
      <xdr:colOff>50800</xdr:colOff>
      <xdr:row>56</xdr:row>
      <xdr:rowOff>133352</xdr:rowOff>
    </xdr:to>
    <xdr:cxnSp macro="">
      <xdr:nvCxnSpPr>
        <xdr:cNvPr id="124" name="直線コネクタ 123"/>
        <xdr:cNvCxnSpPr/>
      </xdr:nvCxnSpPr>
      <xdr:spPr>
        <a:xfrm>
          <a:off x="2019300" y="9533080"/>
          <a:ext cx="889000" cy="20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103330</xdr:rowOff>
    </xdr:from>
    <xdr:to>
      <xdr:col>10</xdr:col>
      <xdr:colOff>114300</xdr:colOff>
      <xdr:row>57</xdr:row>
      <xdr:rowOff>146783</xdr:rowOff>
    </xdr:to>
    <xdr:cxnSp macro="">
      <xdr:nvCxnSpPr>
        <xdr:cNvPr id="127" name="直線コネクタ 126"/>
        <xdr:cNvCxnSpPr/>
      </xdr:nvCxnSpPr>
      <xdr:spPr>
        <a:xfrm flipV="1">
          <a:off x="1130300" y="9533080"/>
          <a:ext cx="889000" cy="38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48076</xdr:rowOff>
    </xdr:from>
    <xdr:to>
      <xdr:col>10</xdr:col>
      <xdr:colOff>165100</xdr:colOff>
      <xdr:row>54</xdr:row>
      <xdr:rowOff>149676</xdr:rowOff>
    </xdr:to>
    <xdr:sp macro="" textlink="">
      <xdr:nvSpPr>
        <xdr:cNvPr id="128" name="フローチャート: 判断 127"/>
        <xdr:cNvSpPr/>
      </xdr:nvSpPr>
      <xdr:spPr>
        <a:xfrm>
          <a:off x="1968500" y="930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166203</xdr:rowOff>
    </xdr:from>
    <xdr:ext cx="599010" cy="259045"/>
    <xdr:sp macro="" textlink="">
      <xdr:nvSpPr>
        <xdr:cNvPr id="129" name="テキスト ボックス 128"/>
        <xdr:cNvSpPr txBox="1"/>
      </xdr:nvSpPr>
      <xdr:spPr>
        <a:xfrm>
          <a:off x="1719795" y="908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120915</xdr:rowOff>
    </xdr:from>
    <xdr:to>
      <xdr:col>6</xdr:col>
      <xdr:colOff>38100</xdr:colOff>
      <xdr:row>57</xdr:row>
      <xdr:rowOff>51065</xdr:rowOff>
    </xdr:to>
    <xdr:sp macro="" textlink="">
      <xdr:nvSpPr>
        <xdr:cNvPr id="130" name="フローチャート: 判断 129"/>
        <xdr:cNvSpPr/>
      </xdr:nvSpPr>
      <xdr:spPr>
        <a:xfrm>
          <a:off x="1079500" y="972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67592</xdr:rowOff>
    </xdr:from>
    <xdr:ext cx="599010" cy="259045"/>
    <xdr:sp macro="" textlink="">
      <xdr:nvSpPr>
        <xdr:cNvPr id="131" name="テキスト ボックス 130"/>
        <xdr:cNvSpPr txBox="1"/>
      </xdr:nvSpPr>
      <xdr:spPr>
        <a:xfrm>
          <a:off x="830795" y="949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113017</xdr:rowOff>
    </xdr:from>
    <xdr:to>
      <xdr:col>24</xdr:col>
      <xdr:colOff>114300</xdr:colOff>
      <xdr:row>55</xdr:row>
      <xdr:rowOff>43167</xdr:rowOff>
    </xdr:to>
    <xdr:sp macro="" textlink="">
      <xdr:nvSpPr>
        <xdr:cNvPr id="137" name="楕円 136"/>
        <xdr:cNvSpPr/>
      </xdr:nvSpPr>
      <xdr:spPr>
        <a:xfrm>
          <a:off x="4584700" y="93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135894</xdr:rowOff>
    </xdr:from>
    <xdr:ext cx="599010" cy="259045"/>
    <xdr:sp macro="" textlink="">
      <xdr:nvSpPr>
        <xdr:cNvPr id="138" name="総務費該当値テキスト"/>
        <xdr:cNvSpPr txBox="1"/>
      </xdr:nvSpPr>
      <xdr:spPr>
        <a:xfrm>
          <a:off x="4686300" y="922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113078</xdr:rowOff>
    </xdr:from>
    <xdr:to>
      <xdr:col>20</xdr:col>
      <xdr:colOff>38100</xdr:colOff>
      <xdr:row>56</xdr:row>
      <xdr:rowOff>43228</xdr:rowOff>
    </xdr:to>
    <xdr:sp macro="" textlink="">
      <xdr:nvSpPr>
        <xdr:cNvPr id="139" name="楕円 138"/>
        <xdr:cNvSpPr/>
      </xdr:nvSpPr>
      <xdr:spPr>
        <a:xfrm>
          <a:off x="3746500" y="954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59755</xdr:rowOff>
    </xdr:from>
    <xdr:ext cx="599010" cy="259045"/>
    <xdr:sp macro="" textlink="">
      <xdr:nvSpPr>
        <xdr:cNvPr id="140" name="テキスト ボックス 139"/>
        <xdr:cNvSpPr txBox="1"/>
      </xdr:nvSpPr>
      <xdr:spPr>
        <a:xfrm>
          <a:off x="3497795" y="931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82552</xdr:rowOff>
    </xdr:from>
    <xdr:to>
      <xdr:col>15</xdr:col>
      <xdr:colOff>101600</xdr:colOff>
      <xdr:row>57</xdr:row>
      <xdr:rowOff>12702</xdr:rowOff>
    </xdr:to>
    <xdr:sp macro="" textlink="">
      <xdr:nvSpPr>
        <xdr:cNvPr id="141" name="楕円 140"/>
        <xdr:cNvSpPr/>
      </xdr:nvSpPr>
      <xdr:spPr>
        <a:xfrm>
          <a:off x="2857500" y="968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29229</xdr:rowOff>
    </xdr:from>
    <xdr:ext cx="599010" cy="259045"/>
    <xdr:sp macro="" textlink="">
      <xdr:nvSpPr>
        <xdr:cNvPr id="142" name="テキスト ボックス 141"/>
        <xdr:cNvSpPr txBox="1"/>
      </xdr:nvSpPr>
      <xdr:spPr>
        <a:xfrm>
          <a:off x="2608795" y="945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52530</xdr:rowOff>
    </xdr:from>
    <xdr:to>
      <xdr:col>10</xdr:col>
      <xdr:colOff>165100</xdr:colOff>
      <xdr:row>55</xdr:row>
      <xdr:rowOff>154130</xdr:rowOff>
    </xdr:to>
    <xdr:sp macro="" textlink="">
      <xdr:nvSpPr>
        <xdr:cNvPr id="143" name="楕円 142"/>
        <xdr:cNvSpPr/>
      </xdr:nvSpPr>
      <xdr:spPr>
        <a:xfrm>
          <a:off x="1968500" y="948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145257</xdr:rowOff>
    </xdr:from>
    <xdr:ext cx="599010" cy="259045"/>
    <xdr:sp macro="" textlink="">
      <xdr:nvSpPr>
        <xdr:cNvPr id="144" name="テキスト ボックス 143"/>
        <xdr:cNvSpPr txBox="1"/>
      </xdr:nvSpPr>
      <xdr:spPr>
        <a:xfrm>
          <a:off x="1719795" y="9575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95983</xdr:rowOff>
    </xdr:from>
    <xdr:to>
      <xdr:col>6</xdr:col>
      <xdr:colOff>38100</xdr:colOff>
      <xdr:row>58</xdr:row>
      <xdr:rowOff>26133</xdr:rowOff>
    </xdr:to>
    <xdr:sp macro="" textlink="">
      <xdr:nvSpPr>
        <xdr:cNvPr id="145" name="楕円 144"/>
        <xdr:cNvSpPr/>
      </xdr:nvSpPr>
      <xdr:spPr>
        <a:xfrm>
          <a:off x="1079500" y="986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17260</xdr:rowOff>
    </xdr:from>
    <xdr:ext cx="534377" cy="259045"/>
    <xdr:sp macro="" textlink="">
      <xdr:nvSpPr>
        <xdr:cNvPr id="146" name="テキスト ボックス 145"/>
        <xdr:cNvSpPr txBox="1"/>
      </xdr:nvSpPr>
      <xdr:spPr>
        <a:xfrm>
          <a:off x="863111" y="996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63805</xdr:rowOff>
    </xdr:from>
    <xdr:to>
      <xdr:col>24</xdr:col>
      <xdr:colOff>63500</xdr:colOff>
      <xdr:row>78</xdr:row>
      <xdr:rowOff>81700</xdr:rowOff>
    </xdr:to>
    <xdr:cxnSp macro="">
      <xdr:nvCxnSpPr>
        <xdr:cNvPr id="178" name="直線コネクタ 177"/>
        <xdr:cNvCxnSpPr/>
      </xdr:nvCxnSpPr>
      <xdr:spPr>
        <a:xfrm>
          <a:off x="3797300" y="13436905"/>
          <a:ext cx="8382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2834</xdr:rowOff>
    </xdr:from>
    <xdr:to>
      <xdr:col>19</xdr:col>
      <xdr:colOff>177800</xdr:colOff>
      <xdr:row>78</xdr:row>
      <xdr:rowOff>63805</xdr:rowOff>
    </xdr:to>
    <xdr:cxnSp macro="">
      <xdr:nvCxnSpPr>
        <xdr:cNvPr id="181" name="直線コネクタ 180"/>
        <xdr:cNvCxnSpPr/>
      </xdr:nvCxnSpPr>
      <xdr:spPr>
        <a:xfrm>
          <a:off x="2908300" y="13375934"/>
          <a:ext cx="889000" cy="6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2834</xdr:rowOff>
    </xdr:from>
    <xdr:to>
      <xdr:col>15</xdr:col>
      <xdr:colOff>50800</xdr:colOff>
      <xdr:row>79</xdr:row>
      <xdr:rowOff>84052</xdr:rowOff>
    </xdr:to>
    <xdr:cxnSp macro="">
      <xdr:nvCxnSpPr>
        <xdr:cNvPr id="184" name="直線コネクタ 183"/>
        <xdr:cNvCxnSpPr/>
      </xdr:nvCxnSpPr>
      <xdr:spPr>
        <a:xfrm flipV="1">
          <a:off x="2019300" y="13375934"/>
          <a:ext cx="889000" cy="25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84052</xdr:rowOff>
    </xdr:from>
    <xdr:to>
      <xdr:col>10</xdr:col>
      <xdr:colOff>114300</xdr:colOff>
      <xdr:row>79</xdr:row>
      <xdr:rowOff>113912</xdr:rowOff>
    </xdr:to>
    <xdr:cxnSp macro="">
      <xdr:nvCxnSpPr>
        <xdr:cNvPr id="187" name="直線コネクタ 186"/>
        <xdr:cNvCxnSpPr/>
      </xdr:nvCxnSpPr>
      <xdr:spPr>
        <a:xfrm flipV="1">
          <a:off x="1130300" y="13628602"/>
          <a:ext cx="889000" cy="2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157153</xdr:rowOff>
    </xdr:from>
    <xdr:to>
      <xdr:col>10</xdr:col>
      <xdr:colOff>165100</xdr:colOff>
      <xdr:row>75</xdr:row>
      <xdr:rowOff>87303</xdr:rowOff>
    </xdr:to>
    <xdr:sp macro="" textlink="">
      <xdr:nvSpPr>
        <xdr:cNvPr id="188" name="フローチャート: 判断 187"/>
        <xdr:cNvSpPr/>
      </xdr:nvSpPr>
      <xdr:spPr>
        <a:xfrm>
          <a:off x="1968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103830</xdr:rowOff>
    </xdr:from>
    <xdr:ext cx="599010" cy="259045"/>
    <xdr:sp macro="" textlink="">
      <xdr:nvSpPr>
        <xdr:cNvPr id="189" name="テキスト ボックス 188"/>
        <xdr:cNvSpPr txBox="1"/>
      </xdr:nvSpPr>
      <xdr:spPr>
        <a:xfrm>
          <a:off x="1719795" y="1261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20636</xdr:rowOff>
    </xdr:from>
    <xdr:to>
      <xdr:col>6</xdr:col>
      <xdr:colOff>38100</xdr:colOff>
      <xdr:row>75</xdr:row>
      <xdr:rowOff>122236</xdr:rowOff>
    </xdr:to>
    <xdr:sp macro="" textlink="">
      <xdr:nvSpPr>
        <xdr:cNvPr id="190" name="フローチャート: 判断 189"/>
        <xdr:cNvSpPr/>
      </xdr:nvSpPr>
      <xdr:spPr>
        <a:xfrm>
          <a:off x="1079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138763</xdr:rowOff>
    </xdr:from>
    <xdr:ext cx="599010" cy="259045"/>
    <xdr:sp macro="" textlink="">
      <xdr:nvSpPr>
        <xdr:cNvPr id="191" name="テキスト ボックス 190"/>
        <xdr:cNvSpPr txBox="1"/>
      </xdr:nvSpPr>
      <xdr:spPr>
        <a:xfrm>
          <a:off x="830795" y="126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30900</xdr:rowOff>
    </xdr:from>
    <xdr:to>
      <xdr:col>24</xdr:col>
      <xdr:colOff>114300</xdr:colOff>
      <xdr:row>78</xdr:row>
      <xdr:rowOff>132500</xdr:rowOff>
    </xdr:to>
    <xdr:sp macro="" textlink="">
      <xdr:nvSpPr>
        <xdr:cNvPr id="197" name="楕円 196"/>
        <xdr:cNvSpPr/>
      </xdr:nvSpPr>
      <xdr:spPr>
        <a:xfrm>
          <a:off x="4584700" y="134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117277</xdr:rowOff>
    </xdr:from>
    <xdr:ext cx="599010" cy="259045"/>
    <xdr:sp macro="" textlink="">
      <xdr:nvSpPr>
        <xdr:cNvPr id="198" name="民生費該当値テキスト"/>
        <xdr:cNvSpPr txBox="1"/>
      </xdr:nvSpPr>
      <xdr:spPr>
        <a:xfrm>
          <a:off x="4686300" y="1331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13005</xdr:rowOff>
    </xdr:from>
    <xdr:to>
      <xdr:col>20</xdr:col>
      <xdr:colOff>38100</xdr:colOff>
      <xdr:row>78</xdr:row>
      <xdr:rowOff>114605</xdr:rowOff>
    </xdr:to>
    <xdr:sp macro="" textlink="">
      <xdr:nvSpPr>
        <xdr:cNvPr id="199" name="楕円 198"/>
        <xdr:cNvSpPr/>
      </xdr:nvSpPr>
      <xdr:spPr>
        <a:xfrm>
          <a:off x="3746500" y="133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105732</xdr:rowOff>
    </xdr:from>
    <xdr:ext cx="599010" cy="259045"/>
    <xdr:sp macro="" textlink="">
      <xdr:nvSpPr>
        <xdr:cNvPr id="200" name="テキスト ボックス 199"/>
        <xdr:cNvSpPr txBox="1"/>
      </xdr:nvSpPr>
      <xdr:spPr>
        <a:xfrm>
          <a:off x="3497795" y="1347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123484</xdr:rowOff>
    </xdr:from>
    <xdr:to>
      <xdr:col>15</xdr:col>
      <xdr:colOff>101600</xdr:colOff>
      <xdr:row>78</xdr:row>
      <xdr:rowOff>53634</xdr:rowOff>
    </xdr:to>
    <xdr:sp macro="" textlink="">
      <xdr:nvSpPr>
        <xdr:cNvPr id="201" name="楕円 200"/>
        <xdr:cNvSpPr/>
      </xdr:nvSpPr>
      <xdr:spPr>
        <a:xfrm>
          <a:off x="2857500" y="133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44761</xdr:rowOff>
    </xdr:from>
    <xdr:ext cx="599010" cy="259045"/>
    <xdr:sp macro="" textlink="">
      <xdr:nvSpPr>
        <xdr:cNvPr id="202" name="テキスト ボックス 201"/>
        <xdr:cNvSpPr txBox="1"/>
      </xdr:nvSpPr>
      <xdr:spPr>
        <a:xfrm>
          <a:off x="2608795" y="134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33252</xdr:rowOff>
    </xdr:from>
    <xdr:to>
      <xdr:col>10</xdr:col>
      <xdr:colOff>165100</xdr:colOff>
      <xdr:row>79</xdr:row>
      <xdr:rowOff>134852</xdr:rowOff>
    </xdr:to>
    <xdr:sp macro="" textlink="">
      <xdr:nvSpPr>
        <xdr:cNvPr id="203" name="楕円 202"/>
        <xdr:cNvSpPr/>
      </xdr:nvSpPr>
      <xdr:spPr>
        <a:xfrm>
          <a:off x="1968500" y="135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125979</xdr:rowOff>
    </xdr:from>
    <xdr:ext cx="599010" cy="259045"/>
    <xdr:sp macro="" textlink="">
      <xdr:nvSpPr>
        <xdr:cNvPr id="204" name="テキスト ボックス 203"/>
        <xdr:cNvSpPr txBox="1"/>
      </xdr:nvSpPr>
      <xdr:spPr>
        <a:xfrm>
          <a:off x="1719795" y="136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63112</xdr:rowOff>
    </xdr:from>
    <xdr:to>
      <xdr:col>6</xdr:col>
      <xdr:colOff>38100</xdr:colOff>
      <xdr:row>79</xdr:row>
      <xdr:rowOff>164712</xdr:rowOff>
    </xdr:to>
    <xdr:sp macro="" textlink="">
      <xdr:nvSpPr>
        <xdr:cNvPr id="205" name="楕円 204"/>
        <xdr:cNvSpPr/>
      </xdr:nvSpPr>
      <xdr:spPr>
        <a:xfrm>
          <a:off x="1079500" y="136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155839</xdr:rowOff>
    </xdr:from>
    <xdr:ext cx="599010" cy="259045"/>
    <xdr:sp macro="" textlink="">
      <xdr:nvSpPr>
        <xdr:cNvPr id="206" name="テキスト ボックス 205"/>
        <xdr:cNvSpPr txBox="1"/>
      </xdr:nvSpPr>
      <xdr:spPr>
        <a:xfrm>
          <a:off x="830795" y="1370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75901</xdr:rowOff>
    </xdr:from>
    <xdr:to>
      <xdr:col>24</xdr:col>
      <xdr:colOff>63500</xdr:colOff>
      <xdr:row>95</xdr:row>
      <xdr:rowOff>108686</xdr:rowOff>
    </xdr:to>
    <xdr:cxnSp macro="">
      <xdr:nvCxnSpPr>
        <xdr:cNvPr id="236" name="直線コネクタ 235"/>
        <xdr:cNvCxnSpPr/>
      </xdr:nvCxnSpPr>
      <xdr:spPr>
        <a:xfrm>
          <a:off x="3797300" y="16363651"/>
          <a:ext cx="8382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37840</xdr:rowOff>
    </xdr:from>
    <xdr:to>
      <xdr:col>19</xdr:col>
      <xdr:colOff>177800</xdr:colOff>
      <xdr:row>95</xdr:row>
      <xdr:rowOff>75901</xdr:rowOff>
    </xdr:to>
    <xdr:cxnSp macro="">
      <xdr:nvCxnSpPr>
        <xdr:cNvPr id="239" name="直線コネクタ 238"/>
        <xdr:cNvCxnSpPr/>
      </xdr:nvCxnSpPr>
      <xdr:spPr>
        <a:xfrm>
          <a:off x="2908300" y="16325590"/>
          <a:ext cx="889000" cy="3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37840</xdr:rowOff>
    </xdr:from>
    <xdr:to>
      <xdr:col>15</xdr:col>
      <xdr:colOff>50800</xdr:colOff>
      <xdr:row>96</xdr:row>
      <xdr:rowOff>141224</xdr:rowOff>
    </xdr:to>
    <xdr:cxnSp macro="">
      <xdr:nvCxnSpPr>
        <xdr:cNvPr id="242" name="直線コネクタ 241"/>
        <xdr:cNvCxnSpPr/>
      </xdr:nvCxnSpPr>
      <xdr:spPr>
        <a:xfrm flipV="1">
          <a:off x="2019300" y="16325590"/>
          <a:ext cx="889000" cy="27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88397</xdr:rowOff>
    </xdr:from>
    <xdr:ext cx="534377" cy="259045"/>
    <xdr:sp macro="" textlink="">
      <xdr:nvSpPr>
        <xdr:cNvPr id="244" name="テキスト ボックス 243"/>
        <xdr:cNvSpPr txBox="1"/>
      </xdr:nvSpPr>
      <xdr:spPr>
        <a:xfrm>
          <a:off x="2641111" y="163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132956</xdr:rowOff>
    </xdr:from>
    <xdr:to>
      <xdr:col>10</xdr:col>
      <xdr:colOff>114300</xdr:colOff>
      <xdr:row>96</xdr:row>
      <xdr:rowOff>141224</xdr:rowOff>
    </xdr:to>
    <xdr:cxnSp macro="">
      <xdr:nvCxnSpPr>
        <xdr:cNvPr id="245" name="直線コネクタ 244"/>
        <xdr:cNvCxnSpPr/>
      </xdr:nvCxnSpPr>
      <xdr:spPr>
        <a:xfrm>
          <a:off x="1130300" y="16592156"/>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145917</xdr:rowOff>
    </xdr:from>
    <xdr:to>
      <xdr:col>10</xdr:col>
      <xdr:colOff>165100</xdr:colOff>
      <xdr:row>95</xdr:row>
      <xdr:rowOff>76067</xdr:rowOff>
    </xdr:to>
    <xdr:sp macro="" textlink="">
      <xdr:nvSpPr>
        <xdr:cNvPr id="246" name="フローチャート: 判断 245"/>
        <xdr:cNvSpPr/>
      </xdr:nvSpPr>
      <xdr:spPr>
        <a:xfrm>
          <a:off x="1968500" y="1626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92594</xdr:rowOff>
    </xdr:from>
    <xdr:ext cx="534377" cy="259045"/>
    <xdr:sp macro="" textlink="">
      <xdr:nvSpPr>
        <xdr:cNvPr id="247" name="テキスト ボックス 246"/>
        <xdr:cNvSpPr txBox="1"/>
      </xdr:nvSpPr>
      <xdr:spPr>
        <a:xfrm>
          <a:off x="1752111" y="1603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508</xdr:rowOff>
    </xdr:from>
    <xdr:to>
      <xdr:col>6</xdr:col>
      <xdr:colOff>38100</xdr:colOff>
      <xdr:row>95</xdr:row>
      <xdr:rowOff>102108</xdr:rowOff>
    </xdr:to>
    <xdr:sp macro="" textlink="">
      <xdr:nvSpPr>
        <xdr:cNvPr id="248" name="フローチャート: 判断 247"/>
        <xdr:cNvSpPr/>
      </xdr:nvSpPr>
      <xdr:spPr>
        <a:xfrm>
          <a:off x="1079500" y="16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118635</xdr:rowOff>
    </xdr:from>
    <xdr:ext cx="534377" cy="259045"/>
    <xdr:sp macro="" textlink="">
      <xdr:nvSpPr>
        <xdr:cNvPr id="249" name="テキスト ボックス 248"/>
        <xdr:cNvSpPr txBox="1"/>
      </xdr:nvSpPr>
      <xdr:spPr>
        <a:xfrm>
          <a:off x="863111" y="1606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57886</xdr:rowOff>
    </xdr:from>
    <xdr:to>
      <xdr:col>24</xdr:col>
      <xdr:colOff>114300</xdr:colOff>
      <xdr:row>95</xdr:row>
      <xdr:rowOff>159486</xdr:rowOff>
    </xdr:to>
    <xdr:sp macro="" textlink="">
      <xdr:nvSpPr>
        <xdr:cNvPr id="255" name="楕円 254"/>
        <xdr:cNvSpPr/>
      </xdr:nvSpPr>
      <xdr:spPr>
        <a:xfrm>
          <a:off x="4584700" y="1634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36313</xdr:rowOff>
    </xdr:from>
    <xdr:ext cx="534377" cy="259045"/>
    <xdr:sp macro="" textlink="">
      <xdr:nvSpPr>
        <xdr:cNvPr id="256" name="衛生費該当値テキスト"/>
        <xdr:cNvSpPr txBox="1"/>
      </xdr:nvSpPr>
      <xdr:spPr>
        <a:xfrm>
          <a:off x="4686300" y="1632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25101</xdr:rowOff>
    </xdr:from>
    <xdr:to>
      <xdr:col>20</xdr:col>
      <xdr:colOff>38100</xdr:colOff>
      <xdr:row>95</xdr:row>
      <xdr:rowOff>126701</xdr:rowOff>
    </xdr:to>
    <xdr:sp macro="" textlink="">
      <xdr:nvSpPr>
        <xdr:cNvPr id="257" name="楕円 256"/>
        <xdr:cNvSpPr/>
      </xdr:nvSpPr>
      <xdr:spPr>
        <a:xfrm>
          <a:off x="3746500" y="1631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117828</xdr:rowOff>
    </xdr:from>
    <xdr:ext cx="534377" cy="259045"/>
    <xdr:sp macro="" textlink="">
      <xdr:nvSpPr>
        <xdr:cNvPr id="258" name="テキスト ボックス 257"/>
        <xdr:cNvSpPr txBox="1"/>
      </xdr:nvSpPr>
      <xdr:spPr>
        <a:xfrm>
          <a:off x="3530111" y="164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158490</xdr:rowOff>
    </xdr:from>
    <xdr:to>
      <xdr:col>15</xdr:col>
      <xdr:colOff>101600</xdr:colOff>
      <xdr:row>95</xdr:row>
      <xdr:rowOff>88640</xdr:rowOff>
    </xdr:to>
    <xdr:sp macro="" textlink="">
      <xdr:nvSpPr>
        <xdr:cNvPr id="259" name="楕円 258"/>
        <xdr:cNvSpPr/>
      </xdr:nvSpPr>
      <xdr:spPr>
        <a:xfrm>
          <a:off x="2857500" y="162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105167</xdr:rowOff>
    </xdr:from>
    <xdr:ext cx="534377" cy="259045"/>
    <xdr:sp macro="" textlink="">
      <xdr:nvSpPr>
        <xdr:cNvPr id="260" name="テキスト ボックス 259"/>
        <xdr:cNvSpPr txBox="1"/>
      </xdr:nvSpPr>
      <xdr:spPr>
        <a:xfrm>
          <a:off x="2641111" y="160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90424</xdr:rowOff>
    </xdr:from>
    <xdr:to>
      <xdr:col>10</xdr:col>
      <xdr:colOff>165100</xdr:colOff>
      <xdr:row>97</xdr:row>
      <xdr:rowOff>20574</xdr:rowOff>
    </xdr:to>
    <xdr:sp macro="" textlink="">
      <xdr:nvSpPr>
        <xdr:cNvPr id="261" name="楕円 260"/>
        <xdr:cNvSpPr/>
      </xdr:nvSpPr>
      <xdr:spPr>
        <a:xfrm>
          <a:off x="1968500" y="165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11701</xdr:rowOff>
    </xdr:from>
    <xdr:ext cx="534377" cy="259045"/>
    <xdr:sp macro="" textlink="">
      <xdr:nvSpPr>
        <xdr:cNvPr id="262" name="テキスト ボックス 261"/>
        <xdr:cNvSpPr txBox="1"/>
      </xdr:nvSpPr>
      <xdr:spPr>
        <a:xfrm>
          <a:off x="1752111" y="166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82156</xdr:rowOff>
    </xdr:from>
    <xdr:to>
      <xdr:col>6</xdr:col>
      <xdr:colOff>38100</xdr:colOff>
      <xdr:row>97</xdr:row>
      <xdr:rowOff>12306</xdr:rowOff>
    </xdr:to>
    <xdr:sp macro="" textlink="">
      <xdr:nvSpPr>
        <xdr:cNvPr id="263" name="楕円 262"/>
        <xdr:cNvSpPr/>
      </xdr:nvSpPr>
      <xdr:spPr>
        <a:xfrm>
          <a:off x="1079500" y="165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3433</xdr:rowOff>
    </xdr:from>
    <xdr:ext cx="534377" cy="259045"/>
    <xdr:sp macro="" textlink="">
      <xdr:nvSpPr>
        <xdr:cNvPr id="264" name="テキスト ボックス 263"/>
        <xdr:cNvSpPr txBox="1"/>
      </xdr:nvSpPr>
      <xdr:spPr>
        <a:xfrm>
          <a:off x="863111" y="166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68834</xdr:rowOff>
    </xdr:from>
    <xdr:to>
      <xdr:col>55</xdr:col>
      <xdr:colOff>0</xdr:colOff>
      <xdr:row>39</xdr:row>
      <xdr:rowOff>68834</xdr:rowOff>
    </xdr:to>
    <xdr:cxnSp macro="">
      <xdr:nvCxnSpPr>
        <xdr:cNvPr id="295" name="直線コネクタ 294"/>
        <xdr:cNvCxnSpPr/>
      </xdr:nvCxnSpPr>
      <xdr:spPr>
        <a:xfrm>
          <a:off x="9639300" y="6755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6" name="労働費平均値テキスト"/>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68834</xdr:rowOff>
    </xdr:from>
    <xdr:to>
      <xdr:col>50</xdr:col>
      <xdr:colOff>114300</xdr:colOff>
      <xdr:row>39</xdr:row>
      <xdr:rowOff>68834</xdr:rowOff>
    </xdr:to>
    <xdr:cxnSp macro="">
      <xdr:nvCxnSpPr>
        <xdr:cNvPr id="298" name="直線コネクタ 297"/>
        <xdr:cNvCxnSpPr/>
      </xdr:nvCxnSpPr>
      <xdr:spPr>
        <a:xfrm>
          <a:off x="8750300" y="67553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0" name="テキスト ボックス 299"/>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68834</xdr:rowOff>
    </xdr:from>
    <xdr:to>
      <xdr:col>45</xdr:col>
      <xdr:colOff>177800</xdr:colOff>
      <xdr:row>39</xdr:row>
      <xdr:rowOff>69487</xdr:rowOff>
    </xdr:to>
    <xdr:cxnSp macro="">
      <xdr:nvCxnSpPr>
        <xdr:cNvPr id="301" name="直線コネクタ 300"/>
        <xdr:cNvCxnSpPr/>
      </xdr:nvCxnSpPr>
      <xdr:spPr>
        <a:xfrm flipV="1">
          <a:off x="7861300" y="6755384"/>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3" name="テキスト ボックス 302"/>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69487</xdr:rowOff>
    </xdr:from>
    <xdr:to>
      <xdr:col>41</xdr:col>
      <xdr:colOff>50800</xdr:colOff>
      <xdr:row>39</xdr:row>
      <xdr:rowOff>69814</xdr:rowOff>
    </xdr:to>
    <xdr:cxnSp macro="">
      <xdr:nvCxnSpPr>
        <xdr:cNvPr id="304" name="直線コネクタ 303"/>
        <xdr:cNvCxnSpPr/>
      </xdr:nvCxnSpPr>
      <xdr:spPr>
        <a:xfrm flipV="1">
          <a:off x="6972300" y="67560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305" name="フローチャート: 判断 304"/>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306" name="テキスト ボックス 305"/>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7" name="フローチャート: 判断 306"/>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8" name="テキスト ボックス 307"/>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18034</xdr:rowOff>
    </xdr:from>
    <xdr:to>
      <xdr:col>55</xdr:col>
      <xdr:colOff>50800</xdr:colOff>
      <xdr:row>39</xdr:row>
      <xdr:rowOff>119634</xdr:rowOff>
    </xdr:to>
    <xdr:sp macro="" textlink="">
      <xdr:nvSpPr>
        <xdr:cNvPr id="314" name="楕円 313"/>
        <xdr:cNvSpPr/>
      </xdr:nvSpPr>
      <xdr:spPr>
        <a:xfrm>
          <a:off x="104267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104411</xdr:rowOff>
    </xdr:from>
    <xdr:ext cx="313932" cy="259045"/>
    <xdr:sp macro="" textlink="">
      <xdr:nvSpPr>
        <xdr:cNvPr id="315" name="労働費該当値テキスト"/>
        <xdr:cNvSpPr txBox="1"/>
      </xdr:nvSpPr>
      <xdr:spPr>
        <a:xfrm>
          <a:off x="10528300" y="6619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18034</xdr:rowOff>
    </xdr:from>
    <xdr:to>
      <xdr:col>50</xdr:col>
      <xdr:colOff>165100</xdr:colOff>
      <xdr:row>39</xdr:row>
      <xdr:rowOff>119634</xdr:rowOff>
    </xdr:to>
    <xdr:sp macro="" textlink="">
      <xdr:nvSpPr>
        <xdr:cNvPr id="316" name="楕円 315"/>
        <xdr:cNvSpPr/>
      </xdr:nvSpPr>
      <xdr:spPr>
        <a:xfrm>
          <a:off x="9588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110761</xdr:rowOff>
    </xdr:from>
    <xdr:ext cx="313932" cy="259045"/>
    <xdr:sp macro="" textlink="">
      <xdr:nvSpPr>
        <xdr:cNvPr id="317" name="テキスト ボックス 316"/>
        <xdr:cNvSpPr txBox="1"/>
      </xdr:nvSpPr>
      <xdr:spPr>
        <a:xfrm>
          <a:off x="9482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18034</xdr:rowOff>
    </xdr:from>
    <xdr:to>
      <xdr:col>46</xdr:col>
      <xdr:colOff>38100</xdr:colOff>
      <xdr:row>39</xdr:row>
      <xdr:rowOff>119634</xdr:rowOff>
    </xdr:to>
    <xdr:sp macro="" textlink="">
      <xdr:nvSpPr>
        <xdr:cNvPr id="318" name="楕円 317"/>
        <xdr:cNvSpPr/>
      </xdr:nvSpPr>
      <xdr:spPr>
        <a:xfrm>
          <a:off x="8699500" y="670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110761</xdr:rowOff>
    </xdr:from>
    <xdr:ext cx="313932" cy="259045"/>
    <xdr:sp macro="" textlink="">
      <xdr:nvSpPr>
        <xdr:cNvPr id="319" name="テキスト ボックス 318"/>
        <xdr:cNvSpPr txBox="1"/>
      </xdr:nvSpPr>
      <xdr:spPr>
        <a:xfrm>
          <a:off x="8593333" y="6797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18687</xdr:rowOff>
    </xdr:from>
    <xdr:to>
      <xdr:col>41</xdr:col>
      <xdr:colOff>101600</xdr:colOff>
      <xdr:row>39</xdr:row>
      <xdr:rowOff>120287</xdr:rowOff>
    </xdr:to>
    <xdr:sp macro="" textlink="">
      <xdr:nvSpPr>
        <xdr:cNvPr id="320" name="楕円 319"/>
        <xdr:cNvSpPr/>
      </xdr:nvSpPr>
      <xdr:spPr>
        <a:xfrm>
          <a:off x="7810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111414</xdr:rowOff>
    </xdr:from>
    <xdr:ext cx="313932" cy="259045"/>
    <xdr:sp macro="" textlink="">
      <xdr:nvSpPr>
        <xdr:cNvPr id="321" name="テキスト ボックス 320"/>
        <xdr:cNvSpPr txBox="1"/>
      </xdr:nvSpPr>
      <xdr:spPr>
        <a:xfrm>
          <a:off x="7704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19014</xdr:rowOff>
    </xdr:from>
    <xdr:to>
      <xdr:col>36</xdr:col>
      <xdr:colOff>165100</xdr:colOff>
      <xdr:row>39</xdr:row>
      <xdr:rowOff>120614</xdr:rowOff>
    </xdr:to>
    <xdr:sp macro="" textlink="">
      <xdr:nvSpPr>
        <xdr:cNvPr id="322" name="楕円 321"/>
        <xdr:cNvSpPr/>
      </xdr:nvSpPr>
      <xdr:spPr>
        <a:xfrm>
          <a:off x="6921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111741</xdr:rowOff>
    </xdr:from>
    <xdr:ext cx="313932" cy="259045"/>
    <xdr:sp macro="" textlink="">
      <xdr:nvSpPr>
        <xdr:cNvPr id="323" name="テキスト ボックス 322"/>
        <xdr:cNvSpPr txBox="1"/>
      </xdr:nvSpPr>
      <xdr:spPr>
        <a:xfrm>
          <a:off x="6815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18428</xdr:rowOff>
    </xdr:from>
    <xdr:to>
      <xdr:col>55</xdr:col>
      <xdr:colOff>0</xdr:colOff>
      <xdr:row>56</xdr:row>
      <xdr:rowOff>21380</xdr:rowOff>
    </xdr:to>
    <xdr:cxnSp macro="">
      <xdr:nvCxnSpPr>
        <xdr:cNvPr id="352" name="直線コネクタ 351"/>
        <xdr:cNvCxnSpPr/>
      </xdr:nvCxnSpPr>
      <xdr:spPr>
        <a:xfrm>
          <a:off x="9639300" y="9619628"/>
          <a:ext cx="838200" cy="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1949</xdr:rowOff>
    </xdr:from>
    <xdr:to>
      <xdr:col>50</xdr:col>
      <xdr:colOff>114300</xdr:colOff>
      <xdr:row>56</xdr:row>
      <xdr:rowOff>18428</xdr:rowOff>
    </xdr:to>
    <xdr:cxnSp macro="">
      <xdr:nvCxnSpPr>
        <xdr:cNvPr id="355" name="直線コネクタ 354"/>
        <xdr:cNvCxnSpPr/>
      </xdr:nvCxnSpPr>
      <xdr:spPr>
        <a:xfrm>
          <a:off x="8750300" y="9603149"/>
          <a:ext cx="8890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163912</xdr:rowOff>
    </xdr:from>
    <xdr:to>
      <xdr:col>45</xdr:col>
      <xdr:colOff>177800</xdr:colOff>
      <xdr:row>56</xdr:row>
      <xdr:rowOff>1949</xdr:rowOff>
    </xdr:to>
    <xdr:cxnSp macro="">
      <xdr:nvCxnSpPr>
        <xdr:cNvPr id="358" name="直線コネクタ 357"/>
        <xdr:cNvCxnSpPr/>
      </xdr:nvCxnSpPr>
      <xdr:spPr>
        <a:xfrm>
          <a:off x="7861300" y="9593662"/>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163912</xdr:rowOff>
    </xdr:from>
    <xdr:to>
      <xdr:col>41</xdr:col>
      <xdr:colOff>50800</xdr:colOff>
      <xdr:row>56</xdr:row>
      <xdr:rowOff>4921</xdr:rowOff>
    </xdr:to>
    <xdr:cxnSp macro="">
      <xdr:nvCxnSpPr>
        <xdr:cNvPr id="361" name="直線コネクタ 360"/>
        <xdr:cNvCxnSpPr/>
      </xdr:nvCxnSpPr>
      <xdr:spPr>
        <a:xfrm flipV="1">
          <a:off x="6972300" y="9593662"/>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121476</xdr:rowOff>
    </xdr:from>
    <xdr:to>
      <xdr:col>41</xdr:col>
      <xdr:colOff>101600</xdr:colOff>
      <xdr:row>55</xdr:row>
      <xdr:rowOff>51626</xdr:rowOff>
    </xdr:to>
    <xdr:sp macro="" textlink="">
      <xdr:nvSpPr>
        <xdr:cNvPr id="362" name="フローチャート: 判断 361"/>
        <xdr:cNvSpPr/>
      </xdr:nvSpPr>
      <xdr:spPr>
        <a:xfrm>
          <a:off x="7810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68153</xdr:rowOff>
    </xdr:from>
    <xdr:ext cx="534377" cy="259045"/>
    <xdr:sp macro="" textlink="">
      <xdr:nvSpPr>
        <xdr:cNvPr id="363" name="テキスト ボックス 362"/>
        <xdr:cNvSpPr txBox="1"/>
      </xdr:nvSpPr>
      <xdr:spPr>
        <a:xfrm>
          <a:off x="7594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5442</xdr:rowOff>
    </xdr:from>
    <xdr:to>
      <xdr:col>36</xdr:col>
      <xdr:colOff>165100</xdr:colOff>
      <xdr:row>55</xdr:row>
      <xdr:rowOff>107042</xdr:rowOff>
    </xdr:to>
    <xdr:sp macro="" textlink="">
      <xdr:nvSpPr>
        <xdr:cNvPr id="364" name="フローチャート: 判断 363"/>
        <xdr:cNvSpPr/>
      </xdr:nvSpPr>
      <xdr:spPr>
        <a:xfrm>
          <a:off x="6921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123569</xdr:rowOff>
    </xdr:from>
    <xdr:ext cx="534377" cy="259045"/>
    <xdr:sp macro="" textlink="">
      <xdr:nvSpPr>
        <xdr:cNvPr id="365" name="テキスト ボックス 364"/>
        <xdr:cNvSpPr txBox="1"/>
      </xdr:nvSpPr>
      <xdr:spPr>
        <a:xfrm>
          <a:off x="6705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142030</xdr:rowOff>
    </xdr:from>
    <xdr:to>
      <xdr:col>55</xdr:col>
      <xdr:colOff>50800</xdr:colOff>
      <xdr:row>56</xdr:row>
      <xdr:rowOff>72180</xdr:rowOff>
    </xdr:to>
    <xdr:sp macro="" textlink="">
      <xdr:nvSpPr>
        <xdr:cNvPr id="371" name="楕円 370"/>
        <xdr:cNvSpPr/>
      </xdr:nvSpPr>
      <xdr:spPr>
        <a:xfrm>
          <a:off x="104267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164907</xdr:rowOff>
    </xdr:from>
    <xdr:ext cx="534377" cy="259045"/>
    <xdr:sp macro="" textlink="">
      <xdr:nvSpPr>
        <xdr:cNvPr id="372" name="農林水産業費該当値テキスト"/>
        <xdr:cNvSpPr txBox="1"/>
      </xdr:nvSpPr>
      <xdr:spPr>
        <a:xfrm>
          <a:off x="10528300" y="94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139078</xdr:rowOff>
    </xdr:from>
    <xdr:to>
      <xdr:col>50</xdr:col>
      <xdr:colOff>165100</xdr:colOff>
      <xdr:row>56</xdr:row>
      <xdr:rowOff>69228</xdr:rowOff>
    </xdr:to>
    <xdr:sp macro="" textlink="">
      <xdr:nvSpPr>
        <xdr:cNvPr id="373" name="楕円 372"/>
        <xdr:cNvSpPr/>
      </xdr:nvSpPr>
      <xdr:spPr>
        <a:xfrm>
          <a:off x="9588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85755</xdr:rowOff>
    </xdr:from>
    <xdr:ext cx="534377" cy="259045"/>
    <xdr:sp macro="" textlink="">
      <xdr:nvSpPr>
        <xdr:cNvPr id="374" name="テキスト ボックス 373"/>
        <xdr:cNvSpPr txBox="1"/>
      </xdr:nvSpPr>
      <xdr:spPr>
        <a:xfrm>
          <a:off x="9372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122599</xdr:rowOff>
    </xdr:from>
    <xdr:to>
      <xdr:col>46</xdr:col>
      <xdr:colOff>38100</xdr:colOff>
      <xdr:row>56</xdr:row>
      <xdr:rowOff>52749</xdr:rowOff>
    </xdr:to>
    <xdr:sp macro="" textlink="">
      <xdr:nvSpPr>
        <xdr:cNvPr id="375" name="楕円 374"/>
        <xdr:cNvSpPr/>
      </xdr:nvSpPr>
      <xdr:spPr>
        <a:xfrm>
          <a:off x="8699500" y="95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69276</xdr:rowOff>
    </xdr:from>
    <xdr:ext cx="534377" cy="259045"/>
    <xdr:sp macro="" textlink="">
      <xdr:nvSpPr>
        <xdr:cNvPr id="376" name="テキスト ボックス 375"/>
        <xdr:cNvSpPr txBox="1"/>
      </xdr:nvSpPr>
      <xdr:spPr>
        <a:xfrm>
          <a:off x="8483111" y="93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113112</xdr:rowOff>
    </xdr:from>
    <xdr:to>
      <xdr:col>41</xdr:col>
      <xdr:colOff>101600</xdr:colOff>
      <xdr:row>56</xdr:row>
      <xdr:rowOff>43262</xdr:rowOff>
    </xdr:to>
    <xdr:sp macro="" textlink="">
      <xdr:nvSpPr>
        <xdr:cNvPr id="377" name="楕円 376"/>
        <xdr:cNvSpPr/>
      </xdr:nvSpPr>
      <xdr:spPr>
        <a:xfrm>
          <a:off x="7810500" y="95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34389</xdr:rowOff>
    </xdr:from>
    <xdr:ext cx="534377" cy="259045"/>
    <xdr:sp macro="" textlink="">
      <xdr:nvSpPr>
        <xdr:cNvPr id="378" name="テキスト ボックス 377"/>
        <xdr:cNvSpPr txBox="1"/>
      </xdr:nvSpPr>
      <xdr:spPr>
        <a:xfrm>
          <a:off x="7594111" y="96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125571</xdr:rowOff>
    </xdr:from>
    <xdr:to>
      <xdr:col>36</xdr:col>
      <xdr:colOff>165100</xdr:colOff>
      <xdr:row>56</xdr:row>
      <xdr:rowOff>55721</xdr:rowOff>
    </xdr:to>
    <xdr:sp macro="" textlink="">
      <xdr:nvSpPr>
        <xdr:cNvPr id="379" name="楕円 378"/>
        <xdr:cNvSpPr/>
      </xdr:nvSpPr>
      <xdr:spPr>
        <a:xfrm>
          <a:off x="6921500" y="95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46848</xdr:rowOff>
    </xdr:from>
    <xdr:ext cx="534377" cy="259045"/>
    <xdr:sp macro="" textlink="">
      <xdr:nvSpPr>
        <xdr:cNvPr id="380" name="テキスト ボックス 379"/>
        <xdr:cNvSpPr txBox="1"/>
      </xdr:nvSpPr>
      <xdr:spPr>
        <a:xfrm>
          <a:off x="6705111" y="96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93199</xdr:rowOff>
    </xdr:from>
    <xdr:to>
      <xdr:col>55</xdr:col>
      <xdr:colOff>0</xdr:colOff>
      <xdr:row>77</xdr:row>
      <xdr:rowOff>3930</xdr:rowOff>
    </xdr:to>
    <xdr:cxnSp macro="">
      <xdr:nvCxnSpPr>
        <xdr:cNvPr id="409" name="直線コネクタ 408"/>
        <xdr:cNvCxnSpPr/>
      </xdr:nvCxnSpPr>
      <xdr:spPr>
        <a:xfrm>
          <a:off x="9639300" y="13123399"/>
          <a:ext cx="838200" cy="8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93199</xdr:rowOff>
    </xdr:from>
    <xdr:to>
      <xdr:col>50</xdr:col>
      <xdr:colOff>114300</xdr:colOff>
      <xdr:row>77</xdr:row>
      <xdr:rowOff>88912</xdr:rowOff>
    </xdr:to>
    <xdr:cxnSp macro="">
      <xdr:nvCxnSpPr>
        <xdr:cNvPr id="412" name="直線コネクタ 411"/>
        <xdr:cNvCxnSpPr/>
      </xdr:nvCxnSpPr>
      <xdr:spPr>
        <a:xfrm flipV="1">
          <a:off x="8750300" y="13123399"/>
          <a:ext cx="889000" cy="16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4" name="テキスト ボックス 413"/>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67748</xdr:rowOff>
    </xdr:from>
    <xdr:to>
      <xdr:col>45</xdr:col>
      <xdr:colOff>177800</xdr:colOff>
      <xdr:row>77</xdr:row>
      <xdr:rowOff>88912</xdr:rowOff>
    </xdr:to>
    <xdr:cxnSp macro="">
      <xdr:nvCxnSpPr>
        <xdr:cNvPr id="415" name="直線コネクタ 414"/>
        <xdr:cNvCxnSpPr/>
      </xdr:nvCxnSpPr>
      <xdr:spPr>
        <a:xfrm>
          <a:off x="7861300" y="13097948"/>
          <a:ext cx="889000" cy="19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67748</xdr:rowOff>
    </xdr:from>
    <xdr:to>
      <xdr:col>41</xdr:col>
      <xdr:colOff>50800</xdr:colOff>
      <xdr:row>78</xdr:row>
      <xdr:rowOff>22313</xdr:rowOff>
    </xdr:to>
    <xdr:cxnSp macro="">
      <xdr:nvCxnSpPr>
        <xdr:cNvPr id="418" name="直線コネクタ 417"/>
        <xdr:cNvCxnSpPr/>
      </xdr:nvCxnSpPr>
      <xdr:spPr>
        <a:xfrm flipV="1">
          <a:off x="6972300" y="13097948"/>
          <a:ext cx="889000" cy="29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61392</xdr:rowOff>
    </xdr:from>
    <xdr:to>
      <xdr:col>41</xdr:col>
      <xdr:colOff>101600</xdr:colOff>
      <xdr:row>75</xdr:row>
      <xdr:rowOff>162992</xdr:rowOff>
    </xdr:to>
    <xdr:sp macro="" textlink="">
      <xdr:nvSpPr>
        <xdr:cNvPr id="419" name="フローチャート: 判断 418"/>
        <xdr:cNvSpPr/>
      </xdr:nvSpPr>
      <xdr:spPr>
        <a:xfrm>
          <a:off x="7810500" y="129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8069</xdr:rowOff>
    </xdr:from>
    <xdr:ext cx="534377" cy="259045"/>
    <xdr:sp macro="" textlink="">
      <xdr:nvSpPr>
        <xdr:cNvPr id="420" name="テキスト ボックス 419"/>
        <xdr:cNvSpPr txBox="1"/>
      </xdr:nvSpPr>
      <xdr:spPr>
        <a:xfrm>
          <a:off x="7594111" y="126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95492</xdr:rowOff>
    </xdr:from>
    <xdr:to>
      <xdr:col>36</xdr:col>
      <xdr:colOff>165100</xdr:colOff>
      <xdr:row>77</xdr:row>
      <xdr:rowOff>25642</xdr:rowOff>
    </xdr:to>
    <xdr:sp macro="" textlink="">
      <xdr:nvSpPr>
        <xdr:cNvPr id="421" name="フローチャート: 判断 420"/>
        <xdr:cNvSpPr/>
      </xdr:nvSpPr>
      <xdr:spPr>
        <a:xfrm>
          <a:off x="6921500" y="131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42168</xdr:rowOff>
    </xdr:from>
    <xdr:ext cx="534377" cy="259045"/>
    <xdr:sp macro="" textlink="">
      <xdr:nvSpPr>
        <xdr:cNvPr id="422" name="テキスト ボックス 421"/>
        <xdr:cNvSpPr txBox="1"/>
      </xdr:nvSpPr>
      <xdr:spPr>
        <a:xfrm>
          <a:off x="6705111" y="129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124580</xdr:rowOff>
    </xdr:from>
    <xdr:to>
      <xdr:col>55</xdr:col>
      <xdr:colOff>50800</xdr:colOff>
      <xdr:row>77</xdr:row>
      <xdr:rowOff>54730</xdr:rowOff>
    </xdr:to>
    <xdr:sp macro="" textlink="">
      <xdr:nvSpPr>
        <xdr:cNvPr id="428" name="楕円 427"/>
        <xdr:cNvSpPr/>
      </xdr:nvSpPr>
      <xdr:spPr>
        <a:xfrm>
          <a:off x="10426700" y="131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147457</xdr:rowOff>
    </xdr:from>
    <xdr:ext cx="534377" cy="259045"/>
    <xdr:sp macro="" textlink="">
      <xdr:nvSpPr>
        <xdr:cNvPr id="429" name="商工費該当値テキスト"/>
        <xdr:cNvSpPr txBox="1"/>
      </xdr:nvSpPr>
      <xdr:spPr>
        <a:xfrm>
          <a:off x="10528300" y="130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42399</xdr:rowOff>
    </xdr:from>
    <xdr:to>
      <xdr:col>50</xdr:col>
      <xdr:colOff>165100</xdr:colOff>
      <xdr:row>76</xdr:row>
      <xdr:rowOff>143999</xdr:rowOff>
    </xdr:to>
    <xdr:sp macro="" textlink="">
      <xdr:nvSpPr>
        <xdr:cNvPr id="430" name="楕円 429"/>
        <xdr:cNvSpPr/>
      </xdr:nvSpPr>
      <xdr:spPr>
        <a:xfrm>
          <a:off x="9588500" y="1307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160526</xdr:rowOff>
    </xdr:from>
    <xdr:ext cx="534377" cy="259045"/>
    <xdr:sp macro="" textlink="">
      <xdr:nvSpPr>
        <xdr:cNvPr id="431" name="テキスト ボックス 430"/>
        <xdr:cNvSpPr txBox="1"/>
      </xdr:nvSpPr>
      <xdr:spPr>
        <a:xfrm>
          <a:off x="9372111" y="1284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38112</xdr:rowOff>
    </xdr:from>
    <xdr:to>
      <xdr:col>46</xdr:col>
      <xdr:colOff>38100</xdr:colOff>
      <xdr:row>77</xdr:row>
      <xdr:rowOff>139712</xdr:rowOff>
    </xdr:to>
    <xdr:sp macro="" textlink="">
      <xdr:nvSpPr>
        <xdr:cNvPr id="432" name="楕円 431"/>
        <xdr:cNvSpPr/>
      </xdr:nvSpPr>
      <xdr:spPr>
        <a:xfrm>
          <a:off x="8699500" y="13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130839</xdr:rowOff>
    </xdr:from>
    <xdr:ext cx="534377" cy="259045"/>
    <xdr:sp macro="" textlink="">
      <xdr:nvSpPr>
        <xdr:cNvPr id="433" name="テキスト ボックス 432"/>
        <xdr:cNvSpPr txBox="1"/>
      </xdr:nvSpPr>
      <xdr:spPr>
        <a:xfrm>
          <a:off x="8483111" y="1333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16948</xdr:rowOff>
    </xdr:from>
    <xdr:to>
      <xdr:col>41</xdr:col>
      <xdr:colOff>101600</xdr:colOff>
      <xdr:row>76</xdr:row>
      <xdr:rowOff>118548</xdr:rowOff>
    </xdr:to>
    <xdr:sp macro="" textlink="">
      <xdr:nvSpPr>
        <xdr:cNvPr id="434" name="楕円 433"/>
        <xdr:cNvSpPr/>
      </xdr:nvSpPr>
      <xdr:spPr>
        <a:xfrm>
          <a:off x="7810500" y="13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109675</xdr:rowOff>
    </xdr:from>
    <xdr:ext cx="534377" cy="259045"/>
    <xdr:sp macro="" textlink="">
      <xdr:nvSpPr>
        <xdr:cNvPr id="435" name="テキスト ボックス 434"/>
        <xdr:cNvSpPr txBox="1"/>
      </xdr:nvSpPr>
      <xdr:spPr>
        <a:xfrm>
          <a:off x="7594111" y="131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142963</xdr:rowOff>
    </xdr:from>
    <xdr:to>
      <xdr:col>36</xdr:col>
      <xdr:colOff>165100</xdr:colOff>
      <xdr:row>78</xdr:row>
      <xdr:rowOff>73113</xdr:rowOff>
    </xdr:to>
    <xdr:sp macro="" textlink="">
      <xdr:nvSpPr>
        <xdr:cNvPr id="436" name="楕円 435"/>
        <xdr:cNvSpPr/>
      </xdr:nvSpPr>
      <xdr:spPr>
        <a:xfrm>
          <a:off x="6921500" y="13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64240</xdr:rowOff>
    </xdr:from>
    <xdr:ext cx="534377" cy="259045"/>
    <xdr:sp macro="" textlink="">
      <xdr:nvSpPr>
        <xdr:cNvPr id="437" name="テキスト ボックス 436"/>
        <xdr:cNvSpPr txBox="1"/>
      </xdr:nvSpPr>
      <xdr:spPr>
        <a:xfrm>
          <a:off x="6705111" y="134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167551</xdr:rowOff>
    </xdr:from>
    <xdr:to>
      <xdr:col>55</xdr:col>
      <xdr:colOff>0</xdr:colOff>
      <xdr:row>95</xdr:row>
      <xdr:rowOff>56083</xdr:rowOff>
    </xdr:to>
    <xdr:cxnSp macro="">
      <xdr:nvCxnSpPr>
        <xdr:cNvPr id="467" name="直線コネクタ 466"/>
        <xdr:cNvCxnSpPr/>
      </xdr:nvCxnSpPr>
      <xdr:spPr>
        <a:xfrm flipV="1">
          <a:off x="9639300" y="16283851"/>
          <a:ext cx="838200" cy="5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56083</xdr:rowOff>
    </xdr:from>
    <xdr:to>
      <xdr:col>50</xdr:col>
      <xdr:colOff>114300</xdr:colOff>
      <xdr:row>96</xdr:row>
      <xdr:rowOff>47003</xdr:rowOff>
    </xdr:to>
    <xdr:cxnSp macro="">
      <xdr:nvCxnSpPr>
        <xdr:cNvPr id="470" name="直線コネクタ 469"/>
        <xdr:cNvCxnSpPr/>
      </xdr:nvCxnSpPr>
      <xdr:spPr>
        <a:xfrm flipV="1">
          <a:off x="8750300" y="16343833"/>
          <a:ext cx="889000" cy="16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47003</xdr:rowOff>
    </xdr:from>
    <xdr:to>
      <xdr:col>45</xdr:col>
      <xdr:colOff>177800</xdr:colOff>
      <xdr:row>96</xdr:row>
      <xdr:rowOff>89027</xdr:rowOff>
    </xdr:to>
    <xdr:cxnSp macro="">
      <xdr:nvCxnSpPr>
        <xdr:cNvPr id="473" name="直線コネクタ 472"/>
        <xdr:cNvCxnSpPr/>
      </xdr:nvCxnSpPr>
      <xdr:spPr>
        <a:xfrm flipV="1">
          <a:off x="7861300" y="16506203"/>
          <a:ext cx="889000" cy="4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89027</xdr:rowOff>
    </xdr:from>
    <xdr:to>
      <xdr:col>41</xdr:col>
      <xdr:colOff>50800</xdr:colOff>
      <xdr:row>97</xdr:row>
      <xdr:rowOff>22568</xdr:rowOff>
    </xdr:to>
    <xdr:cxnSp macro="">
      <xdr:nvCxnSpPr>
        <xdr:cNvPr id="476" name="直線コネクタ 475"/>
        <xdr:cNvCxnSpPr/>
      </xdr:nvCxnSpPr>
      <xdr:spPr>
        <a:xfrm flipV="1">
          <a:off x="6972300" y="16548227"/>
          <a:ext cx="889000" cy="1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131445</xdr:rowOff>
    </xdr:from>
    <xdr:to>
      <xdr:col>41</xdr:col>
      <xdr:colOff>101600</xdr:colOff>
      <xdr:row>97</xdr:row>
      <xdr:rowOff>61595</xdr:rowOff>
    </xdr:to>
    <xdr:sp macro="" textlink="">
      <xdr:nvSpPr>
        <xdr:cNvPr id="477" name="フローチャート: 判断 476"/>
        <xdr:cNvSpPr/>
      </xdr:nvSpPr>
      <xdr:spPr>
        <a:xfrm>
          <a:off x="7810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52722</xdr:rowOff>
    </xdr:from>
    <xdr:ext cx="534377" cy="259045"/>
    <xdr:sp macro="" textlink="">
      <xdr:nvSpPr>
        <xdr:cNvPr id="478" name="テキスト ボックス 477"/>
        <xdr:cNvSpPr txBox="1"/>
      </xdr:nvSpPr>
      <xdr:spPr>
        <a:xfrm>
          <a:off x="7594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79" name="フローチャート: 判断 478"/>
        <xdr:cNvSpPr/>
      </xdr:nvSpPr>
      <xdr:spPr>
        <a:xfrm>
          <a:off x="6921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119563</xdr:rowOff>
    </xdr:from>
    <xdr:ext cx="534377" cy="259045"/>
    <xdr:sp macro="" textlink="">
      <xdr:nvSpPr>
        <xdr:cNvPr id="480" name="テキスト ボックス 479"/>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116751</xdr:rowOff>
    </xdr:from>
    <xdr:to>
      <xdr:col>55</xdr:col>
      <xdr:colOff>50800</xdr:colOff>
      <xdr:row>95</xdr:row>
      <xdr:rowOff>46901</xdr:rowOff>
    </xdr:to>
    <xdr:sp macro="" textlink="">
      <xdr:nvSpPr>
        <xdr:cNvPr id="486" name="楕円 485"/>
        <xdr:cNvSpPr/>
      </xdr:nvSpPr>
      <xdr:spPr>
        <a:xfrm>
          <a:off x="10426700" y="162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139628</xdr:rowOff>
    </xdr:from>
    <xdr:ext cx="534377" cy="259045"/>
    <xdr:sp macro="" textlink="">
      <xdr:nvSpPr>
        <xdr:cNvPr id="487" name="土木費該当値テキスト"/>
        <xdr:cNvSpPr txBox="1"/>
      </xdr:nvSpPr>
      <xdr:spPr>
        <a:xfrm>
          <a:off x="10528300" y="1608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5283</xdr:rowOff>
    </xdr:from>
    <xdr:to>
      <xdr:col>50</xdr:col>
      <xdr:colOff>165100</xdr:colOff>
      <xdr:row>95</xdr:row>
      <xdr:rowOff>106883</xdr:rowOff>
    </xdr:to>
    <xdr:sp macro="" textlink="">
      <xdr:nvSpPr>
        <xdr:cNvPr id="488" name="楕円 487"/>
        <xdr:cNvSpPr/>
      </xdr:nvSpPr>
      <xdr:spPr>
        <a:xfrm>
          <a:off x="9588500" y="1629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123410</xdr:rowOff>
    </xdr:from>
    <xdr:ext cx="534377" cy="259045"/>
    <xdr:sp macro="" textlink="">
      <xdr:nvSpPr>
        <xdr:cNvPr id="489" name="テキスト ボックス 488"/>
        <xdr:cNvSpPr txBox="1"/>
      </xdr:nvSpPr>
      <xdr:spPr>
        <a:xfrm>
          <a:off x="9372111" y="160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167653</xdr:rowOff>
    </xdr:from>
    <xdr:to>
      <xdr:col>46</xdr:col>
      <xdr:colOff>38100</xdr:colOff>
      <xdr:row>96</xdr:row>
      <xdr:rowOff>97803</xdr:rowOff>
    </xdr:to>
    <xdr:sp macro="" textlink="">
      <xdr:nvSpPr>
        <xdr:cNvPr id="490" name="楕円 489"/>
        <xdr:cNvSpPr/>
      </xdr:nvSpPr>
      <xdr:spPr>
        <a:xfrm>
          <a:off x="8699500" y="1645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114330</xdr:rowOff>
    </xdr:from>
    <xdr:ext cx="534377" cy="259045"/>
    <xdr:sp macro="" textlink="">
      <xdr:nvSpPr>
        <xdr:cNvPr id="491" name="テキスト ボックス 490"/>
        <xdr:cNvSpPr txBox="1"/>
      </xdr:nvSpPr>
      <xdr:spPr>
        <a:xfrm>
          <a:off x="8483111" y="1623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38227</xdr:rowOff>
    </xdr:from>
    <xdr:to>
      <xdr:col>41</xdr:col>
      <xdr:colOff>101600</xdr:colOff>
      <xdr:row>96</xdr:row>
      <xdr:rowOff>139827</xdr:rowOff>
    </xdr:to>
    <xdr:sp macro="" textlink="">
      <xdr:nvSpPr>
        <xdr:cNvPr id="492" name="楕円 491"/>
        <xdr:cNvSpPr/>
      </xdr:nvSpPr>
      <xdr:spPr>
        <a:xfrm>
          <a:off x="7810500" y="164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156354</xdr:rowOff>
    </xdr:from>
    <xdr:ext cx="534377" cy="259045"/>
    <xdr:sp macro="" textlink="">
      <xdr:nvSpPr>
        <xdr:cNvPr id="493" name="テキスト ボックス 492"/>
        <xdr:cNvSpPr txBox="1"/>
      </xdr:nvSpPr>
      <xdr:spPr>
        <a:xfrm>
          <a:off x="7594111" y="162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143218</xdr:rowOff>
    </xdr:from>
    <xdr:to>
      <xdr:col>36</xdr:col>
      <xdr:colOff>165100</xdr:colOff>
      <xdr:row>97</xdr:row>
      <xdr:rowOff>73368</xdr:rowOff>
    </xdr:to>
    <xdr:sp macro="" textlink="">
      <xdr:nvSpPr>
        <xdr:cNvPr id="494" name="楕円 493"/>
        <xdr:cNvSpPr/>
      </xdr:nvSpPr>
      <xdr:spPr>
        <a:xfrm>
          <a:off x="6921500" y="1660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89895</xdr:rowOff>
    </xdr:from>
    <xdr:ext cx="534377" cy="259045"/>
    <xdr:sp macro="" textlink="">
      <xdr:nvSpPr>
        <xdr:cNvPr id="495" name="テキスト ボックス 494"/>
        <xdr:cNvSpPr txBox="1"/>
      </xdr:nvSpPr>
      <xdr:spPr>
        <a:xfrm>
          <a:off x="6705111" y="163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129478</xdr:rowOff>
    </xdr:from>
    <xdr:to>
      <xdr:col>85</xdr:col>
      <xdr:colOff>127000</xdr:colOff>
      <xdr:row>37</xdr:row>
      <xdr:rowOff>167567</xdr:rowOff>
    </xdr:to>
    <xdr:cxnSp macro="">
      <xdr:nvCxnSpPr>
        <xdr:cNvPr id="526" name="直線コネクタ 525"/>
        <xdr:cNvCxnSpPr/>
      </xdr:nvCxnSpPr>
      <xdr:spPr>
        <a:xfrm flipV="1">
          <a:off x="15481300" y="6473128"/>
          <a:ext cx="8382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7" name="消防費平均値テキスト"/>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167567</xdr:rowOff>
    </xdr:from>
    <xdr:to>
      <xdr:col>81</xdr:col>
      <xdr:colOff>50800</xdr:colOff>
      <xdr:row>38</xdr:row>
      <xdr:rowOff>5055</xdr:rowOff>
    </xdr:to>
    <xdr:cxnSp macro="">
      <xdr:nvCxnSpPr>
        <xdr:cNvPr id="529" name="直線コネクタ 528"/>
        <xdr:cNvCxnSpPr/>
      </xdr:nvCxnSpPr>
      <xdr:spPr>
        <a:xfrm flipV="1">
          <a:off x="14592300" y="6511217"/>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1" name="テキスト ボックス 530"/>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169407</xdr:rowOff>
    </xdr:from>
    <xdr:to>
      <xdr:col>76</xdr:col>
      <xdr:colOff>114300</xdr:colOff>
      <xdr:row>38</xdr:row>
      <xdr:rowOff>5055</xdr:rowOff>
    </xdr:to>
    <xdr:cxnSp macro="">
      <xdr:nvCxnSpPr>
        <xdr:cNvPr id="532" name="直線コネクタ 531"/>
        <xdr:cNvCxnSpPr/>
      </xdr:nvCxnSpPr>
      <xdr:spPr>
        <a:xfrm>
          <a:off x="13703300" y="6513057"/>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4" name="テキスト ボックス 533"/>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162451</xdr:rowOff>
    </xdr:from>
    <xdr:to>
      <xdr:col>71</xdr:col>
      <xdr:colOff>177800</xdr:colOff>
      <xdr:row>37</xdr:row>
      <xdr:rowOff>169407</xdr:rowOff>
    </xdr:to>
    <xdr:cxnSp macro="">
      <xdr:nvCxnSpPr>
        <xdr:cNvPr id="535" name="直線コネクタ 534"/>
        <xdr:cNvCxnSpPr/>
      </xdr:nvCxnSpPr>
      <xdr:spPr>
        <a:xfrm>
          <a:off x="12814300" y="650610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92285</xdr:rowOff>
    </xdr:from>
    <xdr:to>
      <xdr:col>72</xdr:col>
      <xdr:colOff>38100</xdr:colOff>
      <xdr:row>38</xdr:row>
      <xdr:rowOff>22436</xdr:rowOff>
    </xdr:to>
    <xdr:sp macro="" textlink="">
      <xdr:nvSpPr>
        <xdr:cNvPr id="536" name="フローチャート: 判断 535"/>
        <xdr:cNvSpPr/>
      </xdr:nvSpPr>
      <xdr:spPr>
        <a:xfrm>
          <a:off x="13652500" y="6435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38962</xdr:rowOff>
    </xdr:from>
    <xdr:ext cx="534377" cy="259045"/>
    <xdr:sp macro="" textlink="">
      <xdr:nvSpPr>
        <xdr:cNvPr id="537" name="テキスト ボックス 536"/>
        <xdr:cNvSpPr txBox="1"/>
      </xdr:nvSpPr>
      <xdr:spPr>
        <a:xfrm>
          <a:off x="13436111" y="621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119772</xdr:rowOff>
    </xdr:from>
    <xdr:to>
      <xdr:col>67</xdr:col>
      <xdr:colOff>101600</xdr:colOff>
      <xdr:row>38</xdr:row>
      <xdr:rowOff>49922</xdr:rowOff>
    </xdr:to>
    <xdr:sp macro="" textlink="">
      <xdr:nvSpPr>
        <xdr:cNvPr id="538" name="フローチャート: 判断 537"/>
        <xdr:cNvSpPr/>
      </xdr:nvSpPr>
      <xdr:spPr>
        <a:xfrm>
          <a:off x="12763500" y="646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41049</xdr:rowOff>
    </xdr:from>
    <xdr:ext cx="534377" cy="259045"/>
    <xdr:sp macro="" textlink="">
      <xdr:nvSpPr>
        <xdr:cNvPr id="539" name="テキスト ボックス 538"/>
        <xdr:cNvSpPr txBox="1"/>
      </xdr:nvSpPr>
      <xdr:spPr>
        <a:xfrm>
          <a:off x="12547111" y="655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78678</xdr:rowOff>
    </xdr:from>
    <xdr:to>
      <xdr:col>85</xdr:col>
      <xdr:colOff>177800</xdr:colOff>
      <xdr:row>38</xdr:row>
      <xdr:rowOff>8828</xdr:rowOff>
    </xdr:to>
    <xdr:sp macro="" textlink="">
      <xdr:nvSpPr>
        <xdr:cNvPr id="545" name="楕円 544"/>
        <xdr:cNvSpPr/>
      </xdr:nvSpPr>
      <xdr:spPr>
        <a:xfrm>
          <a:off x="16268700" y="64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101555</xdr:rowOff>
    </xdr:from>
    <xdr:ext cx="534377" cy="259045"/>
    <xdr:sp macro="" textlink="">
      <xdr:nvSpPr>
        <xdr:cNvPr id="546" name="消防費該当値テキスト"/>
        <xdr:cNvSpPr txBox="1"/>
      </xdr:nvSpPr>
      <xdr:spPr>
        <a:xfrm>
          <a:off x="16370300" y="627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116767</xdr:rowOff>
    </xdr:from>
    <xdr:to>
      <xdr:col>81</xdr:col>
      <xdr:colOff>101600</xdr:colOff>
      <xdr:row>38</xdr:row>
      <xdr:rowOff>46917</xdr:rowOff>
    </xdr:to>
    <xdr:sp macro="" textlink="">
      <xdr:nvSpPr>
        <xdr:cNvPr id="547" name="楕円 546"/>
        <xdr:cNvSpPr/>
      </xdr:nvSpPr>
      <xdr:spPr>
        <a:xfrm>
          <a:off x="15430500" y="64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63444</xdr:rowOff>
    </xdr:from>
    <xdr:ext cx="534377" cy="259045"/>
    <xdr:sp macro="" textlink="">
      <xdr:nvSpPr>
        <xdr:cNvPr id="548" name="テキスト ボックス 547"/>
        <xdr:cNvSpPr txBox="1"/>
      </xdr:nvSpPr>
      <xdr:spPr>
        <a:xfrm>
          <a:off x="15214111" y="62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125705</xdr:rowOff>
    </xdr:from>
    <xdr:to>
      <xdr:col>76</xdr:col>
      <xdr:colOff>165100</xdr:colOff>
      <xdr:row>38</xdr:row>
      <xdr:rowOff>55855</xdr:rowOff>
    </xdr:to>
    <xdr:sp macro="" textlink="">
      <xdr:nvSpPr>
        <xdr:cNvPr id="549" name="楕円 548"/>
        <xdr:cNvSpPr/>
      </xdr:nvSpPr>
      <xdr:spPr>
        <a:xfrm>
          <a:off x="14541500" y="64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72382</xdr:rowOff>
    </xdr:from>
    <xdr:ext cx="534377" cy="259045"/>
    <xdr:sp macro="" textlink="">
      <xdr:nvSpPr>
        <xdr:cNvPr id="550" name="テキスト ボックス 549"/>
        <xdr:cNvSpPr txBox="1"/>
      </xdr:nvSpPr>
      <xdr:spPr>
        <a:xfrm>
          <a:off x="14325111" y="62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118607</xdr:rowOff>
    </xdr:from>
    <xdr:to>
      <xdr:col>72</xdr:col>
      <xdr:colOff>38100</xdr:colOff>
      <xdr:row>38</xdr:row>
      <xdr:rowOff>48757</xdr:rowOff>
    </xdr:to>
    <xdr:sp macro="" textlink="">
      <xdr:nvSpPr>
        <xdr:cNvPr id="551" name="楕円 550"/>
        <xdr:cNvSpPr/>
      </xdr:nvSpPr>
      <xdr:spPr>
        <a:xfrm>
          <a:off x="13652500" y="64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39884</xdr:rowOff>
    </xdr:from>
    <xdr:ext cx="534377" cy="259045"/>
    <xdr:sp macro="" textlink="">
      <xdr:nvSpPr>
        <xdr:cNvPr id="552" name="テキスト ボックス 551"/>
        <xdr:cNvSpPr txBox="1"/>
      </xdr:nvSpPr>
      <xdr:spPr>
        <a:xfrm>
          <a:off x="13436111" y="655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111651</xdr:rowOff>
    </xdr:from>
    <xdr:to>
      <xdr:col>67</xdr:col>
      <xdr:colOff>101600</xdr:colOff>
      <xdr:row>38</xdr:row>
      <xdr:rowOff>41801</xdr:rowOff>
    </xdr:to>
    <xdr:sp macro="" textlink="">
      <xdr:nvSpPr>
        <xdr:cNvPr id="553" name="楕円 552"/>
        <xdr:cNvSpPr/>
      </xdr:nvSpPr>
      <xdr:spPr>
        <a:xfrm>
          <a:off x="12763500" y="64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58328</xdr:rowOff>
    </xdr:from>
    <xdr:ext cx="534377" cy="259045"/>
    <xdr:sp macro="" textlink="">
      <xdr:nvSpPr>
        <xdr:cNvPr id="554" name="テキスト ボックス 553"/>
        <xdr:cNvSpPr txBox="1"/>
      </xdr:nvSpPr>
      <xdr:spPr>
        <a:xfrm>
          <a:off x="12547111" y="62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26717</xdr:rowOff>
    </xdr:from>
    <xdr:to>
      <xdr:col>85</xdr:col>
      <xdr:colOff>127000</xdr:colOff>
      <xdr:row>55</xdr:row>
      <xdr:rowOff>162527</xdr:rowOff>
    </xdr:to>
    <xdr:cxnSp macro="">
      <xdr:nvCxnSpPr>
        <xdr:cNvPr id="586" name="直線コネクタ 585"/>
        <xdr:cNvCxnSpPr/>
      </xdr:nvCxnSpPr>
      <xdr:spPr>
        <a:xfrm flipV="1">
          <a:off x="15481300" y="9456467"/>
          <a:ext cx="838200" cy="13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162527</xdr:rowOff>
    </xdr:from>
    <xdr:to>
      <xdr:col>81</xdr:col>
      <xdr:colOff>50800</xdr:colOff>
      <xdr:row>56</xdr:row>
      <xdr:rowOff>78294</xdr:rowOff>
    </xdr:to>
    <xdr:cxnSp macro="">
      <xdr:nvCxnSpPr>
        <xdr:cNvPr id="589" name="直線コネクタ 588"/>
        <xdr:cNvCxnSpPr/>
      </xdr:nvCxnSpPr>
      <xdr:spPr>
        <a:xfrm flipV="1">
          <a:off x="14592300" y="9592277"/>
          <a:ext cx="889000" cy="8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32029</xdr:rowOff>
    </xdr:from>
    <xdr:to>
      <xdr:col>76</xdr:col>
      <xdr:colOff>114300</xdr:colOff>
      <xdr:row>56</xdr:row>
      <xdr:rowOff>78294</xdr:rowOff>
    </xdr:to>
    <xdr:cxnSp macro="">
      <xdr:nvCxnSpPr>
        <xdr:cNvPr id="592" name="直線コネクタ 591"/>
        <xdr:cNvCxnSpPr/>
      </xdr:nvCxnSpPr>
      <xdr:spPr>
        <a:xfrm>
          <a:off x="13703300" y="9461779"/>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32029</xdr:rowOff>
    </xdr:from>
    <xdr:to>
      <xdr:col>71</xdr:col>
      <xdr:colOff>177800</xdr:colOff>
      <xdr:row>56</xdr:row>
      <xdr:rowOff>145437</xdr:rowOff>
    </xdr:to>
    <xdr:cxnSp macro="">
      <xdr:nvCxnSpPr>
        <xdr:cNvPr id="595" name="直線コネクタ 594"/>
        <xdr:cNvCxnSpPr/>
      </xdr:nvCxnSpPr>
      <xdr:spPr>
        <a:xfrm flipV="1">
          <a:off x="12814300" y="9461779"/>
          <a:ext cx="889000" cy="28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118107</xdr:rowOff>
    </xdr:from>
    <xdr:to>
      <xdr:col>72</xdr:col>
      <xdr:colOff>38100</xdr:colOff>
      <xdr:row>57</xdr:row>
      <xdr:rowOff>48257</xdr:rowOff>
    </xdr:to>
    <xdr:sp macro="" textlink="">
      <xdr:nvSpPr>
        <xdr:cNvPr id="596" name="フローチャート: 判断 595"/>
        <xdr:cNvSpPr/>
      </xdr:nvSpPr>
      <xdr:spPr>
        <a:xfrm>
          <a:off x="13652500" y="971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39384</xdr:rowOff>
    </xdr:from>
    <xdr:ext cx="534377" cy="259045"/>
    <xdr:sp macro="" textlink="">
      <xdr:nvSpPr>
        <xdr:cNvPr id="597" name="テキスト ボックス 596"/>
        <xdr:cNvSpPr txBox="1"/>
      </xdr:nvSpPr>
      <xdr:spPr>
        <a:xfrm>
          <a:off x="13436111" y="98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163565</xdr:rowOff>
    </xdr:from>
    <xdr:to>
      <xdr:col>67</xdr:col>
      <xdr:colOff>101600</xdr:colOff>
      <xdr:row>57</xdr:row>
      <xdr:rowOff>93715</xdr:rowOff>
    </xdr:to>
    <xdr:sp macro="" textlink="">
      <xdr:nvSpPr>
        <xdr:cNvPr id="598" name="フローチャート: 判断 597"/>
        <xdr:cNvSpPr/>
      </xdr:nvSpPr>
      <xdr:spPr>
        <a:xfrm>
          <a:off x="12763500" y="97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84842</xdr:rowOff>
    </xdr:from>
    <xdr:ext cx="534377" cy="259045"/>
    <xdr:sp macro="" textlink="">
      <xdr:nvSpPr>
        <xdr:cNvPr id="599" name="テキスト ボックス 598"/>
        <xdr:cNvSpPr txBox="1"/>
      </xdr:nvSpPr>
      <xdr:spPr>
        <a:xfrm>
          <a:off x="12547111" y="985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147367</xdr:rowOff>
    </xdr:from>
    <xdr:to>
      <xdr:col>85</xdr:col>
      <xdr:colOff>177800</xdr:colOff>
      <xdr:row>55</xdr:row>
      <xdr:rowOff>77517</xdr:rowOff>
    </xdr:to>
    <xdr:sp macro="" textlink="">
      <xdr:nvSpPr>
        <xdr:cNvPr id="605" name="楕円 604"/>
        <xdr:cNvSpPr/>
      </xdr:nvSpPr>
      <xdr:spPr>
        <a:xfrm>
          <a:off x="16268700" y="94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170244</xdr:rowOff>
    </xdr:from>
    <xdr:ext cx="534377" cy="259045"/>
    <xdr:sp macro="" textlink="">
      <xdr:nvSpPr>
        <xdr:cNvPr id="606" name="教育費該当値テキスト"/>
        <xdr:cNvSpPr txBox="1"/>
      </xdr:nvSpPr>
      <xdr:spPr>
        <a:xfrm>
          <a:off x="16370300" y="92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111727</xdr:rowOff>
    </xdr:from>
    <xdr:to>
      <xdr:col>81</xdr:col>
      <xdr:colOff>101600</xdr:colOff>
      <xdr:row>56</xdr:row>
      <xdr:rowOff>41877</xdr:rowOff>
    </xdr:to>
    <xdr:sp macro="" textlink="">
      <xdr:nvSpPr>
        <xdr:cNvPr id="607" name="楕円 606"/>
        <xdr:cNvSpPr/>
      </xdr:nvSpPr>
      <xdr:spPr>
        <a:xfrm>
          <a:off x="15430500" y="95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58404</xdr:rowOff>
    </xdr:from>
    <xdr:ext cx="534377" cy="259045"/>
    <xdr:sp macro="" textlink="">
      <xdr:nvSpPr>
        <xdr:cNvPr id="608" name="テキスト ボックス 607"/>
        <xdr:cNvSpPr txBox="1"/>
      </xdr:nvSpPr>
      <xdr:spPr>
        <a:xfrm>
          <a:off x="15214111" y="93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27494</xdr:rowOff>
    </xdr:from>
    <xdr:to>
      <xdr:col>76</xdr:col>
      <xdr:colOff>165100</xdr:colOff>
      <xdr:row>56</xdr:row>
      <xdr:rowOff>129094</xdr:rowOff>
    </xdr:to>
    <xdr:sp macro="" textlink="">
      <xdr:nvSpPr>
        <xdr:cNvPr id="609" name="楕円 608"/>
        <xdr:cNvSpPr/>
      </xdr:nvSpPr>
      <xdr:spPr>
        <a:xfrm>
          <a:off x="14541500" y="962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145621</xdr:rowOff>
    </xdr:from>
    <xdr:ext cx="534377" cy="259045"/>
    <xdr:sp macro="" textlink="">
      <xdr:nvSpPr>
        <xdr:cNvPr id="610" name="テキスト ボックス 609"/>
        <xdr:cNvSpPr txBox="1"/>
      </xdr:nvSpPr>
      <xdr:spPr>
        <a:xfrm>
          <a:off x="14325111" y="94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152679</xdr:rowOff>
    </xdr:from>
    <xdr:to>
      <xdr:col>72</xdr:col>
      <xdr:colOff>38100</xdr:colOff>
      <xdr:row>55</xdr:row>
      <xdr:rowOff>82829</xdr:rowOff>
    </xdr:to>
    <xdr:sp macro="" textlink="">
      <xdr:nvSpPr>
        <xdr:cNvPr id="611" name="楕円 610"/>
        <xdr:cNvSpPr/>
      </xdr:nvSpPr>
      <xdr:spPr>
        <a:xfrm>
          <a:off x="13652500" y="94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99356</xdr:rowOff>
    </xdr:from>
    <xdr:ext cx="534377" cy="259045"/>
    <xdr:sp macro="" textlink="">
      <xdr:nvSpPr>
        <xdr:cNvPr id="612" name="テキスト ボックス 611"/>
        <xdr:cNvSpPr txBox="1"/>
      </xdr:nvSpPr>
      <xdr:spPr>
        <a:xfrm>
          <a:off x="13436111" y="918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94637</xdr:rowOff>
    </xdr:from>
    <xdr:to>
      <xdr:col>67</xdr:col>
      <xdr:colOff>101600</xdr:colOff>
      <xdr:row>57</xdr:row>
      <xdr:rowOff>24787</xdr:rowOff>
    </xdr:to>
    <xdr:sp macro="" textlink="">
      <xdr:nvSpPr>
        <xdr:cNvPr id="613" name="楕円 612"/>
        <xdr:cNvSpPr/>
      </xdr:nvSpPr>
      <xdr:spPr>
        <a:xfrm>
          <a:off x="12763500" y="96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41314</xdr:rowOff>
    </xdr:from>
    <xdr:ext cx="534377" cy="259045"/>
    <xdr:sp macro="" textlink="">
      <xdr:nvSpPr>
        <xdr:cNvPr id="614" name="テキスト ボックス 613"/>
        <xdr:cNvSpPr txBox="1"/>
      </xdr:nvSpPr>
      <xdr:spPr>
        <a:xfrm>
          <a:off x="12547111" y="947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5245</xdr:rowOff>
    </xdr:from>
    <xdr:to>
      <xdr:col>85</xdr:col>
      <xdr:colOff>127000</xdr:colOff>
      <xdr:row>79</xdr:row>
      <xdr:rowOff>17399</xdr:rowOff>
    </xdr:to>
    <xdr:cxnSp macro="">
      <xdr:nvCxnSpPr>
        <xdr:cNvPr id="643" name="直線コネクタ 642"/>
        <xdr:cNvCxnSpPr/>
      </xdr:nvCxnSpPr>
      <xdr:spPr>
        <a:xfrm>
          <a:off x="15481300" y="13549795"/>
          <a:ext cx="8382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5245</xdr:rowOff>
    </xdr:from>
    <xdr:to>
      <xdr:col>81</xdr:col>
      <xdr:colOff>50800</xdr:colOff>
      <xdr:row>79</xdr:row>
      <xdr:rowOff>33592</xdr:rowOff>
    </xdr:to>
    <xdr:cxnSp macro="">
      <xdr:nvCxnSpPr>
        <xdr:cNvPr id="646" name="直線コネクタ 645"/>
        <xdr:cNvCxnSpPr/>
      </xdr:nvCxnSpPr>
      <xdr:spPr>
        <a:xfrm flipV="1">
          <a:off x="14592300" y="1354979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33592</xdr:rowOff>
    </xdr:from>
    <xdr:to>
      <xdr:col>76</xdr:col>
      <xdr:colOff>114300</xdr:colOff>
      <xdr:row>79</xdr:row>
      <xdr:rowOff>44450</xdr:rowOff>
    </xdr:to>
    <xdr:cxnSp macro="">
      <xdr:nvCxnSpPr>
        <xdr:cNvPr id="649" name="直線コネクタ 648"/>
        <xdr:cNvCxnSpPr/>
      </xdr:nvCxnSpPr>
      <xdr:spPr>
        <a:xfrm flipV="1">
          <a:off x="13703300" y="1357814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128651</xdr:rowOff>
    </xdr:from>
    <xdr:to>
      <xdr:col>71</xdr:col>
      <xdr:colOff>177800</xdr:colOff>
      <xdr:row>79</xdr:row>
      <xdr:rowOff>44450</xdr:rowOff>
    </xdr:to>
    <xdr:cxnSp macro="">
      <xdr:nvCxnSpPr>
        <xdr:cNvPr id="652" name="直線コネクタ 651"/>
        <xdr:cNvCxnSpPr/>
      </xdr:nvCxnSpPr>
      <xdr:spPr>
        <a:xfrm>
          <a:off x="12814300" y="13501751"/>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157099</xdr:rowOff>
    </xdr:from>
    <xdr:to>
      <xdr:col>72</xdr:col>
      <xdr:colOff>38100</xdr:colOff>
      <xdr:row>77</xdr:row>
      <xdr:rowOff>87249</xdr:rowOff>
    </xdr:to>
    <xdr:sp macro="" textlink="">
      <xdr:nvSpPr>
        <xdr:cNvPr id="653" name="フローチャート: 判断 652"/>
        <xdr:cNvSpPr/>
      </xdr:nvSpPr>
      <xdr:spPr>
        <a:xfrm>
          <a:off x="13652500" y="131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103776</xdr:rowOff>
    </xdr:from>
    <xdr:ext cx="469744" cy="259045"/>
    <xdr:sp macro="" textlink="">
      <xdr:nvSpPr>
        <xdr:cNvPr id="654" name="テキスト ボックス 653"/>
        <xdr:cNvSpPr txBox="1"/>
      </xdr:nvSpPr>
      <xdr:spPr>
        <a:xfrm>
          <a:off x="13468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122543</xdr:rowOff>
    </xdr:from>
    <xdr:to>
      <xdr:col>67</xdr:col>
      <xdr:colOff>101600</xdr:colOff>
      <xdr:row>77</xdr:row>
      <xdr:rowOff>52693</xdr:rowOff>
    </xdr:to>
    <xdr:sp macro="" textlink="">
      <xdr:nvSpPr>
        <xdr:cNvPr id="655" name="フローチャート: 判断 654"/>
        <xdr:cNvSpPr/>
      </xdr:nvSpPr>
      <xdr:spPr>
        <a:xfrm>
          <a:off x="12763500" y="1315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69219</xdr:rowOff>
    </xdr:from>
    <xdr:ext cx="534377" cy="259045"/>
    <xdr:sp macro="" textlink="">
      <xdr:nvSpPr>
        <xdr:cNvPr id="656" name="テキスト ボックス 655"/>
        <xdr:cNvSpPr txBox="1"/>
      </xdr:nvSpPr>
      <xdr:spPr>
        <a:xfrm>
          <a:off x="12547111" y="129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138049</xdr:rowOff>
    </xdr:from>
    <xdr:to>
      <xdr:col>85</xdr:col>
      <xdr:colOff>177800</xdr:colOff>
      <xdr:row>79</xdr:row>
      <xdr:rowOff>68199</xdr:rowOff>
    </xdr:to>
    <xdr:sp macro="" textlink="">
      <xdr:nvSpPr>
        <xdr:cNvPr id="662" name="楕円 661"/>
        <xdr:cNvSpPr/>
      </xdr:nvSpPr>
      <xdr:spPr>
        <a:xfrm>
          <a:off x="16268700" y="1351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52976</xdr:rowOff>
    </xdr:from>
    <xdr:ext cx="378565" cy="259045"/>
    <xdr:sp macro="" textlink="">
      <xdr:nvSpPr>
        <xdr:cNvPr id="663" name="災害復旧費該当値テキスト"/>
        <xdr:cNvSpPr txBox="1"/>
      </xdr:nvSpPr>
      <xdr:spPr>
        <a:xfrm>
          <a:off x="16370300" y="13426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125895</xdr:rowOff>
    </xdr:from>
    <xdr:to>
      <xdr:col>81</xdr:col>
      <xdr:colOff>101600</xdr:colOff>
      <xdr:row>79</xdr:row>
      <xdr:rowOff>56045</xdr:rowOff>
    </xdr:to>
    <xdr:sp macro="" textlink="">
      <xdr:nvSpPr>
        <xdr:cNvPr id="664" name="楕円 663"/>
        <xdr:cNvSpPr/>
      </xdr:nvSpPr>
      <xdr:spPr>
        <a:xfrm>
          <a:off x="15430500" y="134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47172</xdr:rowOff>
    </xdr:from>
    <xdr:ext cx="469744" cy="259045"/>
    <xdr:sp macro="" textlink="">
      <xdr:nvSpPr>
        <xdr:cNvPr id="665" name="テキスト ボックス 664"/>
        <xdr:cNvSpPr txBox="1"/>
      </xdr:nvSpPr>
      <xdr:spPr>
        <a:xfrm>
          <a:off x="15246428" y="1359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154242</xdr:rowOff>
    </xdr:from>
    <xdr:to>
      <xdr:col>76</xdr:col>
      <xdr:colOff>165100</xdr:colOff>
      <xdr:row>79</xdr:row>
      <xdr:rowOff>84392</xdr:rowOff>
    </xdr:to>
    <xdr:sp macro="" textlink="">
      <xdr:nvSpPr>
        <xdr:cNvPr id="666" name="楕円 665"/>
        <xdr:cNvSpPr/>
      </xdr:nvSpPr>
      <xdr:spPr>
        <a:xfrm>
          <a:off x="14541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75519</xdr:rowOff>
    </xdr:from>
    <xdr:ext cx="378565" cy="259045"/>
    <xdr:sp macro="" textlink="">
      <xdr:nvSpPr>
        <xdr:cNvPr id="667" name="テキスト ボックス 666"/>
        <xdr:cNvSpPr txBox="1"/>
      </xdr:nvSpPr>
      <xdr:spPr>
        <a:xfrm>
          <a:off x="14403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77851</xdr:rowOff>
    </xdr:from>
    <xdr:to>
      <xdr:col>67</xdr:col>
      <xdr:colOff>101600</xdr:colOff>
      <xdr:row>79</xdr:row>
      <xdr:rowOff>8001</xdr:rowOff>
    </xdr:to>
    <xdr:sp macro="" textlink="">
      <xdr:nvSpPr>
        <xdr:cNvPr id="670" name="楕円 669"/>
        <xdr:cNvSpPr/>
      </xdr:nvSpPr>
      <xdr:spPr>
        <a:xfrm>
          <a:off x="12763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170578</xdr:rowOff>
    </xdr:from>
    <xdr:ext cx="469744" cy="259045"/>
    <xdr:sp macro="" textlink="">
      <xdr:nvSpPr>
        <xdr:cNvPr id="671" name="テキスト ボックス 670"/>
        <xdr:cNvSpPr txBox="1"/>
      </xdr:nvSpPr>
      <xdr:spPr>
        <a:xfrm>
          <a:off x="12579428" y="1354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52160</xdr:rowOff>
    </xdr:from>
    <xdr:to>
      <xdr:col>85</xdr:col>
      <xdr:colOff>127000</xdr:colOff>
      <xdr:row>95</xdr:row>
      <xdr:rowOff>69889</xdr:rowOff>
    </xdr:to>
    <xdr:cxnSp macro="">
      <xdr:nvCxnSpPr>
        <xdr:cNvPr id="700" name="直線コネクタ 699"/>
        <xdr:cNvCxnSpPr/>
      </xdr:nvCxnSpPr>
      <xdr:spPr>
        <a:xfrm flipV="1">
          <a:off x="15481300" y="16339910"/>
          <a:ext cx="8382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145890</xdr:rowOff>
    </xdr:from>
    <xdr:ext cx="534377" cy="259045"/>
    <xdr:sp macro="" textlink="">
      <xdr:nvSpPr>
        <xdr:cNvPr id="701" name="公債費平均値テキスト"/>
        <xdr:cNvSpPr txBox="1"/>
      </xdr:nvSpPr>
      <xdr:spPr>
        <a:xfrm>
          <a:off x="16370300" y="16090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69889</xdr:rowOff>
    </xdr:from>
    <xdr:to>
      <xdr:col>81</xdr:col>
      <xdr:colOff>50800</xdr:colOff>
      <xdr:row>95</xdr:row>
      <xdr:rowOff>108699</xdr:rowOff>
    </xdr:to>
    <xdr:cxnSp macro="">
      <xdr:nvCxnSpPr>
        <xdr:cNvPr id="703" name="直線コネクタ 702"/>
        <xdr:cNvCxnSpPr/>
      </xdr:nvCxnSpPr>
      <xdr:spPr>
        <a:xfrm flipV="1">
          <a:off x="14592300" y="16357639"/>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83977</xdr:rowOff>
    </xdr:from>
    <xdr:ext cx="534377" cy="259045"/>
    <xdr:sp macro="" textlink="">
      <xdr:nvSpPr>
        <xdr:cNvPr id="705" name="テキスト ボックス 704"/>
        <xdr:cNvSpPr txBox="1"/>
      </xdr:nvSpPr>
      <xdr:spPr>
        <a:xfrm>
          <a:off x="15214111" y="1602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108699</xdr:rowOff>
    </xdr:from>
    <xdr:to>
      <xdr:col>76</xdr:col>
      <xdr:colOff>114300</xdr:colOff>
      <xdr:row>95</xdr:row>
      <xdr:rowOff>149327</xdr:rowOff>
    </xdr:to>
    <xdr:cxnSp macro="">
      <xdr:nvCxnSpPr>
        <xdr:cNvPr id="706" name="直線コネクタ 705"/>
        <xdr:cNvCxnSpPr/>
      </xdr:nvCxnSpPr>
      <xdr:spPr>
        <a:xfrm flipV="1">
          <a:off x="13703300" y="16396449"/>
          <a:ext cx="889000" cy="4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89806</xdr:rowOff>
    </xdr:from>
    <xdr:ext cx="534377" cy="259045"/>
    <xdr:sp macro="" textlink="">
      <xdr:nvSpPr>
        <xdr:cNvPr id="708" name="テキスト ボックス 707"/>
        <xdr:cNvSpPr txBox="1"/>
      </xdr:nvSpPr>
      <xdr:spPr>
        <a:xfrm>
          <a:off x="14325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149327</xdr:rowOff>
    </xdr:from>
    <xdr:to>
      <xdr:col>71</xdr:col>
      <xdr:colOff>177800</xdr:colOff>
      <xdr:row>96</xdr:row>
      <xdr:rowOff>20865</xdr:rowOff>
    </xdr:to>
    <xdr:cxnSp macro="">
      <xdr:nvCxnSpPr>
        <xdr:cNvPr id="709" name="直線コネクタ 708"/>
        <xdr:cNvCxnSpPr/>
      </xdr:nvCxnSpPr>
      <xdr:spPr>
        <a:xfrm flipV="1">
          <a:off x="12814300" y="16437077"/>
          <a:ext cx="8890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126772</xdr:rowOff>
    </xdr:from>
    <xdr:to>
      <xdr:col>72</xdr:col>
      <xdr:colOff>38100</xdr:colOff>
      <xdr:row>94</xdr:row>
      <xdr:rowOff>56922</xdr:rowOff>
    </xdr:to>
    <xdr:sp macro="" textlink="">
      <xdr:nvSpPr>
        <xdr:cNvPr id="710" name="フローチャート: 判断 709"/>
        <xdr:cNvSpPr/>
      </xdr:nvSpPr>
      <xdr:spPr>
        <a:xfrm>
          <a:off x="13652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73449</xdr:rowOff>
    </xdr:from>
    <xdr:ext cx="534377" cy="259045"/>
    <xdr:sp macro="" textlink="">
      <xdr:nvSpPr>
        <xdr:cNvPr id="711" name="テキスト ボックス 710"/>
        <xdr:cNvSpPr txBox="1"/>
      </xdr:nvSpPr>
      <xdr:spPr>
        <a:xfrm>
          <a:off x="13436111" y="158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143777</xdr:rowOff>
    </xdr:from>
    <xdr:to>
      <xdr:col>67</xdr:col>
      <xdr:colOff>101600</xdr:colOff>
      <xdr:row>94</xdr:row>
      <xdr:rowOff>73927</xdr:rowOff>
    </xdr:to>
    <xdr:sp macro="" textlink="">
      <xdr:nvSpPr>
        <xdr:cNvPr id="712" name="フローチャート: 判断 711"/>
        <xdr:cNvSpPr/>
      </xdr:nvSpPr>
      <xdr:spPr>
        <a:xfrm>
          <a:off x="12763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90454</xdr:rowOff>
    </xdr:from>
    <xdr:ext cx="534377" cy="259045"/>
    <xdr:sp macro="" textlink="">
      <xdr:nvSpPr>
        <xdr:cNvPr id="713" name="テキスト ボックス 712"/>
        <xdr:cNvSpPr txBox="1"/>
      </xdr:nvSpPr>
      <xdr:spPr>
        <a:xfrm>
          <a:off x="12547111" y="1586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1360</xdr:rowOff>
    </xdr:from>
    <xdr:to>
      <xdr:col>85</xdr:col>
      <xdr:colOff>177800</xdr:colOff>
      <xdr:row>95</xdr:row>
      <xdr:rowOff>102960</xdr:rowOff>
    </xdr:to>
    <xdr:sp macro="" textlink="">
      <xdr:nvSpPr>
        <xdr:cNvPr id="719" name="楕円 718"/>
        <xdr:cNvSpPr/>
      </xdr:nvSpPr>
      <xdr:spPr>
        <a:xfrm>
          <a:off x="16268700" y="162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151237</xdr:rowOff>
    </xdr:from>
    <xdr:ext cx="534377" cy="259045"/>
    <xdr:sp macro="" textlink="">
      <xdr:nvSpPr>
        <xdr:cNvPr id="720" name="公債費該当値テキスト"/>
        <xdr:cNvSpPr txBox="1"/>
      </xdr:nvSpPr>
      <xdr:spPr>
        <a:xfrm>
          <a:off x="16370300" y="162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19089</xdr:rowOff>
    </xdr:from>
    <xdr:to>
      <xdr:col>81</xdr:col>
      <xdr:colOff>101600</xdr:colOff>
      <xdr:row>95</xdr:row>
      <xdr:rowOff>120689</xdr:rowOff>
    </xdr:to>
    <xdr:sp macro="" textlink="">
      <xdr:nvSpPr>
        <xdr:cNvPr id="721" name="楕円 720"/>
        <xdr:cNvSpPr/>
      </xdr:nvSpPr>
      <xdr:spPr>
        <a:xfrm>
          <a:off x="15430500" y="16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111816</xdr:rowOff>
    </xdr:from>
    <xdr:ext cx="534377" cy="259045"/>
    <xdr:sp macro="" textlink="">
      <xdr:nvSpPr>
        <xdr:cNvPr id="722" name="テキスト ボックス 721"/>
        <xdr:cNvSpPr txBox="1"/>
      </xdr:nvSpPr>
      <xdr:spPr>
        <a:xfrm>
          <a:off x="15214111" y="163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57899</xdr:rowOff>
    </xdr:from>
    <xdr:to>
      <xdr:col>76</xdr:col>
      <xdr:colOff>165100</xdr:colOff>
      <xdr:row>95</xdr:row>
      <xdr:rowOff>159499</xdr:rowOff>
    </xdr:to>
    <xdr:sp macro="" textlink="">
      <xdr:nvSpPr>
        <xdr:cNvPr id="723" name="楕円 722"/>
        <xdr:cNvSpPr/>
      </xdr:nvSpPr>
      <xdr:spPr>
        <a:xfrm>
          <a:off x="14541500" y="163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150626</xdr:rowOff>
    </xdr:from>
    <xdr:ext cx="534377" cy="259045"/>
    <xdr:sp macro="" textlink="">
      <xdr:nvSpPr>
        <xdr:cNvPr id="724" name="テキスト ボックス 723"/>
        <xdr:cNvSpPr txBox="1"/>
      </xdr:nvSpPr>
      <xdr:spPr>
        <a:xfrm>
          <a:off x="14325111" y="164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98527</xdr:rowOff>
    </xdr:from>
    <xdr:to>
      <xdr:col>72</xdr:col>
      <xdr:colOff>38100</xdr:colOff>
      <xdr:row>96</xdr:row>
      <xdr:rowOff>28677</xdr:rowOff>
    </xdr:to>
    <xdr:sp macro="" textlink="">
      <xdr:nvSpPr>
        <xdr:cNvPr id="725" name="楕円 724"/>
        <xdr:cNvSpPr/>
      </xdr:nvSpPr>
      <xdr:spPr>
        <a:xfrm>
          <a:off x="13652500" y="163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19804</xdr:rowOff>
    </xdr:from>
    <xdr:ext cx="534377" cy="259045"/>
    <xdr:sp macro="" textlink="">
      <xdr:nvSpPr>
        <xdr:cNvPr id="726" name="テキスト ボックス 725"/>
        <xdr:cNvSpPr txBox="1"/>
      </xdr:nvSpPr>
      <xdr:spPr>
        <a:xfrm>
          <a:off x="13436111" y="1647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141515</xdr:rowOff>
    </xdr:from>
    <xdr:to>
      <xdr:col>67</xdr:col>
      <xdr:colOff>101600</xdr:colOff>
      <xdr:row>96</xdr:row>
      <xdr:rowOff>71665</xdr:rowOff>
    </xdr:to>
    <xdr:sp macro="" textlink="">
      <xdr:nvSpPr>
        <xdr:cNvPr id="727" name="楕円 726"/>
        <xdr:cNvSpPr/>
      </xdr:nvSpPr>
      <xdr:spPr>
        <a:xfrm>
          <a:off x="12763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62792</xdr:rowOff>
    </xdr:from>
    <xdr:ext cx="534377" cy="259045"/>
    <xdr:sp macro="" textlink="">
      <xdr:nvSpPr>
        <xdr:cNvPr id="728" name="テキスト ボックス 727"/>
        <xdr:cNvSpPr txBox="1"/>
      </xdr:nvSpPr>
      <xdr:spPr>
        <a:xfrm>
          <a:off x="12547111" y="165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67" name="フローチャート: 判断 766"/>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68" name="テキスト ボックス 767"/>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69" name="フローチャート: 判断 768"/>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70" name="テキスト ボックス 769"/>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9" name="テキスト ボックス 79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801" name="テキスト ボックス 80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803" name="テキスト ボックス 80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7" name="直線コネクタ 80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2" name="直線コネクタ 81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フローチャート: 判断 81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5" name="直線コネクタ 81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6" name="フローチャート: 判断 81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8" name="直線コネクタ 81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9" name="フローチャート: 判断 81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21" name="直線コネクタ 82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54610</xdr:rowOff>
    </xdr:from>
    <xdr:to>
      <xdr:col>102</xdr:col>
      <xdr:colOff>165100</xdr:colOff>
      <xdr:row>51</xdr:row>
      <xdr:rowOff>156210</xdr:rowOff>
    </xdr:to>
    <xdr:sp macro="" textlink="">
      <xdr:nvSpPr>
        <xdr:cNvPr id="822" name="フローチャート: 判断 821"/>
        <xdr:cNvSpPr/>
      </xdr:nvSpPr>
      <xdr:spPr>
        <a:xfrm>
          <a:off x="19494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50</xdr:row>
      <xdr:rowOff>1287</xdr:rowOff>
    </xdr:from>
    <xdr:ext cx="313932" cy="259045"/>
    <xdr:sp macro="" textlink="">
      <xdr:nvSpPr>
        <xdr:cNvPr id="823" name="テキスト ボックス 822"/>
        <xdr:cNvSpPr txBox="1"/>
      </xdr:nvSpPr>
      <xdr:spPr>
        <a:xfrm>
          <a:off x="19388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168910</xdr:rowOff>
    </xdr:from>
    <xdr:to>
      <xdr:col>98</xdr:col>
      <xdr:colOff>38100</xdr:colOff>
      <xdr:row>50</xdr:row>
      <xdr:rowOff>99060</xdr:rowOff>
    </xdr:to>
    <xdr:sp macro="" textlink="">
      <xdr:nvSpPr>
        <xdr:cNvPr id="824" name="フローチャート: 判断 823"/>
        <xdr:cNvSpPr/>
      </xdr:nvSpPr>
      <xdr:spPr>
        <a:xfrm>
          <a:off x="18605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115587</xdr:rowOff>
    </xdr:from>
    <xdr:ext cx="313932" cy="259045"/>
    <xdr:sp macro="" textlink="">
      <xdr:nvSpPr>
        <xdr:cNvPr id="825" name="テキスト ボックス 824"/>
        <xdr:cNvSpPr txBox="1"/>
      </xdr:nvSpPr>
      <xdr:spPr>
        <a:xfrm>
          <a:off x="18499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1" name="楕円 83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3" name="楕円 83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4" name="テキスト ボックス 833"/>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5" name="楕円 83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6" name="テキスト ボックス 835"/>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7" name="楕円 83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8" name="テキスト ボックス 83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9" name="楕円 83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40" name="テキスト ボックス 83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a:t>
          </a:r>
          <a:r>
            <a:rPr kumimoji="0" lang="ja-JP" altLang="en-US"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、東海環状自動車道本巣インターチェンジ周辺道路整備事業や</a:t>
          </a:r>
          <a:r>
            <a:rPr kumimoji="0" lang="en-US" altLang="ja-JP"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a:t>
          </a:r>
          <a:r>
            <a:rPr kumimoji="0" lang="ja-JP" altLang="en-US" sz="13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公園整備事業の推進により１５８百万円の増額。</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さらに、建設事業の原資として地方債を積極的に活用しているため、公債費も前年度より４７．１百万円の増額となった。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１４の目的のうち７つの目的は類似団体平均を下回っているが、６つの目的で類似団体平均を上回っている。この類似団体平均を上回っている目的のうち、緊急性・必要性の高い新庁舎建設事業や消防署建設事業、東海環状自動車道糸貫インターチェンジ周辺整備事業に係る総務費、消防費、土木費は、事業終了年度までは歳出額が増額するものの、事業終了年度以降は大幅な減額が見込まれる。また、農林事業の維持・発展を継続的に支援する農林水産業費は、今後も同水準の歳出が見込まれる。一方、過去から全国・類似団体・県平均を大きく上回っている教育費は、統廃合の見込みが立っていない教育施設の恒常的な修繕や長寿命化対策としての長期的かつ大規模な改修を予定し、さらに市の単独事業で教員・児童生徒の教育環境改善に係る事業のさらなる拡充も予定し、歳出額の増加が顕著となることから、事業の取捨選択が重要となってく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例年、全国・類似団体・県平均を下回っている民生費について、高齢化率の上昇による歳出の増加に備え、民間事業者の効率的な利活用や地域内での支援体制や人材の整備・育成を検討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財政調整基金は、５０２百万円を取り崩し、３５７百万円を積み立てた結果、令和５年度末残高は３９０６．８百万円となり、標準財政規模比で１．７６ポイント減となった。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実質収支額は、対前年度比４５３百万円減の４３２百万円となり、標準財政規模に占める割合では４．１０ポイント減となった。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平成２６年度からの普通交付税の段階的減少は令和２年度から増加傾向に転じているものの、生産年齢人口の減少による税収の減が今後見込まれており、経費の削減を図り、財政調整基金に頼ることのない財政状況に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連結実質収支については、全会計で実質収支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もしくは黒字を維持している。全会計が赤字額なしで推移していることから、今後も継続するよう努める。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元利償還金が臨時財政対策債などの元金償還開始により４７百万円の増や一時借入金利子１百万円の増、公営企業債の元利償還金に対する繰入金は、水道事業会計及び下水道事業会計で４３百万円の減となった結果、元利償還金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は５百万円の増となった。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一方、実質公債費比率の分子算出の際に控除する算入公債費等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は５百万円の減となった。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以上の結果から、差引き実質公債費比率の分子（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 １０百万円の増となった。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引き続き交付税算入される地方債の借入れに努める。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岐阜県本巣市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一般会計等に係る地方債の現在高が臨時財政対策債の発行などにより３，４４９百万円増額したため、公営企業債等繰入見込額が６２２百万円の減となったものの、将来負担額（</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の合計は、２，７０９百万円の増となった。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一方、将来負担額から差し引く充当可能財源等（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は、充当可能基金が、減債基金で１１０百万円積立てたものの、財政調整基金で５０２百万円を取崩したことなどにより、３８９万円の減となった。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この結果から、将来負担比率の分子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は、１，４８６百万円の増となった。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岐阜県本巣市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生産年齢人口の減少による地方税収の減少や普通交付税の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一本算定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による交付額の減少により歳入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減額傾向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ある一方で、東海環状自動車道の開通による経済効果等の発現に向けたインター周辺道路の整備やＰＡ周辺公園の整備が本格化し投資的経費が増加、また、町村合併以前からの公共施設を維持しながら行政運営を行っているため、老朽化する施設の維持管理に係る経常的経費も増加している状況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こうした中、財政調整基金においては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３５７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を積立てたものの５０２百万円を取崩し、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その他特定目的基金である「公共施設等整備基金」においては、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３６０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新庁舎の建設（令和６年度完成）関連事業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等に充当している状況であり、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傾向となっている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残高が減少する中、充当事業を適切に見極めるため、市の将来を構築するための主要プロジェクトについては、優先的に充当を行うが、それ以外の事業については、補助金等他の特定財源を活用して実施するよう、メリハリをつけた充当を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・公共施設等整備基金･･･市の公共施設等の整備に必要な資金に充てる。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・淡墨桜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保護</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基金･･･文化観光資源たる淡墨桜</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保護に資するための資金に充てる。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・樽見鉄道対策基金･･･樽見鉄道対策事業に必要な資金に充てる。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・地域振興基金･･･根尾地域の振興に資する事業及び施策に必要な資金に充てる。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・安藤基金･･･真桑文楽の保存及び伝承に係る事業の資金に充てる。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百万円を積み立てたものの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３６０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百万円を取り崩して幼児園整備に向けた園舎工事費や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新庁舎の建設（令和６年度完成）関連事業</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等に充当したことにより減額となった。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公共施設等整備基金においては、東海環状自動車道のＰＡ周辺公園の整備への充当額が今後増加することが見込まれ、さらに、新庁舎の建設（令和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完成）に対しても本基金の活用を見込んでいる。本基金は、平成３０年度に６つの基金を統合し、柔軟な活用が可能となった反面、様々な事業に充当が可能となったため、充当先を適切に見極める必要があり、市の主要プロジェクトの選定にあたって、緊急性や必要性などを十分精査しながら活用を図っ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また、公共施設等整備基金以外の特定目的基金の活用にあたっても上記同様、充当事業を十分に精査し、長期の効果効用が発揮できる事業に活用していく。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財政調整基金については、普通交付税の合併算定替えの恩恵を受けていた頃は、取崩以上に積立を大半の年度で行ってきたが、合併算定替の縮減期間に移行した平成２６年度以降は、人口減少による税収の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が生じ始めたこともあり、平成２６年度から令和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年度までの積立額が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１，５７１．４</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百万円に対して、取崩額は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０４８．０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百万円と財政調整基金に頼った財政運営となっている。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平成２１年度以降、歳出総額が増加傾向であることから、新庁舎への移転（令和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機に、事務事業評価により抜本的な事業のあり方等を検証し事務の効率化を図り、公共施設再配置計画に基づき既存施設の統廃合等を断行し経常的経費を削減するとともに、国県支出金を積極的に活用し、基金取崩額の抑制に努める。また、東海環状自動車道整備に伴い企業進出を促進させるための誘致活動を積極的に行い、税収の増額による財源確保に努め、積立額の増額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減債基金については、平成２７年度から毎年１．５百万円積立て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ピークと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、元利償還額のピークの見込みとなる令和１１年度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に向けて、令和元年度から積立額を５０百万円に増額した。なお、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過去から本基金の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一度も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行っていない。</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地方債現在高のピークとなる令和７年度、元利償還額のピークの見込みとなる令和１１年度に向けて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、令和元年度以降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の積立額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５０百万円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し、公債費の増加に対応していく。</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76</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77</v>
      </c>
      <c r="C2" s="179"/>
      <c r="D2" s="180"/>
    </row>
    <row r="3" spans="1:119" ht="18.75" customHeight="1" thickBot="1" x14ac:dyDescent="0.2">
      <c r="A3" s="178"/>
      <c r="B3" s="589" t="s">
        <v>78</v>
      </c>
      <c r="C3" s="590"/>
      <c r="D3" s="590"/>
      <c r="E3" s="591"/>
      <c r="F3" s="591"/>
      <c r="G3" s="591"/>
      <c r="H3" s="591"/>
      <c r="I3" s="591"/>
      <c r="J3" s="591"/>
      <c r="K3" s="591"/>
      <c r="L3" s="591" t="s">
        <v>79</v>
      </c>
      <c r="M3" s="591"/>
      <c r="N3" s="591"/>
      <c r="O3" s="591"/>
      <c r="P3" s="591"/>
      <c r="Q3" s="591"/>
      <c r="R3" s="594"/>
      <c r="S3" s="594"/>
      <c r="T3" s="594"/>
      <c r="U3" s="594"/>
      <c r="V3" s="595"/>
      <c r="W3" s="485" t="s">
        <v>80</v>
      </c>
      <c r="X3" s="486"/>
      <c r="Y3" s="486"/>
      <c r="Z3" s="486"/>
      <c r="AA3" s="486"/>
      <c r="AB3" s="590"/>
      <c r="AC3" s="594" t="s">
        <v>81</v>
      </c>
      <c r="AD3" s="486"/>
      <c r="AE3" s="486"/>
      <c r="AF3" s="486"/>
      <c r="AG3" s="486"/>
      <c r="AH3" s="486"/>
      <c r="AI3" s="486"/>
      <c r="AJ3" s="486"/>
      <c r="AK3" s="486"/>
      <c r="AL3" s="556"/>
      <c r="AM3" s="485" t="s">
        <v>82</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83</v>
      </c>
      <c r="BO3" s="486"/>
      <c r="BP3" s="486"/>
      <c r="BQ3" s="486"/>
      <c r="BR3" s="486"/>
      <c r="BS3" s="486"/>
      <c r="BT3" s="486"/>
      <c r="BU3" s="556"/>
      <c r="BV3" s="485" t="s">
        <v>84</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85</v>
      </c>
      <c r="CU3" s="486"/>
      <c r="CV3" s="486"/>
      <c r="CW3" s="486"/>
      <c r="CX3" s="486"/>
      <c r="CY3" s="486"/>
      <c r="CZ3" s="486"/>
      <c r="DA3" s="556"/>
      <c r="DB3" s="485" t="s">
        <v>86</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87</v>
      </c>
      <c r="AZ4" s="443"/>
      <c r="BA4" s="443"/>
      <c r="BB4" s="443"/>
      <c r="BC4" s="443"/>
      <c r="BD4" s="443"/>
      <c r="BE4" s="443"/>
      <c r="BF4" s="443"/>
      <c r="BG4" s="443"/>
      <c r="BH4" s="443"/>
      <c r="BI4" s="443"/>
      <c r="BJ4" s="443"/>
      <c r="BK4" s="443"/>
      <c r="BL4" s="443"/>
      <c r="BM4" s="444"/>
      <c r="BN4" s="445">
        <v>24142809</v>
      </c>
      <c r="BO4" s="446"/>
      <c r="BP4" s="446"/>
      <c r="BQ4" s="446"/>
      <c r="BR4" s="446"/>
      <c r="BS4" s="446"/>
      <c r="BT4" s="446"/>
      <c r="BU4" s="447"/>
      <c r="BV4" s="445">
        <v>22694096</v>
      </c>
      <c r="BW4" s="446"/>
      <c r="BX4" s="446"/>
      <c r="BY4" s="446"/>
      <c r="BZ4" s="446"/>
      <c r="CA4" s="446"/>
      <c r="CB4" s="446"/>
      <c r="CC4" s="447"/>
      <c r="CD4" s="582" t="s">
        <v>88</v>
      </c>
      <c r="CE4" s="583"/>
      <c r="CF4" s="583"/>
      <c r="CG4" s="583"/>
      <c r="CH4" s="583"/>
      <c r="CI4" s="583"/>
      <c r="CJ4" s="583"/>
      <c r="CK4" s="583"/>
      <c r="CL4" s="583"/>
      <c r="CM4" s="583"/>
      <c r="CN4" s="583"/>
      <c r="CO4" s="583"/>
      <c r="CP4" s="583"/>
      <c r="CQ4" s="583"/>
      <c r="CR4" s="583"/>
      <c r="CS4" s="584"/>
      <c r="CT4" s="585">
        <v>3.8</v>
      </c>
      <c r="CU4" s="586"/>
      <c r="CV4" s="586"/>
      <c r="CW4" s="586"/>
      <c r="CX4" s="586"/>
      <c r="CY4" s="586"/>
      <c r="CZ4" s="586"/>
      <c r="DA4" s="587"/>
      <c r="DB4" s="585">
        <v>7.9</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89</v>
      </c>
      <c r="AN5" s="373"/>
      <c r="AO5" s="373"/>
      <c r="AP5" s="373"/>
      <c r="AQ5" s="373"/>
      <c r="AR5" s="373"/>
      <c r="AS5" s="373"/>
      <c r="AT5" s="374"/>
      <c r="AU5" s="474" t="s">
        <v>90</v>
      </c>
      <c r="AV5" s="475"/>
      <c r="AW5" s="475"/>
      <c r="AX5" s="475"/>
      <c r="AY5" s="430" t="s">
        <v>91</v>
      </c>
      <c r="AZ5" s="431"/>
      <c r="BA5" s="431"/>
      <c r="BB5" s="431"/>
      <c r="BC5" s="431"/>
      <c r="BD5" s="431"/>
      <c r="BE5" s="431"/>
      <c r="BF5" s="431"/>
      <c r="BG5" s="431"/>
      <c r="BH5" s="431"/>
      <c r="BI5" s="431"/>
      <c r="BJ5" s="431"/>
      <c r="BK5" s="431"/>
      <c r="BL5" s="431"/>
      <c r="BM5" s="432"/>
      <c r="BN5" s="416">
        <v>23392683</v>
      </c>
      <c r="BO5" s="417"/>
      <c r="BP5" s="417"/>
      <c r="BQ5" s="417"/>
      <c r="BR5" s="417"/>
      <c r="BS5" s="417"/>
      <c r="BT5" s="417"/>
      <c r="BU5" s="418"/>
      <c r="BV5" s="416">
        <v>21430252</v>
      </c>
      <c r="BW5" s="417"/>
      <c r="BX5" s="417"/>
      <c r="BY5" s="417"/>
      <c r="BZ5" s="417"/>
      <c r="CA5" s="417"/>
      <c r="CB5" s="417"/>
      <c r="CC5" s="418"/>
      <c r="CD5" s="456" t="s">
        <v>92</v>
      </c>
      <c r="CE5" s="376"/>
      <c r="CF5" s="376"/>
      <c r="CG5" s="376"/>
      <c r="CH5" s="376"/>
      <c r="CI5" s="376"/>
      <c r="CJ5" s="376"/>
      <c r="CK5" s="376"/>
      <c r="CL5" s="376"/>
      <c r="CM5" s="376"/>
      <c r="CN5" s="376"/>
      <c r="CO5" s="376"/>
      <c r="CP5" s="376"/>
      <c r="CQ5" s="376"/>
      <c r="CR5" s="376"/>
      <c r="CS5" s="457"/>
      <c r="CT5" s="413">
        <v>89.2</v>
      </c>
      <c r="CU5" s="414"/>
      <c r="CV5" s="414"/>
      <c r="CW5" s="414"/>
      <c r="CX5" s="414"/>
      <c r="CY5" s="414"/>
      <c r="CZ5" s="414"/>
      <c r="DA5" s="415"/>
      <c r="DB5" s="413">
        <v>88.2</v>
      </c>
      <c r="DC5" s="414"/>
      <c r="DD5" s="414"/>
      <c r="DE5" s="414"/>
      <c r="DF5" s="414"/>
      <c r="DG5" s="414"/>
      <c r="DH5" s="414"/>
      <c r="DI5" s="415"/>
    </row>
    <row r="6" spans="1:119" ht="18.75" customHeight="1" x14ac:dyDescent="0.15">
      <c r="A6" s="178"/>
      <c r="B6" s="562" t="s">
        <v>93</v>
      </c>
      <c r="C6" s="403"/>
      <c r="D6" s="403"/>
      <c r="E6" s="563"/>
      <c r="F6" s="563"/>
      <c r="G6" s="563"/>
      <c r="H6" s="563"/>
      <c r="I6" s="563"/>
      <c r="J6" s="563"/>
      <c r="K6" s="563"/>
      <c r="L6" s="563" t="s">
        <v>94</v>
      </c>
      <c r="M6" s="563"/>
      <c r="N6" s="563"/>
      <c r="O6" s="563"/>
      <c r="P6" s="563"/>
      <c r="Q6" s="563"/>
      <c r="R6" s="401"/>
      <c r="S6" s="401"/>
      <c r="T6" s="401"/>
      <c r="U6" s="401"/>
      <c r="V6" s="569"/>
      <c r="W6" s="506" t="s">
        <v>95</v>
      </c>
      <c r="X6" s="402"/>
      <c r="Y6" s="402"/>
      <c r="Z6" s="402"/>
      <c r="AA6" s="402"/>
      <c r="AB6" s="403"/>
      <c r="AC6" s="574" t="s">
        <v>96</v>
      </c>
      <c r="AD6" s="575"/>
      <c r="AE6" s="575"/>
      <c r="AF6" s="575"/>
      <c r="AG6" s="575"/>
      <c r="AH6" s="575"/>
      <c r="AI6" s="575"/>
      <c r="AJ6" s="575"/>
      <c r="AK6" s="575"/>
      <c r="AL6" s="576"/>
      <c r="AM6" s="473" t="s">
        <v>97</v>
      </c>
      <c r="AN6" s="373"/>
      <c r="AO6" s="373"/>
      <c r="AP6" s="373"/>
      <c r="AQ6" s="373"/>
      <c r="AR6" s="373"/>
      <c r="AS6" s="373"/>
      <c r="AT6" s="374"/>
      <c r="AU6" s="474" t="s">
        <v>90</v>
      </c>
      <c r="AV6" s="475"/>
      <c r="AW6" s="475"/>
      <c r="AX6" s="475"/>
      <c r="AY6" s="430" t="s">
        <v>98</v>
      </c>
      <c r="AZ6" s="431"/>
      <c r="BA6" s="431"/>
      <c r="BB6" s="431"/>
      <c r="BC6" s="431"/>
      <c r="BD6" s="431"/>
      <c r="BE6" s="431"/>
      <c r="BF6" s="431"/>
      <c r="BG6" s="431"/>
      <c r="BH6" s="431"/>
      <c r="BI6" s="431"/>
      <c r="BJ6" s="431"/>
      <c r="BK6" s="431"/>
      <c r="BL6" s="431"/>
      <c r="BM6" s="432"/>
      <c r="BN6" s="416">
        <v>750126</v>
      </c>
      <c r="BO6" s="417"/>
      <c r="BP6" s="417"/>
      <c r="BQ6" s="417"/>
      <c r="BR6" s="417"/>
      <c r="BS6" s="417"/>
      <c r="BT6" s="417"/>
      <c r="BU6" s="418"/>
      <c r="BV6" s="416">
        <v>1263844</v>
      </c>
      <c r="BW6" s="417"/>
      <c r="BX6" s="417"/>
      <c r="BY6" s="417"/>
      <c r="BZ6" s="417"/>
      <c r="CA6" s="417"/>
      <c r="CB6" s="417"/>
      <c r="CC6" s="418"/>
      <c r="CD6" s="456" t="s">
        <v>99</v>
      </c>
      <c r="CE6" s="376"/>
      <c r="CF6" s="376"/>
      <c r="CG6" s="376"/>
      <c r="CH6" s="376"/>
      <c r="CI6" s="376"/>
      <c r="CJ6" s="376"/>
      <c r="CK6" s="376"/>
      <c r="CL6" s="376"/>
      <c r="CM6" s="376"/>
      <c r="CN6" s="376"/>
      <c r="CO6" s="376"/>
      <c r="CP6" s="376"/>
      <c r="CQ6" s="376"/>
      <c r="CR6" s="376"/>
      <c r="CS6" s="457"/>
      <c r="CT6" s="559">
        <v>89.9</v>
      </c>
      <c r="CU6" s="560"/>
      <c r="CV6" s="560"/>
      <c r="CW6" s="560"/>
      <c r="CX6" s="560"/>
      <c r="CY6" s="560"/>
      <c r="CZ6" s="560"/>
      <c r="DA6" s="561"/>
      <c r="DB6" s="559">
        <v>89.9</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100</v>
      </c>
      <c r="AN7" s="373"/>
      <c r="AO7" s="373"/>
      <c r="AP7" s="373"/>
      <c r="AQ7" s="373"/>
      <c r="AR7" s="373"/>
      <c r="AS7" s="373"/>
      <c r="AT7" s="374"/>
      <c r="AU7" s="474" t="s">
        <v>90</v>
      </c>
      <c r="AV7" s="475"/>
      <c r="AW7" s="475"/>
      <c r="AX7" s="475"/>
      <c r="AY7" s="430" t="s">
        <v>101</v>
      </c>
      <c r="AZ7" s="431"/>
      <c r="BA7" s="431"/>
      <c r="BB7" s="431"/>
      <c r="BC7" s="431"/>
      <c r="BD7" s="431"/>
      <c r="BE7" s="431"/>
      <c r="BF7" s="431"/>
      <c r="BG7" s="431"/>
      <c r="BH7" s="431"/>
      <c r="BI7" s="431"/>
      <c r="BJ7" s="431"/>
      <c r="BK7" s="431"/>
      <c r="BL7" s="431"/>
      <c r="BM7" s="432"/>
      <c r="BN7" s="416">
        <v>318399</v>
      </c>
      <c r="BO7" s="417"/>
      <c r="BP7" s="417"/>
      <c r="BQ7" s="417"/>
      <c r="BR7" s="417"/>
      <c r="BS7" s="417"/>
      <c r="BT7" s="417"/>
      <c r="BU7" s="418"/>
      <c r="BV7" s="416">
        <v>378404</v>
      </c>
      <c r="BW7" s="417"/>
      <c r="BX7" s="417"/>
      <c r="BY7" s="417"/>
      <c r="BZ7" s="417"/>
      <c r="CA7" s="417"/>
      <c r="CB7" s="417"/>
      <c r="CC7" s="418"/>
      <c r="CD7" s="456" t="s">
        <v>102</v>
      </c>
      <c r="CE7" s="376"/>
      <c r="CF7" s="376"/>
      <c r="CG7" s="376"/>
      <c r="CH7" s="376"/>
      <c r="CI7" s="376"/>
      <c r="CJ7" s="376"/>
      <c r="CK7" s="376"/>
      <c r="CL7" s="376"/>
      <c r="CM7" s="376"/>
      <c r="CN7" s="376"/>
      <c r="CO7" s="376"/>
      <c r="CP7" s="376"/>
      <c r="CQ7" s="376"/>
      <c r="CR7" s="376"/>
      <c r="CS7" s="457"/>
      <c r="CT7" s="416">
        <v>11355704</v>
      </c>
      <c r="CU7" s="417"/>
      <c r="CV7" s="417"/>
      <c r="CW7" s="417"/>
      <c r="CX7" s="417"/>
      <c r="CY7" s="417"/>
      <c r="CZ7" s="417"/>
      <c r="DA7" s="418"/>
      <c r="DB7" s="416">
        <v>11205444</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103</v>
      </c>
      <c r="AN8" s="373"/>
      <c r="AO8" s="373"/>
      <c r="AP8" s="373"/>
      <c r="AQ8" s="373"/>
      <c r="AR8" s="373"/>
      <c r="AS8" s="373"/>
      <c r="AT8" s="374"/>
      <c r="AU8" s="474" t="s">
        <v>90</v>
      </c>
      <c r="AV8" s="475"/>
      <c r="AW8" s="475"/>
      <c r="AX8" s="475"/>
      <c r="AY8" s="430" t="s">
        <v>104</v>
      </c>
      <c r="AZ8" s="431"/>
      <c r="BA8" s="431"/>
      <c r="BB8" s="431"/>
      <c r="BC8" s="431"/>
      <c r="BD8" s="431"/>
      <c r="BE8" s="431"/>
      <c r="BF8" s="431"/>
      <c r="BG8" s="431"/>
      <c r="BH8" s="431"/>
      <c r="BI8" s="431"/>
      <c r="BJ8" s="431"/>
      <c r="BK8" s="431"/>
      <c r="BL8" s="431"/>
      <c r="BM8" s="432"/>
      <c r="BN8" s="416">
        <v>431727</v>
      </c>
      <c r="BO8" s="417"/>
      <c r="BP8" s="417"/>
      <c r="BQ8" s="417"/>
      <c r="BR8" s="417"/>
      <c r="BS8" s="417"/>
      <c r="BT8" s="417"/>
      <c r="BU8" s="418"/>
      <c r="BV8" s="416">
        <v>885440</v>
      </c>
      <c r="BW8" s="417"/>
      <c r="BX8" s="417"/>
      <c r="BY8" s="417"/>
      <c r="BZ8" s="417"/>
      <c r="CA8" s="417"/>
      <c r="CB8" s="417"/>
      <c r="CC8" s="418"/>
      <c r="CD8" s="456" t="s">
        <v>105</v>
      </c>
      <c r="CE8" s="376"/>
      <c r="CF8" s="376"/>
      <c r="CG8" s="376"/>
      <c r="CH8" s="376"/>
      <c r="CI8" s="376"/>
      <c r="CJ8" s="376"/>
      <c r="CK8" s="376"/>
      <c r="CL8" s="376"/>
      <c r="CM8" s="376"/>
      <c r="CN8" s="376"/>
      <c r="CO8" s="376"/>
      <c r="CP8" s="376"/>
      <c r="CQ8" s="376"/>
      <c r="CR8" s="376"/>
      <c r="CS8" s="457"/>
      <c r="CT8" s="519">
        <v>0.53</v>
      </c>
      <c r="CU8" s="520"/>
      <c r="CV8" s="520"/>
      <c r="CW8" s="520"/>
      <c r="CX8" s="520"/>
      <c r="CY8" s="520"/>
      <c r="CZ8" s="520"/>
      <c r="DA8" s="521"/>
      <c r="DB8" s="519">
        <v>0.54</v>
      </c>
      <c r="DC8" s="520"/>
      <c r="DD8" s="520"/>
      <c r="DE8" s="520"/>
      <c r="DF8" s="520"/>
      <c r="DG8" s="520"/>
      <c r="DH8" s="520"/>
      <c r="DI8" s="521"/>
    </row>
    <row r="9" spans="1:119" ht="18.75" customHeight="1" thickBot="1" x14ac:dyDescent="0.2">
      <c r="A9" s="178"/>
      <c r="B9" s="548" t="s">
        <v>106</v>
      </c>
      <c r="C9" s="549"/>
      <c r="D9" s="549"/>
      <c r="E9" s="549"/>
      <c r="F9" s="549"/>
      <c r="G9" s="549"/>
      <c r="H9" s="549"/>
      <c r="I9" s="549"/>
      <c r="J9" s="549"/>
      <c r="K9" s="467"/>
      <c r="L9" s="550" t="s">
        <v>107</v>
      </c>
      <c r="M9" s="551"/>
      <c r="N9" s="551"/>
      <c r="O9" s="551"/>
      <c r="P9" s="551"/>
      <c r="Q9" s="552"/>
      <c r="R9" s="553">
        <v>32928</v>
      </c>
      <c r="S9" s="554"/>
      <c r="T9" s="554"/>
      <c r="U9" s="554"/>
      <c r="V9" s="555"/>
      <c r="W9" s="485" t="s">
        <v>108</v>
      </c>
      <c r="X9" s="486"/>
      <c r="Y9" s="486"/>
      <c r="Z9" s="486"/>
      <c r="AA9" s="486"/>
      <c r="AB9" s="486"/>
      <c r="AC9" s="486"/>
      <c r="AD9" s="486"/>
      <c r="AE9" s="486"/>
      <c r="AF9" s="486"/>
      <c r="AG9" s="486"/>
      <c r="AH9" s="486"/>
      <c r="AI9" s="486"/>
      <c r="AJ9" s="486"/>
      <c r="AK9" s="486"/>
      <c r="AL9" s="556"/>
      <c r="AM9" s="473" t="s">
        <v>109</v>
      </c>
      <c r="AN9" s="373"/>
      <c r="AO9" s="373"/>
      <c r="AP9" s="373"/>
      <c r="AQ9" s="373"/>
      <c r="AR9" s="373"/>
      <c r="AS9" s="373"/>
      <c r="AT9" s="374"/>
      <c r="AU9" s="474" t="s">
        <v>110</v>
      </c>
      <c r="AV9" s="475"/>
      <c r="AW9" s="475"/>
      <c r="AX9" s="475"/>
      <c r="AY9" s="430" t="s">
        <v>111</v>
      </c>
      <c r="AZ9" s="431"/>
      <c r="BA9" s="431"/>
      <c r="BB9" s="431"/>
      <c r="BC9" s="431"/>
      <c r="BD9" s="431"/>
      <c r="BE9" s="431"/>
      <c r="BF9" s="431"/>
      <c r="BG9" s="431"/>
      <c r="BH9" s="431"/>
      <c r="BI9" s="431"/>
      <c r="BJ9" s="431"/>
      <c r="BK9" s="431"/>
      <c r="BL9" s="431"/>
      <c r="BM9" s="432"/>
      <c r="BN9" s="416">
        <v>-453713</v>
      </c>
      <c r="BO9" s="417"/>
      <c r="BP9" s="417"/>
      <c r="BQ9" s="417"/>
      <c r="BR9" s="417"/>
      <c r="BS9" s="417"/>
      <c r="BT9" s="417"/>
      <c r="BU9" s="418"/>
      <c r="BV9" s="416">
        <v>-265497</v>
      </c>
      <c r="BW9" s="417"/>
      <c r="BX9" s="417"/>
      <c r="BY9" s="417"/>
      <c r="BZ9" s="417"/>
      <c r="CA9" s="417"/>
      <c r="CB9" s="417"/>
      <c r="CC9" s="418"/>
      <c r="CD9" s="456" t="s">
        <v>112</v>
      </c>
      <c r="CE9" s="376"/>
      <c r="CF9" s="376"/>
      <c r="CG9" s="376"/>
      <c r="CH9" s="376"/>
      <c r="CI9" s="376"/>
      <c r="CJ9" s="376"/>
      <c r="CK9" s="376"/>
      <c r="CL9" s="376"/>
      <c r="CM9" s="376"/>
      <c r="CN9" s="376"/>
      <c r="CO9" s="376"/>
      <c r="CP9" s="376"/>
      <c r="CQ9" s="376"/>
      <c r="CR9" s="376"/>
      <c r="CS9" s="457"/>
      <c r="CT9" s="413">
        <v>12.7</v>
      </c>
      <c r="CU9" s="414"/>
      <c r="CV9" s="414"/>
      <c r="CW9" s="414"/>
      <c r="CX9" s="414"/>
      <c r="CY9" s="414"/>
      <c r="CZ9" s="414"/>
      <c r="DA9" s="415"/>
      <c r="DB9" s="413">
        <v>12.2</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113</v>
      </c>
      <c r="M10" s="373"/>
      <c r="N10" s="373"/>
      <c r="O10" s="373"/>
      <c r="P10" s="373"/>
      <c r="Q10" s="374"/>
      <c r="R10" s="369">
        <v>33995</v>
      </c>
      <c r="S10" s="370"/>
      <c r="T10" s="370"/>
      <c r="U10" s="370"/>
      <c r="V10" s="429"/>
      <c r="W10" s="557"/>
      <c r="X10" s="367"/>
      <c r="Y10" s="367"/>
      <c r="Z10" s="367"/>
      <c r="AA10" s="367"/>
      <c r="AB10" s="367"/>
      <c r="AC10" s="367"/>
      <c r="AD10" s="367"/>
      <c r="AE10" s="367"/>
      <c r="AF10" s="367"/>
      <c r="AG10" s="367"/>
      <c r="AH10" s="367"/>
      <c r="AI10" s="367"/>
      <c r="AJ10" s="367"/>
      <c r="AK10" s="367"/>
      <c r="AL10" s="558"/>
      <c r="AM10" s="473" t="s">
        <v>114</v>
      </c>
      <c r="AN10" s="373"/>
      <c r="AO10" s="373"/>
      <c r="AP10" s="373"/>
      <c r="AQ10" s="373"/>
      <c r="AR10" s="373"/>
      <c r="AS10" s="373"/>
      <c r="AT10" s="374"/>
      <c r="AU10" s="474" t="s">
        <v>110</v>
      </c>
      <c r="AV10" s="475"/>
      <c r="AW10" s="475"/>
      <c r="AX10" s="475"/>
      <c r="AY10" s="430" t="s">
        <v>115</v>
      </c>
      <c r="AZ10" s="431"/>
      <c r="BA10" s="431"/>
      <c r="BB10" s="431"/>
      <c r="BC10" s="431"/>
      <c r="BD10" s="431"/>
      <c r="BE10" s="431"/>
      <c r="BF10" s="431"/>
      <c r="BG10" s="431"/>
      <c r="BH10" s="431"/>
      <c r="BI10" s="431"/>
      <c r="BJ10" s="431"/>
      <c r="BK10" s="431"/>
      <c r="BL10" s="431"/>
      <c r="BM10" s="432"/>
      <c r="BN10" s="416">
        <v>357000</v>
      </c>
      <c r="BO10" s="417"/>
      <c r="BP10" s="417"/>
      <c r="BQ10" s="417"/>
      <c r="BR10" s="417"/>
      <c r="BS10" s="417"/>
      <c r="BT10" s="417"/>
      <c r="BU10" s="418"/>
      <c r="BV10" s="416">
        <v>315000</v>
      </c>
      <c r="BW10" s="417"/>
      <c r="BX10" s="417"/>
      <c r="BY10" s="417"/>
      <c r="BZ10" s="417"/>
      <c r="CA10" s="417"/>
      <c r="CB10" s="417"/>
      <c r="CC10" s="418"/>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117</v>
      </c>
      <c r="M11" s="378"/>
      <c r="N11" s="378"/>
      <c r="O11" s="378"/>
      <c r="P11" s="378"/>
      <c r="Q11" s="379"/>
      <c r="R11" s="545" t="s">
        <v>118</v>
      </c>
      <c r="S11" s="546"/>
      <c r="T11" s="546"/>
      <c r="U11" s="546"/>
      <c r="V11" s="547"/>
      <c r="W11" s="557"/>
      <c r="X11" s="367"/>
      <c r="Y11" s="367"/>
      <c r="Z11" s="367"/>
      <c r="AA11" s="367"/>
      <c r="AB11" s="367"/>
      <c r="AC11" s="367"/>
      <c r="AD11" s="367"/>
      <c r="AE11" s="367"/>
      <c r="AF11" s="367"/>
      <c r="AG11" s="367"/>
      <c r="AH11" s="367"/>
      <c r="AI11" s="367"/>
      <c r="AJ11" s="367"/>
      <c r="AK11" s="367"/>
      <c r="AL11" s="558"/>
      <c r="AM11" s="473" t="s">
        <v>119</v>
      </c>
      <c r="AN11" s="373"/>
      <c r="AO11" s="373"/>
      <c r="AP11" s="373"/>
      <c r="AQ11" s="373"/>
      <c r="AR11" s="373"/>
      <c r="AS11" s="373"/>
      <c r="AT11" s="374"/>
      <c r="AU11" s="474" t="s">
        <v>110</v>
      </c>
      <c r="AV11" s="475"/>
      <c r="AW11" s="475"/>
      <c r="AX11" s="475"/>
      <c r="AY11" s="430" t="s">
        <v>120</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121</v>
      </c>
      <c r="CE11" s="376"/>
      <c r="CF11" s="376"/>
      <c r="CG11" s="376"/>
      <c r="CH11" s="376"/>
      <c r="CI11" s="376"/>
      <c r="CJ11" s="376"/>
      <c r="CK11" s="376"/>
      <c r="CL11" s="376"/>
      <c r="CM11" s="376"/>
      <c r="CN11" s="376"/>
      <c r="CO11" s="376"/>
      <c r="CP11" s="376"/>
      <c r="CQ11" s="376"/>
      <c r="CR11" s="376"/>
      <c r="CS11" s="457"/>
      <c r="CT11" s="519" t="s">
        <v>122</v>
      </c>
      <c r="CU11" s="520"/>
      <c r="CV11" s="520"/>
      <c r="CW11" s="520"/>
      <c r="CX11" s="520"/>
      <c r="CY11" s="520"/>
      <c r="CZ11" s="520"/>
      <c r="DA11" s="521"/>
      <c r="DB11" s="519" t="s">
        <v>122</v>
      </c>
      <c r="DC11" s="520"/>
      <c r="DD11" s="520"/>
      <c r="DE11" s="520"/>
      <c r="DF11" s="520"/>
      <c r="DG11" s="520"/>
      <c r="DH11" s="520"/>
      <c r="DI11" s="521"/>
    </row>
    <row r="12" spans="1:119" ht="18.75" customHeight="1" x14ac:dyDescent="0.15">
      <c r="A12" s="178"/>
      <c r="B12" s="522" t="s">
        <v>123</v>
      </c>
      <c r="C12" s="523"/>
      <c r="D12" s="523"/>
      <c r="E12" s="523"/>
      <c r="F12" s="523"/>
      <c r="G12" s="523"/>
      <c r="H12" s="523"/>
      <c r="I12" s="523"/>
      <c r="J12" s="523"/>
      <c r="K12" s="524"/>
      <c r="L12" s="531" t="s">
        <v>124</v>
      </c>
      <c r="M12" s="532"/>
      <c r="N12" s="532"/>
      <c r="O12" s="532"/>
      <c r="P12" s="532"/>
      <c r="Q12" s="533"/>
      <c r="R12" s="534">
        <v>33109</v>
      </c>
      <c r="S12" s="535"/>
      <c r="T12" s="535"/>
      <c r="U12" s="535"/>
      <c r="V12" s="536"/>
      <c r="W12" s="537" t="s">
        <v>1</v>
      </c>
      <c r="X12" s="475"/>
      <c r="Y12" s="475"/>
      <c r="Z12" s="475"/>
      <c r="AA12" s="475"/>
      <c r="AB12" s="538"/>
      <c r="AC12" s="539" t="s">
        <v>125</v>
      </c>
      <c r="AD12" s="540"/>
      <c r="AE12" s="540"/>
      <c r="AF12" s="540"/>
      <c r="AG12" s="541"/>
      <c r="AH12" s="539" t="s">
        <v>126</v>
      </c>
      <c r="AI12" s="540"/>
      <c r="AJ12" s="540"/>
      <c r="AK12" s="540"/>
      <c r="AL12" s="542"/>
      <c r="AM12" s="473" t="s">
        <v>127</v>
      </c>
      <c r="AN12" s="373"/>
      <c r="AO12" s="373"/>
      <c r="AP12" s="373"/>
      <c r="AQ12" s="373"/>
      <c r="AR12" s="373"/>
      <c r="AS12" s="373"/>
      <c r="AT12" s="374"/>
      <c r="AU12" s="474" t="s">
        <v>90</v>
      </c>
      <c r="AV12" s="475"/>
      <c r="AW12" s="475"/>
      <c r="AX12" s="475"/>
      <c r="AY12" s="430" t="s">
        <v>128</v>
      </c>
      <c r="AZ12" s="431"/>
      <c r="BA12" s="431"/>
      <c r="BB12" s="431"/>
      <c r="BC12" s="431"/>
      <c r="BD12" s="431"/>
      <c r="BE12" s="431"/>
      <c r="BF12" s="431"/>
      <c r="BG12" s="431"/>
      <c r="BH12" s="431"/>
      <c r="BI12" s="431"/>
      <c r="BJ12" s="431"/>
      <c r="BK12" s="431"/>
      <c r="BL12" s="431"/>
      <c r="BM12" s="432"/>
      <c r="BN12" s="416">
        <v>502000</v>
      </c>
      <c r="BO12" s="417"/>
      <c r="BP12" s="417"/>
      <c r="BQ12" s="417"/>
      <c r="BR12" s="417"/>
      <c r="BS12" s="417"/>
      <c r="BT12" s="417"/>
      <c r="BU12" s="418"/>
      <c r="BV12" s="416">
        <v>401000</v>
      </c>
      <c r="BW12" s="417"/>
      <c r="BX12" s="417"/>
      <c r="BY12" s="417"/>
      <c r="BZ12" s="417"/>
      <c r="CA12" s="417"/>
      <c r="CB12" s="417"/>
      <c r="CC12" s="418"/>
      <c r="CD12" s="456" t="s">
        <v>129</v>
      </c>
      <c r="CE12" s="376"/>
      <c r="CF12" s="376"/>
      <c r="CG12" s="376"/>
      <c r="CH12" s="376"/>
      <c r="CI12" s="376"/>
      <c r="CJ12" s="376"/>
      <c r="CK12" s="376"/>
      <c r="CL12" s="376"/>
      <c r="CM12" s="376"/>
      <c r="CN12" s="376"/>
      <c r="CO12" s="376"/>
      <c r="CP12" s="376"/>
      <c r="CQ12" s="376"/>
      <c r="CR12" s="376"/>
      <c r="CS12" s="457"/>
      <c r="CT12" s="519" t="s">
        <v>122</v>
      </c>
      <c r="CU12" s="520"/>
      <c r="CV12" s="520"/>
      <c r="CW12" s="520"/>
      <c r="CX12" s="520"/>
      <c r="CY12" s="520"/>
      <c r="CZ12" s="520"/>
      <c r="DA12" s="521"/>
      <c r="DB12" s="519" t="s">
        <v>122</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130</v>
      </c>
      <c r="N13" s="501"/>
      <c r="O13" s="501"/>
      <c r="P13" s="501"/>
      <c r="Q13" s="502"/>
      <c r="R13" s="503">
        <v>32288</v>
      </c>
      <c r="S13" s="504"/>
      <c r="T13" s="504"/>
      <c r="U13" s="504"/>
      <c r="V13" s="505"/>
      <c r="W13" s="506" t="s">
        <v>131</v>
      </c>
      <c r="X13" s="402"/>
      <c r="Y13" s="402"/>
      <c r="Z13" s="402"/>
      <c r="AA13" s="402"/>
      <c r="AB13" s="403"/>
      <c r="AC13" s="369">
        <v>1065</v>
      </c>
      <c r="AD13" s="370"/>
      <c r="AE13" s="370"/>
      <c r="AF13" s="370"/>
      <c r="AG13" s="371"/>
      <c r="AH13" s="369">
        <v>1316</v>
      </c>
      <c r="AI13" s="370"/>
      <c r="AJ13" s="370"/>
      <c r="AK13" s="370"/>
      <c r="AL13" s="429"/>
      <c r="AM13" s="473" t="s">
        <v>132</v>
      </c>
      <c r="AN13" s="373"/>
      <c r="AO13" s="373"/>
      <c r="AP13" s="373"/>
      <c r="AQ13" s="373"/>
      <c r="AR13" s="373"/>
      <c r="AS13" s="373"/>
      <c r="AT13" s="374"/>
      <c r="AU13" s="474" t="s">
        <v>110</v>
      </c>
      <c r="AV13" s="475"/>
      <c r="AW13" s="475"/>
      <c r="AX13" s="475"/>
      <c r="AY13" s="430" t="s">
        <v>133</v>
      </c>
      <c r="AZ13" s="431"/>
      <c r="BA13" s="431"/>
      <c r="BB13" s="431"/>
      <c r="BC13" s="431"/>
      <c r="BD13" s="431"/>
      <c r="BE13" s="431"/>
      <c r="BF13" s="431"/>
      <c r="BG13" s="431"/>
      <c r="BH13" s="431"/>
      <c r="BI13" s="431"/>
      <c r="BJ13" s="431"/>
      <c r="BK13" s="431"/>
      <c r="BL13" s="431"/>
      <c r="BM13" s="432"/>
      <c r="BN13" s="416">
        <v>-598713</v>
      </c>
      <c r="BO13" s="417"/>
      <c r="BP13" s="417"/>
      <c r="BQ13" s="417"/>
      <c r="BR13" s="417"/>
      <c r="BS13" s="417"/>
      <c r="BT13" s="417"/>
      <c r="BU13" s="418"/>
      <c r="BV13" s="416">
        <v>-351497</v>
      </c>
      <c r="BW13" s="417"/>
      <c r="BX13" s="417"/>
      <c r="BY13" s="417"/>
      <c r="BZ13" s="417"/>
      <c r="CA13" s="417"/>
      <c r="CB13" s="417"/>
      <c r="CC13" s="418"/>
      <c r="CD13" s="456" t="s">
        <v>134</v>
      </c>
      <c r="CE13" s="376"/>
      <c r="CF13" s="376"/>
      <c r="CG13" s="376"/>
      <c r="CH13" s="376"/>
      <c r="CI13" s="376"/>
      <c r="CJ13" s="376"/>
      <c r="CK13" s="376"/>
      <c r="CL13" s="376"/>
      <c r="CM13" s="376"/>
      <c r="CN13" s="376"/>
      <c r="CO13" s="376"/>
      <c r="CP13" s="376"/>
      <c r="CQ13" s="376"/>
      <c r="CR13" s="376"/>
      <c r="CS13" s="457"/>
      <c r="CT13" s="413">
        <v>7.9</v>
      </c>
      <c r="CU13" s="414"/>
      <c r="CV13" s="414"/>
      <c r="CW13" s="414"/>
      <c r="CX13" s="414"/>
      <c r="CY13" s="414"/>
      <c r="CZ13" s="414"/>
      <c r="DA13" s="415"/>
      <c r="DB13" s="413">
        <v>7.4</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135</v>
      </c>
      <c r="M14" s="543"/>
      <c r="N14" s="543"/>
      <c r="O14" s="543"/>
      <c r="P14" s="543"/>
      <c r="Q14" s="544"/>
      <c r="R14" s="503">
        <v>33092</v>
      </c>
      <c r="S14" s="504"/>
      <c r="T14" s="504"/>
      <c r="U14" s="504"/>
      <c r="V14" s="505"/>
      <c r="W14" s="507"/>
      <c r="X14" s="405"/>
      <c r="Y14" s="405"/>
      <c r="Z14" s="405"/>
      <c r="AA14" s="405"/>
      <c r="AB14" s="406"/>
      <c r="AC14" s="496">
        <v>6.8</v>
      </c>
      <c r="AD14" s="497"/>
      <c r="AE14" s="497"/>
      <c r="AF14" s="497"/>
      <c r="AG14" s="498"/>
      <c r="AH14" s="496">
        <v>8</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136</v>
      </c>
      <c r="CE14" s="454"/>
      <c r="CF14" s="454"/>
      <c r="CG14" s="454"/>
      <c r="CH14" s="454"/>
      <c r="CI14" s="454"/>
      <c r="CJ14" s="454"/>
      <c r="CK14" s="454"/>
      <c r="CL14" s="454"/>
      <c r="CM14" s="454"/>
      <c r="CN14" s="454"/>
      <c r="CO14" s="454"/>
      <c r="CP14" s="454"/>
      <c r="CQ14" s="454"/>
      <c r="CR14" s="454"/>
      <c r="CS14" s="455"/>
      <c r="CT14" s="513">
        <v>50</v>
      </c>
      <c r="CU14" s="514"/>
      <c r="CV14" s="514"/>
      <c r="CW14" s="514"/>
      <c r="CX14" s="514"/>
      <c r="CY14" s="514"/>
      <c r="CZ14" s="514"/>
      <c r="DA14" s="515"/>
      <c r="DB14" s="513">
        <v>35.299999999999997</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130</v>
      </c>
      <c r="N15" s="501"/>
      <c r="O15" s="501"/>
      <c r="P15" s="501"/>
      <c r="Q15" s="502"/>
      <c r="R15" s="503">
        <v>32466</v>
      </c>
      <c r="S15" s="504"/>
      <c r="T15" s="504"/>
      <c r="U15" s="504"/>
      <c r="V15" s="505"/>
      <c r="W15" s="506" t="s">
        <v>137</v>
      </c>
      <c r="X15" s="402"/>
      <c r="Y15" s="402"/>
      <c r="Z15" s="402"/>
      <c r="AA15" s="402"/>
      <c r="AB15" s="403"/>
      <c r="AC15" s="369">
        <v>4818</v>
      </c>
      <c r="AD15" s="370"/>
      <c r="AE15" s="370"/>
      <c r="AF15" s="370"/>
      <c r="AG15" s="371"/>
      <c r="AH15" s="369">
        <v>5013</v>
      </c>
      <c r="AI15" s="370"/>
      <c r="AJ15" s="370"/>
      <c r="AK15" s="370"/>
      <c r="AL15" s="429"/>
      <c r="AM15" s="473"/>
      <c r="AN15" s="373"/>
      <c r="AO15" s="373"/>
      <c r="AP15" s="373"/>
      <c r="AQ15" s="373"/>
      <c r="AR15" s="373"/>
      <c r="AS15" s="373"/>
      <c r="AT15" s="374"/>
      <c r="AU15" s="474"/>
      <c r="AV15" s="475"/>
      <c r="AW15" s="475"/>
      <c r="AX15" s="475"/>
      <c r="AY15" s="442" t="s">
        <v>138</v>
      </c>
      <c r="AZ15" s="443"/>
      <c r="BA15" s="443"/>
      <c r="BB15" s="443"/>
      <c r="BC15" s="443"/>
      <c r="BD15" s="443"/>
      <c r="BE15" s="443"/>
      <c r="BF15" s="443"/>
      <c r="BG15" s="443"/>
      <c r="BH15" s="443"/>
      <c r="BI15" s="443"/>
      <c r="BJ15" s="443"/>
      <c r="BK15" s="443"/>
      <c r="BL15" s="443"/>
      <c r="BM15" s="444"/>
      <c r="BN15" s="445">
        <v>5256855</v>
      </c>
      <c r="BO15" s="446"/>
      <c r="BP15" s="446"/>
      <c r="BQ15" s="446"/>
      <c r="BR15" s="446"/>
      <c r="BS15" s="446"/>
      <c r="BT15" s="446"/>
      <c r="BU15" s="447"/>
      <c r="BV15" s="445">
        <v>5103728</v>
      </c>
      <c r="BW15" s="446"/>
      <c r="BX15" s="446"/>
      <c r="BY15" s="446"/>
      <c r="BZ15" s="446"/>
      <c r="CA15" s="446"/>
      <c r="CB15" s="446"/>
      <c r="CC15" s="447"/>
      <c r="CD15" s="516" t="s">
        <v>139</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140</v>
      </c>
      <c r="M16" s="491"/>
      <c r="N16" s="491"/>
      <c r="O16" s="491"/>
      <c r="P16" s="491"/>
      <c r="Q16" s="492"/>
      <c r="R16" s="493" t="s">
        <v>141</v>
      </c>
      <c r="S16" s="494"/>
      <c r="T16" s="494"/>
      <c r="U16" s="494"/>
      <c r="V16" s="495"/>
      <c r="W16" s="507"/>
      <c r="X16" s="405"/>
      <c r="Y16" s="405"/>
      <c r="Z16" s="405"/>
      <c r="AA16" s="405"/>
      <c r="AB16" s="406"/>
      <c r="AC16" s="496">
        <v>30.9</v>
      </c>
      <c r="AD16" s="497"/>
      <c r="AE16" s="497"/>
      <c r="AF16" s="497"/>
      <c r="AG16" s="498"/>
      <c r="AH16" s="496">
        <v>30.4</v>
      </c>
      <c r="AI16" s="497"/>
      <c r="AJ16" s="497"/>
      <c r="AK16" s="497"/>
      <c r="AL16" s="499"/>
      <c r="AM16" s="473"/>
      <c r="AN16" s="373"/>
      <c r="AO16" s="373"/>
      <c r="AP16" s="373"/>
      <c r="AQ16" s="373"/>
      <c r="AR16" s="373"/>
      <c r="AS16" s="373"/>
      <c r="AT16" s="374"/>
      <c r="AU16" s="474"/>
      <c r="AV16" s="475"/>
      <c r="AW16" s="475"/>
      <c r="AX16" s="475"/>
      <c r="AY16" s="430" t="s">
        <v>142</v>
      </c>
      <c r="AZ16" s="431"/>
      <c r="BA16" s="431"/>
      <c r="BB16" s="431"/>
      <c r="BC16" s="431"/>
      <c r="BD16" s="431"/>
      <c r="BE16" s="431"/>
      <c r="BF16" s="431"/>
      <c r="BG16" s="431"/>
      <c r="BH16" s="431"/>
      <c r="BI16" s="431"/>
      <c r="BJ16" s="431"/>
      <c r="BK16" s="431"/>
      <c r="BL16" s="431"/>
      <c r="BM16" s="432"/>
      <c r="BN16" s="416">
        <v>9864687</v>
      </c>
      <c r="BO16" s="417"/>
      <c r="BP16" s="417"/>
      <c r="BQ16" s="417"/>
      <c r="BR16" s="417"/>
      <c r="BS16" s="417"/>
      <c r="BT16" s="417"/>
      <c r="BU16" s="418"/>
      <c r="BV16" s="416">
        <v>9637281</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143</v>
      </c>
      <c r="N17" s="510"/>
      <c r="O17" s="510"/>
      <c r="P17" s="510"/>
      <c r="Q17" s="511"/>
      <c r="R17" s="493" t="s">
        <v>144</v>
      </c>
      <c r="S17" s="494"/>
      <c r="T17" s="494"/>
      <c r="U17" s="494"/>
      <c r="V17" s="495"/>
      <c r="W17" s="506" t="s">
        <v>145</v>
      </c>
      <c r="X17" s="402"/>
      <c r="Y17" s="402"/>
      <c r="Z17" s="402"/>
      <c r="AA17" s="402"/>
      <c r="AB17" s="403"/>
      <c r="AC17" s="369">
        <v>9691</v>
      </c>
      <c r="AD17" s="370"/>
      <c r="AE17" s="370"/>
      <c r="AF17" s="370"/>
      <c r="AG17" s="371"/>
      <c r="AH17" s="369">
        <v>10153</v>
      </c>
      <c r="AI17" s="370"/>
      <c r="AJ17" s="370"/>
      <c r="AK17" s="370"/>
      <c r="AL17" s="429"/>
      <c r="AM17" s="473"/>
      <c r="AN17" s="373"/>
      <c r="AO17" s="373"/>
      <c r="AP17" s="373"/>
      <c r="AQ17" s="373"/>
      <c r="AR17" s="373"/>
      <c r="AS17" s="373"/>
      <c r="AT17" s="374"/>
      <c r="AU17" s="474"/>
      <c r="AV17" s="475"/>
      <c r="AW17" s="475"/>
      <c r="AX17" s="475"/>
      <c r="AY17" s="430" t="s">
        <v>146</v>
      </c>
      <c r="AZ17" s="431"/>
      <c r="BA17" s="431"/>
      <c r="BB17" s="431"/>
      <c r="BC17" s="431"/>
      <c r="BD17" s="431"/>
      <c r="BE17" s="431"/>
      <c r="BF17" s="431"/>
      <c r="BG17" s="431"/>
      <c r="BH17" s="431"/>
      <c r="BI17" s="431"/>
      <c r="BJ17" s="431"/>
      <c r="BK17" s="431"/>
      <c r="BL17" s="431"/>
      <c r="BM17" s="432"/>
      <c r="BN17" s="416">
        <v>6655984</v>
      </c>
      <c r="BO17" s="417"/>
      <c r="BP17" s="417"/>
      <c r="BQ17" s="417"/>
      <c r="BR17" s="417"/>
      <c r="BS17" s="417"/>
      <c r="BT17" s="417"/>
      <c r="BU17" s="418"/>
      <c r="BV17" s="416">
        <v>6461769</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147</v>
      </c>
      <c r="C18" s="467"/>
      <c r="D18" s="467"/>
      <c r="E18" s="468"/>
      <c r="F18" s="468"/>
      <c r="G18" s="468"/>
      <c r="H18" s="468"/>
      <c r="I18" s="468"/>
      <c r="J18" s="468"/>
      <c r="K18" s="468"/>
      <c r="L18" s="469">
        <v>374.65</v>
      </c>
      <c r="M18" s="469"/>
      <c r="N18" s="469"/>
      <c r="O18" s="469"/>
      <c r="P18" s="469"/>
      <c r="Q18" s="469"/>
      <c r="R18" s="470"/>
      <c r="S18" s="470"/>
      <c r="T18" s="470"/>
      <c r="U18" s="470"/>
      <c r="V18" s="471"/>
      <c r="W18" s="487"/>
      <c r="X18" s="488"/>
      <c r="Y18" s="488"/>
      <c r="Z18" s="488"/>
      <c r="AA18" s="488"/>
      <c r="AB18" s="512"/>
      <c r="AC18" s="386">
        <v>62.2</v>
      </c>
      <c r="AD18" s="387"/>
      <c r="AE18" s="387"/>
      <c r="AF18" s="387"/>
      <c r="AG18" s="472"/>
      <c r="AH18" s="386">
        <v>61.6</v>
      </c>
      <c r="AI18" s="387"/>
      <c r="AJ18" s="387"/>
      <c r="AK18" s="387"/>
      <c r="AL18" s="388"/>
      <c r="AM18" s="473"/>
      <c r="AN18" s="373"/>
      <c r="AO18" s="373"/>
      <c r="AP18" s="373"/>
      <c r="AQ18" s="373"/>
      <c r="AR18" s="373"/>
      <c r="AS18" s="373"/>
      <c r="AT18" s="374"/>
      <c r="AU18" s="474"/>
      <c r="AV18" s="475"/>
      <c r="AW18" s="475"/>
      <c r="AX18" s="475"/>
      <c r="AY18" s="430" t="s">
        <v>148</v>
      </c>
      <c r="AZ18" s="431"/>
      <c r="BA18" s="431"/>
      <c r="BB18" s="431"/>
      <c r="BC18" s="431"/>
      <c r="BD18" s="431"/>
      <c r="BE18" s="431"/>
      <c r="BF18" s="431"/>
      <c r="BG18" s="431"/>
      <c r="BH18" s="431"/>
      <c r="BI18" s="431"/>
      <c r="BJ18" s="431"/>
      <c r="BK18" s="431"/>
      <c r="BL18" s="431"/>
      <c r="BM18" s="432"/>
      <c r="BN18" s="416">
        <v>10300696</v>
      </c>
      <c r="BO18" s="417"/>
      <c r="BP18" s="417"/>
      <c r="BQ18" s="417"/>
      <c r="BR18" s="417"/>
      <c r="BS18" s="417"/>
      <c r="BT18" s="417"/>
      <c r="BU18" s="418"/>
      <c r="BV18" s="416">
        <v>10003172</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149</v>
      </c>
      <c r="C19" s="467"/>
      <c r="D19" s="467"/>
      <c r="E19" s="468"/>
      <c r="F19" s="468"/>
      <c r="G19" s="468"/>
      <c r="H19" s="468"/>
      <c r="I19" s="468"/>
      <c r="J19" s="468"/>
      <c r="K19" s="468"/>
      <c r="L19" s="476">
        <v>88</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150</v>
      </c>
      <c r="AZ19" s="431"/>
      <c r="BA19" s="431"/>
      <c r="BB19" s="431"/>
      <c r="BC19" s="431"/>
      <c r="BD19" s="431"/>
      <c r="BE19" s="431"/>
      <c r="BF19" s="431"/>
      <c r="BG19" s="431"/>
      <c r="BH19" s="431"/>
      <c r="BI19" s="431"/>
      <c r="BJ19" s="431"/>
      <c r="BK19" s="431"/>
      <c r="BL19" s="431"/>
      <c r="BM19" s="432"/>
      <c r="BN19" s="416">
        <v>13918982</v>
      </c>
      <c r="BO19" s="417"/>
      <c r="BP19" s="417"/>
      <c r="BQ19" s="417"/>
      <c r="BR19" s="417"/>
      <c r="BS19" s="417"/>
      <c r="BT19" s="417"/>
      <c r="BU19" s="418"/>
      <c r="BV19" s="416">
        <v>14032233</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151</v>
      </c>
      <c r="C20" s="467"/>
      <c r="D20" s="467"/>
      <c r="E20" s="468"/>
      <c r="F20" s="468"/>
      <c r="G20" s="468"/>
      <c r="H20" s="468"/>
      <c r="I20" s="468"/>
      <c r="J20" s="468"/>
      <c r="K20" s="468"/>
      <c r="L20" s="476">
        <v>11720</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152</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153</v>
      </c>
      <c r="C22" s="393"/>
      <c r="D22" s="394"/>
      <c r="E22" s="401" t="s">
        <v>1</v>
      </c>
      <c r="F22" s="402"/>
      <c r="G22" s="402"/>
      <c r="H22" s="402"/>
      <c r="I22" s="402"/>
      <c r="J22" s="402"/>
      <c r="K22" s="403"/>
      <c r="L22" s="401" t="s">
        <v>154</v>
      </c>
      <c r="M22" s="402"/>
      <c r="N22" s="402"/>
      <c r="O22" s="402"/>
      <c r="P22" s="403"/>
      <c r="Q22" s="407" t="s">
        <v>155</v>
      </c>
      <c r="R22" s="408"/>
      <c r="S22" s="408"/>
      <c r="T22" s="408"/>
      <c r="U22" s="408"/>
      <c r="V22" s="409"/>
      <c r="W22" s="458" t="s">
        <v>156</v>
      </c>
      <c r="X22" s="393"/>
      <c r="Y22" s="394"/>
      <c r="Z22" s="401" t="s">
        <v>1</v>
      </c>
      <c r="AA22" s="402"/>
      <c r="AB22" s="402"/>
      <c r="AC22" s="402"/>
      <c r="AD22" s="402"/>
      <c r="AE22" s="402"/>
      <c r="AF22" s="402"/>
      <c r="AG22" s="403"/>
      <c r="AH22" s="419" t="s">
        <v>157</v>
      </c>
      <c r="AI22" s="402"/>
      <c r="AJ22" s="402"/>
      <c r="AK22" s="402"/>
      <c r="AL22" s="403"/>
      <c r="AM22" s="419" t="s">
        <v>158</v>
      </c>
      <c r="AN22" s="420"/>
      <c r="AO22" s="420"/>
      <c r="AP22" s="420"/>
      <c r="AQ22" s="420"/>
      <c r="AR22" s="421"/>
      <c r="AS22" s="407" t="s">
        <v>155</v>
      </c>
      <c r="AT22" s="408"/>
      <c r="AU22" s="408"/>
      <c r="AV22" s="408"/>
      <c r="AW22" s="408"/>
      <c r="AX22" s="425"/>
      <c r="AY22" s="442" t="s">
        <v>159</v>
      </c>
      <c r="AZ22" s="443"/>
      <c r="BA22" s="443"/>
      <c r="BB22" s="443"/>
      <c r="BC22" s="443"/>
      <c r="BD22" s="443"/>
      <c r="BE22" s="443"/>
      <c r="BF22" s="443"/>
      <c r="BG22" s="443"/>
      <c r="BH22" s="443"/>
      <c r="BI22" s="443"/>
      <c r="BJ22" s="443"/>
      <c r="BK22" s="443"/>
      <c r="BL22" s="443"/>
      <c r="BM22" s="444"/>
      <c r="BN22" s="445">
        <v>23468791</v>
      </c>
      <c r="BO22" s="446"/>
      <c r="BP22" s="446"/>
      <c r="BQ22" s="446"/>
      <c r="BR22" s="446"/>
      <c r="BS22" s="446"/>
      <c r="BT22" s="446"/>
      <c r="BU22" s="447"/>
      <c r="BV22" s="445">
        <v>20019528</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160</v>
      </c>
      <c r="AZ23" s="431"/>
      <c r="BA23" s="431"/>
      <c r="BB23" s="431"/>
      <c r="BC23" s="431"/>
      <c r="BD23" s="431"/>
      <c r="BE23" s="431"/>
      <c r="BF23" s="431"/>
      <c r="BG23" s="431"/>
      <c r="BH23" s="431"/>
      <c r="BI23" s="431"/>
      <c r="BJ23" s="431"/>
      <c r="BK23" s="431"/>
      <c r="BL23" s="431"/>
      <c r="BM23" s="432"/>
      <c r="BN23" s="416">
        <v>19992878</v>
      </c>
      <c r="BO23" s="417"/>
      <c r="BP23" s="417"/>
      <c r="BQ23" s="417"/>
      <c r="BR23" s="417"/>
      <c r="BS23" s="417"/>
      <c r="BT23" s="417"/>
      <c r="BU23" s="418"/>
      <c r="BV23" s="416">
        <v>16675269</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161</v>
      </c>
      <c r="F24" s="373"/>
      <c r="G24" s="373"/>
      <c r="H24" s="373"/>
      <c r="I24" s="373"/>
      <c r="J24" s="373"/>
      <c r="K24" s="374"/>
      <c r="L24" s="369">
        <v>1</v>
      </c>
      <c r="M24" s="370"/>
      <c r="N24" s="370"/>
      <c r="O24" s="370"/>
      <c r="P24" s="371"/>
      <c r="Q24" s="369">
        <v>8300</v>
      </c>
      <c r="R24" s="370"/>
      <c r="S24" s="370"/>
      <c r="T24" s="370"/>
      <c r="U24" s="370"/>
      <c r="V24" s="371"/>
      <c r="W24" s="459"/>
      <c r="X24" s="396"/>
      <c r="Y24" s="397"/>
      <c r="Z24" s="372" t="s">
        <v>162</v>
      </c>
      <c r="AA24" s="373"/>
      <c r="AB24" s="373"/>
      <c r="AC24" s="373"/>
      <c r="AD24" s="373"/>
      <c r="AE24" s="373"/>
      <c r="AF24" s="373"/>
      <c r="AG24" s="374"/>
      <c r="AH24" s="369">
        <v>227</v>
      </c>
      <c r="AI24" s="370"/>
      <c r="AJ24" s="370"/>
      <c r="AK24" s="370"/>
      <c r="AL24" s="371"/>
      <c r="AM24" s="369">
        <v>692350</v>
      </c>
      <c r="AN24" s="370"/>
      <c r="AO24" s="370"/>
      <c r="AP24" s="370"/>
      <c r="AQ24" s="370"/>
      <c r="AR24" s="371"/>
      <c r="AS24" s="369">
        <v>3050</v>
      </c>
      <c r="AT24" s="370"/>
      <c r="AU24" s="370"/>
      <c r="AV24" s="370"/>
      <c r="AW24" s="370"/>
      <c r="AX24" s="429"/>
      <c r="AY24" s="389" t="s">
        <v>163</v>
      </c>
      <c r="AZ24" s="390"/>
      <c r="BA24" s="390"/>
      <c r="BB24" s="390"/>
      <c r="BC24" s="390"/>
      <c r="BD24" s="390"/>
      <c r="BE24" s="390"/>
      <c r="BF24" s="390"/>
      <c r="BG24" s="390"/>
      <c r="BH24" s="390"/>
      <c r="BI24" s="390"/>
      <c r="BJ24" s="390"/>
      <c r="BK24" s="390"/>
      <c r="BL24" s="390"/>
      <c r="BM24" s="391"/>
      <c r="BN24" s="416">
        <v>15821334</v>
      </c>
      <c r="BO24" s="417"/>
      <c r="BP24" s="417"/>
      <c r="BQ24" s="417"/>
      <c r="BR24" s="417"/>
      <c r="BS24" s="417"/>
      <c r="BT24" s="417"/>
      <c r="BU24" s="418"/>
      <c r="BV24" s="416">
        <v>11650898</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164</v>
      </c>
      <c r="F25" s="373"/>
      <c r="G25" s="373"/>
      <c r="H25" s="373"/>
      <c r="I25" s="373"/>
      <c r="J25" s="373"/>
      <c r="K25" s="374"/>
      <c r="L25" s="369">
        <v>1</v>
      </c>
      <c r="M25" s="370"/>
      <c r="N25" s="370"/>
      <c r="O25" s="370"/>
      <c r="P25" s="371"/>
      <c r="Q25" s="369">
        <v>6500</v>
      </c>
      <c r="R25" s="370"/>
      <c r="S25" s="370"/>
      <c r="T25" s="370"/>
      <c r="U25" s="370"/>
      <c r="V25" s="371"/>
      <c r="W25" s="459"/>
      <c r="X25" s="396"/>
      <c r="Y25" s="397"/>
      <c r="Z25" s="372" t="s">
        <v>165</v>
      </c>
      <c r="AA25" s="373"/>
      <c r="AB25" s="373"/>
      <c r="AC25" s="373"/>
      <c r="AD25" s="373"/>
      <c r="AE25" s="373"/>
      <c r="AF25" s="373"/>
      <c r="AG25" s="374"/>
      <c r="AH25" s="369" t="s">
        <v>122</v>
      </c>
      <c r="AI25" s="370"/>
      <c r="AJ25" s="370"/>
      <c r="AK25" s="370"/>
      <c r="AL25" s="371"/>
      <c r="AM25" s="369" t="s">
        <v>122</v>
      </c>
      <c r="AN25" s="370"/>
      <c r="AO25" s="370"/>
      <c r="AP25" s="370"/>
      <c r="AQ25" s="370"/>
      <c r="AR25" s="371"/>
      <c r="AS25" s="369" t="s">
        <v>122</v>
      </c>
      <c r="AT25" s="370"/>
      <c r="AU25" s="370"/>
      <c r="AV25" s="370"/>
      <c r="AW25" s="370"/>
      <c r="AX25" s="429"/>
      <c r="AY25" s="442" t="s">
        <v>166</v>
      </c>
      <c r="AZ25" s="443"/>
      <c r="BA25" s="443"/>
      <c r="BB25" s="443"/>
      <c r="BC25" s="443"/>
      <c r="BD25" s="443"/>
      <c r="BE25" s="443"/>
      <c r="BF25" s="443"/>
      <c r="BG25" s="443"/>
      <c r="BH25" s="443"/>
      <c r="BI25" s="443"/>
      <c r="BJ25" s="443"/>
      <c r="BK25" s="443"/>
      <c r="BL25" s="443"/>
      <c r="BM25" s="444"/>
      <c r="BN25" s="445">
        <v>1102120</v>
      </c>
      <c r="BO25" s="446"/>
      <c r="BP25" s="446"/>
      <c r="BQ25" s="446"/>
      <c r="BR25" s="446"/>
      <c r="BS25" s="446"/>
      <c r="BT25" s="446"/>
      <c r="BU25" s="447"/>
      <c r="BV25" s="445">
        <v>1367448</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167</v>
      </c>
      <c r="F26" s="373"/>
      <c r="G26" s="373"/>
      <c r="H26" s="373"/>
      <c r="I26" s="373"/>
      <c r="J26" s="373"/>
      <c r="K26" s="374"/>
      <c r="L26" s="369">
        <v>1</v>
      </c>
      <c r="M26" s="370"/>
      <c r="N26" s="370"/>
      <c r="O26" s="370"/>
      <c r="P26" s="371"/>
      <c r="Q26" s="369">
        <v>5800</v>
      </c>
      <c r="R26" s="370"/>
      <c r="S26" s="370"/>
      <c r="T26" s="370"/>
      <c r="U26" s="370"/>
      <c r="V26" s="371"/>
      <c r="W26" s="459"/>
      <c r="X26" s="396"/>
      <c r="Y26" s="397"/>
      <c r="Z26" s="372" t="s">
        <v>168</v>
      </c>
      <c r="AA26" s="427"/>
      <c r="AB26" s="427"/>
      <c r="AC26" s="427"/>
      <c r="AD26" s="427"/>
      <c r="AE26" s="427"/>
      <c r="AF26" s="427"/>
      <c r="AG26" s="428"/>
      <c r="AH26" s="369">
        <v>4</v>
      </c>
      <c r="AI26" s="370"/>
      <c r="AJ26" s="370"/>
      <c r="AK26" s="370"/>
      <c r="AL26" s="371"/>
      <c r="AM26" s="369">
        <v>9464</v>
      </c>
      <c r="AN26" s="370"/>
      <c r="AO26" s="370"/>
      <c r="AP26" s="370"/>
      <c r="AQ26" s="370"/>
      <c r="AR26" s="371"/>
      <c r="AS26" s="369">
        <v>2366</v>
      </c>
      <c r="AT26" s="370"/>
      <c r="AU26" s="370"/>
      <c r="AV26" s="370"/>
      <c r="AW26" s="370"/>
      <c r="AX26" s="429"/>
      <c r="AY26" s="456" t="s">
        <v>169</v>
      </c>
      <c r="AZ26" s="376"/>
      <c r="BA26" s="376"/>
      <c r="BB26" s="376"/>
      <c r="BC26" s="376"/>
      <c r="BD26" s="376"/>
      <c r="BE26" s="376"/>
      <c r="BF26" s="376"/>
      <c r="BG26" s="376"/>
      <c r="BH26" s="376"/>
      <c r="BI26" s="376"/>
      <c r="BJ26" s="376"/>
      <c r="BK26" s="376"/>
      <c r="BL26" s="376"/>
      <c r="BM26" s="457"/>
      <c r="BN26" s="416" t="s">
        <v>122</v>
      </c>
      <c r="BO26" s="417"/>
      <c r="BP26" s="417"/>
      <c r="BQ26" s="417"/>
      <c r="BR26" s="417"/>
      <c r="BS26" s="417"/>
      <c r="BT26" s="417"/>
      <c r="BU26" s="418"/>
      <c r="BV26" s="416" t="s">
        <v>122</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170</v>
      </c>
      <c r="F27" s="373"/>
      <c r="G27" s="373"/>
      <c r="H27" s="373"/>
      <c r="I27" s="373"/>
      <c r="J27" s="373"/>
      <c r="K27" s="374"/>
      <c r="L27" s="369">
        <v>1</v>
      </c>
      <c r="M27" s="370"/>
      <c r="N27" s="370"/>
      <c r="O27" s="370"/>
      <c r="P27" s="371"/>
      <c r="Q27" s="369">
        <v>3700</v>
      </c>
      <c r="R27" s="370"/>
      <c r="S27" s="370"/>
      <c r="T27" s="370"/>
      <c r="U27" s="370"/>
      <c r="V27" s="371"/>
      <c r="W27" s="459"/>
      <c r="X27" s="396"/>
      <c r="Y27" s="397"/>
      <c r="Z27" s="372" t="s">
        <v>171</v>
      </c>
      <c r="AA27" s="373"/>
      <c r="AB27" s="373"/>
      <c r="AC27" s="373"/>
      <c r="AD27" s="373"/>
      <c r="AE27" s="373"/>
      <c r="AF27" s="373"/>
      <c r="AG27" s="374"/>
      <c r="AH27" s="369">
        <v>52</v>
      </c>
      <c r="AI27" s="370"/>
      <c r="AJ27" s="370"/>
      <c r="AK27" s="370"/>
      <c r="AL27" s="371"/>
      <c r="AM27" s="369">
        <v>133276</v>
      </c>
      <c r="AN27" s="370"/>
      <c r="AO27" s="370"/>
      <c r="AP27" s="370"/>
      <c r="AQ27" s="370"/>
      <c r="AR27" s="371"/>
      <c r="AS27" s="369">
        <v>2563</v>
      </c>
      <c r="AT27" s="370"/>
      <c r="AU27" s="370"/>
      <c r="AV27" s="370"/>
      <c r="AW27" s="370"/>
      <c r="AX27" s="429"/>
      <c r="AY27" s="453" t="s">
        <v>172</v>
      </c>
      <c r="AZ27" s="454"/>
      <c r="BA27" s="454"/>
      <c r="BB27" s="454"/>
      <c r="BC27" s="454"/>
      <c r="BD27" s="454"/>
      <c r="BE27" s="454"/>
      <c r="BF27" s="454"/>
      <c r="BG27" s="454"/>
      <c r="BH27" s="454"/>
      <c r="BI27" s="454"/>
      <c r="BJ27" s="454"/>
      <c r="BK27" s="454"/>
      <c r="BL27" s="454"/>
      <c r="BM27" s="455"/>
      <c r="BN27" s="450" t="s">
        <v>122</v>
      </c>
      <c r="BO27" s="451"/>
      <c r="BP27" s="451"/>
      <c r="BQ27" s="451"/>
      <c r="BR27" s="451"/>
      <c r="BS27" s="451"/>
      <c r="BT27" s="451"/>
      <c r="BU27" s="452"/>
      <c r="BV27" s="450" t="s">
        <v>122</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173</v>
      </c>
      <c r="F28" s="373"/>
      <c r="G28" s="373"/>
      <c r="H28" s="373"/>
      <c r="I28" s="373"/>
      <c r="J28" s="373"/>
      <c r="K28" s="374"/>
      <c r="L28" s="369">
        <v>1</v>
      </c>
      <c r="M28" s="370"/>
      <c r="N28" s="370"/>
      <c r="O28" s="370"/>
      <c r="P28" s="371"/>
      <c r="Q28" s="369">
        <v>3200</v>
      </c>
      <c r="R28" s="370"/>
      <c r="S28" s="370"/>
      <c r="T28" s="370"/>
      <c r="U28" s="370"/>
      <c r="V28" s="371"/>
      <c r="W28" s="459"/>
      <c r="X28" s="396"/>
      <c r="Y28" s="397"/>
      <c r="Z28" s="372" t="s">
        <v>174</v>
      </c>
      <c r="AA28" s="373"/>
      <c r="AB28" s="373"/>
      <c r="AC28" s="373"/>
      <c r="AD28" s="373"/>
      <c r="AE28" s="373"/>
      <c r="AF28" s="373"/>
      <c r="AG28" s="374"/>
      <c r="AH28" s="369" t="s">
        <v>122</v>
      </c>
      <c r="AI28" s="370"/>
      <c r="AJ28" s="370"/>
      <c r="AK28" s="370"/>
      <c r="AL28" s="371"/>
      <c r="AM28" s="369" t="s">
        <v>122</v>
      </c>
      <c r="AN28" s="370"/>
      <c r="AO28" s="370"/>
      <c r="AP28" s="370"/>
      <c r="AQ28" s="370"/>
      <c r="AR28" s="371"/>
      <c r="AS28" s="369" t="s">
        <v>122</v>
      </c>
      <c r="AT28" s="370"/>
      <c r="AU28" s="370"/>
      <c r="AV28" s="370"/>
      <c r="AW28" s="370"/>
      <c r="AX28" s="429"/>
      <c r="AY28" s="433" t="s">
        <v>175</v>
      </c>
      <c r="AZ28" s="434"/>
      <c r="BA28" s="434"/>
      <c r="BB28" s="435"/>
      <c r="BC28" s="442" t="s">
        <v>46</v>
      </c>
      <c r="BD28" s="443"/>
      <c r="BE28" s="443"/>
      <c r="BF28" s="443"/>
      <c r="BG28" s="443"/>
      <c r="BH28" s="443"/>
      <c r="BI28" s="443"/>
      <c r="BJ28" s="443"/>
      <c r="BK28" s="443"/>
      <c r="BL28" s="443"/>
      <c r="BM28" s="444"/>
      <c r="BN28" s="445">
        <v>3906830</v>
      </c>
      <c r="BO28" s="446"/>
      <c r="BP28" s="446"/>
      <c r="BQ28" s="446"/>
      <c r="BR28" s="446"/>
      <c r="BS28" s="446"/>
      <c r="BT28" s="446"/>
      <c r="BU28" s="447"/>
      <c r="BV28" s="445">
        <v>4051830</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176</v>
      </c>
      <c r="F29" s="373"/>
      <c r="G29" s="373"/>
      <c r="H29" s="373"/>
      <c r="I29" s="373"/>
      <c r="J29" s="373"/>
      <c r="K29" s="374"/>
      <c r="L29" s="369">
        <v>14</v>
      </c>
      <c r="M29" s="370"/>
      <c r="N29" s="370"/>
      <c r="O29" s="370"/>
      <c r="P29" s="371"/>
      <c r="Q29" s="369">
        <v>3000</v>
      </c>
      <c r="R29" s="370"/>
      <c r="S29" s="370"/>
      <c r="T29" s="370"/>
      <c r="U29" s="370"/>
      <c r="V29" s="371"/>
      <c r="W29" s="460"/>
      <c r="X29" s="461"/>
      <c r="Y29" s="462"/>
      <c r="Z29" s="372" t="s">
        <v>177</v>
      </c>
      <c r="AA29" s="373"/>
      <c r="AB29" s="373"/>
      <c r="AC29" s="373"/>
      <c r="AD29" s="373"/>
      <c r="AE29" s="373"/>
      <c r="AF29" s="373"/>
      <c r="AG29" s="374"/>
      <c r="AH29" s="369">
        <v>279</v>
      </c>
      <c r="AI29" s="370"/>
      <c r="AJ29" s="370"/>
      <c r="AK29" s="370"/>
      <c r="AL29" s="371"/>
      <c r="AM29" s="369">
        <v>825626</v>
      </c>
      <c r="AN29" s="370"/>
      <c r="AO29" s="370"/>
      <c r="AP29" s="370"/>
      <c r="AQ29" s="370"/>
      <c r="AR29" s="371"/>
      <c r="AS29" s="369">
        <v>2959</v>
      </c>
      <c r="AT29" s="370"/>
      <c r="AU29" s="370"/>
      <c r="AV29" s="370"/>
      <c r="AW29" s="370"/>
      <c r="AX29" s="429"/>
      <c r="AY29" s="436"/>
      <c r="AZ29" s="437"/>
      <c r="BA29" s="437"/>
      <c r="BB29" s="438"/>
      <c r="BC29" s="430" t="s">
        <v>178</v>
      </c>
      <c r="BD29" s="431"/>
      <c r="BE29" s="431"/>
      <c r="BF29" s="431"/>
      <c r="BG29" s="431"/>
      <c r="BH29" s="431"/>
      <c r="BI29" s="431"/>
      <c r="BJ29" s="431"/>
      <c r="BK29" s="431"/>
      <c r="BL29" s="431"/>
      <c r="BM29" s="432"/>
      <c r="BN29" s="416">
        <v>877302</v>
      </c>
      <c r="BO29" s="417"/>
      <c r="BP29" s="417"/>
      <c r="BQ29" s="417"/>
      <c r="BR29" s="417"/>
      <c r="BS29" s="417"/>
      <c r="BT29" s="417"/>
      <c r="BU29" s="418"/>
      <c r="BV29" s="416">
        <v>767696</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179</v>
      </c>
      <c r="X30" s="384"/>
      <c r="Y30" s="384"/>
      <c r="Z30" s="384"/>
      <c r="AA30" s="384"/>
      <c r="AB30" s="384"/>
      <c r="AC30" s="384"/>
      <c r="AD30" s="384"/>
      <c r="AE30" s="384"/>
      <c r="AF30" s="384"/>
      <c r="AG30" s="385"/>
      <c r="AH30" s="386">
        <v>96.7</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48</v>
      </c>
      <c r="BD30" s="390"/>
      <c r="BE30" s="390"/>
      <c r="BF30" s="390"/>
      <c r="BG30" s="390"/>
      <c r="BH30" s="390"/>
      <c r="BI30" s="390"/>
      <c r="BJ30" s="390"/>
      <c r="BK30" s="390"/>
      <c r="BL30" s="390"/>
      <c r="BM30" s="391"/>
      <c r="BN30" s="450">
        <v>1462410</v>
      </c>
      <c r="BO30" s="451"/>
      <c r="BP30" s="451"/>
      <c r="BQ30" s="451"/>
      <c r="BR30" s="451"/>
      <c r="BS30" s="451"/>
      <c r="BT30" s="451"/>
      <c r="BU30" s="452"/>
      <c r="BV30" s="450">
        <v>1784895</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180</v>
      </c>
      <c r="D32" s="375"/>
      <c r="E32" s="375"/>
      <c r="F32" s="375"/>
      <c r="G32" s="375"/>
      <c r="H32" s="375"/>
      <c r="I32" s="375"/>
      <c r="J32" s="375"/>
      <c r="K32" s="375"/>
      <c r="L32" s="375"/>
      <c r="M32" s="375"/>
      <c r="N32" s="375"/>
      <c r="O32" s="375"/>
      <c r="P32" s="375"/>
      <c r="Q32" s="375"/>
      <c r="R32" s="375"/>
      <c r="S32" s="375"/>
      <c r="U32" s="376" t="s">
        <v>181</v>
      </c>
      <c r="V32" s="376"/>
      <c r="W32" s="376"/>
      <c r="X32" s="376"/>
      <c r="Y32" s="376"/>
      <c r="Z32" s="376"/>
      <c r="AA32" s="376"/>
      <c r="AB32" s="376"/>
      <c r="AC32" s="376"/>
      <c r="AD32" s="376"/>
      <c r="AE32" s="376"/>
      <c r="AF32" s="376"/>
      <c r="AG32" s="376"/>
      <c r="AH32" s="376"/>
      <c r="AI32" s="376"/>
      <c r="AJ32" s="376"/>
      <c r="AK32" s="376"/>
      <c r="AM32" s="376" t="s">
        <v>182</v>
      </c>
      <c r="AN32" s="376"/>
      <c r="AO32" s="376"/>
      <c r="AP32" s="376"/>
      <c r="AQ32" s="376"/>
      <c r="AR32" s="376"/>
      <c r="AS32" s="376"/>
      <c r="AT32" s="376"/>
      <c r="AU32" s="376"/>
      <c r="AV32" s="376"/>
      <c r="AW32" s="376"/>
      <c r="AX32" s="376"/>
      <c r="AY32" s="376"/>
      <c r="AZ32" s="376"/>
      <c r="BA32" s="376"/>
      <c r="BB32" s="376"/>
      <c r="BC32" s="376"/>
      <c r="BE32" s="376" t="s">
        <v>183</v>
      </c>
      <c r="BF32" s="376"/>
      <c r="BG32" s="376"/>
      <c r="BH32" s="376"/>
      <c r="BI32" s="376"/>
      <c r="BJ32" s="376"/>
      <c r="BK32" s="376"/>
      <c r="BL32" s="376"/>
      <c r="BM32" s="376"/>
      <c r="BN32" s="376"/>
      <c r="BO32" s="376"/>
      <c r="BP32" s="376"/>
      <c r="BQ32" s="376"/>
      <c r="BR32" s="376"/>
      <c r="BS32" s="376"/>
      <c r="BT32" s="376"/>
      <c r="BU32" s="376"/>
      <c r="BW32" s="376" t="s">
        <v>184</v>
      </c>
      <c r="BX32" s="376"/>
      <c r="BY32" s="376"/>
      <c r="BZ32" s="376"/>
      <c r="CA32" s="376"/>
      <c r="CB32" s="376"/>
      <c r="CC32" s="376"/>
      <c r="CD32" s="376"/>
      <c r="CE32" s="376"/>
      <c r="CF32" s="376"/>
      <c r="CG32" s="376"/>
      <c r="CH32" s="376"/>
      <c r="CI32" s="376"/>
      <c r="CJ32" s="376"/>
      <c r="CK32" s="376"/>
      <c r="CL32" s="376"/>
      <c r="CM32" s="376"/>
      <c r="CO32" s="376" t="s">
        <v>185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186</v>
      </c>
      <c r="D33" s="368"/>
      <c r="E33" s="367" t="s">
        <v>187</v>
      </c>
      <c r="F33" s="367"/>
      <c r="G33" s="367"/>
      <c r="H33" s="367"/>
      <c r="I33" s="367"/>
      <c r="J33" s="367"/>
      <c r="K33" s="367"/>
      <c r="L33" s="367"/>
      <c r="M33" s="367"/>
      <c r="N33" s="367"/>
      <c r="O33" s="367"/>
      <c r="P33" s="367"/>
      <c r="Q33" s="367"/>
      <c r="R33" s="367"/>
      <c r="S33" s="367"/>
      <c r="T33" s="203"/>
      <c r="U33" s="368" t="s">
        <v>186</v>
      </c>
      <c r="V33" s="368"/>
      <c r="W33" s="367" t="s">
        <v>187</v>
      </c>
      <c r="X33" s="367"/>
      <c r="Y33" s="367"/>
      <c r="Z33" s="367"/>
      <c r="AA33" s="367"/>
      <c r="AB33" s="367"/>
      <c r="AC33" s="367"/>
      <c r="AD33" s="367"/>
      <c r="AE33" s="367"/>
      <c r="AF33" s="367"/>
      <c r="AG33" s="367"/>
      <c r="AH33" s="367"/>
      <c r="AI33" s="367"/>
      <c r="AJ33" s="367"/>
      <c r="AK33" s="367"/>
      <c r="AL33" s="203"/>
      <c r="AM33" s="368" t="s">
        <v>186</v>
      </c>
      <c r="AN33" s="368"/>
      <c r="AO33" s="367" t="s">
        <v>187</v>
      </c>
      <c r="AP33" s="367"/>
      <c r="AQ33" s="367"/>
      <c r="AR33" s="367"/>
      <c r="AS33" s="367"/>
      <c r="AT33" s="367"/>
      <c r="AU33" s="367"/>
      <c r="AV33" s="367"/>
      <c r="AW33" s="367"/>
      <c r="AX33" s="367"/>
      <c r="AY33" s="367"/>
      <c r="AZ33" s="367"/>
      <c r="BA33" s="367"/>
      <c r="BB33" s="367"/>
      <c r="BC33" s="367"/>
      <c r="BD33" s="204"/>
      <c r="BE33" s="367" t="s">
        <v>188</v>
      </c>
      <c r="BF33" s="367"/>
      <c r="BG33" s="367" t="s">
        <v>189</v>
      </c>
      <c r="BH33" s="367"/>
      <c r="BI33" s="367"/>
      <c r="BJ33" s="367"/>
      <c r="BK33" s="367"/>
      <c r="BL33" s="367"/>
      <c r="BM33" s="367"/>
      <c r="BN33" s="367"/>
      <c r="BO33" s="367"/>
      <c r="BP33" s="367"/>
      <c r="BQ33" s="367"/>
      <c r="BR33" s="367"/>
      <c r="BS33" s="367"/>
      <c r="BT33" s="367"/>
      <c r="BU33" s="367"/>
      <c r="BV33" s="204"/>
      <c r="BW33" s="368" t="s">
        <v>188</v>
      </c>
      <c r="BX33" s="368"/>
      <c r="BY33" s="367" t="s">
        <v>190</v>
      </c>
      <c r="BZ33" s="367"/>
      <c r="CA33" s="367"/>
      <c r="CB33" s="367"/>
      <c r="CC33" s="367"/>
      <c r="CD33" s="367"/>
      <c r="CE33" s="367"/>
      <c r="CF33" s="367"/>
      <c r="CG33" s="367"/>
      <c r="CH33" s="367"/>
      <c r="CI33" s="367"/>
      <c r="CJ33" s="367"/>
      <c r="CK33" s="367"/>
      <c r="CL33" s="367"/>
      <c r="CM33" s="367"/>
      <c r="CN33" s="203"/>
      <c r="CO33" s="368" t="s">
        <v>186</v>
      </c>
      <c r="CP33" s="368"/>
      <c r="CQ33" s="367" t="s">
        <v>191</v>
      </c>
      <c r="CR33" s="367"/>
      <c r="CS33" s="367"/>
      <c r="CT33" s="367"/>
      <c r="CU33" s="367"/>
      <c r="CV33" s="367"/>
      <c r="CW33" s="367"/>
      <c r="CX33" s="367"/>
      <c r="CY33" s="367"/>
      <c r="CZ33" s="367"/>
      <c r="DA33" s="367"/>
      <c r="DB33" s="367"/>
      <c r="DC33" s="367"/>
      <c r="DD33" s="367"/>
      <c r="DE33" s="367"/>
      <c r="DF33" s="203"/>
      <c r="DG33" s="366" t="s">
        <v>192</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2</v>
      </c>
      <c r="V34" s="364"/>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78"/>
      <c r="AM34" s="364">
        <f>IF(AO34="","",MAX(C34:D43,U34:V43)+1)</f>
        <v>5</v>
      </c>
      <c r="AN34" s="364"/>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78"/>
      <c r="BE34" s="364">
        <f>IF(BG34="","",MAX(C34:D43,U34:V43,AM34:AN43)+1)</f>
        <v>7</v>
      </c>
      <c r="BF34" s="364"/>
      <c r="BG34" s="365" t="str">
        <f>IF('各会計、関係団体の財政状況及び健全化判断比率'!B33="","",'各会計、関係団体の財政状況及び健全化判断比率'!B33)</f>
        <v>農業集落排水事業特別会計</v>
      </c>
      <c r="BH34" s="365"/>
      <c r="BI34" s="365"/>
      <c r="BJ34" s="365"/>
      <c r="BK34" s="365"/>
      <c r="BL34" s="365"/>
      <c r="BM34" s="365"/>
      <c r="BN34" s="365"/>
      <c r="BO34" s="365"/>
      <c r="BP34" s="365"/>
      <c r="BQ34" s="365"/>
      <c r="BR34" s="365"/>
      <c r="BS34" s="365"/>
      <c r="BT34" s="365"/>
      <c r="BU34" s="365"/>
      <c r="BV34" s="178"/>
      <c r="BW34" s="364">
        <f>IF(BY34="","",MAX(C34:D43,U34:V43,AM34:AN43,BE34:BF43)+1)</f>
        <v>9</v>
      </c>
      <c r="BX34" s="364"/>
      <c r="BY34" s="365" t="str">
        <f>IF('各会計、関係団体の財政状況及び健全化判断比率'!B68="","",'各会計、関係団体の財政状況及び健全化判断比率'!B68)</f>
        <v>西濃環境整備組合</v>
      </c>
      <c r="BZ34" s="365"/>
      <c r="CA34" s="365"/>
      <c r="CB34" s="365"/>
      <c r="CC34" s="365"/>
      <c r="CD34" s="365"/>
      <c r="CE34" s="365"/>
      <c r="CF34" s="365"/>
      <c r="CG34" s="365"/>
      <c r="CH34" s="365"/>
      <c r="CI34" s="365"/>
      <c r="CJ34" s="365"/>
      <c r="CK34" s="365"/>
      <c r="CL34" s="365"/>
      <c r="CM34" s="365"/>
      <c r="CN34" s="178"/>
      <c r="CO34" s="364">
        <f>IF(CQ34="","",MAX(C34:D43,U34:V43,AM34:AN43,BE34:BF43,BW34:BX43)+1)</f>
        <v>18</v>
      </c>
      <c r="CP34" s="364"/>
      <c r="CQ34" s="365" t="str">
        <f>IF('各会計、関係団体の財政状況及び健全化判断比率'!BS7="","",'各会計、関係団体の財政状況及び健全化判断比率'!BS7)</f>
        <v>樽見鉄道株式会社</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t="str">
        <f>IF(E35="","",C34+1)</f>
        <v/>
      </c>
      <c r="D35" s="364"/>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78"/>
      <c r="U35" s="364">
        <f>IF(W35="","",U34+1)</f>
        <v>3</v>
      </c>
      <c r="V35" s="364"/>
      <c r="W35" s="365" t="str">
        <f>IF('各会計、関係団体の財政状況及び健全化判断比率'!B29="","",'各会計、関係団体の財政状況及び健全化判断比率'!B29)</f>
        <v>国民健康保険特別会計（施設勘定）</v>
      </c>
      <c r="X35" s="365"/>
      <c r="Y35" s="365"/>
      <c r="Z35" s="365"/>
      <c r="AA35" s="365"/>
      <c r="AB35" s="365"/>
      <c r="AC35" s="365"/>
      <c r="AD35" s="365"/>
      <c r="AE35" s="365"/>
      <c r="AF35" s="365"/>
      <c r="AG35" s="365"/>
      <c r="AH35" s="365"/>
      <c r="AI35" s="365"/>
      <c r="AJ35" s="365"/>
      <c r="AK35" s="365"/>
      <c r="AL35" s="178"/>
      <c r="AM35" s="364">
        <f t="shared" ref="AM35:AM43" si="0">IF(AO35="","",AM34+1)</f>
        <v>6</v>
      </c>
      <c r="AN35" s="364"/>
      <c r="AO35" s="365" t="str">
        <f>IF('各会計、関係団体の財政状況及び健全化判断比率'!B32="","",'各会計、関係団体の財政状況及び健全化判断比率'!B32)</f>
        <v>下水道事業会計</v>
      </c>
      <c r="AP35" s="365"/>
      <c r="AQ35" s="365"/>
      <c r="AR35" s="365"/>
      <c r="AS35" s="365"/>
      <c r="AT35" s="365"/>
      <c r="AU35" s="365"/>
      <c r="AV35" s="365"/>
      <c r="AW35" s="365"/>
      <c r="AX35" s="365"/>
      <c r="AY35" s="365"/>
      <c r="AZ35" s="365"/>
      <c r="BA35" s="365"/>
      <c r="BB35" s="365"/>
      <c r="BC35" s="365"/>
      <c r="BD35" s="178"/>
      <c r="BE35" s="364">
        <f t="shared" ref="BE35:BE43" si="1">IF(BG35="","",BE34+1)</f>
        <v>8</v>
      </c>
      <c r="BF35" s="364"/>
      <c r="BG35" s="365" t="str">
        <f>IF('各会計、関係団体の財政状況及び健全化判断比率'!B34="","",'各会計、関係団体の財政状況及び健全化判断比率'!B34)</f>
        <v>企業用地造成事業特別会計</v>
      </c>
      <c r="BH35" s="365"/>
      <c r="BI35" s="365"/>
      <c r="BJ35" s="365"/>
      <c r="BK35" s="365"/>
      <c r="BL35" s="365"/>
      <c r="BM35" s="365"/>
      <c r="BN35" s="365"/>
      <c r="BO35" s="365"/>
      <c r="BP35" s="365"/>
      <c r="BQ35" s="365"/>
      <c r="BR35" s="365"/>
      <c r="BS35" s="365"/>
      <c r="BT35" s="365"/>
      <c r="BU35" s="365"/>
      <c r="BV35" s="178"/>
      <c r="BW35" s="364">
        <f t="shared" ref="BW35:BW43" si="2">IF(BY35="","",BW34+1)</f>
        <v>10</v>
      </c>
      <c r="BX35" s="364"/>
      <c r="BY35" s="365" t="str">
        <f>IF('各会計、関係団体の財政状況及び健全化判断比率'!B69="","",'各会計、関係団体の財政状況及び健全化判断比率'!B69)</f>
        <v>もとす広域連合（一般会計）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4</v>
      </c>
      <c r="V36" s="364"/>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11</v>
      </c>
      <c r="BX36" s="364"/>
      <c r="BY36" s="365" t="str">
        <f>IF('各会計、関係団体の財政状況及び健全化判断比率'!B70="","",'各会計、関係団体の財政状況及び健全化判断比率'!B70)</f>
        <v>もとす広域連合（老人福祉施設特別会計）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12</v>
      </c>
      <c r="BX37" s="364"/>
      <c r="BY37" s="365" t="str">
        <f>IF('各会計、関係団体の財政状況及び健全化判断比率'!B71="","",'各会計、関係団体の財政状況及び健全化判断比率'!B71)</f>
        <v>もとす広域連合（介護保険特別会計）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13</v>
      </c>
      <c r="BX38" s="364"/>
      <c r="BY38" s="365" t="str">
        <f>IF('各会計、関係団体の財政状況及び健全化判断比率'!B72="","",'各会計、関係団体の財政状況及び健全化判断比率'!B72)</f>
        <v>岐阜県市町村会館組合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14</v>
      </c>
      <c r="BX39" s="364"/>
      <c r="BY39" s="365" t="str">
        <f>IF('各会計、関係団体の財政状況及び健全化判断比率'!B73="","",'各会計、関係団体の財政状況及び健全化判断比率'!B73)</f>
        <v>岐阜地域児童発達支援センター組合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f t="shared" si="2"/>
        <v>15</v>
      </c>
      <c r="BX40" s="364"/>
      <c r="BY40" s="365" t="str">
        <f>IF('各会計、関係団体の財政状況及び健全化判断比率'!B74="","",'各会計、関係団体の財政状況及び健全化判断比率'!B74)</f>
        <v>岐阜県市町村職員退職手当組合</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f t="shared" si="2"/>
        <v>16</v>
      </c>
      <c r="BX41" s="364"/>
      <c r="BY41" s="365" t="str">
        <f>IF('各会計、関係団体の財政状況及び健全化判断比率'!B75="","",'各会計、関係団体の財政状況及び健全化判断比率'!B75)</f>
        <v>岐阜県後期高齢者医療広域連合（一般会計）</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f t="shared" si="2"/>
        <v>17</v>
      </c>
      <c r="BX42" s="364"/>
      <c r="BY42" s="365" t="str">
        <f>IF('各会計、関係団体の財政状況及び健全化判断比率'!B76="","",'各会計、関係団体の財政状況及び健全化判断比率'!B76)</f>
        <v>岐阜県後期高齢者医療広域連合（特別会計）</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193</v>
      </c>
      <c r="E46" s="361" t="s">
        <v>194</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195</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196</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197</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198</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199</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200</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361" t="s">
        <v>201</v>
      </c>
      <c r="F53" s="361"/>
      <c r="G53" s="361"/>
      <c r="H53" s="361"/>
      <c r="I53" s="361"/>
      <c r="J53" s="361"/>
      <c r="K53" s="361"/>
      <c r="L53" s="361"/>
      <c r="M53" s="361"/>
      <c r="N53" s="361"/>
      <c r="O53" s="361"/>
      <c r="P53" s="361"/>
      <c r="Q53" s="361"/>
      <c r="R53" s="361"/>
      <c r="S53" s="361"/>
      <c r="T53" s="361"/>
      <c r="U53" s="361"/>
      <c r="V53" s="361"/>
      <c r="W53" s="361"/>
      <c r="X53" s="361"/>
      <c r="Y53" s="361"/>
      <c r="Z53" s="361"/>
      <c r="AA53" s="361"/>
      <c r="AB53" s="361"/>
      <c r="AC53" s="361"/>
      <c r="AD53" s="361"/>
      <c r="AE53" s="361"/>
      <c r="AF53" s="361"/>
      <c r="AG53" s="361"/>
      <c r="AH53" s="361"/>
      <c r="AI53" s="361"/>
      <c r="AJ53" s="361"/>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c r="BS53" s="361"/>
      <c r="BT53" s="361"/>
      <c r="BU53" s="361"/>
      <c r="BV53" s="361"/>
      <c r="BW53" s="361"/>
      <c r="BX53" s="361"/>
      <c r="BY53" s="361"/>
      <c r="BZ53" s="361"/>
      <c r="CA53" s="361"/>
      <c r="CB53" s="361"/>
      <c r="CC53" s="361"/>
      <c r="CD53" s="361"/>
      <c r="CE53" s="361"/>
      <c r="CF53" s="361"/>
      <c r="CG53" s="361"/>
      <c r="CH53" s="361"/>
      <c r="CI53" s="361"/>
      <c r="CJ53" s="361"/>
      <c r="CK53" s="361"/>
      <c r="CL53" s="361"/>
      <c r="CM53" s="361"/>
      <c r="CN53" s="361"/>
      <c r="CO53" s="361"/>
      <c r="CP53" s="361"/>
      <c r="CQ53" s="361"/>
      <c r="CR53" s="361"/>
      <c r="CS53" s="361"/>
      <c r="CT53" s="361"/>
      <c r="CU53" s="361"/>
      <c r="CV53" s="361"/>
      <c r="CW53" s="361"/>
      <c r="CX53" s="361"/>
      <c r="CY53" s="361"/>
      <c r="CZ53" s="361"/>
      <c r="DA53" s="361"/>
      <c r="DB53" s="361"/>
      <c r="DC53" s="361"/>
      <c r="DD53" s="361"/>
      <c r="DE53" s="361"/>
      <c r="DF53" s="361"/>
      <c r="DG53" s="361"/>
      <c r="DH53" s="361"/>
      <c r="DI53" s="361"/>
    </row>
    <row r="54" spans="5:113" x14ac:dyDescent="0.15"/>
    <row r="55" spans="5:113" x14ac:dyDescent="0.15"/>
    <row r="56" spans="5:113" x14ac:dyDescent="0.15"/>
  </sheetData>
  <sheetProtection algorithmName="SHA-512" hashValue="71sRN7Ot8YS7oKPLXvqHF7hdtHEl0EcFdmxe6lnaYkXdd3b78ZtFINf9aN24J+nV0fUXjK5AN2qDqPSJ+mDAAw==" saltValue="Vd4Wh1Cwge19PW+Cwtiu6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23"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14" t="s">
        <v>202</v>
      </c>
      <c r="DI1" s="715"/>
      <c r="DJ1" s="715"/>
      <c r="DK1" s="715"/>
      <c r="DL1" s="715"/>
      <c r="DM1" s="715"/>
      <c r="DN1" s="716"/>
      <c r="DO1" s="211"/>
      <c r="DP1" s="714" t="s">
        <v>203</v>
      </c>
      <c r="DQ1" s="715"/>
      <c r="DR1" s="715"/>
      <c r="DS1" s="715"/>
      <c r="DT1" s="715"/>
      <c r="DU1" s="715"/>
      <c r="DV1" s="715"/>
      <c r="DW1" s="715"/>
      <c r="DX1" s="715"/>
      <c r="DY1" s="715"/>
      <c r="DZ1" s="715"/>
      <c r="EA1" s="715"/>
      <c r="EB1" s="715"/>
      <c r="EC1" s="716"/>
      <c r="ED1" s="210"/>
      <c r="EE1" s="210"/>
      <c r="EF1" s="210"/>
      <c r="EG1" s="210"/>
      <c r="EH1" s="210"/>
      <c r="EI1" s="210"/>
      <c r="EJ1" s="210"/>
      <c r="EK1" s="210"/>
      <c r="EL1" s="210"/>
      <c r="EM1" s="210"/>
    </row>
    <row r="2" spans="2:143" ht="22.5" customHeight="1" x14ac:dyDescent="0.15">
      <c r="B2" s="212" t="s">
        <v>204</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70" t="s">
        <v>205</v>
      </c>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0" t="s">
        <v>206</v>
      </c>
      <c r="AQ3" s="671"/>
      <c r="AR3" s="671"/>
      <c r="AS3" s="671"/>
      <c r="AT3" s="671"/>
      <c r="AU3" s="671"/>
      <c r="AV3" s="671"/>
      <c r="AW3" s="671"/>
      <c r="AX3" s="671"/>
      <c r="AY3" s="671"/>
      <c r="AZ3" s="671"/>
      <c r="BA3" s="671"/>
      <c r="BB3" s="671"/>
      <c r="BC3" s="671"/>
      <c r="BD3" s="671"/>
      <c r="BE3" s="671"/>
      <c r="BF3" s="671"/>
      <c r="BG3" s="671"/>
      <c r="BH3" s="671"/>
      <c r="BI3" s="671"/>
      <c r="BJ3" s="671"/>
      <c r="BK3" s="671"/>
      <c r="BL3" s="671"/>
      <c r="BM3" s="671"/>
      <c r="BN3" s="671"/>
      <c r="BO3" s="671"/>
      <c r="BP3" s="671"/>
      <c r="BQ3" s="671"/>
      <c r="BR3" s="671"/>
      <c r="BS3" s="671"/>
      <c r="BT3" s="671"/>
      <c r="BU3" s="671"/>
      <c r="BV3" s="671"/>
      <c r="BW3" s="671"/>
      <c r="BX3" s="671"/>
      <c r="BY3" s="671"/>
      <c r="BZ3" s="671"/>
      <c r="CA3" s="671"/>
      <c r="CB3" s="672"/>
      <c r="CD3" s="670" t="s">
        <v>207</v>
      </c>
      <c r="CE3" s="671"/>
      <c r="CF3" s="671"/>
      <c r="CG3" s="671"/>
      <c r="CH3" s="671"/>
      <c r="CI3" s="671"/>
      <c r="CJ3" s="671"/>
      <c r="CK3" s="671"/>
      <c r="CL3" s="671"/>
      <c r="CM3" s="671"/>
      <c r="CN3" s="671"/>
      <c r="CO3" s="671"/>
      <c r="CP3" s="671"/>
      <c r="CQ3" s="671"/>
      <c r="CR3" s="671"/>
      <c r="CS3" s="671"/>
      <c r="CT3" s="671"/>
      <c r="CU3" s="671"/>
      <c r="CV3" s="671"/>
      <c r="CW3" s="671"/>
      <c r="CX3" s="671"/>
      <c r="CY3" s="671"/>
      <c r="CZ3" s="671"/>
      <c r="DA3" s="671"/>
      <c r="DB3" s="671"/>
      <c r="DC3" s="671"/>
      <c r="DD3" s="671"/>
      <c r="DE3" s="671"/>
      <c r="DF3" s="671"/>
      <c r="DG3" s="671"/>
      <c r="DH3" s="671"/>
      <c r="DI3" s="671"/>
      <c r="DJ3" s="671"/>
      <c r="DK3" s="671"/>
      <c r="DL3" s="671"/>
      <c r="DM3" s="671"/>
      <c r="DN3" s="671"/>
      <c r="DO3" s="671"/>
      <c r="DP3" s="671"/>
      <c r="DQ3" s="671"/>
      <c r="DR3" s="671"/>
      <c r="DS3" s="671"/>
      <c r="DT3" s="671"/>
      <c r="DU3" s="671"/>
      <c r="DV3" s="671"/>
      <c r="DW3" s="671"/>
      <c r="DX3" s="671"/>
      <c r="DY3" s="671"/>
      <c r="DZ3" s="671"/>
      <c r="EA3" s="671"/>
      <c r="EB3" s="671"/>
      <c r="EC3" s="672"/>
    </row>
    <row r="4" spans="2:143" ht="11.25" customHeight="1" x14ac:dyDescent="0.15">
      <c r="B4" s="670" t="s">
        <v>1</v>
      </c>
      <c r="C4" s="671"/>
      <c r="D4" s="671"/>
      <c r="E4" s="671"/>
      <c r="F4" s="671"/>
      <c r="G4" s="671"/>
      <c r="H4" s="671"/>
      <c r="I4" s="671"/>
      <c r="J4" s="671"/>
      <c r="K4" s="671"/>
      <c r="L4" s="671"/>
      <c r="M4" s="671"/>
      <c r="N4" s="671"/>
      <c r="O4" s="671"/>
      <c r="P4" s="671"/>
      <c r="Q4" s="672"/>
      <c r="R4" s="670" t="s">
        <v>208</v>
      </c>
      <c r="S4" s="671"/>
      <c r="T4" s="671"/>
      <c r="U4" s="671"/>
      <c r="V4" s="671"/>
      <c r="W4" s="671"/>
      <c r="X4" s="671"/>
      <c r="Y4" s="672"/>
      <c r="Z4" s="670" t="s">
        <v>209</v>
      </c>
      <c r="AA4" s="671"/>
      <c r="AB4" s="671"/>
      <c r="AC4" s="672"/>
      <c r="AD4" s="670" t="s">
        <v>210</v>
      </c>
      <c r="AE4" s="671"/>
      <c r="AF4" s="671"/>
      <c r="AG4" s="671"/>
      <c r="AH4" s="671"/>
      <c r="AI4" s="671"/>
      <c r="AJ4" s="671"/>
      <c r="AK4" s="672"/>
      <c r="AL4" s="670" t="s">
        <v>209</v>
      </c>
      <c r="AM4" s="671"/>
      <c r="AN4" s="671"/>
      <c r="AO4" s="672"/>
      <c r="AP4" s="717" t="s">
        <v>211</v>
      </c>
      <c r="AQ4" s="717"/>
      <c r="AR4" s="717"/>
      <c r="AS4" s="717"/>
      <c r="AT4" s="717"/>
      <c r="AU4" s="717"/>
      <c r="AV4" s="717"/>
      <c r="AW4" s="717"/>
      <c r="AX4" s="717"/>
      <c r="AY4" s="717"/>
      <c r="AZ4" s="717"/>
      <c r="BA4" s="717"/>
      <c r="BB4" s="717"/>
      <c r="BC4" s="717"/>
      <c r="BD4" s="717"/>
      <c r="BE4" s="717"/>
      <c r="BF4" s="717"/>
      <c r="BG4" s="717" t="s">
        <v>212</v>
      </c>
      <c r="BH4" s="717"/>
      <c r="BI4" s="717"/>
      <c r="BJ4" s="717"/>
      <c r="BK4" s="717"/>
      <c r="BL4" s="717"/>
      <c r="BM4" s="717"/>
      <c r="BN4" s="717"/>
      <c r="BO4" s="717" t="s">
        <v>209</v>
      </c>
      <c r="BP4" s="717"/>
      <c r="BQ4" s="717"/>
      <c r="BR4" s="717"/>
      <c r="BS4" s="717" t="s">
        <v>213</v>
      </c>
      <c r="BT4" s="717"/>
      <c r="BU4" s="717"/>
      <c r="BV4" s="717"/>
      <c r="BW4" s="717"/>
      <c r="BX4" s="717"/>
      <c r="BY4" s="717"/>
      <c r="BZ4" s="717"/>
      <c r="CA4" s="717"/>
      <c r="CB4" s="717"/>
      <c r="CD4" s="670" t="s">
        <v>214</v>
      </c>
      <c r="CE4" s="671"/>
      <c r="CF4" s="671"/>
      <c r="CG4" s="671"/>
      <c r="CH4" s="671"/>
      <c r="CI4" s="671"/>
      <c r="CJ4" s="671"/>
      <c r="CK4" s="671"/>
      <c r="CL4" s="671"/>
      <c r="CM4" s="671"/>
      <c r="CN4" s="671"/>
      <c r="CO4" s="671"/>
      <c r="CP4" s="671"/>
      <c r="CQ4" s="671"/>
      <c r="CR4" s="671"/>
      <c r="CS4" s="671"/>
      <c r="CT4" s="671"/>
      <c r="CU4" s="671"/>
      <c r="CV4" s="671"/>
      <c r="CW4" s="671"/>
      <c r="CX4" s="671"/>
      <c r="CY4" s="671"/>
      <c r="CZ4" s="671"/>
      <c r="DA4" s="671"/>
      <c r="DB4" s="671"/>
      <c r="DC4" s="671"/>
      <c r="DD4" s="671"/>
      <c r="DE4" s="671"/>
      <c r="DF4" s="671"/>
      <c r="DG4" s="671"/>
      <c r="DH4" s="671"/>
      <c r="DI4" s="671"/>
      <c r="DJ4" s="671"/>
      <c r="DK4" s="671"/>
      <c r="DL4" s="671"/>
      <c r="DM4" s="671"/>
      <c r="DN4" s="671"/>
      <c r="DO4" s="671"/>
      <c r="DP4" s="671"/>
      <c r="DQ4" s="671"/>
      <c r="DR4" s="671"/>
      <c r="DS4" s="671"/>
      <c r="DT4" s="671"/>
      <c r="DU4" s="671"/>
      <c r="DV4" s="671"/>
      <c r="DW4" s="671"/>
      <c r="DX4" s="671"/>
      <c r="DY4" s="671"/>
      <c r="DZ4" s="671"/>
      <c r="EA4" s="671"/>
      <c r="EB4" s="671"/>
      <c r="EC4" s="672"/>
    </row>
    <row r="5" spans="2:143" ht="11.25" customHeight="1" x14ac:dyDescent="0.15">
      <c r="B5" s="676" t="s">
        <v>215</v>
      </c>
      <c r="C5" s="677"/>
      <c r="D5" s="677"/>
      <c r="E5" s="677"/>
      <c r="F5" s="677"/>
      <c r="G5" s="677"/>
      <c r="H5" s="677"/>
      <c r="I5" s="677"/>
      <c r="J5" s="677"/>
      <c r="K5" s="677"/>
      <c r="L5" s="677"/>
      <c r="M5" s="677"/>
      <c r="N5" s="677"/>
      <c r="O5" s="677"/>
      <c r="P5" s="677"/>
      <c r="Q5" s="678"/>
      <c r="R5" s="673">
        <v>5450941</v>
      </c>
      <c r="S5" s="674"/>
      <c r="T5" s="674"/>
      <c r="U5" s="674"/>
      <c r="V5" s="674"/>
      <c r="W5" s="674"/>
      <c r="X5" s="674"/>
      <c r="Y5" s="699"/>
      <c r="Z5" s="712">
        <v>22.6</v>
      </c>
      <c r="AA5" s="712"/>
      <c r="AB5" s="712"/>
      <c r="AC5" s="712"/>
      <c r="AD5" s="713">
        <v>5450941</v>
      </c>
      <c r="AE5" s="713"/>
      <c r="AF5" s="713"/>
      <c r="AG5" s="713"/>
      <c r="AH5" s="713"/>
      <c r="AI5" s="713"/>
      <c r="AJ5" s="713"/>
      <c r="AK5" s="713"/>
      <c r="AL5" s="700">
        <v>47.6</v>
      </c>
      <c r="AM5" s="682"/>
      <c r="AN5" s="682"/>
      <c r="AO5" s="701"/>
      <c r="AP5" s="676" t="s">
        <v>216</v>
      </c>
      <c r="AQ5" s="677"/>
      <c r="AR5" s="677"/>
      <c r="AS5" s="677"/>
      <c r="AT5" s="677"/>
      <c r="AU5" s="677"/>
      <c r="AV5" s="677"/>
      <c r="AW5" s="677"/>
      <c r="AX5" s="677"/>
      <c r="AY5" s="677"/>
      <c r="AZ5" s="677"/>
      <c r="BA5" s="677"/>
      <c r="BB5" s="677"/>
      <c r="BC5" s="677"/>
      <c r="BD5" s="677"/>
      <c r="BE5" s="677"/>
      <c r="BF5" s="678"/>
      <c r="BG5" s="618">
        <v>5424185</v>
      </c>
      <c r="BH5" s="619"/>
      <c r="BI5" s="619"/>
      <c r="BJ5" s="619"/>
      <c r="BK5" s="619"/>
      <c r="BL5" s="619"/>
      <c r="BM5" s="619"/>
      <c r="BN5" s="620"/>
      <c r="BO5" s="656">
        <v>99.5</v>
      </c>
      <c r="BP5" s="656"/>
      <c r="BQ5" s="656"/>
      <c r="BR5" s="656"/>
      <c r="BS5" s="657" t="s">
        <v>122</v>
      </c>
      <c r="BT5" s="657"/>
      <c r="BU5" s="657"/>
      <c r="BV5" s="657"/>
      <c r="BW5" s="657"/>
      <c r="BX5" s="657"/>
      <c r="BY5" s="657"/>
      <c r="BZ5" s="657"/>
      <c r="CA5" s="657"/>
      <c r="CB5" s="697"/>
      <c r="CD5" s="670" t="s">
        <v>211</v>
      </c>
      <c r="CE5" s="671"/>
      <c r="CF5" s="671"/>
      <c r="CG5" s="671"/>
      <c r="CH5" s="671"/>
      <c r="CI5" s="671"/>
      <c r="CJ5" s="671"/>
      <c r="CK5" s="671"/>
      <c r="CL5" s="671"/>
      <c r="CM5" s="671"/>
      <c r="CN5" s="671"/>
      <c r="CO5" s="671"/>
      <c r="CP5" s="671"/>
      <c r="CQ5" s="672"/>
      <c r="CR5" s="670" t="s">
        <v>217</v>
      </c>
      <c r="CS5" s="671"/>
      <c r="CT5" s="671"/>
      <c r="CU5" s="671"/>
      <c r="CV5" s="671"/>
      <c r="CW5" s="671"/>
      <c r="CX5" s="671"/>
      <c r="CY5" s="672"/>
      <c r="CZ5" s="670" t="s">
        <v>209</v>
      </c>
      <c r="DA5" s="671"/>
      <c r="DB5" s="671"/>
      <c r="DC5" s="672"/>
      <c r="DD5" s="670" t="s">
        <v>218</v>
      </c>
      <c r="DE5" s="671"/>
      <c r="DF5" s="671"/>
      <c r="DG5" s="671"/>
      <c r="DH5" s="671"/>
      <c r="DI5" s="671"/>
      <c r="DJ5" s="671"/>
      <c r="DK5" s="671"/>
      <c r="DL5" s="671"/>
      <c r="DM5" s="671"/>
      <c r="DN5" s="671"/>
      <c r="DO5" s="671"/>
      <c r="DP5" s="672"/>
      <c r="DQ5" s="670" t="s">
        <v>219</v>
      </c>
      <c r="DR5" s="671"/>
      <c r="DS5" s="671"/>
      <c r="DT5" s="671"/>
      <c r="DU5" s="671"/>
      <c r="DV5" s="671"/>
      <c r="DW5" s="671"/>
      <c r="DX5" s="671"/>
      <c r="DY5" s="671"/>
      <c r="DZ5" s="671"/>
      <c r="EA5" s="671"/>
      <c r="EB5" s="671"/>
      <c r="EC5" s="672"/>
    </row>
    <row r="6" spans="2:143" ht="11.25" customHeight="1" x14ac:dyDescent="0.15">
      <c r="B6" s="615" t="s">
        <v>220</v>
      </c>
      <c r="C6" s="616"/>
      <c r="D6" s="616"/>
      <c r="E6" s="616"/>
      <c r="F6" s="616"/>
      <c r="G6" s="616"/>
      <c r="H6" s="616"/>
      <c r="I6" s="616"/>
      <c r="J6" s="616"/>
      <c r="K6" s="616"/>
      <c r="L6" s="616"/>
      <c r="M6" s="616"/>
      <c r="N6" s="616"/>
      <c r="O6" s="616"/>
      <c r="P6" s="616"/>
      <c r="Q6" s="617"/>
      <c r="R6" s="618">
        <v>240799</v>
      </c>
      <c r="S6" s="619"/>
      <c r="T6" s="619"/>
      <c r="U6" s="619"/>
      <c r="V6" s="619"/>
      <c r="W6" s="619"/>
      <c r="X6" s="619"/>
      <c r="Y6" s="620"/>
      <c r="Z6" s="656">
        <v>1</v>
      </c>
      <c r="AA6" s="656"/>
      <c r="AB6" s="656"/>
      <c r="AC6" s="656"/>
      <c r="AD6" s="657">
        <v>240799</v>
      </c>
      <c r="AE6" s="657"/>
      <c r="AF6" s="657"/>
      <c r="AG6" s="657"/>
      <c r="AH6" s="657"/>
      <c r="AI6" s="657"/>
      <c r="AJ6" s="657"/>
      <c r="AK6" s="657"/>
      <c r="AL6" s="621">
        <v>2.1</v>
      </c>
      <c r="AM6" s="622"/>
      <c r="AN6" s="622"/>
      <c r="AO6" s="658"/>
      <c r="AP6" s="615" t="s">
        <v>221</v>
      </c>
      <c r="AQ6" s="616"/>
      <c r="AR6" s="616"/>
      <c r="AS6" s="616"/>
      <c r="AT6" s="616"/>
      <c r="AU6" s="616"/>
      <c r="AV6" s="616"/>
      <c r="AW6" s="616"/>
      <c r="AX6" s="616"/>
      <c r="AY6" s="616"/>
      <c r="AZ6" s="616"/>
      <c r="BA6" s="616"/>
      <c r="BB6" s="616"/>
      <c r="BC6" s="616"/>
      <c r="BD6" s="616"/>
      <c r="BE6" s="616"/>
      <c r="BF6" s="617"/>
      <c r="BG6" s="618">
        <v>5424185</v>
      </c>
      <c r="BH6" s="619"/>
      <c r="BI6" s="619"/>
      <c r="BJ6" s="619"/>
      <c r="BK6" s="619"/>
      <c r="BL6" s="619"/>
      <c r="BM6" s="619"/>
      <c r="BN6" s="620"/>
      <c r="BO6" s="656">
        <v>99.5</v>
      </c>
      <c r="BP6" s="656"/>
      <c r="BQ6" s="656"/>
      <c r="BR6" s="656"/>
      <c r="BS6" s="657" t="s">
        <v>122</v>
      </c>
      <c r="BT6" s="657"/>
      <c r="BU6" s="657"/>
      <c r="BV6" s="657"/>
      <c r="BW6" s="657"/>
      <c r="BX6" s="657"/>
      <c r="BY6" s="657"/>
      <c r="BZ6" s="657"/>
      <c r="CA6" s="657"/>
      <c r="CB6" s="697"/>
      <c r="CD6" s="676" t="s">
        <v>222</v>
      </c>
      <c r="CE6" s="677"/>
      <c r="CF6" s="677"/>
      <c r="CG6" s="677"/>
      <c r="CH6" s="677"/>
      <c r="CI6" s="677"/>
      <c r="CJ6" s="677"/>
      <c r="CK6" s="677"/>
      <c r="CL6" s="677"/>
      <c r="CM6" s="677"/>
      <c r="CN6" s="677"/>
      <c r="CO6" s="677"/>
      <c r="CP6" s="677"/>
      <c r="CQ6" s="678"/>
      <c r="CR6" s="618">
        <v>140765</v>
      </c>
      <c r="CS6" s="619"/>
      <c r="CT6" s="619"/>
      <c r="CU6" s="619"/>
      <c r="CV6" s="619"/>
      <c r="CW6" s="619"/>
      <c r="CX6" s="619"/>
      <c r="CY6" s="620"/>
      <c r="CZ6" s="700">
        <v>0.6</v>
      </c>
      <c r="DA6" s="682"/>
      <c r="DB6" s="682"/>
      <c r="DC6" s="702"/>
      <c r="DD6" s="624" t="s">
        <v>122</v>
      </c>
      <c r="DE6" s="619"/>
      <c r="DF6" s="619"/>
      <c r="DG6" s="619"/>
      <c r="DH6" s="619"/>
      <c r="DI6" s="619"/>
      <c r="DJ6" s="619"/>
      <c r="DK6" s="619"/>
      <c r="DL6" s="619"/>
      <c r="DM6" s="619"/>
      <c r="DN6" s="619"/>
      <c r="DO6" s="619"/>
      <c r="DP6" s="620"/>
      <c r="DQ6" s="624">
        <v>140765</v>
      </c>
      <c r="DR6" s="619"/>
      <c r="DS6" s="619"/>
      <c r="DT6" s="619"/>
      <c r="DU6" s="619"/>
      <c r="DV6" s="619"/>
      <c r="DW6" s="619"/>
      <c r="DX6" s="619"/>
      <c r="DY6" s="619"/>
      <c r="DZ6" s="619"/>
      <c r="EA6" s="619"/>
      <c r="EB6" s="619"/>
      <c r="EC6" s="655"/>
    </row>
    <row r="7" spans="2:143" ht="11.25" customHeight="1" x14ac:dyDescent="0.15">
      <c r="B7" s="615" t="s">
        <v>223</v>
      </c>
      <c r="C7" s="616"/>
      <c r="D7" s="616"/>
      <c r="E7" s="616"/>
      <c r="F7" s="616"/>
      <c r="G7" s="616"/>
      <c r="H7" s="616"/>
      <c r="I7" s="616"/>
      <c r="J7" s="616"/>
      <c r="K7" s="616"/>
      <c r="L7" s="616"/>
      <c r="M7" s="616"/>
      <c r="N7" s="616"/>
      <c r="O7" s="616"/>
      <c r="P7" s="616"/>
      <c r="Q7" s="617"/>
      <c r="R7" s="618">
        <v>1475</v>
      </c>
      <c r="S7" s="619"/>
      <c r="T7" s="619"/>
      <c r="U7" s="619"/>
      <c r="V7" s="619"/>
      <c r="W7" s="619"/>
      <c r="X7" s="619"/>
      <c r="Y7" s="620"/>
      <c r="Z7" s="656">
        <v>0</v>
      </c>
      <c r="AA7" s="656"/>
      <c r="AB7" s="656"/>
      <c r="AC7" s="656"/>
      <c r="AD7" s="657">
        <v>1475</v>
      </c>
      <c r="AE7" s="657"/>
      <c r="AF7" s="657"/>
      <c r="AG7" s="657"/>
      <c r="AH7" s="657"/>
      <c r="AI7" s="657"/>
      <c r="AJ7" s="657"/>
      <c r="AK7" s="657"/>
      <c r="AL7" s="621">
        <v>0</v>
      </c>
      <c r="AM7" s="622"/>
      <c r="AN7" s="622"/>
      <c r="AO7" s="658"/>
      <c r="AP7" s="615" t="s">
        <v>224</v>
      </c>
      <c r="AQ7" s="616"/>
      <c r="AR7" s="616"/>
      <c r="AS7" s="616"/>
      <c r="AT7" s="616"/>
      <c r="AU7" s="616"/>
      <c r="AV7" s="616"/>
      <c r="AW7" s="616"/>
      <c r="AX7" s="616"/>
      <c r="AY7" s="616"/>
      <c r="AZ7" s="616"/>
      <c r="BA7" s="616"/>
      <c r="BB7" s="616"/>
      <c r="BC7" s="616"/>
      <c r="BD7" s="616"/>
      <c r="BE7" s="616"/>
      <c r="BF7" s="617"/>
      <c r="BG7" s="618">
        <v>1884368</v>
      </c>
      <c r="BH7" s="619"/>
      <c r="BI7" s="619"/>
      <c r="BJ7" s="619"/>
      <c r="BK7" s="619"/>
      <c r="BL7" s="619"/>
      <c r="BM7" s="619"/>
      <c r="BN7" s="620"/>
      <c r="BO7" s="656">
        <v>34.6</v>
      </c>
      <c r="BP7" s="656"/>
      <c r="BQ7" s="656"/>
      <c r="BR7" s="656"/>
      <c r="BS7" s="657" t="s">
        <v>122</v>
      </c>
      <c r="BT7" s="657"/>
      <c r="BU7" s="657"/>
      <c r="BV7" s="657"/>
      <c r="BW7" s="657"/>
      <c r="BX7" s="657"/>
      <c r="BY7" s="657"/>
      <c r="BZ7" s="657"/>
      <c r="CA7" s="657"/>
      <c r="CB7" s="697"/>
      <c r="CD7" s="615" t="s">
        <v>225</v>
      </c>
      <c r="CE7" s="616"/>
      <c r="CF7" s="616"/>
      <c r="CG7" s="616"/>
      <c r="CH7" s="616"/>
      <c r="CI7" s="616"/>
      <c r="CJ7" s="616"/>
      <c r="CK7" s="616"/>
      <c r="CL7" s="616"/>
      <c r="CM7" s="616"/>
      <c r="CN7" s="616"/>
      <c r="CO7" s="616"/>
      <c r="CP7" s="616"/>
      <c r="CQ7" s="617"/>
      <c r="CR7" s="618">
        <v>6412230</v>
      </c>
      <c r="CS7" s="619"/>
      <c r="CT7" s="619"/>
      <c r="CU7" s="619"/>
      <c r="CV7" s="619"/>
      <c r="CW7" s="619"/>
      <c r="CX7" s="619"/>
      <c r="CY7" s="620"/>
      <c r="CZ7" s="656">
        <v>27.4</v>
      </c>
      <c r="DA7" s="656"/>
      <c r="DB7" s="656"/>
      <c r="DC7" s="656"/>
      <c r="DD7" s="624">
        <v>3533447</v>
      </c>
      <c r="DE7" s="619"/>
      <c r="DF7" s="619"/>
      <c r="DG7" s="619"/>
      <c r="DH7" s="619"/>
      <c r="DI7" s="619"/>
      <c r="DJ7" s="619"/>
      <c r="DK7" s="619"/>
      <c r="DL7" s="619"/>
      <c r="DM7" s="619"/>
      <c r="DN7" s="619"/>
      <c r="DO7" s="619"/>
      <c r="DP7" s="620"/>
      <c r="DQ7" s="624">
        <v>2338907</v>
      </c>
      <c r="DR7" s="619"/>
      <c r="DS7" s="619"/>
      <c r="DT7" s="619"/>
      <c r="DU7" s="619"/>
      <c r="DV7" s="619"/>
      <c r="DW7" s="619"/>
      <c r="DX7" s="619"/>
      <c r="DY7" s="619"/>
      <c r="DZ7" s="619"/>
      <c r="EA7" s="619"/>
      <c r="EB7" s="619"/>
      <c r="EC7" s="655"/>
    </row>
    <row r="8" spans="2:143" ht="11.25" customHeight="1" x14ac:dyDescent="0.15">
      <c r="B8" s="615" t="s">
        <v>226</v>
      </c>
      <c r="C8" s="616"/>
      <c r="D8" s="616"/>
      <c r="E8" s="616"/>
      <c r="F8" s="616"/>
      <c r="G8" s="616"/>
      <c r="H8" s="616"/>
      <c r="I8" s="616"/>
      <c r="J8" s="616"/>
      <c r="K8" s="616"/>
      <c r="L8" s="616"/>
      <c r="M8" s="616"/>
      <c r="N8" s="616"/>
      <c r="O8" s="616"/>
      <c r="P8" s="616"/>
      <c r="Q8" s="617"/>
      <c r="R8" s="618">
        <v>28593</v>
      </c>
      <c r="S8" s="619"/>
      <c r="T8" s="619"/>
      <c r="U8" s="619"/>
      <c r="V8" s="619"/>
      <c r="W8" s="619"/>
      <c r="X8" s="619"/>
      <c r="Y8" s="620"/>
      <c r="Z8" s="656">
        <v>0.1</v>
      </c>
      <c r="AA8" s="656"/>
      <c r="AB8" s="656"/>
      <c r="AC8" s="656"/>
      <c r="AD8" s="657">
        <v>28593</v>
      </c>
      <c r="AE8" s="657"/>
      <c r="AF8" s="657"/>
      <c r="AG8" s="657"/>
      <c r="AH8" s="657"/>
      <c r="AI8" s="657"/>
      <c r="AJ8" s="657"/>
      <c r="AK8" s="657"/>
      <c r="AL8" s="621">
        <v>0.2</v>
      </c>
      <c r="AM8" s="622"/>
      <c r="AN8" s="622"/>
      <c r="AO8" s="658"/>
      <c r="AP8" s="615" t="s">
        <v>227</v>
      </c>
      <c r="AQ8" s="616"/>
      <c r="AR8" s="616"/>
      <c r="AS8" s="616"/>
      <c r="AT8" s="616"/>
      <c r="AU8" s="616"/>
      <c r="AV8" s="616"/>
      <c r="AW8" s="616"/>
      <c r="AX8" s="616"/>
      <c r="AY8" s="616"/>
      <c r="AZ8" s="616"/>
      <c r="BA8" s="616"/>
      <c r="BB8" s="616"/>
      <c r="BC8" s="616"/>
      <c r="BD8" s="616"/>
      <c r="BE8" s="616"/>
      <c r="BF8" s="617"/>
      <c r="BG8" s="618">
        <v>59022</v>
      </c>
      <c r="BH8" s="619"/>
      <c r="BI8" s="619"/>
      <c r="BJ8" s="619"/>
      <c r="BK8" s="619"/>
      <c r="BL8" s="619"/>
      <c r="BM8" s="619"/>
      <c r="BN8" s="620"/>
      <c r="BO8" s="656">
        <v>1.1000000000000001</v>
      </c>
      <c r="BP8" s="656"/>
      <c r="BQ8" s="656"/>
      <c r="BR8" s="656"/>
      <c r="BS8" s="657" t="s">
        <v>122</v>
      </c>
      <c r="BT8" s="657"/>
      <c r="BU8" s="657"/>
      <c r="BV8" s="657"/>
      <c r="BW8" s="657"/>
      <c r="BX8" s="657"/>
      <c r="BY8" s="657"/>
      <c r="BZ8" s="657"/>
      <c r="CA8" s="657"/>
      <c r="CB8" s="697"/>
      <c r="CD8" s="615" t="s">
        <v>228</v>
      </c>
      <c r="CE8" s="616"/>
      <c r="CF8" s="616"/>
      <c r="CG8" s="616"/>
      <c r="CH8" s="616"/>
      <c r="CI8" s="616"/>
      <c r="CJ8" s="616"/>
      <c r="CK8" s="616"/>
      <c r="CL8" s="616"/>
      <c r="CM8" s="616"/>
      <c r="CN8" s="616"/>
      <c r="CO8" s="616"/>
      <c r="CP8" s="616"/>
      <c r="CQ8" s="617"/>
      <c r="CR8" s="618">
        <v>4546794</v>
      </c>
      <c r="CS8" s="619"/>
      <c r="CT8" s="619"/>
      <c r="CU8" s="619"/>
      <c r="CV8" s="619"/>
      <c r="CW8" s="619"/>
      <c r="CX8" s="619"/>
      <c r="CY8" s="620"/>
      <c r="CZ8" s="656">
        <v>19.399999999999999</v>
      </c>
      <c r="DA8" s="656"/>
      <c r="DB8" s="656"/>
      <c r="DC8" s="656"/>
      <c r="DD8" s="624">
        <v>10187</v>
      </c>
      <c r="DE8" s="619"/>
      <c r="DF8" s="619"/>
      <c r="DG8" s="619"/>
      <c r="DH8" s="619"/>
      <c r="DI8" s="619"/>
      <c r="DJ8" s="619"/>
      <c r="DK8" s="619"/>
      <c r="DL8" s="619"/>
      <c r="DM8" s="619"/>
      <c r="DN8" s="619"/>
      <c r="DO8" s="619"/>
      <c r="DP8" s="620"/>
      <c r="DQ8" s="624">
        <v>2569879</v>
      </c>
      <c r="DR8" s="619"/>
      <c r="DS8" s="619"/>
      <c r="DT8" s="619"/>
      <c r="DU8" s="619"/>
      <c r="DV8" s="619"/>
      <c r="DW8" s="619"/>
      <c r="DX8" s="619"/>
      <c r="DY8" s="619"/>
      <c r="DZ8" s="619"/>
      <c r="EA8" s="619"/>
      <c r="EB8" s="619"/>
      <c r="EC8" s="655"/>
    </row>
    <row r="9" spans="2:143" ht="11.25" customHeight="1" x14ac:dyDescent="0.15">
      <c r="B9" s="615" t="s">
        <v>229</v>
      </c>
      <c r="C9" s="616"/>
      <c r="D9" s="616"/>
      <c r="E9" s="616"/>
      <c r="F9" s="616"/>
      <c r="G9" s="616"/>
      <c r="H9" s="616"/>
      <c r="I9" s="616"/>
      <c r="J9" s="616"/>
      <c r="K9" s="616"/>
      <c r="L9" s="616"/>
      <c r="M9" s="616"/>
      <c r="N9" s="616"/>
      <c r="O9" s="616"/>
      <c r="P9" s="616"/>
      <c r="Q9" s="617"/>
      <c r="R9" s="618">
        <v>32066</v>
      </c>
      <c r="S9" s="619"/>
      <c r="T9" s="619"/>
      <c r="U9" s="619"/>
      <c r="V9" s="619"/>
      <c r="W9" s="619"/>
      <c r="X9" s="619"/>
      <c r="Y9" s="620"/>
      <c r="Z9" s="656">
        <v>0.1</v>
      </c>
      <c r="AA9" s="656"/>
      <c r="AB9" s="656"/>
      <c r="AC9" s="656"/>
      <c r="AD9" s="657">
        <v>32066</v>
      </c>
      <c r="AE9" s="657"/>
      <c r="AF9" s="657"/>
      <c r="AG9" s="657"/>
      <c r="AH9" s="657"/>
      <c r="AI9" s="657"/>
      <c r="AJ9" s="657"/>
      <c r="AK9" s="657"/>
      <c r="AL9" s="621">
        <v>0.3</v>
      </c>
      <c r="AM9" s="622"/>
      <c r="AN9" s="622"/>
      <c r="AO9" s="658"/>
      <c r="AP9" s="615" t="s">
        <v>230</v>
      </c>
      <c r="AQ9" s="616"/>
      <c r="AR9" s="616"/>
      <c r="AS9" s="616"/>
      <c r="AT9" s="616"/>
      <c r="AU9" s="616"/>
      <c r="AV9" s="616"/>
      <c r="AW9" s="616"/>
      <c r="AX9" s="616"/>
      <c r="AY9" s="616"/>
      <c r="AZ9" s="616"/>
      <c r="BA9" s="616"/>
      <c r="BB9" s="616"/>
      <c r="BC9" s="616"/>
      <c r="BD9" s="616"/>
      <c r="BE9" s="616"/>
      <c r="BF9" s="617"/>
      <c r="BG9" s="618">
        <v>1564189</v>
      </c>
      <c r="BH9" s="619"/>
      <c r="BI9" s="619"/>
      <c r="BJ9" s="619"/>
      <c r="BK9" s="619"/>
      <c r="BL9" s="619"/>
      <c r="BM9" s="619"/>
      <c r="BN9" s="620"/>
      <c r="BO9" s="656">
        <v>28.7</v>
      </c>
      <c r="BP9" s="656"/>
      <c r="BQ9" s="656"/>
      <c r="BR9" s="656"/>
      <c r="BS9" s="657" t="s">
        <v>122</v>
      </c>
      <c r="BT9" s="657"/>
      <c r="BU9" s="657"/>
      <c r="BV9" s="657"/>
      <c r="BW9" s="657"/>
      <c r="BX9" s="657"/>
      <c r="BY9" s="657"/>
      <c r="BZ9" s="657"/>
      <c r="CA9" s="657"/>
      <c r="CB9" s="697"/>
      <c r="CD9" s="615" t="s">
        <v>231</v>
      </c>
      <c r="CE9" s="616"/>
      <c r="CF9" s="616"/>
      <c r="CG9" s="616"/>
      <c r="CH9" s="616"/>
      <c r="CI9" s="616"/>
      <c r="CJ9" s="616"/>
      <c r="CK9" s="616"/>
      <c r="CL9" s="616"/>
      <c r="CM9" s="616"/>
      <c r="CN9" s="616"/>
      <c r="CO9" s="616"/>
      <c r="CP9" s="616"/>
      <c r="CQ9" s="617"/>
      <c r="CR9" s="618">
        <v>1742457</v>
      </c>
      <c r="CS9" s="619"/>
      <c r="CT9" s="619"/>
      <c r="CU9" s="619"/>
      <c r="CV9" s="619"/>
      <c r="CW9" s="619"/>
      <c r="CX9" s="619"/>
      <c r="CY9" s="620"/>
      <c r="CZ9" s="656">
        <v>7.4</v>
      </c>
      <c r="DA9" s="656"/>
      <c r="DB9" s="656"/>
      <c r="DC9" s="656"/>
      <c r="DD9" s="624">
        <v>34170</v>
      </c>
      <c r="DE9" s="619"/>
      <c r="DF9" s="619"/>
      <c r="DG9" s="619"/>
      <c r="DH9" s="619"/>
      <c r="DI9" s="619"/>
      <c r="DJ9" s="619"/>
      <c r="DK9" s="619"/>
      <c r="DL9" s="619"/>
      <c r="DM9" s="619"/>
      <c r="DN9" s="619"/>
      <c r="DO9" s="619"/>
      <c r="DP9" s="620"/>
      <c r="DQ9" s="624">
        <v>1399600</v>
      </c>
      <c r="DR9" s="619"/>
      <c r="DS9" s="619"/>
      <c r="DT9" s="619"/>
      <c r="DU9" s="619"/>
      <c r="DV9" s="619"/>
      <c r="DW9" s="619"/>
      <c r="DX9" s="619"/>
      <c r="DY9" s="619"/>
      <c r="DZ9" s="619"/>
      <c r="EA9" s="619"/>
      <c r="EB9" s="619"/>
      <c r="EC9" s="655"/>
    </row>
    <row r="10" spans="2:143" ht="11.25" customHeight="1" x14ac:dyDescent="0.15">
      <c r="B10" s="615" t="s">
        <v>232</v>
      </c>
      <c r="C10" s="616"/>
      <c r="D10" s="616"/>
      <c r="E10" s="616"/>
      <c r="F10" s="616"/>
      <c r="G10" s="616"/>
      <c r="H10" s="616"/>
      <c r="I10" s="616"/>
      <c r="J10" s="616"/>
      <c r="K10" s="616"/>
      <c r="L10" s="616"/>
      <c r="M10" s="616"/>
      <c r="N10" s="616"/>
      <c r="O10" s="616"/>
      <c r="P10" s="616"/>
      <c r="Q10" s="617"/>
      <c r="R10" s="618" t="s">
        <v>122</v>
      </c>
      <c r="S10" s="619"/>
      <c r="T10" s="619"/>
      <c r="U10" s="619"/>
      <c r="V10" s="619"/>
      <c r="W10" s="619"/>
      <c r="X10" s="619"/>
      <c r="Y10" s="620"/>
      <c r="Z10" s="656" t="s">
        <v>122</v>
      </c>
      <c r="AA10" s="656"/>
      <c r="AB10" s="656"/>
      <c r="AC10" s="656"/>
      <c r="AD10" s="657" t="s">
        <v>122</v>
      </c>
      <c r="AE10" s="657"/>
      <c r="AF10" s="657"/>
      <c r="AG10" s="657"/>
      <c r="AH10" s="657"/>
      <c r="AI10" s="657"/>
      <c r="AJ10" s="657"/>
      <c r="AK10" s="657"/>
      <c r="AL10" s="621" t="s">
        <v>122</v>
      </c>
      <c r="AM10" s="622"/>
      <c r="AN10" s="622"/>
      <c r="AO10" s="658"/>
      <c r="AP10" s="615" t="s">
        <v>233</v>
      </c>
      <c r="AQ10" s="616"/>
      <c r="AR10" s="616"/>
      <c r="AS10" s="616"/>
      <c r="AT10" s="616"/>
      <c r="AU10" s="616"/>
      <c r="AV10" s="616"/>
      <c r="AW10" s="616"/>
      <c r="AX10" s="616"/>
      <c r="AY10" s="616"/>
      <c r="AZ10" s="616"/>
      <c r="BA10" s="616"/>
      <c r="BB10" s="616"/>
      <c r="BC10" s="616"/>
      <c r="BD10" s="616"/>
      <c r="BE10" s="616"/>
      <c r="BF10" s="617"/>
      <c r="BG10" s="618">
        <v>118169</v>
      </c>
      <c r="BH10" s="619"/>
      <c r="BI10" s="619"/>
      <c r="BJ10" s="619"/>
      <c r="BK10" s="619"/>
      <c r="BL10" s="619"/>
      <c r="BM10" s="619"/>
      <c r="BN10" s="620"/>
      <c r="BO10" s="656">
        <v>2.2000000000000002</v>
      </c>
      <c r="BP10" s="656"/>
      <c r="BQ10" s="656"/>
      <c r="BR10" s="656"/>
      <c r="BS10" s="657" t="s">
        <v>122</v>
      </c>
      <c r="BT10" s="657"/>
      <c r="BU10" s="657"/>
      <c r="BV10" s="657"/>
      <c r="BW10" s="657"/>
      <c r="BX10" s="657"/>
      <c r="BY10" s="657"/>
      <c r="BZ10" s="657"/>
      <c r="CA10" s="657"/>
      <c r="CB10" s="697"/>
      <c r="CD10" s="615" t="s">
        <v>234</v>
      </c>
      <c r="CE10" s="616"/>
      <c r="CF10" s="616"/>
      <c r="CG10" s="616"/>
      <c r="CH10" s="616"/>
      <c r="CI10" s="616"/>
      <c r="CJ10" s="616"/>
      <c r="CK10" s="616"/>
      <c r="CL10" s="616"/>
      <c r="CM10" s="616"/>
      <c r="CN10" s="616"/>
      <c r="CO10" s="616"/>
      <c r="CP10" s="616"/>
      <c r="CQ10" s="617"/>
      <c r="CR10" s="618">
        <v>3050</v>
      </c>
      <c r="CS10" s="619"/>
      <c r="CT10" s="619"/>
      <c r="CU10" s="619"/>
      <c r="CV10" s="619"/>
      <c r="CW10" s="619"/>
      <c r="CX10" s="619"/>
      <c r="CY10" s="620"/>
      <c r="CZ10" s="656">
        <v>0</v>
      </c>
      <c r="DA10" s="656"/>
      <c r="DB10" s="656"/>
      <c r="DC10" s="656"/>
      <c r="DD10" s="624" t="s">
        <v>122</v>
      </c>
      <c r="DE10" s="619"/>
      <c r="DF10" s="619"/>
      <c r="DG10" s="619"/>
      <c r="DH10" s="619"/>
      <c r="DI10" s="619"/>
      <c r="DJ10" s="619"/>
      <c r="DK10" s="619"/>
      <c r="DL10" s="619"/>
      <c r="DM10" s="619"/>
      <c r="DN10" s="619"/>
      <c r="DO10" s="619"/>
      <c r="DP10" s="620"/>
      <c r="DQ10" s="624">
        <v>50</v>
      </c>
      <c r="DR10" s="619"/>
      <c r="DS10" s="619"/>
      <c r="DT10" s="619"/>
      <c r="DU10" s="619"/>
      <c r="DV10" s="619"/>
      <c r="DW10" s="619"/>
      <c r="DX10" s="619"/>
      <c r="DY10" s="619"/>
      <c r="DZ10" s="619"/>
      <c r="EA10" s="619"/>
      <c r="EB10" s="619"/>
      <c r="EC10" s="655"/>
    </row>
    <row r="11" spans="2:143" ht="11.25" customHeight="1" x14ac:dyDescent="0.15">
      <c r="B11" s="615" t="s">
        <v>235</v>
      </c>
      <c r="C11" s="616"/>
      <c r="D11" s="616"/>
      <c r="E11" s="616"/>
      <c r="F11" s="616"/>
      <c r="G11" s="616"/>
      <c r="H11" s="616"/>
      <c r="I11" s="616"/>
      <c r="J11" s="616"/>
      <c r="K11" s="616"/>
      <c r="L11" s="616"/>
      <c r="M11" s="616"/>
      <c r="N11" s="616"/>
      <c r="O11" s="616"/>
      <c r="P11" s="616"/>
      <c r="Q11" s="617"/>
      <c r="R11" s="618">
        <v>832488</v>
      </c>
      <c r="S11" s="619"/>
      <c r="T11" s="619"/>
      <c r="U11" s="619"/>
      <c r="V11" s="619"/>
      <c r="W11" s="619"/>
      <c r="X11" s="619"/>
      <c r="Y11" s="620"/>
      <c r="Z11" s="621">
        <v>3.4</v>
      </c>
      <c r="AA11" s="622"/>
      <c r="AB11" s="622"/>
      <c r="AC11" s="623"/>
      <c r="AD11" s="624">
        <v>832488</v>
      </c>
      <c r="AE11" s="619"/>
      <c r="AF11" s="619"/>
      <c r="AG11" s="619"/>
      <c r="AH11" s="619"/>
      <c r="AI11" s="619"/>
      <c r="AJ11" s="619"/>
      <c r="AK11" s="620"/>
      <c r="AL11" s="621">
        <v>7.3</v>
      </c>
      <c r="AM11" s="622"/>
      <c r="AN11" s="622"/>
      <c r="AO11" s="658"/>
      <c r="AP11" s="615" t="s">
        <v>236</v>
      </c>
      <c r="AQ11" s="616"/>
      <c r="AR11" s="616"/>
      <c r="AS11" s="616"/>
      <c r="AT11" s="616"/>
      <c r="AU11" s="616"/>
      <c r="AV11" s="616"/>
      <c r="AW11" s="616"/>
      <c r="AX11" s="616"/>
      <c r="AY11" s="616"/>
      <c r="AZ11" s="616"/>
      <c r="BA11" s="616"/>
      <c r="BB11" s="616"/>
      <c r="BC11" s="616"/>
      <c r="BD11" s="616"/>
      <c r="BE11" s="616"/>
      <c r="BF11" s="617"/>
      <c r="BG11" s="618">
        <v>142988</v>
      </c>
      <c r="BH11" s="619"/>
      <c r="BI11" s="619"/>
      <c r="BJ11" s="619"/>
      <c r="BK11" s="619"/>
      <c r="BL11" s="619"/>
      <c r="BM11" s="619"/>
      <c r="BN11" s="620"/>
      <c r="BO11" s="656">
        <v>2.6</v>
      </c>
      <c r="BP11" s="656"/>
      <c r="BQ11" s="656"/>
      <c r="BR11" s="656"/>
      <c r="BS11" s="657" t="s">
        <v>122</v>
      </c>
      <c r="BT11" s="657"/>
      <c r="BU11" s="657"/>
      <c r="BV11" s="657"/>
      <c r="BW11" s="657"/>
      <c r="BX11" s="657"/>
      <c r="BY11" s="657"/>
      <c r="BZ11" s="657"/>
      <c r="CA11" s="657"/>
      <c r="CB11" s="697"/>
      <c r="CD11" s="615" t="s">
        <v>237</v>
      </c>
      <c r="CE11" s="616"/>
      <c r="CF11" s="616"/>
      <c r="CG11" s="616"/>
      <c r="CH11" s="616"/>
      <c r="CI11" s="616"/>
      <c r="CJ11" s="616"/>
      <c r="CK11" s="616"/>
      <c r="CL11" s="616"/>
      <c r="CM11" s="616"/>
      <c r="CN11" s="616"/>
      <c r="CO11" s="616"/>
      <c r="CP11" s="616"/>
      <c r="CQ11" s="617"/>
      <c r="CR11" s="618">
        <v>934023</v>
      </c>
      <c r="CS11" s="619"/>
      <c r="CT11" s="619"/>
      <c r="CU11" s="619"/>
      <c r="CV11" s="619"/>
      <c r="CW11" s="619"/>
      <c r="CX11" s="619"/>
      <c r="CY11" s="620"/>
      <c r="CZ11" s="656">
        <v>4</v>
      </c>
      <c r="DA11" s="656"/>
      <c r="DB11" s="656"/>
      <c r="DC11" s="656"/>
      <c r="DD11" s="624">
        <v>115640</v>
      </c>
      <c r="DE11" s="619"/>
      <c r="DF11" s="619"/>
      <c r="DG11" s="619"/>
      <c r="DH11" s="619"/>
      <c r="DI11" s="619"/>
      <c r="DJ11" s="619"/>
      <c r="DK11" s="619"/>
      <c r="DL11" s="619"/>
      <c r="DM11" s="619"/>
      <c r="DN11" s="619"/>
      <c r="DO11" s="619"/>
      <c r="DP11" s="620"/>
      <c r="DQ11" s="624">
        <v>734152</v>
      </c>
      <c r="DR11" s="619"/>
      <c r="DS11" s="619"/>
      <c r="DT11" s="619"/>
      <c r="DU11" s="619"/>
      <c r="DV11" s="619"/>
      <c r="DW11" s="619"/>
      <c r="DX11" s="619"/>
      <c r="DY11" s="619"/>
      <c r="DZ11" s="619"/>
      <c r="EA11" s="619"/>
      <c r="EB11" s="619"/>
      <c r="EC11" s="655"/>
    </row>
    <row r="12" spans="2:143" ht="11.25" customHeight="1" x14ac:dyDescent="0.15">
      <c r="B12" s="615" t="s">
        <v>238</v>
      </c>
      <c r="C12" s="616"/>
      <c r="D12" s="616"/>
      <c r="E12" s="616"/>
      <c r="F12" s="616"/>
      <c r="G12" s="616"/>
      <c r="H12" s="616"/>
      <c r="I12" s="616"/>
      <c r="J12" s="616"/>
      <c r="K12" s="616"/>
      <c r="L12" s="616"/>
      <c r="M12" s="616"/>
      <c r="N12" s="616"/>
      <c r="O12" s="616"/>
      <c r="P12" s="616"/>
      <c r="Q12" s="617"/>
      <c r="R12" s="618">
        <v>14816</v>
      </c>
      <c r="S12" s="619"/>
      <c r="T12" s="619"/>
      <c r="U12" s="619"/>
      <c r="V12" s="619"/>
      <c r="W12" s="619"/>
      <c r="X12" s="619"/>
      <c r="Y12" s="620"/>
      <c r="Z12" s="656">
        <v>0.1</v>
      </c>
      <c r="AA12" s="656"/>
      <c r="AB12" s="656"/>
      <c r="AC12" s="656"/>
      <c r="AD12" s="657">
        <v>14816</v>
      </c>
      <c r="AE12" s="657"/>
      <c r="AF12" s="657"/>
      <c r="AG12" s="657"/>
      <c r="AH12" s="657"/>
      <c r="AI12" s="657"/>
      <c r="AJ12" s="657"/>
      <c r="AK12" s="657"/>
      <c r="AL12" s="621">
        <v>0.1</v>
      </c>
      <c r="AM12" s="622"/>
      <c r="AN12" s="622"/>
      <c r="AO12" s="658"/>
      <c r="AP12" s="615" t="s">
        <v>239</v>
      </c>
      <c r="AQ12" s="616"/>
      <c r="AR12" s="616"/>
      <c r="AS12" s="616"/>
      <c r="AT12" s="616"/>
      <c r="AU12" s="616"/>
      <c r="AV12" s="616"/>
      <c r="AW12" s="616"/>
      <c r="AX12" s="616"/>
      <c r="AY12" s="616"/>
      <c r="AZ12" s="616"/>
      <c r="BA12" s="616"/>
      <c r="BB12" s="616"/>
      <c r="BC12" s="616"/>
      <c r="BD12" s="616"/>
      <c r="BE12" s="616"/>
      <c r="BF12" s="617"/>
      <c r="BG12" s="618">
        <v>3156086</v>
      </c>
      <c r="BH12" s="619"/>
      <c r="BI12" s="619"/>
      <c r="BJ12" s="619"/>
      <c r="BK12" s="619"/>
      <c r="BL12" s="619"/>
      <c r="BM12" s="619"/>
      <c r="BN12" s="620"/>
      <c r="BO12" s="656">
        <v>57.9</v>
      </c>
      <c r="BP12" s="656"/>
      <c r="BQ12" s="656"/>
      <c r="BR12" s="656"/>
      <c r="BS12" s="657" t="s">
        <v>122</v>
      </c>
      <c r="BT12" s="657"/>
      <c r="BU12" s="657"/>
      <c r="BV12" s="657"/>
      <c r="BW12" s="657"/>
      <c r="BX12" s="657"/>
      <c r="BY12" s="657"/>
      <c r="BZ12" s="657"/>
      <c r="CA12" s="657"/>
      <c r="CB12" s="697"/>
      <c r="CD12" s="615" t="s">
        <v>240</v>
      </c>
      <c r="CE12" s="616"/>
      <c r="CF12" s="616"/>
      <c r="CG12" s="616"/>
      <c r="CH12" s="616"/>
      <c r="CI12" s="616"/>
      <c r="CJ12" s="616"/>
      <c r="CK12" s="616"/>
      <c r="CL12" s="616"/>
      <c r="CM12" s="616"/>
      <c r="CN12" s="616"/>
      <c r="CO12" s="616"/>
      <c r="CP12" s="616"/>
      <c r="CQ12" s="617"/>
      <c r="CR12" s="618">
        <v>666388</v>
      </c>
      <c r="CS12" s="619"/>
      <c r="CT12" s="619"/>
      <c r="CU12" s="619"/>
      <c r="CV12" s="619"/>
      <c r="CW12" s="619"/>
      <c r="CX12" s="619"/>
      <c r="CY12" s="620"/>
      <c r="CZ12" s="656">
        <v>2.8</v>
      </c>
      <c r="DA12" s="656"/>
      <c r="DB12" s="656"/>
      <c r="DC12" s="656"/>
      <c r="DD12" s="624">
        <v>15232</v>
      </c>
      <c r="DE12" s="619"/>
      <c r="DF12" s="619"/>
      <c r="DG12" s="619"/>
      <c r="DH12" s="619"/>
      <c r="DI12" s="619"/>
      <c r="DJ12" s="619"/>
      <c r="DK12" s="619"/>
      <c r="DL12" s="619"/>
      <c r="DM12" s="619"/>
      <c r="DN12" s="619"/>
      <c r="DO12" s="619"/>
      <c r="DP12" s="620"/>
      <c r="DQ12" s="624">
        <v>569449</v>
      </c>
      <c r="DR12" s="619"/>
      <c r="DS12" s="619"/>
      <c r="DT12" s="619"/>
      <c r="DU12" s="619"/>
      <c r="DV12" s="619"/>
      <c r="DW12" s="619"/>
      <c r="DX12" s="619"/>
      <c r="DY12" s="619"/>
      <c r="DZ12" s="619"/>
      <c r="EA12" s="619"/>
      <c r="EB12" s="619"/>
      <c r="EC12" s="655"/>
    </row>
    <row r="13" spans="2:143" ht="11.25" customHeight="1" x14ac:dyDescent="0.15">
      <c r="B13" s="615" t="s">
        <v>241</v>
      </c>
      <c r="C13" s="616"/>
      <c r="D13" s="616"/>
      <c r="E13" s="616"/>
      <c r="F13" s="616"/>
      <c r="G13" s="616"/>
      <c r="H13" s="616"/>
      <c r="I13" s="616"/>
      <c r="J13" s="616"/>
      <c r="K13" s="616"/>
      <c r="L13" s="616"/>
      <c r="M13" s="616"/>
      <c r="N13" s="616"/>
      <c r="O13" s="616"/>
      <c r="P13" s="616"/>
      <c r="Q13" s="617"/>
      <c r="R13" s="618" t="s">
        <v>122</v>
      </c>
      <c r="S13" s="619"/>
      <c r="T13" s="619"/>
      <c r="U13" s="619"/>
      <c r="V13" s="619"/>
      <c r="W13" s="619"/>
      <c r="X13" s="619"/>
      <c r="Y13" s="620"/>
      <c r="Z13" s="656" t="s">
        <v>122</v>
      </c>
      <c r="AA13" s="656"/>
      <c r="AB13" s="656"/>
      <c r="AC13" s="656"/>
      <c r="AD13" s="657" t="s">
        <v>122</v>
      </c>
      <c r="AE13" s="657"/>
      <c r="AF13" s="657"/>
      <c r="AG13" s="657"/>
      <c r="AH13" s="657"/>
      <c r="AI13" s="657"/>
      <c r="AJ13" s="657"/>
      <c r="AK13" s="657"/>
      <c r="AL13" s="621" t="s">
        <v>122</v>
      </c>
      <c r="AM13" s="622"/>
      <c r="AN13" s="622"/>
      <c r="AO13" s="658"/>
      <c r="AP13" s="615" t="s">
        <v>242</v>
      </c>
      <c r="AQ13" s="616"/>
      <c r="AR13" s="616"/>
      <c r="AS13" s="616"/>
      <c r="AT13" s="616"/>
      <c r="AU13" s="616"/>
      <c r="AV13" s="616"/>
      <c r="AW13" s="616"/>
      <c r="AX13" s="616"/>
      <c r="AY13" s="616"/>
      <c r="AZ13" s="616"/>
      <c r="BA13" s="616"/>
      <c r="BB13" s="616"/>
      <c r="BC13" s="616"/>
      <c r="BD13" s="616"/>
      <c r="BE13" s="616"/>
      <c r="BF13" s="617"/>
      <c r="BG13" s="618">
        <v>3154865</v>
      </c>
      <c r="BH13" s="619"/>
      <c r="BI13" s="619"/>
      <c r="BJ13" s="619"/>
      <c r="BK13" s="619"/>
      <c r="BL13" s="619"/>
      <c r="BM13" s="619"/>
      <c r="BN13" s="620"/>
      <c r="BO13" s="656">
        <v>57.9</v>
      </c>
      <c r="BP13" s="656"/>
      <c r="BQ13" s="656"/>
      <c r="BR13" s="656"/>
      <c r="BS13" s="657" t="s">
        <v>122</v>
      </c>
      <c r="BT13" s="657"/>
      <c r="BU13" s="657"/>
      <c r="BV13" s="657"/>
      <c r="BW13" s="657"/>
      <c r="BX13" s="657"/>
      <c r="BY13" s="657"/>
      <c r="BZ13" s="657"/>
      <c r="CA13" s="657"/>
      <c r="CB13" s="697"/>
      <c r="CD13" s="615" t="s">
        <v>243</v>
      </c>
      <c r="CE13" s="616"/>
      <c r="CF13" s="616"/>
      <c r="CG13" s="616"/>
      <c r="CH13" s="616"/>
      <c r="CI13" s="616"/>
      <c r="CJ13" s="616"/>
      <c r="CK13" s="616"/>
      <c r="CL13" s="616"/>
      <c r="CM13" s="616"/>
      <c r="CN13" s="616"/>
      <c r="CO13" s="616"/>
      <c r="CP13" s="616"/>
      <c r="CQ13" s="617"/>
      <c r="CR13" s="618">
        <v>2907188</v>
      </c>
      <c r="CS13" s="619"/>
      <c r="CT13" s="619"/>
      <c r="CU13" s="619"/>
      <c r="CV13" s="619"/>
      <c r="CW13" s="619"/>
      <c r="CX13" s="619"/>
      <c r="CY13" s="620"/>
      <c r="CZ13" s="656">
        <v>12.4</v>
      </c>
      <c r="DA13" s="656"/>
      <c r="DB13" s="656"/>
      <c r="DC13" s="656"/>
      <c r="DD13" s="624">
        <v>2152335</v>
      </c>
      <c r="DE13" s="619"/>
      <c r="DF13" s="619"/>
      <c r="DG13" s="619"/>
      <c r="DH13" s="619"/>
      <c r="DI13" s="619"/>
      <c r="DJ13" s="619"/>
      <c r="DK13" s="619"/>
      <c r="DL13" s="619"/>
      <c r="DM13" s="619"/>
      <c r="DN13" s="619"/>
      <c r="DO13" s="619"/>
      <c r="DP13" s="620"/>
      <c r="DQ13" s="624">
        <v>970260</v>
      </c>
      <c r="DR13" s="619"/>
      <c r="DS13" s="619"/>
      <c r="DT13" s="619"/>
      <c r="DU13" s="619"/>
      <c r="DV13" s="619"/>
      <c r="DW13" s="619"/>
      <c r="DX13" s="619"/>
      <c r="DY13" s="619"/>
      <c r="DZ13" s="619"/>
      <c r="EA13" s="619"/>
      <c r="EB13" s="619"/>
      <c r="EC13" s="655"/>
    </row>
    <row r="14" spans="2:143" ht="11.25" customHeight="1" x14ac:dyDescent="0.15">
      <c r="B14" s="615" t="s">
        <v>244</v>
      </c>
      <c r="C14" s="616"/>
      <c r="D14" s="616"/>
      <c r="E14" s="616"/>
      <c r="F14" s="616"/>
      <c r="G14" s="616"/>
      <c r="H14" s="616"/>
      <c r="I14" s="616"/>
      <c r="J14" s="616"/>
      <c r="K14" s="616"/>
      <c r="L14" s="616"/>
      <c r="M14" s="616"/>
      <c r="N14" s="616"/>
      <c r="O14" s="616"/>
      <c r="P14" s="616"/>
      <c r="Q14" s="617"/>
      <c r="R14" s="618">
        <v>217</v>
      </c>
      <c r="S14" s="619"/>
      <c r="T14" s="619"/>
      <c r="U14" s="619"/>
      <c r="V14" s="619"/>
      <c r="W14" s="619"/>
      <c r="X14" s="619"/>
      <c r="Y14" s="620"/>
      <c r="Z14" s="656">
        <v>0</v>
      </c>
      <c r="AA14" s="656"/>
      <c r="AB14" s="656"/>
      <c r="AC14" s="656"/>
      <c r="AD14" s="657">
        <v>217</v>
      </c>
      <c r="AE14" s="657"/>
      <c r="AF14" s="657"/>
      <c r="AG14" s="657"/>
      <c r="AH14" s="657"/>
      <c r="AI14" s="657"/>
      <c r="AJ14" s="657"/>
      <c r="AK14" s="657"/>
      <c r="AL14" s="621">
        <v>0</v>
      </c>
      <c r="AM14" s="622"/>
      <c r="AN14" s="622"/>
      <c r="AO14" s="658"/>
      <c r="AP14" s="615" t="s">
        <v>245</v>
      </c>
      <c r="AQ14" s="616"/>
      <c r="AR14" s="616"/>
      <c r="AS14" s="616"/>
      <c r="AT14" s="616"/>
      <c r="AU14" s="616"/>
      <c r="AV14" s="616"/>
      <c r="AW14" s="616"/>
      <c r="AX14" s="616"/>
      <c r="AY14" s="616"/>
      <c r="AZ14" s="616"/>
      <c r="BA14" s="616"/>
      <c r="BB14" s="616"/>
      <c r="BC14" s="616"/>
      <c r="BD14" s="616"/>
      <c r="BE14" s="616"/>
      <c r="BF14" s="617"/>
      <c r="BG14" s="618">
        <v>125928</v>
      </c>
      <c r="BH14" s="619"/>
      <c r="BI14" s="619"/>
      <c r="BJ14" s="619"/>
      <c r="BK14" s="619"/>
      <c r="BL14" s="619"/>
      <c r="BM14" s="619"/>
      <c r="BN14" s="620"/>
      <c r="BO14" s="656">
        <v>2.2999999999999998</v>
      </c>
      <c r="BP14" s="656"/>
      <c r="BQ14" s="656"/>
      <c r="BR14" s="656"/>
      <c r="BS14" s="657" t="s">
        <v>122</v>
      </c>
      <c r="BT14" s="657"/>
      <c r="BU14" s="657"/>
      <c r="BV14" s="657"/>
      <c r="BW14" s="657"/>
      <c r="BX14" s="657"/>
      <c r="BY14" s="657"/>
      <c r="BZ14" s="657"/>
      <c r="CA14" s="657"/>
      <c r="CB14" s="697"/>
      <c r="CD14" s="615" t="s">
        <v>246</v>
      </c>
      <c r="CE14" s="616"/>
      <c r="CF14" s="616"/>
      <c r="CG14" s="616"/>
      <c r="CH14" s="616"/>
      <c r="CI14" s="616"/>
      <c r="CJ14" s="616"/>
      <c r="CK14" s="616"/>
      <c r="CL14" s="616"/>
      <c r="CM14" s="616"/>
      <c r="CN14" s="616"/>
      <c r="CO14" s="616"/>
      <c r="CP14" s="616"/>
      <c r="CQ14" s="617"/>
      <c r="CR14" s="618">
        <v>949879</v>
      </c>
      <c r="CS14" s="619"/>
      <c r="CT14" s="619"/>
      <c r="CU14" s="619"/>
      <c r="CV14" s="619"/>
      <c r="CW14" s="619"/>
      <c r="CX14" s="619"/>
      <c r="CY14" s="620"/>
      <c r="CZ14" s="656">
        <v>4.0999999999999996</v>
      </c>
      <c r="DA14" s="656"/>
      <c r="DB14" s="656"/>
      <c r="DC14" s="656"/>
      <c r="DD14" s="624">
        <v>230298</v>
      </c>
      <c r="DE14" s="619"/>
      <c r="DF14" s="619"/>
      <c r="DG14" s="619"/>
      <c r="DH14" s="619"/>
      <c r="DI14" s="619"/>
      <c r="DJ14" s="619"/>
      <c r="DK14" s="619"/>
      <c r="DL14" s="619"/>
      <c r="DM14" s="619"/>
      <c r="DN14" s="619"/>
      <c r="DO14" s="619"/>
      <c r="DP14" s="620"/>
      <c r="DQ14" s="624">
        <v>683312</v>
      </c>
      <c r="DR14" s="619"/>
      <c r="DS14" s="619"/>
      <c r="DT14" s="619"/>
      <c r="DU14" s="619"/>
      <c r="DV14" s="619"/>
      <c r="DW14" s="619"/>
      <c r="DX14" s="619"/>
      <c r="DY14" s="619"/>
      <c r="DZ14" s="619"/>
      <c r="EA14" s="619"/>
      <c r="EB14" s="619"/>
      <c r="EC14" s="655"/>
    </row>
    <row r="15" spans="2:143" ht="11.25" customHeight="1" x14ac:dyDescent="0.15">
      <c r="B15" s="615" t="s">
        <v>247</v>
      </c>
      <c r="C15" s="616"/>
      <c r="D15" s="616"/>
      <c r="E15" s="616"/>
      <c r="F15" s="616"/>
      <c r="G15" s="616"/>
      <c r="H15" s="616"/>
      <c r="I15" s="616"/>
      <c r="J15" s="616"/>
      <c r="K15" s="616"/>
      <c r="L15" s="616"/>
      <c r="M15" s="616"/>
      <c r="N15" s="616"/>
      <c r="O15" s="616"/>
      <c r="P15" s="616"/>
      <c r="Q15" s="617"/>
      <c r="R15" s="618" t="s">
        <v>122</v>
      </c>
      <c r="S15" s="619"/>
      <c r="T15" s="619"/>
      <c r="U15" s="619"/>
      <c r="V15" s="619"/>
      <c r="W15" s="619"/>
      <c r="X15" s="619"/>
      <c r="Y15" s="620"/>
      <c r="Z15" s="656" t="s">
        <v>122</v>
      </c>
      <c r="AA15" s="656"/>
      <c r="AB15" s="656"/>
      <c r="AC15" s="656"/>
      <c r="AD15" s="657" t="s">
        <v>122</v>
      </c>
      <c r="AE15" s="657"/>
      <c r="AF15" s="657"/>
      <c r="AG15" s="657"/>
      <c r="AH15" s="657"/>
      <c r="AI15" s="657"/>
      <c r="AJ15" s="657"/>
      <c r="AK15" s="657"/>
      <c r="AL15" s="621" t="s">
        <v>122</v>
      </c>
      <c r="AM15" s="622"/>
      <c r="AN15" s="622"/>
      <c r="AO15" s="658"/>
      <c r="AP15" s="615" t="s">
        <v>248</v>
      </c>
      <c r="AQ15" s="616"/>
      <c r="AR15" s="616"/>
      <c r="AS15" s="616"/>
      <c r="AT15" s="616"/>
      <c r="AU15" s="616"/>
      <c r="AV15" s="616"/>
      <c r="AW15" s="616"/>
      <c r="AX15" s="616"/>
      <c r="AY15" s="616"/>
      <c r="AZ15" s="616"/>
      <c r="BA15" s="616"/>
      <c r="BB15" s="616"/>
      <c r="BC15" s="616"/>
      <c r="BD15" s="616"/>
      <c r="BE15" s="616"/>
      <c r="BF15" s="617"/>
      <c r="BG15" s="618">
        <v>257803</v>
      </c>
      <c r="BH15" s="619"/>
      <c r="BI15" s="619"/>
      <c r="BJ15" s="619"/>
      <c r="BK15" s="619"/>
      <c r="BL15" s="619"/>
      <c r="BM15" s="619"/>
      <c r="BN15" s="620"/>
      <c r="BO15" s="656">
        <v>4.7</v>
      </c>
      <c r="BP15" s="656"/>
      <c r="BQ15" s="656"/>
      <c r="BR15" s="656"/>
      <c r="BS15" s="657" t="s">
        <v>122</v>
      </c>
      <c r="BT15" s="657"/>
      <c r="BU15" s="657"/>
      <c r="BV15" s="657"/>
      <c r="BW15" s="657"/>
      <c r="BX15" s="657"/>
      <c r="BY15" s="657"/>
      <c r="BZ15" s="657"/>
      <c r="CA15" s="657"/>
      <c r="CB15" s="697"/>
      <c r="CD15" s="615" t="s">
        <v>249</v>
      </c>
      <c r="CE15" s="616"/>
      <c r="CF15" s="616"/>
      <c r="CG15" s="616"/>
      <c r="CH15" s="616"/>
      <c r="CI15" s="616"/>
      <c r="CJ15" s="616"/>
      <c r="CK15" s="616"/>
      <c r="CL15" s="616"/>
      <c r="CM15" s="616"/>
      <c r="CN15" s="616"/>
      <c r="CO15" s="616"/>
      <c r="CP15" s="616"/>
      <c r="CQ15" s="617"/>
      <c r="CR15" s="618">
        <v>3298612</v>
      </c>
      <c r="CS15" s="619"/>
      <c r="CT15" s="619"/>
      <c r="CU15" s="619"/>
      <c r="CV15" s="619"/>
      <c r="CW15" s="619"/>
      <c r="CX15" s="619"/>
      <c r="CY15" s="620"/>
      <c r="CZ15" s="656">
        <v>14.1</v>
      </c>
      <c r="DA15" s="656"/>
      <c r="DB15" s="656"/>
      <c r="DC15" s="656"/>
      <c r="DD15" s="624">
        <v>1085379</v>
      </c>
      <c r="DE15" s="619"/>
      <c r="DF15" s="619"/>
      <c r="DG15" s="619"/>
      <c r="DH15" s="619"/>
      <c r="DI15" s="619"/>
      <c r="DJ15" s="619"/>
      <c r="DK15" s="619"/>
      <c r="DL15" s="619"/>
      <c r="DM15" s="619"/>
      <c r="DN15" s="619"/>
      <c r="DO15" s="619"/>
      <c r="DP15" s="620"/>
      <c r="DQ15" s="624">
        <v>1999535</v>
      </c>
      <c r="DR15" s="619"/>
      <c r="DS15" s="619"/>
      <c r="DT15" s="619"/>
      <c r="DU15" s="619"/>
      <c r="DV15" s="619"/>
      <c r="DW15" s="619"/>
      <c r="DX15" s="619"/>
      <c r="DY15" s="619"/>
      <c r="DZ15" s="619"/>
      <c r="EA15" s="619"/>
      <c r="EB15" s="619"/>
      <c r="EC15" s="655"/>
    </row>
    <row r="16" spans="2:143" ht="11.25" customHeight="1" x14ac:dyDescent="0.15">
      <c r="B16" s="615" t="s">
        <v>250</v>
      </c>
      <c r="C16" s="616"/>
      <c r="D16" s="616"/>
      <c r="E16" s="616"/>
      <c r="F16" s="616"/>
      <c r="G16" s="616"/>
      <c r="H16" s="616"/>
      <c r="I16" s="616"/>
      <c r="J16" s="616"/>
      <c r="K16" s="616"/>
      <c r="L16" s="616"/>
      <c r="M16" s="616"/>
      <c r="N16" s="616"/>
      <c r="O16" s="616"/>
      <c r="P16" s="616"/>
      <c r="Q16" s="617"/>
      <c r="R16" s="618">
        <v>26019</v>
      </c>
      <c r="S16" s="619"/>
      <c r="T16" s="619"/>
      <c r="U16" s="619"/>
      <c r="V16" s="619"/>
      <c r="W16" s="619"/>
      <c r="X16" s="619"/>
      <c r="Y16" s="620"/>
      <c r="Z16" s="656">
        <v>0.1</v>
      </c>
      <c r="AA16" s="656"/>
      <c r="AB16" s="656"/>
      <c r="AC16" s="656"/>
      <c r="AD16" s="657">
        <v>26019</v>
      </c>
      <c r="AE16" s="657"/>
      <c r="AF16" s="657"/>
      <c r="AG16" s="657"/>
      <c r="AH16" s="657"/>
      <c r="AI16" s="657"/>
      <c r="AJ16" s="657"/>
      <c r="AK16" s="657"/>
      <c r="AL16" s="621">
        <v>0.2</v>
      </c>
      <c r="AM16" s="622"/>
      <c r="AN16" s="622"/>
      <c r="AO16" s="658"/>
      <c r="AP16" s="615" t="s">
        <v>251</v>
      </c>
      <c r="AQ16" s="616"/>
      <c r="AR16" s="616"/>
      <c r="AS16" s="616"/>
      <c r="AT16" s="616"/>
      <c r="AU16" s="616"/>
      <c r="AV16" s="616"/>
      <c r="AW16" s="616"/>
      <c r="AX16" s="616"/>
      <c r="AY16" s="616"/>
      <c r="AZ16" s="616"/>
      <c r="BA16" s="616"/>
      <c r="BB16" s="616"/>
      <c r="BC16" s="616"/>
      <c r="BD16" s="616"/>
      <c r="BE16" s="616"/>
      <c r="BF16" s="617"/>
      <c r="BG16" s="618" t="s">
        <v>122</v>
      </c>
      <c r="BH16" s="619"/>
      <c r="BI16" s="619"/>
      <c r="BJ16" s="619"/>
      <c r="BK16" s="619"/>
      <c r="BL16" s="619"/>
      <c r="BM16" s="619"/>
      <c r="BN16" s="620"/>
      <c r="BO16" s="656" t="s">
        <v>122</v>
      </c>
      <c r="BP16" s="656"/>
      <c r="BQ16" s="656"/>
      <c r="BR16" s="656"/>
      <c r="BS16" s="657" t="s">
        <v>122</v>
      </c>
      <c r="BT16" s="657"/>
      <c r="BU16" s="657"/>
      <c r="BV16" s="657"/>
      <c r="BW16" s="657"/>
      <c r="BX16" s="657"/>
      <c r="BY16" s="657"/>
      <c r="BZ16" s="657"/>
      <c r="CA16" s="657"/>
      <c r="CB16" s="697"/>
      <c r="CD16" s="615" t="s">
        <v>252</v>
      </c>
      <c r="CE16" s="616"/>
      <c r="CF16" s="616"/>
      <c r="CG16" s="616"/>
      <c r="CH16" s="616"/>
      <c r="CI16" s="616"/>
      <c r="CJ16" s="616"/>
      <c r="CK16" s="616"/>
      <c r="CL16" s="616"/>
      <c r="CM16" s="616"/>
      <c r="CN16" s="616"/>
      <c r="CO16" s="616"/>
      <c r="CP16" s="616"/>
      <c r="CQ16" s="617"/>
      <c r="CR16" s="618">
        <v>23509</v>
      </c>
      <c r="CS16" s="619"/>
      <c r="CT16" s="619"/>
      <c r="CU16" s="619"/>
      <c r="CV16" s="619"/>
      <c r="CW16" s="619"/>
      <c r="CX16" s="619"/>
      <c r="CY16" s="620"/>
      <c r="CZ16" s="656">
        <v>0.1</v>
      </c>
      <c r="DA16" s="656"/>
      <c r="DB16" s="656"/>
      <c r="DC16" s="656"/>
      <c r="DD16" s="624" t="s">
        <v>122</v>
      </c>
      <c r="DE16" s="619"/>
      <c r="DF16" s="619"/>
      <c r="DG16" s="619"/>
      <c r="DH16" s="619"/>
      <c r="DI16" s="619"/>
      <c r="DJ16" s="619"/>
      <c r="DK16" s="619"/>
      <c r="DL16" s="619"/>
      <c r="DM16" s="619"/>
      <c r="DN16" s="619"/>
      <c r="DO16" s="619"/>
      <c r="DP16" s="620"/>
      <c r="DQ16" s="624">
        <v>504</v>
      </c>
      <c r="DR16" s="619"/>
      <c r="DS16" s="619"/>
      <c r="DT16" s="619"/>
      <c r="DU16" s="619"/>
      <c r="DV16" s="619"/>
      <c r="DW16" s="619"/>
      <c r="DX16" s="619"/>
      <c r="DY16" s="619"/>
      <c r="DZ16" s="619"/>
      <c r="EA16" s="619"/>
      <c r="EB16" s="619"/>
      <c r="EC16" s="655"/>
    </row>
    <row r="17" spans="2:133" ht="11.25" customHeight="1" x14ac:dyDescent="0.15">
      <c r="B17" s="615" t="s">
        <v>253</v>
      </c>
      <c r="C17" s="616"/>
      <c r="D17" s="616"/>
      <c r="E17" s="616"/>
      <c r="F17" s="616"/>
      <c r="G17" s="616"/>
      <c r="H17" s="616"/>
      <c r="I17" s="616"/>
      <c r="J17" s="616"/>
      <c r="K17" s="616"/>
      <c r="L17" s="616"/>
      <c r="M17" s="616"/>
      <c r="N17" s="616"/>
      <c r="O17" s="616"/>
      <c r="P17" s="616"/>
      <c r="Q17" s="617"/>
      <c r="R17" s="618">
        <v>73907</v>
      </c>
      <c r="S17" s="619"/>
      <c r="T17" s="619"/>
      <c r="U17" s="619"/>
      <c r="V17" s="619"/>
      <c r="W17" s="619"/>
      <c r="X17" s="619"/>
      <c r="Y17" s="620"/>
      <c r="Z17" s="656">
        <v>0.3</v>
      </c>
      <c r="AA17" s="656"/>
      <c r="AB17" s="656"/>
      <c r="AC17" s="656"/>
      <c r="AD17" s="657">
        <v>73907</v>
      </c>
      <c r="AE17" s="657"/>
      <c r="AF17" s="657"/>
      <c r="AG17" s="657"/>
      <c r="AH17" s="657"/>
      <c r="AI17" s="657"/>
      <c r="AJ17" s="657"/>
      <c r="AK17" s="657"/>
      <c r="AL17" s="621">
        <v>0.6</v>
      </c>
      <c r="AM17" s="622"/>
      <c r="AN17" s="622"/>
      <c r="AO17" s="658"/>
      <c r="AP17" s="615" t="s">
        <v>254</v>
      </c>
      <c r="AQ17" s="616"/>
      <c r="AR17" s="616"/>
      <c r="AS17" s="616"/>
      <c r="AT17" s="616"/>
      <c r="AU17" s="616"/>
      <c r="AV17" s="616"/>
      <c r="AW17" s="616"/>
      <c r="AX17" s="616"/>
      <c r="AY17" s="616"/>
      <c r="AZ17" s="616"/>
      <c r="BA17" s="616"/>
      <c r="BB17" s="616"/>
      <c r="BC17" s="616"/>
      <c r="BD17" s="616"/>
      <c r="BE17" s="616"/>
      <c r="BF17" s="617"/>
      <c r="BG17" s="618" t="s">
        <v>122</v>
      </c>
      <c r="BH17" s="619"/>
      <c r="BI17" s="619"/>
      <c r="BJ17" s="619"/>
      <c r="BK17" s="619"/>
      <c r="BL17" s="619"/>
      <c r="BM17" s="619"/>
      <c r="BN17" s="620"/>
      <c r="BO17" s="656" t="s">
        <v>122</v>
      </c>
      <c r="BP17" s="656"/>
      <c r="BQ17" s="656"/>
      <c r="BR17" s="656"/>
      <c r="BS17" s="657" t="s">
        <v>122</v>
      </c>
      <c r="BT17" s="657"/>
      <c r="BU17" s="657"/>
      <c r="BV17" s="657"/>
      <c r="BW17" s="657"/>
      <c r="BX17" s="657"/>
      <c r="BY17" s="657"/>
      <c r="BZ17" s="657"/>
      <c r="CA17" s="657"/>
      <c r="CB17" s="697"/>
      <c r="CD17" s="615" t="s">
        <v>255</v>
      </c>
      <c r="CE17" s="616"/>
      <c r="CF17" s="616"/>
      <c r="CG17" s="616"/>
      <c r="CH17" s="616"/>
      <c r="CI17" s="616"/>
      <c r="CJ17" s="616"/>
      <c r="CK17" s="616"/>
      <c r="CL17" s="616"/>
      <c r="CM17" s="616"/>
      <c r="CN17" s="616"/>
      <c r="CO17" s="616"/>
      <c r="CP17" s="616"/>
      <c r="CQ17" s="617"/>
      <c r="CR17" s="618">
        <v>1767788</v>
      </c>
      <c r="CS17" s="619"/>
      <c r="CT17" s="619"/>
      <c r="CU17" s="619"/>
      <c r="CV17" s="619"/>
      <c r="CW17" s="619"/>
      <c r="CX17" s="619"/>
      <c r="CY17" s="620"/>
      <c r="CZ17" s="656">
        <v>7.6</v>
      </c>
      <c r="DA17" s="656"/>
      <c r="DB17" s="656"/>
      <c r="DC17" s="656"/>
      <c r="DD17" s="624" t="s">
        <v>122</v>
      </c>
      <c r="DE17" s="619"/>
      <c r="DF17" s="619"/>
      <c r="DG17" s="619"/>
      <c r="DH17" s="619"/>
      <c r="DI17" s="619"/>
      <c r="DJ17" s="619"/>
      <c r="DK17" s="619"/>
      <c r="DL17" s="619"/>
      <c r="DM17" s="619"/>
      <c r="DN17" s="619"/>
      <c r="DO17" s="619"/>
      <c r="DP17" s="620"/>
      <c r="DQ17" s="624">
        <v>1762443</v>
      </c>
      <c r="DR17" s="619"/>
      <c r="DS17" s="619"/>
      <c r="DT17" s="619"/>
      <c r="DU17" s="619"/>
      <c r="DV17" s="619"/>
      <c r="DW17" s="619"/>
      <c r="DX17" s="619"/>
      <c r="DY17" s="619"/>
      <c r="DZ17" s="619"/>
      <c r="EA17" s="619"/>
      <c r="EB17" s="619"/>
      <c r="EC17" s="655"/>
    </row>
    <row r="18" spans="2:133" ht="11.25" customHeight="1" x14ac:dyDescent="0.15">
      <c r="B18" s="615" t="s">
        <v>256</v>
      </c>
      <c r="C18" s="616"/>
      <c r="D18" s="616"/>
      <c r="E18" s="616"/>
      <c r="F18" s="616"/>
      <c r="G18" s="616"/>
      <c r="H18" s="616"/>
      <c r="I18" s="616"/>
      <c r="J18" s="616"/>
      <c r="K18" s="616"/>
      <c r="L18" s="616"/>
      <c r="M18" s="616"/>
      <c r="N18" s="616"/>
      <c r="O18" s="616"/>
      <c r="P18" s="616"/>
      <c r="Q18" s="617"/>
      <c r="R18" s="618">
        <v>56788</v>
      </c>
      <c r="S18" s="619"/>
      <c r="T18" s="619"/>
      <c r="U18" s="619"/>
      <c r="V18" s="619"/>
      <c r="W18" s="619"/>
      <c r="X18" s="619"/>
      <c r="Y18" s="620"/>
      <c r="Z18" s="656">
        <v>0.2</v>
      </c>
      <c r="AA18" s="656"/>
      <c r="AB18" s="656"/>
      <c r="AC18" s="656"/>
      <c r="AD18" s="657">
        <v>56788</v>
      </c>
      <c r="AE18" s="657"/>
      <c r="AF18" s="657"/>
      <c r="AG18" s="657"/>
      <c r="AH18" s="657"/>
      <c r="AI18" s="657"/>
      <c r="AJ18" s="657"/>
      <c r="AK18" s="657"/>
      <c r="AL18" s="621">
        <v>0.5</v>
      </c>
      <c r="AM18" s="622"/>
      <c r="AN18" s="622"/>
      <c r="AO18" s="658"/>
      <c r="AP18" s="615" t="s">
        <v>257</v>
      </c>
      <c r="AQ18" s="616"/>
      <c r="AR18" s="616"/>
      <c r="AS18" s="616"/>
      <c r="AT18" s="616"/>
      <c r="AU18" s="616"/>
      <c r="AV18" s="616"/>
      <c r="AW18" s="616"/>
      <c r="AX18" s="616"/>
      <c r="AY18" s="616"/>
      <c r="AZ18" s="616"/>
      <c r="BA18" s="616"/>
      <c r="BB18" s="616"/>
      <c r="BC18" s="616"/>
      <c r="BD18" s="616"/>
      <c r="BE18" s="616"/>
      <c r="BF18" s="617"/>
      <c r="BG18" s="618" t="s">
        <v>122</v>
      </c>
      <c r="BH18" s="619"/>
      <c r="BI18" s="619"/>
      <c r="BJ18" s="619"/>
      <c r="BK18" s="619"/>
      <c r="BL18" s="619"/>
      <c r="BM18" s="619"/>
      <c r="BN18" s="620"/>
      <c r="BO18" s="656" t="s">
        <v>122</v>
      </c>
      <c r="BP18" s="656"/>
      <c r="BQ18" s="656"/>
      <c r="BR18" s="656"/>
      <c r="BS18" s="657" t="s">
        <v>122</v>
      </c>
      <c r="BT18" s="657"/>
      <c r="BU18" s="657"/>
      <c r="BV18" s="657"/>
      <c r="BW18" s="657"/>
      <c r="BX18" s="657"/>
      <c r="BY18" s="657"/>
      <c r="BZ18" s="657"/>
      <c r="CA18" s="657"/>
      <c r="CB18" s="697"/>
      <c r="CD18" s="615" t="s">
        <v>258</v>
      </c>
      <c r="CE18" s="616"/>
      <c r="CF18" s="616"/>
      <c r="CG18" s="616"/>
      <c r="CH18" s="616"/>
      <c r="CI18" s="616"/>
      <c r="CJ18" s="616"/>
      <c r="CK18" s="616"/>
      <c r="CL18" s="616"/>
      <c r="CM18" s="616"/>
      <c r="CN18" s="616"/>
      <c r="CO18" s="616"/>
      <c r="CP18" s="616"/>
      <c r="CQ18" s="617"/>
      <c r="CR18" s="618" t="s">
        <v>122</v>
      </c>
      <c r="CS18" s="619"/>
      <c r="CT18" s="619"/>
      <c r="CU18" s="619"/>
      <c r="CV18" s="619"/>
      <c r="CW18" s="619"/>
      <c r="CX18" s="619"/>
      <c r="CY18" s="620"/>
      <c r="CZ18" s="656" t="s">
        <v>122</v>
      </c>
      <c r="DA18" s="656"/>
      <c r="DB18" s="656"/>
      <c r="DC18" s="656"/>
      <c r="DD18" s="624" t="s">
        <v>122</v>
      </c>
      <c r="DE18" s="619"/>
      <c r="DF18" s="619"/>
      <c r="DG18" s="619"/>
      <c r="DH18" s="619"/>
      <c r="DI18" s="619"/>
      <c r="DJ18" s="619"/>
      <c r="DK18" s="619"/>
      <c r="DL18" s="619"/>
      <c r="DM18" s="619"/>
      <c r="DN18" s="619"/>
      <c r="DO18" s="619"/>
      <c r="DP18" s="620"/>
      <c r="DQ18" s="624" t="s">
        <v>122</v>
      </c>
      <c r="DR18" s="619"/>
      <c r="DS18" s="619"/>
      <c r="DT18" s="619"/>
      <c r="DU18" s="619"/>
      <c r="DV18" s="619"/>
      <c r="DW18" s="619"/>
      <c r="DX18" s="619"/>
      <c r="DY18" s="619"/>
      <c r="DZ18" s="619"/>
      <c r="EA18" s="619"/>
      <c r="EB18" s="619"/>
      <c r="EC18" s="655"/>
    </row>
    <row r="19" spans="2:133" ht="11.25" customHeight="1" x14ac:dyDescent="0.15">
      <c r="B19" s="615" t="s">
        <v>259</v>
      </c>
      <c r="C19" s="616"/>
      <c r="D19" s="616"/>
      <c r="E19" s="616"/>
      <c r="F19" s="616"/>
      <c r="G19" s="616"/>
      <c r="H19" s="616"/>
      <c r="I19" s="616"/>
      <c r="J19" s="616"/>
      <c r="K19" s="616"/>
      <c r="L19" s="616"/>
      <c r="M19" s="616"/>
      <c r="N19" s="616"/>
      <c r="O19" s="616"/>
      <c r="P19" s="616"/>
      <c r="Q19" s="617"/>
      <c r="R19" s="618">
        <v>36441</v>
      </c>
      <c r="S19" s="619"/>
      <c r="T19" s="619"/>
      <c r="U19" s="619"/>
      <c r="V19" s="619"/>
      <c r="W19" s="619"/>
      <c r="X19" s="619"/>
      <c r="Y19" s="620"/>
      <c r="Z19" s="656">
        <v>0.2</v>
      </c>
      <c r="AA19" s="656"/>
      <c r="AB19" s="656"/>
      <c r="AC19" s="656"/>
      <c r="AD19" s="657">
        <v>36441</v>
      </c>
      <c r="AE19" s="657"/>
      <c r="AF19" s="657"/>
      <c r="AG19" s="657"/>
      <c r="AH19" s="657"/>
      <c r="AI19" s="657"/>
      <c r="AJ19" s="657"/>
      <c r="AK19" s="657"/>
      <c r="AL19" s="621">
        <v>0.3</v>
      </c>
      <c r="AM19" s="622"/>
      <c r="AN19" s="622"/>
      <c r="AO19" s="658"/>
      <c r="AP19" s="615" t="s">
        <v>260</v>
      </c>
      <c r="AQ19" s="616"/>
      <c r="AR19" s="616"/>
      <c r="AS19" s="616"/>
      <c r="AT19" s="616"/>
      <c r="AU19" s="616"/>
      <c r="AV19" s="616"/>
      <c r="AW19" s="616"/>
      <c r="AX19" s="616"/>
      <c r="AY19" s="616"/>
      <c r="AZ19" s="616"/>
      <c r="BA19" s="616"/>
      <c r="BB19" s="616"/>
      <c r="BC19" s="616"/>
      <c r="BD19" s="616"/>
      <c r="BE19" s="616"/>
      <c r="BF19" s="617"/>
      <c r="BG19" s="618">
        <v>26756</v>
      </c>
      <c r="BH19" s="619"/>
      <c r="BI19" s="619"/>
      <c r="BJ19" s="619"/>
      <c r="BK19" s="619"/>
      <c r="BL19" s="619"/>
      <c r="BM19" s="619"/>
      <c r="BN19" s="620"/>
      <c r="BO19" s="656">
        <v>0.5</v>
      </c>
      <c r="BP19" s="656"/>
      <c r="BQ19" s="656"/>
      <c r="BR19" s="656"/>
      <c r="BS19" s="657" t="s">
        <v>122</v>
      </c>
      <c r="BT19" s="657"/>
      <c r="BU19" s="657"/>
      <c r="BV19" s="657"/>
      <c r="BW19" s="657"/>
      <c r="BX19" s="657"/>
      <c r="BY19" s="657"/>
      <c r="BZ19" s="657"/>
      <c r="CA19" s="657"/>
      <c r="CB19" s="697"/>
      <c r="CD19" s="615" t="s">
        <v>261</v>
      </c>
      <c r="CE19" s="616"/>
      <c r="CF19" s="616"/>
      <c r="CG19" s="616"/>
      <c r="CH19" s="616"/>
      <c r="CI19" s="616"/>
      <c r="CJ19" s="616"/>
      <c r="CK19" s="616"/>
      <c r="CL19" s="616"/>
      <c r="CM19" s="616"/>
      <c r="CN19" s="616"/>
      <c r="CO19" s="616"/>
      <c r="CP19" s="616"/>
      <c r="CQ19" s="617"/>
      <c r="CR19" s="618" t="s">
        <v>122</v>
      </c>
      <c r="CS19" s="619"/>
      <c r="CT19" s="619"/>
      <c r="CU19" s="619"/>
      <c r="CV19" s="619"/>
      <c r="CW19" s="619"/>
      <c r="CX19" s="619"/>
      <c r="CY19" s="620"/>
      <c r="CZ19" s="656" t="s">
        <v>122</v>
      </c>
      <c r="DA19" s="656"/>
      <c r="DB19" s="656"/>
      <c r="DC19" s="656"/>
      <c r="DD19" s="624" t="s">
        <v>122</v>
      </c>
      <c r="DE19" s="619"/>
      <c r="DF19" s="619"/>
      <c r="DG19" s="619"/>
      <c r="DH19" s="619"/>
      <c r="DI19" s="619"/>
      <c r="DJ19" s="619"/>
      <c r="DK19" s="619"/>
      <c r="DL19" s="619"/>
      <c r="DM19" s="619"/>
      <c r="DN19" s="619"/>
      <c r="DO19" s="619"/>
      <c r="DP19" s="620"/>
      <c r="DQ19" s="624" t="s">
        <v>122</v>
      </c>
      <c r="DR19" s="619"/>
      <c r="DS19" s="619"/>
      <c r="DT19" s="619"/>
      <c r="DU19" s="619"/>
      <c r="DV19" s="619"/>
      <c r="DW19" s="619"/>
      <c r="DX19" s="619"/>
      <c r="DY19" s="619"/>
      <c r="DZ19" s="619"/>
      <c r="EA19" s="619"/>
      <c r="EB19" s="619"/>
      <c r="EC19" s="655"/>
    </row>
    <row r="20" spans="2:133" ht="11.25" customHeight="1" x14ac:dyDescent="0.15">
      <c r="B20" s="685" t="s">
        <v>262</v>
      </c>
      <c r="C20" s="686"/>
      <c r="D20" s="686"/>
      <c r="E20" s="686"/>
      <c r="F20" s="686"/>
      <c r="G20" s="686"/>
      <c r="H20" s="686"/>
      <c r="I20" s="686"/>
      <c r="J20" s="686"/>
      <c r="K20" s="686"/>
      <c r="L20" s="686"/>
      <c r="M20" s="686"/>
      <c r="N20" s="686"/>
      <c r="O20" s="686"/>
      <c r="P20" s="686"/>
      <c r="Q20" s="687"/>
      <c r="R20" s="618">
        <v>20347</v>
      </c>
      <c r="S20" s="619"/>
      <c r="T20" s="619"/>
      <c r="U20" s="619"/>
      <c r="V20" s="619"/>
      <c r="W20" s="619"/>
      <c r="X20" s="619"/>
      <c r="Y20" s="620"/>
      <c r="Z20" s="656">
        <v>0.1</v>
      </c>
      <c r="AA20" s="656"/>
      <c r="AB20" s="656"/>
      <c r="AC20" s="656"/>
      <c r="AD20" s="657">
        <v>20347</v>
      </c>
      <c r="AE20" s="657"/>
      <c r="AF20" s="657"/>
      <c r="AG20" s="657"/>
      <c r="AH20" s="657"/>
      <c r="AI20" s="657"/>
      <c r="AJ20" s="657"/>
      <c r="AK20" s="657"/>
      <c r="AL20" s="621">
        <v>0.2</v>
      </c>
      <c r="AM20" s="622"/>
      <c r="AN20" s="622"/>
      <c r="AO20" s="658"/>
      <c r="AP20" s="615" t="s">
        <v>263</v>
      </c>
      <c r="AQ20" s="616"/>
      <c r="AR20" s="616"/>
      <c r="AS20" s="616"/>
      <c r="AT20" s="616"/>
      <c r="AU20" s="616"/>
      <c r="AV20" s="616"/>
      <c r="AW20" s="616"/>
      <c r="AX20" s="616"/>
      <c r="AY20" s="616"/>
      <c r="AZ20" s="616"/>
      <c r="BA20" s="616"/>
      <c r="BB20" s="616"/>
      <c r="BC20" s="616"/>
      <c r="BD20" s="616"/>
      <c r="BE20" s="616"/>
      <c r="BF20" s="617"/>
      <c r="BG20" s="618">
        <v>26756</v>
      </c>
      <c r="BH20" s="619"/>
      <c r="BI20" s="619"/>
      <c r="BJ20" s="619"/>
      <c r="BK20" s="619"/>
      <c r="BL20" s="619"/>
      <c r="BM20" s="619"/>
      <c r="BN20" s="620"/>
      <c r="BO20" s="656">
        <v>0.5</v>
      </c>
      <c r="BP20" s="656"/>
      <c r="BQ20" s="656"/>
      <c r="BR20" s="656"/>
      <c r="BS20" s="657" t="s">
        <v>122</v>
      </c>
      <c r="BT20" s="657"/>
      <c r="BU20" s="657"/>
      <c r="BV20" s="657"/>
      <c r="BW20" s="657"/>
      <c r="BX20" s="657"/>
      <c r="BY20" s="657"/>
      <c r="BZ20" s="657"/>
      <c r="CA20" s="657"/>
      <c r="CB20" s="697"/>
      <c r="CD20" s="615" t="s">
        <v>264</v>
      </c>
      <c r="CE20" s="616"/>
      <c r="CF20" s="616"/>
      <c r="CG20" s="616"/>
      <c r="CH20" s="616"/>
      <c r="CI20" s="616"/>
      <c r="CJ20" s="616"/>
      <c r="CK20" s="616"/>
      <c r="CL20" s="616"/>
      <c r="CM20" s="616"/>
      <c r="CN20" s="616"/>
      <c r="CO20" s="616"/>
      <c r="CP20" s="616"/>
      <c r="CQ20" s="617"/>
      <c r="CR20" s="618">
        <v>23392683</v>
      </c>
      <c r="CS20" s="619"/>
      <c r="CT20" s="619"/>
      <c r="CU20" s="619"/>
      <c r="CV20" s="619"/>
      <c r="CW20" s="619"/>
      <c r="CX20" s="619"/>
      <c r="CY20" s="620"/>
      <c r="CZ20" s="656">
        <v>100</v>
      </c>
      <c r="DA20" s="656"/>
      <c r="DB20" s="656"/>
      <c r="DC20" s="656"/>
      <c r="DD20" s="624">
        <v>7176688</v>
      </c>
      <c r="DE20" s="619"/>
      <c r="DF20" s="619"/>
      <c r="DG20" s="619"/>
      <c r="DH20" s="619"/>
      <c r="DI20" s="619"/>
      <c r="DJ20" s="619"/>
      <c r="DK20" s="619"/>
      <c r="DL20" s="619"/>
      <c r="DM20" s="619"/>
      <c r="DN20" s="619"/>
      <c r="DO20" s="619"/>
      <c r="DP20" s="620"/>
      <c r="DQ20" s="624">
        <v>13168856</v>
      </c>
      <c r="DR20" s="619"/>
      <c r="DS20" s="619"/>
      <c r="DT20" s="619"/>
      <c r="DU20" s="619"/>
      <c r="DV20" s="619"/>
      <c r="DW20" s="619"/>
      <c r="DX20" s="619"/>
      <c r="DY20" s="619"/>
      <c r="DZ20" s="619"/>
      <c r="EA20" s="619"/>
      <c r="EB20" s="619"/>
      <c r="EC20" s="655"/>
    </row>
    <row r="21" spans="2:133" ht="11.25" customHeight="1" x14ac:dyDescent="0.15">
      <c r="B21" s="615" t="s">
        <v>265</v>
      </c>
      <c r="C21" s="616"/>
      <c r="D21" s="616"/>
      <c r="E21" s="616"/>
      <c r="F21" s="616"/>
      <c r="G21" s="616"/>
      <c r="H21" s="616"/>
      <c r="I21" s="616"/>
      <c r="J21" s="616"/>
      <c r="K21" s="616"/>
      <c r="L21" s="616"/>
      <c r="M21" s="616"/>
      <c r="N21" s="616"/>
      <c r="O21" s="616"/>
      <c r="P21" s="616"/>
      <c r="Q21" s="617"/>
      <c r="R21" s="618">
        <v>4944367</v>
      </c>
      <c r="S21" s="619"/>
      <c r="T21" s="619"/>
      <c r="U21" s="619"/>
      <c r="V21" s="619"/>
      <c r="W21" s="619"/>
      <c r="X21" s="619"/>
      <c r="Y21" s="620"/>
      <c r="Z21" s="656">
        <v>20.5</v>
      </c>
      <c r="AA21" s="656"/>
      <c r="AB21" s="656"/>
      <c r="AC21" s="656"/>
      <c r="AD21" s="657">
        <v>4610588</v>
      </c>
      <c r="AE21" s="657"/>
      <c r="AF21" s="657"/>
      <c r="AG21" s="657"/>
      <c r="AH21" s="657"/>
      <c r="AI21" s="657"/>
      <c r="AJ21" s="657"/>
      <c r="AK21" s="657"/>
      <c r="AL21" s="621">
        <v>40.299999999999997</v>
      </c>
      <c r="AM21" s="622"/>
      <c r="AN21" s="622"/>
      <c r="AO21" s="658"/>
      <c r="AP21" s="615" t="s">
        <v>266</v>
      </c>
      <c r="AQ21" s="695"/>
      <c r="AR21" s="695"/>
      <c r="AS21" s="695"/>
      <c r="AT21" s="695"/>
      <c r="AU21" s="695"/>
      <c r="AV21" s="695"/>
      <c r="AW21" s="695"/>
      <c r="AX21" s="695"/>
      <c r="AY21" s="695"/>
      <c r="AZ21" s="695"/>
      <c r="BA21" s="695"/>
      <c r="BB21" s="695"/>
      <c r="BC21" s="695"/>
      <c r="BD21" s="695"/>
      <c r="BE21" s="695"/>
      <c r="BF21" s="696"/>
      <c r="BG21" s="618">
        <v>26756</v>
      </c>
      <c r="BH21" s="619"/>
      <c r="BI21" s="619"/>
      <c r="BJ21" s="619"/>
      <c r="BK21" s="619"/>
      <c r="BL21" s="619"/>
      <c r="BM21" s="619"/>
      <c r="BN21" s="620"/>
      <c r="BO21" s="656">
        <v>0.5</v>
      </c>
      <c r="BP21" s="656"/>
      <c r="BQ21" s="656"/>
      <c r="BR21" s="656"/>
      <c r="BS21" s="657" t="s">
        <v>122</v>
      </c>
      <c r="BT21" s="657"/>
      <c r="BU21" s="657"/>
      <c r="BV21" s="657"/>
      <c r="BW21" s="657"/>
      <c r="BX21" s="657"/>
      <c r="BY21" s="657"/>
      <c r="BZ21" s="657"/>
      <c r="CA21" s="657"/>
      <c r="CB21" s="697"/>
      <c r="CD21" s="599"/>
      <c r="CE21" s="600"/>
      <c r="CF21" s="600"/>
      <c r="CG21" s="600"/>
      <c r="CH21" s="600"/>
      <c r="CI21" s="600"/>
      <c r="CJ21" s="600"/>
      <c r="CK21" s="600"/>
      <c r="CL21" s="600"/>
      <c r="CM21" s="600"/>
      <c r="CN21" s="600"/>
      <c r="CO21" s="600"/>
      <c r="CP21" s="600"/>
      <c r="CQ21" s="601"/>
      <c r="CR21" s="703"/>
      <c r="CS21" s="704"/>
      <c r="CT21" s="704"/>
      <c r="CU21" s="704"/>
      <c r="CV21" s="704"/>
      <c r="CW21" s="704"/>
      <c r="CX21" s="704"/>
      <c r="CY21" s="705"/>
      <c r="CZ21" s="706"/>
      <c r="DA21" s="706"/>
      <c r="DB21" s="706"/>
      <c r="DC21" s="706"/>
      <c r="DD21" s="707"/>
      <c r="DE21" s="704"/>
      <c r="DF21" s="704"/>
      <c r="DG21" s="704"/>
      <c r="DH21" s="704"/>
      <c r="DI21" s="704"/>
      <c r="DJ21" s="704"/>
      <c r="DK21" s="704"/>
      <c r="DL21" s="704"/>
      <c r="DM21" s="704"/>
      <c r="DN21" s="704"/>
      <c r="DO21" s="704"/>
      <c r="DP21" s="705"/>
      <c r="DQ21" s="707"/>
      <c r="DR21" s="704"/>
      <c r="DS21" s="704"/>
      <c r="DT21" s="704"/>
      <c r="DU21" s="704"/>
      <c r="DV21" s="704"/>
      <c r="DW21" s="704"/>
      <c r="DX21" s="704"/>
      <c r="DY21" s="704"/>
      <c r="DZ21" s="704"/>
      <c r="EA21" s="704"/>
      <c r="EB21" s="704"/>
      <c r="EC21" s="711"/>
    </row>
    <row r="22" spans="2:133" ht="11.25" customHeight="1" x14ac:dyDescent="0.15">
      <c r="B22" s="615" t="s">
        <v>267</v>
      </c>
      <c r="C22" s="616"/>
      <c r="D22" s="616"/>
      <c r="E22" s="616"/>
      <c r="F22" s="616"/>
      <c r="G22" s="616"/>
      <c r="H22" s="616"/>
      <c r="I22" s="616"/>
      <c r="J22" s="616"/>
      <c r="K22" s="616"/>
      <c r="L22" s="616"/>
      <c r="M22" s="616"/>
      <c r="N22" s="616"/>
      <c r="O22" s="616"/>
      <c r="P22" s="616"/>
      <c r="Q22" s="617"/>
      <c r="R22" s="618">
        <v>4610588</v>
      </c>
      <c r="S22" s="619"/>
      <c r="T22" s="619"/>
      <c r="U22" s="619"/>
      <c r="V22" s="619"/>
      <c r="W22" s="619"/>
      <c r="X22" s="619"/>
      <c r="Y22" s="620"/>
      <c r="Z22" s="656">
        <v>19.100000000000001</v>
      </c>
      <c r="AA22" s="656"/>
      <c r="AB22" s="656"/>
      <c r="AC22" s="656"/>
      <c r="AD22" s="657">
        <v>4610588</v>
      </c>
      <c r="AE22" s="657"/>
      <c r="AF22" s="657"/>
      <c r="AG22" s="657"/>
      <c r="AH22" s="657"/>
      <c r="AI22" s="657"/>
      <c r="AJ22" s="657"/>
      <c r="AK22" s="657"/>
      <c r="AL22" s="621">
        <v>40.299999999999997</v>
      </c>
      <c r="AM22" s="622"/>
      <c r="AN22" s="622"/>
      <c r="AO22" s="658"/>
      <c r="AP22" s="615" t="s">
        <v>268</v>
      </c>
      <c r="AQ22" s="695"/>
      <c r="AR22" s="695"/>
      <c r="AS22" s="695"/>
      <c r="AT22" s="695"/>
      <c r="AU22" s="695"/>
      <c r="AV22" s="695"/>
      <c r="AW22" s="695"/>
      <c r="AX22" s="695"/>
      <c r="AY22" s="695"/>
      <c r="AZ22" s="695"/>
      <c r="BA22" s="695"/>
      <c r="BB22" s="695"/>
      <c r="BC22" s="695"/>
      <c r="BD22" s="695"/>
      <c r="BE22" s="695"/>
      <c r="BF22" s="696"/>
      <c r="BG22" s="618" t="s">
        <v>122</v>
      </c>
      <c r="BH22" s="619"/>
      <c r="BI22" s="619"/>
      <c r="BJ22" s="619"/>
      <c r="BK22" s="619"/>
      <c r="BL22" s="619"/>
      <c r="BM22" s="619"/>
      <c r="BN22" s="620"/>
      <c r="BO22" s="656" t="s">
        <v>122</v>
      </c>
      <c r="BP22" s="656"/>
      <c r="BQ22" s="656"/>
      <c r="BR22" s="656"/>
      <c r="BS22" s="657" t="s">
        <v>122</v>
      </c>
      <c r="BT22" s="657"/>
      <c r="BU22" s="657"/>
      <c r="BV22" s="657"/>
      <c r="BW22" s="657"/>
      <c r="BX22" s="657"/>
      <c r="BY22" s="657"/>
      <c r="BZ22" s="657"/>
      <c r="CA22" s="657"/>
      <c r="CB22" s="697"/>
      <c r="CD22" s="670" t="s">
        <v>269</v>
      </c>
      <c r="CE22" s="671"/>
      <c r="CF22" s="671"/>
      <c r="CG22" s="671"/>
      <c r="CH22" s="671"/>
      <c r="CI22" s="671"/>
      <c r="CJ22" s="671"/>
      <c r="CK22" s="671"/>
      <c r="CL22" s="671"/>
      <c r="CM22" s="671"/>
      <c r="CN22" s="671"/>
      <c r="CO22" s="671"/>
      <c r="CP22" s="671"/>
      <c r="CQ22" s="671"/>
      <c r="CR22" s="671"/>
      <c r="CS22" s="671"/>
      <c r="CT22" s="671"/>
      <c r="CU22" s="671"/>
      <c r="CV22" s="671"/>
      <c r="CW22" s="671"/>
      <c r="CX22" s="671"/>
      <c r="CY22" s="671"/>
      <c r="CZ22" s="671"/>
      <c r="DA22" s="671"/>
      <c r="DB22" s="671"/>
      <c r="DC22" s="671"/>
      <c r="DD22" s="671"/>
      <c r="DE22" s="671"/>
      <c r="DF22" s="671"/>
      <c r="DG22" s="671"/>
      <c r="DH22" s="671"/>
      <c r="DI22" s="671"/>
      <c r="DJ22" s="671"/>
      <c r="DK22" s="671"/>
      <c r="DL22" s="671"/>
      <c r="DM22" s="671"/>
      <c r="DN22" s="671"/>
      <c r="DO22" s="671"/>
      <c r="DP22" s="671"/>
      <c r="DQ22" s="671"/>
      <c r="DR22" s="671"/>
      <c r="DS22" s="671"/>
      <c r="DT22" s="671"/>
      <c r="DU22" s="671"/>
      <c r="DV22" s="671"/>
      <c r="DW22" s="671"/>
      <c r="DX22" s="671"/>
      <c r="DY22" s="671"/>
      <c r="DZ22" s="671"/>
      <c r="EA22" s="671"/>
      <c r="EB22" s="671"/>
      <c r="EC22" s="672"/>
    </row>
    <row r="23" spans="2:133" ht="11.25" customHeight="1" x14ac:dyDescent="0.15">
      <c r="B23" s="615" t="s">
        <v>270</v>
      </c>
      <c r="C23" s="616"/>
      <c r="D23" s="616"/>
      <c r="E23" s="616"/>
      <c r="F23" s="616"/>
      <c r="G23" s="616"/>
      <c r="H23" s="616"/>
      <c r="I23" s="616"/>
      <c r="J23" s="616"/>
      <c r="K23" s="616"/>
      <c r="L23" s="616"/>
      <c r="M23" s="616"/>
      <c r="N23" s="616"/>
      <c r="O23" s="616"/>
      <c r="P23" s="616"/>
      <c r="Q23" s="617"/>
      <c r="R23" s="618">
        <v>333779</v>
      </c>
      <c r="S23" s="619"/>
      <c r="T23" s="619"/>
      <c r="U23" s="619"/>
      <c r="V23" s="619"/>
      <c r="W23" s="619"/>
      <c r="X23" s="619"/>
      <c r="Y23" s="620"/>
      <c r="Z23" s="656">
        <v>1.4</v>
      </c>
      <c r="AA23" s="656"/>
      <c r="AB23" s="656"/>
      <c r="AC23" s="656"/>
      <c r="AD23" s="657" t="s">
        <v>122</v>
      </c>
      <c r="AE23" s="657"/>
      <c r="AF23" s="657"/>
      <c r="AG23" s="657"/>
      <c r="AH23" s="657"/>
      <c r="AI23" s="657"/>
      <c r="AJ23" s="657"/>
      <c r="AK23" s="657"/>
      <c r="AL23" s="621" t="s">
        <v>122</v>
      </c>
      <c r="AM23" s="622"/>
      <c r="AN23" s="622"/>
      <c r="AO23" s="658"/>
      <c r="AP23" s="615" t="s">
        <v>271</v>
      </c>
      <c r="AQ23" s="695"/>
      <c r="AR23" s="695"/>
      <c r="AS23" s="695"/>
      <c r="AT23" s="695"/>
      <c r="AU23" s="695"/>
      <c r="AV23" s="695"/>
      <c r="AW23" s="695"/>
      <c r="AX23" s="695"/>
      <c r="AY23" s="695"/>
      <c r="AZ23" s="695"/>
      <c r="BA23" s="695"/>
      <c r="BB23" s="695"/>
      <c r="BC23" s="695"/>
      <c r="BD23" s="695"/>
      <c r="BE23" s="695"/>
      <c r="BF23" s="696"/>
      <c r="BG23" s="618" t="s">
        <v>122</v>
      </c>
      <c r="BH23" s="619"/>
      <c r="BI23" s="619"/>
      <c r="BJ23" s="619"/>
      <c r="BK23" s="619"/>
      <c r="BL23" s="619"/>
      <c r="BM23" s="619"/>
      <c r="BN23" s="620"/>
      <c r="BO23" s="656" t="s">
        <v>122</v>
      </c>
      <c r="BP23" s="656"/>
      <c r="BQ23" s="656"/>
      <c r="BR23" s="656"/>
      <c r="BS23" s="657" t="s">
        <v>122</v>
      </c>
      <c r="BT23" s="657"/>
      <c r="BU23" s="657"/>
      <c r="BV23" s="657"/>
      <c r="BW23" s="657"/>
      <c r="BX23" s="657"/>
      <c r="BY23" s="657"/>
      <c r="BZ23" s="657"/>
      <c r="CA23" s="657"/>
      <c r="CB23" s="697"/>
      <c r="CD23" s="670" t="s">
        <v>211</v>
      </c>
      <c r="CE23" s="671"/>
      <c r="CF23" s="671"/>
      <c r="CG23" s="671"/>
      <c r="CH23" s="671"/>
      <c r="CI23" s="671"/>
      <c r="CJ23" s="671"/>
      <c r="CK23" s="671"/>
      <c r="CL23" s="671"/>
      <c r="CM23" s="671"/>
      <c r="CN23" s="671"/>
      <c r="CO23" s="671"/>
      <c r="CP23" s="671"/>
      <c r="CQ23" s="672"/>
      <c r="CR23" s="670" t="s">
        <v>272</v>
      </c>
      <c r="CS23" s="671"/>
      <c r="CT23" s="671"/>
      <c r="CU23" s="671"/>
      <c r="CV23" s="671"/>
      <c r="CW23" s="671"/>
      <c r="CX23" s="671"/>
      <c r="CY23" s="672"/>
      <c r="CZ23" s="670" t="s">
        <v>273</v>
      </c>
      <c r="DA23" s="671"/>
      <c r="DB23" s="671"/>
      <c r="DC23" s="672"/>
      <c r="DD23" s="670" t="s">
        <v>274</v>
      </c>
      <c r="DE23" s="671"/>
      <c r="DF23" s="671"/>
      <c r="DG23" s="671"/>
      <c r="DH23" s="671"/>
      <c r="DI23" s="671"/>
      <c r="DJ23" s="671"/>
      <c r="DK23" s="672"/>
      <c r="DL23" s="708" t="s">
        <v>275</v>
      </c>
      <c r="DM23" s="709"/>
      <c r="DN23" s="709"/>
      <c r="DO23" s="709"/>
      <c r="DP23" s="709"/>
      <c r="DQ23" s="709"/>
      <c r="DR23" s="709"/>
      <c r="DS23" s="709"/>
      <c r="DT23" s="709"/>
      <c r="DU23" s="709"/>
      <c r="DV23" s="710"/>
      <c r="DW23" s="670" t="s">
        <v>276</v>
      </c>
      <c r="DX23" s="671"/>
      <c r="DY23" s="671"/>
      <c r="DZ23" s="671"/>
      <c r="EA23" s="671"/>
      <c r="EB23" s="671"/>
      <c r="EC23" s="672"/>
    </row>
    <row r="24" spans="2:133" ht="11.25" customHeight="1" x14ac:dyDescent="0.15">
      <c r="B24" s="615" t="s">
        <v>277</v>
      </c>
      <c r="C24" s="616"/>
      <c r="D24" s="616"/>
      <c r="E24" s="616"/>
      <c r="F24" s="616"/>
      <c r="G24" s="616"/>
      <c r="H24" s="616"/>
      <c r="I24" s="616"/>
      <c r="J24" s="616"/>
      <c r="K24" s="616"/>
      <c r="L24" s="616"/>
      <c r="M24" s="616"/>
      <c r="N24" s="616"/>
      <c r="O24" s="616"/>
      <c r="P24" s="616"/>
      <c r="Q24" s="617"/>
      <c r="R24" s="618" t="s">
        <v>122</v>
      </c>
      <c r="S24" s="619"/>
      <c r="T24" s="619"/>
      <c r="U24" s="619"/>
      <c r="V24" s="619"/>
      <c r="W24" s="619"/>
      <c r="X24" s="619"/>
      <c r="Y24" s="620"/>
      <c r="Z24" s="656" t="s">
        <v>122</v>
      </c>
      <c r="AA24" s="656"/>
      <c r="AB24" s="656"/>
      <c r="AC24" s="656"/>
      <c r="AD24" s="657" t="s">
        <v>122</v>
      </c>
      <c r="AE24" s="657"/>
      <c r="AF24" s="657"/>
      <c r="AG24" s="657"/>
      <c r="AH24" s="657"/>
      <c r="AI24" s="657"/>
      <c r="AJ24" s="657"/>
      <c r="AK24" s="657"/>
      <c r="AL24" s="621" t="s">
        <v>122</v>
      </c>
      <c r="AM24" s="622"/>
      <c r="AN24" s="622"/>
      <c r="AO24" s="658"/>
      <c r="AP24" s="615" t="s">
        <v>278</v>
      </c>
      <c r="AQ24" s="695"/>
      <c r="AR24" s="695"/>
      <c r="AS24" s="695"/>
      <c r="AT24" s="695"/>
      <c r="AU24" s="695"/>
      <c r="AV24" s="695"/>
      <c r="AW24" s="695"/>
      <c r="AX24" s="695"/>
      <c r="AY24" s="695"/>
      <c r="AZ24" s="695"/>
      <c r="BA24" s="695"/>
      <c r="BB24" s="695"/>
      <c r="BC24" s="695"/>
      <c r="BD24" s="695"/>
      <c r="BE24" s="695"/>
      <c r="BF24" s="696"/>
      <c r="BG24" s="618" t="s">
        <v>122</v>
      </c>
      <c r="BH24" s="619"/>
      <c r="BI24" s="619"/>
      <c r="BJ24" s="619"/>
      <c r="BK24" s="619"/>
      <c r="BL24" s="619"/>
      <c r="BM24" s="619"/>
      <c r="BN24" s="620"/>
      <c r="BO24" s="656" t="s">
        <v>122</v>
      </c>
      <c r="BP24" s="656"/>
      <c r="BQ24" s="656"/>
      <c r="BR24" s="656"/>
      <c r="BS24" s="657" t="s">
        <v>122</v>
      </c>
      <c r="BT24" s="657"/>
      <c r="BU24" s="657"/>
      <c r="BV24" s="657"/>
      <c r="BW24" s="657"/>
      <c r="BX24" s="657"/>
      <c r="BY24" s="657"/>
      <c r="BZ24" s="657"/>
      <c r="CA24" s="657"/>
      <c r="CB24" s="697"/>
      <c r="CD24" s="676" t="s">
        <v>279</v>
      </c>
      <c r="CE24" s="677"/>
      <c r="CF24" s="677"/>
      <c r="CG24" s="677"/>
      <c r="CH24" s="677"/>
      <c r="CI24" s="677"/>
      <c r="CJ24" s="677"/>
      <c r="CK24" s="677"/>
      <c r="CL24" s="677"/>
      <c r="CM24" s="677"/>
      <c r="CN24" s="677"/>
      <c r="CO24" s="677"/>
      <c r="CP24" s="677"/>
      <c r="CQ24" s="678"/>
      <c r="CR24" s="673">
        <v>6979329</v>
      </c>
      <c r="CS24" s="674"/>
      <c r="CT24" s="674"/>
      <c r="CU24" s="674"/>
      <c r="CV24" s="674"/>
      <c r="CW24" s="674"/>
      <c r="CX24" s="674"/>
      <c r="CY24" s="699"/>
      <c r="CZ24" s="700">
        <v>29.8</v>
      </c>
      <c r="DA24" s="682"/>
      <c r="DB24" s="682"/>
      <c r="DC24" s="702"/>
      <c r="DD24" s="698">
        <v>5129059</v>
      </c>
      <c r="DE24" s="674"/>
      <c r="DF24" s="674"/>
      <c r="DG24" s="674"/>
      <c r="DH24" s="674"/>
      <c r="DI24" s="674"/>
      <c r="DJ24" s="674"/>
      <c r="DK24" s="699"/>
      <c r="DL24" s="698">
        <v>4896006</v>
      </c>
      <c r="DM24" s="674"/>
      <c r="DN24" s="674"/>
      <c r="DO24" s="674"/>
      <c r="DP24" s="674"/>
      <c r="DQ24" s="674"/>
      <c r="DR24" s="674"/>
      <c r="DS24" s="674"/>
      <c r="DT24" s="674"/>
      <c r="DU24" s="674"/>
      <c r="DV24" s="699"/>
      <c r="DW24" s="700">
        <v>42.4</v>
      </c>
      <c r="DX24" s="682"/>
      <c r="DY24" s="682"/>
      <c r="DZ24" s="682"/>
      <c r="EA24" s="682"/>
      <c r="EB24" s="682"/>
      <c r="EC24" s="701"/>
    </row>
    <row r="25" spans="2:133" ht="11.25" customHeight="1" x14ac:dyDescent="0.15">
      <c r="B25" s="615" t="s">
        <v>280</v>
      </c>
      <c r="C25" s="616"/>
      <c r="D25" s="616"/>
      <c r="E25" s="616"/>
      <c r="F25" s="616"/>
      <c r="G25" s="616"/>
      <c r="H25" s="616"/>
      <c r="I25" s="616"/>
      <c r="J25" s="616"/>
      <c r="K25" s="616"/>
      <c r="L25" s="616"/>
      <c r="M25" s="616"/>
      <c r="N25" s="616"/>
      <c r="O25" s="616"/>
      <c r="P25" s="616"/>
      <c r="Q25" s="617"/>
      <c r="R25" s="618">
        <v>11702476</v>
      </c>
      <c r="S25" s="619"/>
      <c r="T25" s="619"/>
      <c r="U25" s="619"/>
      <c r="V25" s="619"/>
      <c r="W25" s="619"/>
      <c r="X25" s="619"/>
      <c r="Y25" s="620"/>
      <c r="Z25" s="656">
        <v>48.5</v>
      </c>
      <c r="AA25" s="656"/>
      <c r="AB25" s="656"/>
      <c r="AC25" s="656"/>
      <c r="AD25" s="657">
        <v>11368697</v>
      </c>
      <c r="AE25" s="657"/>
      <c r="AF25" s="657"/>
      <c r="AG25" s="657"/>
      <c r="AH25" s="657"/>
      <c r="AI25" s="657"/>
      <c r="AJ25" s="657"/>
      <c r="AK25" s="657"/>
      <c r="AL25" s="621">
        <v>99.3</v>
      </c>
      <c r="AM25" s="622"/>
      <c r="AN25" s="622"/>
      <c r="AO25" s="658"/>
      <c r="AP25" s="615" t="s">
        <v>281</v>
      </c>
      <c r="AQ25" s="695"/>
      <c r="AR25" s="695"/>
      <c r="AS25" s="695"/>
      <c r="AT25" s="695"/>
      <c r="AU25" s="695"/>
      <c r="AV25" s="695"/>
      <c r="AW25" s="695"/>
      <c r="AX25" s="695"/>
      <c r="AY25" s="695"/>
      <c r="AZ25" s="695"/>
      <c r="BA25" s="695"/>
      <c r="BB25" s="695"/>
      <c r="BC25" s="695"/>
      <c r="BD25" s="695"/>
      <c r="BE25" s="695"/>
      <c r="BF25" s="696"/>
      <c r="BG25" s="618" t="s">
        <v>122</v>
      </c>
      <c r="BH25" s="619"/>
      <c r="BI25" s="619"/>
      <c r="BJ25" s="619"/>
      <c r="BK25" s="619"/>
      <c r="BL25" s="619"/>
      <c r="BM25" s="619"/>
      <c r="BN25" s="620"/>
      <c r="BO25" s="656" t="s">
        <v>122</v>
      </c>
      <c r="BP25" s="656"/>
      <c r="BQ25" s="656"/>
      <c r="BR25" s="656"/>
      <c r="BS25" s="657" t="s">
        <v>122</v>
      </c>
      <c r="BT25" s="657"/>
      <c r="BU25" s="657"/>
      <c r="BV25" s="657"/>
      <c r="BW25" s="657"/>
      <c r="BX25" s="657"/>
      <c r="BY25" s="657"/>
      <c r="BZ25" s="657"/>
      <c r="CA25" s="657"/>
      <c r="CB25" s="697"/>
      <c r="CD25" s="615" t="s">
        <v>282</v>
      </c>
      <c r="CE25" s="616"/>
      <c r="CF25" s="616"/>
      <c r="CG25" s="616"/>
      <c r="CH25" s="616"/>
      <c r="CI25" s="616"/>
      <c r="CJ25" s="616"/>
      <c r="CK25" s="616"/>
      <c r="CL25" s="616"/>
      <c r="CM25" s="616"/>
      <c r="CN25" s="616"/>
      <c r="CO25" s="616"/>
      <c r="CP25" s="616"/>
      <c r="CQ25" s="617"/>
      <c r="CR25" s="618">
        <v>2941739</v>
      </c>
      <c r="CS25" s="631"/>
      <c r="CT25" s="631"/>
      <c r="CU25" s="631"/>
      <c r="CV25" s="631"/>
      <c r="CW25" s="631"/>
      <c r="CX25" s="631"/>
      <c r="CY25" s="632"/>
      <c r="CZ25" s="621">
        <v>12.6</v>
      </c>
      <c r="DA25" s="633"/>
      <c r="DB25" s="633"/>
      <c r="DC25" s="634"/>
      <c r="DD25" s="624">
        <v>2582311</v>
      </c>
      <c r="DE25" s="631"/>
      <c r="DF25" s="631"/>
      <c r="DG25" s="631"/>
      <c r="DH25" s="631"/>
      <c r="DI25" s="631"/>
      <c r="DJ25" s="631"/>
      <c r="DK25" s="632"/>
      <c r="DL25" s="624">
        <v>2567547</v>
      </c>
      <c r="DM25" s="631"/>
      <c r="DN25" s="631"/>
      <c r="DO25" s="631"/>
      <c r="DP25" s="631"/>
      <c r="DQ25" s="631"/>
      <c r="DR25" s="631"/>
      <c r="DS25" s="631"/>
      <c r="DT25" s="631"/>
      <c r="DU25" s="631"/>
      <c r="DV25" s="632"/>
      <c r="DW25" s="621">
        <v>22.2</v>
      </c>
      <c r="DX25" s="633"/>
      <c r="DY25" s="633"/>
      <c r="DZ25" s="633"/>
      <c r="EA25" s="633"/>
      <c r="EB25" s="633"/>
      <c r="EC25" s="645"/>
    </row>
    <row r="26" spans="2:133" ht="11.25" customHeight="1" x14ac:dyDescent="0.15">
      <c r="B26" s="615" t="s">
        <v>283</v>
      </c>
      <c r="C26" s="616"/>
      <c r="D26" s="616"/>
      <c r="E26" s="616"/>
      <c r="F26" s="616"/>
      <c r="G26" s="616"/>
      <c r="H26" s="616"/>
      <c r="I26" s="616"/>
      <c r="J26" s="616"/>
      <c r="K26" s="616"/>
      <c r="L26" s="616"/>
      <c r="M26" s="616"/>
      <c r="N26" s="616"/>
      <c r="O26" s="616"/>
      <c r="P26" s="616"/>
      <c r="Q26" s="617"/>
      <c r="R26" s="618">
        <v>3282</v>
      </c>
      <c r="S26" s="619"/>
      <c r="T26" s="619"/>
      <c r="U26" s="619"/>
      <c r="V26" s="619"/>
      <c r="W26" s="619"/>
      <c r="X26" s="619"/>
      <c r="Y26" s="620"/>
      <c r="Z26" s="656">
        <v>0</v>
      </c>
      <c r="AA26" s="656"/>
      <c r="AB26" s="656"/>
      <c r="AC26" s="656"/>
      <c r="AD26" s="657">
        <v>3282</v>
      </c>
      <c r="AE26" s="657"/>
      <c r="AF26" s="657"/>
      <c r="AG26" s="657"/>
      <c r="AH26" s="657"/>
      <c r="AI26" s="657"/>
      <c r="AJ26" s="657"/>
      <c r="AK26" s="657"/>
      <c r="AL26" s="621">
        <v>0</v>
      </c>
      <c r="AM26" s="622"/>
      <c r="AN26" s="622"/>
      <c r="AO26" s="658"/>
      <c r="AP26" s="615" t="s">
        <v>284</v>
      </c>
      <c r="AQ26" s="695"/>
      <c r="AR26" s="695"/>
      <c r="AS26" s="695"/>
      <c r="AT26" s="695"/>
      <c r="AU26" s="695"/>
      <c r="AV26" s="695"/>
      <c r="AW26" s="695"/>
      <c r="AX26" s="695"/>
      <c r="AY26" s="695"/>
      <c r="AZ26" s="695"/>
      <c r="BA26" s="695"/>
      <c r="BB26" s="695"/>
      <c r="BC26" s="695"/>
      <c r="BD26" s="695"/>
      <c r="BE26" s="695"/>
      <c r="BF26" s="696"/>
      <c r="BG26" s="618" t="s">
        <v>122</v>
      </c>
      <c r="BH26" s="619"/>
      <c r="BI26" s="619"/>
      <c r="BJ26" s="619"/>
      <c r="BK26" s="619"/>
      <c r="BL26" s="619"/>
      <c r="BM26" s="619"/>
      <c r="BN26" s="620"/>
      <c r="BO26" s="656" t="s">
        <v>122</v>
      </c>
      <c r="BP26" s="656"/>
      <c r="BQ26" s="656"/>
      <c r="BR26" s="656"/>
      <c r="BS26" s="657" t="s">
        <v>122</v>
      </c>
      <c r="BT26" s="657"/>
      <c r="BU26" s="657"/>
      <c r="BV26" s="657"/>
      <c r="BW26" s="657"/>
      <c r="BX26" s="657"/>
      <c r="BY26" s="657"/>
      <c r="BZ26" s="657"/>
      <c r="CA26" s="657"/>
      <c r="CB26" s="697"/>
      <c r="CD26" s="615" t="s">
        <v>285</v>
      </c>
      <c r="CE26" s="616"/>
      <c r="CF26" s="616"/>
      <c r="CG26" s="616"/>
      <c r="CH26" s="616"/>
      <c r="CI26" s="616"/>
      <c r="CJ26" s="616"/>
      <c r="CK26" s="616"/>
      <c r="CL26" s="616"/>
      <c r="CM26" s="616"/>
      <c r="CN26" s="616"/>
      <c r="CO26" s="616"/>
      <c r="CP26" s="616"/>
      <c r="CQ26" s="617"/>
      <c r="CR26" s="618">
        <v>1375394</v>
      </c>
      <c r="CS26" s="619"/>
      <c r="CT26" s="619"/>
      <c r="CU26" s="619"/>
      <c r="CV26" s="619"/>
      <c r="CW26" s="619"/>
      <c r="CX26" s="619"/>
      <c r="CY26" s="620"/>
      <c r="CZ26" s="621">
        <v>5.9</v>
      </c>
      <c r="DA26" s="633"/>
      <c r="DB26" s="633"/>
      <c r="DC26" s="634"/>
      <c r="DD26" s="624">
        <v>1247009</v>
      </c>
      <c r="DE26" s="619"/>
      <c r="DF26" s="619"/>
      <c r="DG26" s="619"/>
      <c r="DH26" s="619"/>
      <c r="DI26" s="619"/>
      <c r="DJ26" s="619"/>
      <c r="DK26" s="620"/>
      <c r="DL26" s="624" t="s">
        <v>122</v>
      </c>
      <c r="DM26" s="619"/>
      <c r="DN26" s="619"/>
      <c r="DO26" s="619"/>
      <c r="DP26" s="619"/>
      <c r="DQ26" s="619"/>
      <c r="DR26" s="619"/>
      <c r="DS26" s="619"/>
      <c r="DT26" s="619"/>
      <c r="DU26" s="619"/>
      <c r="DV26" s="620"/>
      <c r="DW26" s="621" t="s">
        <v>122</v>
      </c>
      <c r="DX26" s="633"/>
      <c r="DY26" s="633"/>
      <c r="DZ26" s="633"/>
      <c r="EA26" s="633"/>
      <c r="EB26" s="633"/>
      <c r="EC26" s="645"/>
    </row>
    <row r="27" spans="2:133" ht="11.25" customHeight="1" x14ac:dyDescent="0.15">
      <c r="B27" s="615" t="s">
        <v>286</v>
      </c>
      <c r="C27" s="616"/>
      <c r="D27" s="616"/>
      <c r="E27" s="616"/>
      <c r="F27" s="616"/>
      <c r="G27" s="616"/>
      <c r="H27" s="616"/>
      <c r="I27" s="616"/>
      <c r="J27" s="616"/>
      <c r="K27" s="616"/>
      <c r="L27" s="616"/>
      <c r="M27" s="616"/>
      <c r="N27" s="616"/>
      <c r="O27" s="616"/>
      <c r="P27" s="616"/>
      <c r="Q27" s="617"/>
      <c r="R27" s="618">
        <v>11242</v>
      </c>
      <c r="S27" s="619"/>
      <c r="T27" s="619"/>
      <c r="U27" s="619"/>
      <c r="V27" s="619"/>
      <c r="W27" s="619"/>
      <c r="X27" s="619"/>
      <c r="Y27" s="620"/>
      <c r="Z27" s="656">
        <v>0</v>
      </c>
      <c r="AA27" s="656"/>
      <c r="AB27" s="656"/>
      <c r="AC27" s="656"/>
      <c r="AD27" s="657" t="s">
        <v>122</v>
      </c>
      <c r="AE27" s="657"/>
      <c r="AF27" s="657"/>
      <c r="AG27" s="657"/>
      <c r="AH27" s="657"/>
      <c r="AI27" s="657"/>
      <c r="AJ27" s="657"/>
      <c r="AK27" s="657"/>
      <c r="AL27" s="621" t="s">
        <v>122</v>
      </c>
      <c r="AM27" s="622"/>
      <c r="AN27" s="622"/>
      <c r="AO27" s="658"/>
      <c r="AP27" s="615" t="s">
        <v>287</v>
      </c>
      <c r="AQ27" s="616"/>
      <c r="AR27" s="616"/>
      <c r="AS27" s="616"/>
      <c r="AT27" s="616"/>
      <c r="AU27" s="616"/>
      <c r="AV27" s="616"/>
      <c r="AW27" s="616"/>
      <c r="AX27" s="616"/>
      <c r="AY27" s="616"/>
      <c r="AZ27" s="616"/>
      <c r="BA27" s="616"/>
      <c r="BB27" s="616"/>
      <c r="BC27" s="616"/>
      <c r="BD27" s="616"/>
      <c r="BE27" s="616"/>
      <c r="BF27" s="617"/>
      <c r="BG27" s="618">
        <v>5450941</v>
      </c>
      <c r="BH27" s="619"/>
      <c r="BI27" s="619"/>
      <c r="BJ27" s="619"/>
      <c r="BK27" s="619"/>
      <c r="BL27" s="619"/>
      <c r="BM27" s="619"/>
      <c r="BN27" s="620"/>
      <c r="BO27" s="656">
        <v>100</v>
      </c>
      <c r="BP27" s="656"/>
      <c r="BQ27" s="656"/>
      <c r="BR27" s="656"/>
      <c r="BS27" s="657" t="s">
        <v>122</v>
      </c>
      <c r="BT27" s="657"/>
      <c r="BU27" s="657"/>
      <c r="BV27" s="657"/>
      <c r="BW27" s="657"/>
      <c r="BX27" s="657"/>
      <c r="BY27" s="657"/>
      <c r="BZ27" s="657"/>
      <c r="CA27" s="657"/>
      <c r="CB27" s="697"/>
      <c r="CD27" s="615" t="s">
        <v>288</v>
      </c>
      <c r="CE27" s="616"/>
      <c r="CF27" s="616"/>
      <c r="CG27" s="616"/>
      <c r="CH27" s="616"/>
      <c r="CI27" s="616"/>
      <c r="CJ27" s="616"/>
      <c r="CK27" s="616"/>
      <c r="CL27" s="616"/>
      <c r="CM27" s="616"/>
      <c r="CN27" s="616"/>
      <c r="CO27" s="616"/>
      <c r="CP27" s="616"/>
      <c r="CQ27" s="617"/>
      <c r="CR27" s="618">
        <v>2269802</v>
      </c>
      <c r="CS27" s="631"/>
      <c r="CT27" s="631"/>
      <c r="CU27" s="631"/>
      <c r="CV27" s="631"/>
      <c r="CW27" s="631"/>
      <c r="CX27" s="631"/>
      <c r="CY27" s="632"/>
      <c r="CZ27" s="621">
        <v>9.6999999999999993</v>
      </c>
      <c r="DA27" s="633"/>
      <c r="DB27" s="633"/>
      <c r="DC27" s="634"/>
      <c r="DD27" s="624">
        <v>784305</v>
      </c>
      <c r="DE27" s="631"/>
      <c r="DF27" s="631"/>
      <c r="DG27" s="631"/>
      <c r="DH27" s="631"/>
      <c r="DI27" s="631"/>
      <c r="DJ27" s="631"/>
      <c r="DK27" s="632"/>
      <c r="DL27" s="624">
        <v>566016</v>
      </c>
      <c r="DM27" s="631"/>
      <c r="DN27" s="631"/>
      <c r="DO27" s="631"/>
      <c r="DP27" s="631"/>
      <c r="DQ27" s="631"/>
      <c r="DR27" s="631"/>
      <c r="DS27" s="631"/>
      <c r="DT27" s="631"/>
      <c r="DU27" s="631"/>
      <c r="DV27" s="632"/>
      <c r="DW27" s="621">
        <v>4.9000000000000004</v>
      </c>
      <c r="DX27" s="633"/>
      <c r="DY27" s="633"/>
      <c r="DZ27" s="633"/>
      <c r="EA27" s="633"/>
      <c r="EB27" s="633"/>
      <c r="EC27" s="645"/>
    </row>
    <row r="28" spans="2:133" ht="11.25" customHeight="1" x14ac:dyDescent="0.15">
      <c r="B28" s="615" t="s">
        <v>289</v>
      </c>
      <c r="C28" s="616"/>
      <c r="D28" s="616"/>
      <c r="E28" s="616"/>
      <c r="F28" s="616"/>
      <c r="G28" s="616"/>
      <c r="H28" s="616"/>
      <c r="I28" s="616"/>
      <c r="J28" s="616"/>
      <c r="K28" s="616"/>
      <c r="L28" s="616"/>
      <c r="M28" s="616"/>
      <c r="N28" s="616"/>
      <c r="O28" s="616"/>
      <c r="P28" s="616"/>
      <c r="Q28" s="617"/>
      <c r="R28" s="618">
        <v>110196</v>
      </c>
      <c r="S28" s="619"/>
      <c r="T28" s="619"/>
      <c r="U28" s="619"/>
      <c r="V28" s="619"/>
      <c r="W28" s="619"/>
      <c r="X28" s="619"/>
      <c r="Y28" s="620"/>
      <c r="Z28" s="656">
        <v>0.5</v>
      </c>
      <c r="AA28" s="656"/>
      <c r="AB28" s="656"/>
      <c r="AC28" s="656"/>
      <c r="AD28" s="657">
        <v>23712</v>
      </c>
      <c r="AE28" s="657"/>
      <c r="AF28" s="657"/>
      <c r="AG28" s="657"/>
      <c r="AH28" s="657"/>
      <c r="AI28" s="657"/>
      <c r="AJ28" s="657"/>
      <c r="AK28" s="657"/>
      <c r="AL28" s="621">
        <v>0.2</v>
      </c>
      <c r="AM28" s="622"/>
      <c r="AN28" s="622"/>
      <c r="AO28" s="658"/>
      <c r="AP28" s="615"/>
      <c r="AQ28" s="616"/>
      <c r="AR28" s="616"/>
      <c r="AS28" s="616"/>
      <c r="AT28" s="616"/>
      <c r="AU28" s="616"/>
      <c r="AV28" s="616"/>
      <c r="AW28" s="616"/>
      <c r="AX28" s="616"/>
      <c r="AY28" s="616"/>
      <c r="AZ28" s="616"/>
      <c r="BA28" s="616"/>
      <c r="BB28" s="616"/>
      <c r="BC28" s="616"/>
      <c r="BD28" s="616"/>
      <c r="BE28" s="616"/>
      <c r="BF28" s="617"/>
      <c r="BG28" s="618"/>
      <c r="BH28" s="619"/>
      <c r="BI28" s="619"/>
      <c r="BJ28" s="619"/>
      <c r="BK28" s="619"/>
      <c r="BL28" s="619"/>
      <c r="BM28" s="619"/>
      <c r="BN28" s="620"/>
      <c r="BO28" s="656"/>
      <c r="BP28" s="656"/>
      <c r="BQ28" s="656"/>
      <c r="BR28" s="656"/>
      <c r="BS28" s="624"/>
      <c r="BT28" s="619"/>
      <c r="BU28" s="619"/>
      <c r="BV28" s="619"/>
      <c r="BW28" s="619"/>
      <c r="BX28" s="619"/>
      <c r="BY28" s="619"/>
      <c r="BZ28" s="619"/>
      <c r="CA28" s="619"/>
      <c r="CB28" s="655"/>
      <c r="CD28" s="615" t="s">
        <v>290</v>
      </c>
      <c r="CE28" s="616"/>
      <c r="CF28" s="616"/>
      <c r="CG28" s="616"/>
      <c r="CH28" s="616"/>
      <c r="CI28" s="616"/>
      <c r="CJ28" s="616"/>
      <c r="CK28" s="616"/>
      <c r="CL28" s="616"/>
      <c r="CM28" s="616"/>
      <c r="CN28" s="616"/>
      <c r="CO28" s="616"/>
      <c r="CP28" s="616"/>
      <c r="CQ28" s="617"/>
      <c r="CR28" s="618">
        <v>1767788</v>
      </c>
      <c r="CS28" s="619"/>
      <c r="CT28" s="619"/>
      <c r="CU28" s="619"/>
      <c r="CV28" s="619"/>
      <c r="CW28" s="619"/>
      <c r="CX28" s="619"/>
      <c r="CY28" s="620"/>
      <c r="CZ28" s="621">
        <v>7.6</v>
      </c>
      <c r="DA28" s="633"/>
      <c r="DB28" s="633"/>
      <c r="DC28" s="634"/>
      <c r="DD28" s="624">
        <v>1762443</v>
      </c>
      <c r="DE28" s="619"/>
      <c r="DF28" s="619"/>
      <c r="DG28" s="619"/>
      <c r="DH28" s="619"/>
      <c r="DI28" s="619"/>
      <c r="DJ28" s="619"/>
      <c r="DK28" s="620"/>
      <c r="DL28" s="624">
        <v>1762443</v>
      </c>
      <c r="DM28" s="619"/>
      <c r="DN28" s="619"/>
      <c r="DO28" s="619"/>
      <c r="DP28" s="619"/>
      <c r="DQ28" s="619"/>
      <c r="DR28" s="619"/>
      <c r="DS28" s="619"/>
      <c r="DT28" s="619"/>
      <c r="DU28" s="619"/>
      <c r="DV28" s="620"/>
      <c r="DW28" s="621">
        <v>15.3</v>
      </c>
      <c r="DX28" s="633"/>
      <c r="DY28" s="633"/>
      <c r="DZ28" s="633"/>
      <c r="EA28" s="633"/>
      <c r="EB28" s="633"/>
      <c r="EC28" s="645"/>
    </row>
    <row r="29" spans="2:133" ht="11.25" customHeight="1" x14ac:dyDescent="0.15">
      <c r="B29" s="615" t="s">
        <v>291</v>
      </c>
      <c r="C29" s="616"/>
      <c r="D29" s="616"/>
      <c r="E29" s="616"/>
      <c r="F29" s="616"/>
      <c r="G29" s="616"/>
      <c r="H29" s="616"/>
      <c r="I29" s="616"/>
      <c r="J29" s="616"/>
      <c r="K29" s="616"/>
      <c r="L29" s="616"/>
      <c r="M29" s="616"/>
      <c r="N29" s="616"/>
      <c r="O29" s="616"/>
      <c r="P29" s="616"/>
      <c r="Q29" s="617"/>
      <c r="R29" s="618">
        <v>73145</v>
      </c>
      <c r="S29" s="619"/>
      <c r="T29" s="619"/>
      <c r="U29" s="619"/>
      <c r="V29" s="619"/>
      <c r="W29" s="619"/>
      <c r="X29" s="619"/>
      <c r="Y29" s="620"/>
      <c r="Z29" s="656">
        <v>0.3</v>
      </c>
      <c r="AA29" s="656"/>
      <c r="AB29" s="656"/>
      <c r="AC29" s="656"/>
      <c r="AD29" s="657" t="s">
        <v>122</v>
      </c>
      <c r="AE29" s="657"/>
      <c r="AF29" s="657"/>
      <c r="AG29" s="657"/>
      <c r="AH29" s="657"/>
      <c r="AI29" s="657"/>
      <c r="AJ29" s="657"/>
      <c r="AK29" s="657"/>
      <c r="AL29" s="621" t="s">
        <v>122</v>
      </c>
      <c r="AM29" s="622"/>
      <c r="AN29" s="622"/>
      <c r="AO29" s="658"/>
      <c r="AP29" s="599"/>
      <c r="AQ29" s="600"/>
      <c r="AR29" s="600"/>
      <c r="AS29" s="600"/>
      <c r="AT29" s="600"/>
      <c r="AU29" s="600"/>
      <c r="AV29" s="600"/>
      <c r="AW29" s="600"/>
      <c r="AX29" s="600"/>
      <c r="AY29" s="600"/>
      <c r="AZ29" s="600"/>
      <c r="BA29" s="600"/>
      <c r="BB29" s="600"/>
      <c r="BC29" s="600"/>
      <c r="BD29" s="600"/>
      <c r="BE29" s="600"/>
      <c r="BF29" s="601"/>
      <c r="BG29" s="618"/>
      <c r="BH29" s="619"/>
      <c r="BI29" s="619"/>
      <c r="BJ29" s="619"/>
      <c r="BK29" s="619"/>
      <c r="BL29" s="619"/>
      <c r="BM29" s="619"/>
      <c r="BN29" s="620"/>
      <c r="BO29" s="656"/>
      <c r="BP29" s="656"/>
      <c r="BQ29" s="656"/>
      <c r="BR29" s="656"/>
      <c r="BS29" s="657"/>
      <c r="BT29" s="657"/>
      <c r="BU29" s="657"/>
      <c r="BV29" s="657"/>
      <c r="BW29" s="657"/>
      <c r="BX29" s="657"/>
      <c r="BY29" s="657"/>
      <c r="BZ29" s="657"/>
      <c r="CA29" s="657"/>
      <c r="CB29" s="697"/>
      <c r="CD29" s="637" t="s">
        <v>292</v>
      </c>
      <c r="CE29" s="638"/>
      <c r="CF29" s="615" t="s">
        <v>66</v>
      </c>
      <c r="CG29" s="616"/>
      <c r="CH29" s="616"/>
      <c r="CI29" s="616"/>
      <c r="CJ29" s="616"/>
      <c r="CK29" s="616"/>
      <c r="CL29" s="616"/>
      <c r="CM29" s="616"/>
      <c r="CN29" s="616"/>
      <c r="CO29" s="616"/>
      <c r="CP29" s="616"/>
      <c r="CQ29" s="617"/>
      <c r="CR29" s="618">
        <v>1767172</v>
      </c>
      <c r="CS29" s="631"/>
      <c r="CT29" s="631"/>
      <c r="CU29" s="631"/>
      <c r="CV29" s="631"/>
      <c r="CW29" s="631"/>
      <c r="CX29" s="631"/>
      <c r="CY29" s="632"/>
      <c r="CZ29" s="621">
        <v>7.6</v>
      </c>
      <c r="DA29" s="633"/>
      <c r="DB29" s="633"/>
      <c r="DC29" s="634"/>
      <c r="DD29" s="624">
        <v>1761827</v>
      </c>
      <c r="DE29" s="631"/>
      <c r="DF29" s="631"/>
      <c r="DG29" s="631"/>
      <c r="DH29" s="631"/>
      <c r="DI29" s="631"/>
      <c r="DJ29" s="631"/>
      <c r="DK29" s="632"/>
      <c r="DL29" s="624">
        <v>1761827</v>
      </c>
      <c r="DM29" s="631"/>
      <c r="DN29" s="631"/>
      <c r="DO29" s="631"/>
      <c r="DP29" s="631"/>
      <c r="DQ29" s="631"/>
      <c r="DR29" s="631"/>
      <c r="DS29" s="631"/>
      <c r="DT29" s="631"/>
      <c r="DU29" s="631"/>
      <c r="DV29" s="632"/>
      <c r="DW29" s="621">
        <v>15.3</v>
      </c>
      <c r="DX29" s="633"/>
      <c r="DY29" s="633"/>
      <c r="DZ29" s="633"/>
      <c r="EA29" s="633"/>
      <c r="EB29" s="633"/>
      <c r="EC29" s="645"/>
    </row>
    <row r="30" spans="2:133" ht="11.25" customHeight="1" x14ac:dyDescent="0.15">
      <c r="B30" s="615" t="s">
        <v>293</v>
      </c>
      <c r="C30" s="616"/>
      <c r="D30" s="616"/>
      <c r="E30" s="616"/>
      <c r="F30" s="616"/>
      <c r="G30" s="616"/>
      <c r="H30" s="616"/>
      <c r="I30" s="616"/>
      <c r="J30" s="616"/>
      <c r="K30" s="616"/>
      <c r="L30" s="616"/>
      <c r="M30" s="616"/>
      <c r="N30" s="616"/>
      <c r="O30" s="616"/>
      <c r="P30" s="616"/>
      <c r="Q30" s="617"/>
      <c r="R30" s="618">
        <v>2428751</v>
      </c>
      <c r="S30" s="619"/>
      <c r="T30" s="619"/>
      <c r="U30" s="619"/>
      <c r="V30" s="619"/>
      <c r="W30" s="619"/>
      <c r="X30" s="619"/>
      <c r="Y30" s="620"/>
      <c r="Z30" s="656">
        <v>10.1</v>
      </c>
      <c r="AA30" s="656"/>
      <c r="AB30" s="656"/>
      <c r="AC30" s="656"/>
      <c r="AD30" s="657" t="s">
        <v>122</v>
      </c>
      <c r="AE30" s="657"/>
      <c r="AF30" s="657"/>
      <c r="AG30" s="657"/>
      <c r="AH30" s="657"/>
      <c r="AI30" s="657"/>
      <c r="AJ30" s="657"/>
      <c r="AK30" s="657"/>
      <c r="AL30" s="621" t="s">
        <v>122</v>
      </c>
      <c r="AM30" s="622"/>
      <c r="AN30" s="622"/>
      <c r="AO30" s="658"/>
      <c r="AP30" s="670" t="s">
        <v>211</v>
      </c>
      <c r="AQ30" s="671"/>
      <c r="AR30" s="671"/>
      <c r="AS30" s="671"/>
      <c r="AT30" s="671"/>
      <c r="AU30" s="671"/>
      <c r="AV30" s="671"/>
      <c r="AW30" s="671"/>
      <c r="AX30" s="671"/>
      <c r="AY30" s="671"/>
      <c r="AZ30" s="671"/>
      <c r="BA30" s="671"/>
      <c r="BB30" s="671"/>
      <c r="BC30" s="671"/>
      <c r="BD30" s="671"/>
      <c r="BE30" s="671"/>
      <c r="BF30" s="672"/>
      <c r="BG30" s="670" t="s">
        <v>294</v>
      </c>
      <c r="BH30" s="693"/>
      <c r="BI30" s="693"/>
      <c r="BJ30" s="693"/>
      <c r="BK30" s="693"/>
      <c r="BL30" s="693"/>
      <c r="BM30" s="693"/>
      <c r="BN30" s="693"/>
      <c r="BO30" s="693"/>
      <c r="BP30" s="693"/>
      <c r="BQ30" s="694"/>
      <c r="BR30" s="670" t="s">
        <v>295</v>
      </c>
      <c r="BS30" s="693"/>
      <c r="BT30" s="693"/>
      <c r="BU30" s="693"/>
      <c r="BV30" s="693"/>
      <c r="BW30" s="693"/>
      <c r="BX30" s="693"/>
      <c r="BY30" s="693"/>
      <c r="BZ30" s="693"/>
      <c r="CA30" s="693"/>
      <c r="CB30" s="694"/>
      <c r="CD30" s="639"/>
      <c r="CE30" s="640"/>
      <c r="CF30" s="615" t="s">
        <v>296</v>
      </c>
      <c r="CG30" s="616"/>
      <c r="CH30" s="616"/>
      <c r="CI30" s="616"/>
      <c r="CJ30" s="616"/>
      <c r="CK30" s="616"/>
      <c r="CL30" s="616"/>
      <c r="CM30" s="616"/>
      <c r="CN30" s="616"/>
      <c r="CO30" s="616"/>
      <c r="CP30" s="616"/>
      <c r="CQ30" s="617"/>
      <c r="CR30" s="618">
        <v>1686869</v>
      </c>
      <c r="CS30" s="619"/>
      <c r="CT30" s="619"/>
      <c r="CU30" s="619"/>
      <c r="CV30" s="619"/>
      <c r="CW30" s="619"/>
      <c r="CX30" s="619"/>
      <c r="CY30" s="620"/>
      <c r="CZ30" s="621">
        <v>7.2</v>
      </c>
      <c r="DA30" s="633"/>
      <c r="DB30" s="633"/>
      <c r="DC30" s="634"/>
      <c r="DD30" s="624">
        <v>1681871</v>
      </c>
      <c r="DE30" s="619"/>
      <c r="DF30" s="619"/>
      <c r="DG30" s="619"/>
      <c r="DH30" s="619"/>
      <c r="DI30" s="619"/>
      <c r="DJ30" s="619"/>
      <c r="DK30" s="620"/>
      <c r="DL30" s="624">
        <v>1681871</v>
      </c>
      <c r="DM30" s="619"/>
      <c r="DN30" s="619"/>
      <c r="DO30" s="619"/>
      <c r="DP30" s="619"/>
      <c r="DQ30" s="619"/>
      <c r="DR30" s="619"/>
      <c r="DS30" s="619"/>
      <c r="DT30" s="619"/>
      <c r="DU30" s="619"/>
      <c r="DV30" s="620"/>
      <c r="DW30" s="621">
        <v>14.6</v>
      </c>
      <c r="DX30" s="633"/>
      <c r="DY30" s="633"/>
      <c r="DZ30" s="633"/>
      <c r="EA30" s="633"/>
      <c r="EB30" s="633"/>
      <c r="EC30" s="645"/>
    </row>
    <row r="31" spans="2:133" ht="11.25" customHeight="1" x14ac:dyDescent="0.15">
      <c r="B31" s="685" t="s">
        <v>297</v>
      </c>
      <c r="C31" s="686"/>
      <c r="D31" s="686"/>
      <c r="E31" s="686"/>
      <c r="F31" s="686"/>
      <c r="G31" s="686"/>
      <c r="H31" s="686"/>
      <c r="I31" s="686"/>
      <c r="J31" s="686"/>
      <c r="K31" s="686"/>
      <c r="L31" s="686"/>
      <c r="M31" s="686"/>
      <c r="N31" s="686"/>
      <c r="O31" s="686"/>
      <c r="P31" s="686"/>
      <c r="Q31" s="687"/>
      <c r="R31" s="618" t="s">
        <v>122</v>
      </c>
      <c r="S31" s="619"/>
      <c r="T31" s="619"/>
      <c r="U31" s="619"/>
      <c r="V31" s="619"/>
      <c r="W31" s="619"/>
      <c r="X31" s="619"/>
      <c r="Y31" s="620"/>
      <c r="Z31" s="656" t="s">
        <v>122</v>
      </c>
      <c r="AA31" s="656"/>
      <c r="AB31" s="656"/>
      <c r="AC31" s="656"/>
      <c r="AD31" s="657" t="s">
        <v>122</v>
      </c>
      <c r="AE31" s="657"/>
      <c r="AF31" s="657"/>
      <c r="AG31" s="657"/>
      <c r="AH31" s="657"/>
      <c r="AI31" s="657"/>
      <c r="AJ31" s="657"/>
      <c r="AK31" s="657"/>
      <c r="AL31" s="621" t="s">
        <v>122</v>
      </c>
      <c r="AM31" s="622"/>
      <c r="AN31" s="622"/>
      <c r="AO31" s="658"/>
      <c r="AP31" s="688" t="s">
        <v>298</v>
      </c>
      <c r="AQ31" s="689"/>
      <c r="AR31" s="689"/>
      <c r="AS31" s="689"/>
      <c r="AT31" s="690" t="s">
        <v>299</v>
      </c>
      <c r="AU31" s="215"/>
      <c r="AV31" s="215"/>
      <c r="AW31" s="215"/>
      <c r="AX31" s="676" t="s">
        <v>177</v>
      </c>
      <c r="AY31" s="677"/>
      <c r="AZ31" s="677"/>
      <c r="BA31" s="677"/>
      <c r="BB31" s="677"/>
      <c r="BC31" s="677"/>
      <c r="BD31" s="677"/>
      <c r="BE31" s="677"/>
      <c r="BF31" s="678"/>
      <c r="BG31" s="680">
        <v>99.3</v>
      </c>
      <c r="BH31" s="681"/>
      <c r="BI31" s="681"/>
      <c r="BJ31" s="681"/>
      <c r="BK31" s="681"/>
      <c r="BL31" s="681"/>
      <c r="BM31" s="682">
        <v>98.1</v>
      </c>
      <c r="BN31" s="681"/>
      <c r="BO31" s="681"/>
      <c r="BP31" s="681"/>
      <c r="BQ31" s="683"/>
      <c r="BR31" s="680">
        <v>99.4</v>
      </c>
      <c r="BS31" s="681"/>
      <c r="BT31" s="681"/>
      <c r="BU31" s="681"/>
      <c r="BV31" s="681"/>
      <c r="BW31" s="681"/>
      <c r="BX31" s="682">
        <v>98.1</v>
      </c>
      <c r="BY31" s="681"/>
      <c r="BZ31" s="681"/>
      <c r="CA31" s="681"/>
      <c r="CB31" s="683"/>
      <c r="CD31" s="639"/>
      <c r="CE31" s="640"/>
      <c r="CF31" s="615" t="s">
        <v>300</v>
      </c>
      <c r="CG31" s="616"/>
      <c r="CH31" s="616"/>
      <c r="CI31" s="616"/>
      <c r="CJ31" s="616"/>
      <c r="CK31" s="616"/>
      <c r="CL31" s="616"/>
      <c r="CM31" s="616"/>
      <c r="CN31" s="616"/>
      <c r="CO31" s="616"/>
      <c r="CP31" s="616"/>
      <c r="CQ31" s="617"/>
      <c r="CR31" s="618">
        <v>80303</v>
      </c>
      <c r="CS31" s="631"/>
      <c r="CT31" s="631"/>
      <c r="CU31" s="631"/>
      <c r="CV31" s="631"/>
      <c r="CW31" s="631"/>
      <c r="CX31" s="631"/>
      <c r="CY31" s="632"/>
      <c r="CZ31" s="621">
        <v>0.3</v>
      </c>
      <c r="DA31" s="633"/>
      <c r="DB31" s="633"/>
      <c r="DC31" s="634"/>
      <c r="DD31" s="624">
        <v>79956</v>
      </c>
      <c r="DE31" s="631"/>
      <c r="DF31" s="631"/>
      <c r="DG31" s="631"/>
      <c r="DH31" s="631"/>
      <c r="DI31" s="631"/>
      <c r="DJ31" s="631"/>
      <c r="DK31" s="632"/>
      <c r="DL31" s="624">
        <v>79956</v>
      </c>
      <c r="DM31" s="631"/>
      <c r="DN31" s="631"/>
      <c r="DO31" s="631"/>
      <c r="DP31" s="631"/>
      <c r="DQ31" s="631"/>
      <c r="DR31" s="631"/>
      <c r="DS31" s="631"/>
      <c r="DT31" s="631"/>
      <c r="DU31" s="631"/>
      <c r="DV31" s="632"/>
      <c r="DW31" s="621">
        <v>0.7</v>
      </c>
      <c r="DX31" s="633"/>
      <c r="DY31" s="633"/>
      <c r="DZ31" s="633"/>
      <c r="EA31" s="633"/>
      <c r="EB31" s="633"/>
      <c r="EC31" s="645"/>
    </row>
    <row r="32" spans="2:133" ht="11.25" customHeight="1" x14ac:dyDescent="0.15">
      <c r="B32" s="615" t="s">
        <v>301</v>
      </c>
      <c r="C32" s="616"/>
      <c r="D32" s="616"/>
      <c r="E32" s="616"/>
      <c r="F32" s="616"/>
      <c r="G32" s="616"/>
      <c r="H32" s="616"/>
      <c r="I32" s="616"/>
      <c r="J32" s="616"/>
      <c r="K32" s="616"/>
      <c r="L32" s="616"/>
      <c r="M32" s="616"/>
      <c r="N32" s="616"/>
      <c r="O32" s="616"/>
      <c r="P32" s="616"/>
      <c r="Q32" s="617"/>
      <c r="R32" s="618">
        <v>930942</v>
      </c>
      <c r="S32" s="619"/>
      <c r="T32" s="619"/>
      <c r="U32" s="619"/>
      <c r="V32" s="619"/>
      <c r="W32" s="619"/>
      <c r="X32" s="619"/>
      <c r="Y32" s="620"/>
      <c r="Z32" s="656">
        <v>3.9</v>
      </c>
      <c r="AA32" s="656"/>
      <c r="AB32" s="656"/>
      <c r="AC32" s="656"/>
      <c r="AD32" s="657" t="s">
        <v>122</v>
      </c>
      <c r="AE32" s="657"/>
      <c r="AF32" s="657"/>
      <c r="AG32" s="657"/>
      <c r="AH32" s="657"/>
      <c r="AI32" s="657"/>
      <c r="AJ32" s="657"/>
      <c r="AK32" s="657"/>
      <c r="AL32" s="621" t="s">
        <v>122</v>
      </c>
      <c r="AM32" s="622"/>
      <c r="AN32" s="622"/>
      <c r="AO32" s="658"/>
      <c r="AP32" s="659"/>
      <c r="AQ32" s="660"/>
      <c r="AR32" s="660"/>
      <c r="AS32" s="660"/>
      <c r="AT32" s="691"/>
      <c r="AU32" s="211" t="s">
        <v>302</v>
      </c>
      <c r="AX32" s="615" t="s">
        <v>303</v>
      </c>
      <c r="AY32" s="616"/>
      <c r="AZ32" s="616"/>
      <c r="BA32" s="616"/>
      <c r="BB32" s="616"/>
      <c r="BC32" s="616"/>
      <c r="BD32" s="616"/>
      <c r="BE32" s="616"/>
      <c r="BF32" s="617"/>
      <c r="BG32" s="684">
        <v>99</v>
      </c>
      <c r="BH32" s="631"/>
      <c r="BI32" s="631"/>
      <c r="BJ32" s="631"/>
      <c r="BK32" s="631"/>
      <c r="BL32" s="631"/>
      <c r="BM32" s="622">
        <v>97.6</v>
      </c>
      <c r="BN32" s="631"/>
      <c r="BO32" s="631"/>
      <c r="BP32" s="631"/>
      <c r="BQ32" s="654"/>
      <c r="BR32" s="684">
        <v>99.1</v>
      </c>
      <c r="BS32" s="631"/>
      <c r="BT32" s="631"/>
      <c r="BU32" s="631"/>
      <c r="BV32" s="631"/>
      <c r="BW32" s="631"/>
      <c r="BX32" s="622">
        <v>97.8</v>
      </c>
      <c r="BY32" s="631"/>
      <c r="BZ32" s="631"/>
      <c r="CA32" s="631"/>
      <c r="CB32" s="654"/>
      <c r="CD32" s="641"/>
      <c r="CE32" s="642"/>
      <c r="CF32" s="615" t="s">
        <v>304</v>
      </c>
      <c r="CG32" s="616"/>
      <c r="CH32" s="616"/>
      <c r="CI32" s="616"/>
      <c r="CJ32" s="616"/>
      <c r="CK32" s="616"/>
      <c r="CL32" s="616"/>
      <c r="CM32" s="616"/>
      <c r="CN32" s="616"/>
      <c r="CO32" s="616"/>
      <c r="CP32" s="616"/>
      <c r="CQ32" s="617"/>
      <c r="CR32" s="618">
        <v>616</v>
      </c>
      <c r="CS32" s="619"/>
      <c r="CT32" s="619"/>
      <c r="CU32" s="619"/>
      <c r="CV32" s="619"/>
      <c r="CW32" s="619"/>
      <c r="CX32" s="619"/>
      <c r="CY32" s="620"/>
      <c r="CZ32" s="621">
        <v>0</v>
      </c>
      <c r="DA32" s="633"/>
      <c r="DB32" s="633"/>
      <c r="DC32" s="634"/>
      <c r="DD32" s="624">
        <v>616</v>
      </c>
      <c r="DE32" s="619"/>
      <c r="DF32" s="619"/>
      <c r="DG32" s="619"/>
      <c r="DH32" s="619"/>
      <c r="DI32" s="619"/>
      <c r="DJ32" s="619"/>
      <c r="DK32" s="620"/>
      <c r="DL32" s="624">
        <v>616</v>
      </c>
      <c r="DM32" s="619"/>
      <c r="DN32" s="619"/>
      <c r="DO32" s="619"/>
      <c r="DP32" s="619"/>
      <c r="DQ32" s="619"/>
      <c r="DR32" s="619"/>
      <c r="DS32" s="619"/>
      <c r="DT32" s="619"/>
      <c r="DU32" s="619"/>
      <c r="DV32" s="620"/>
      <c r="DW32" s="621">
        <v>0</v>
      </c>
      <c r="DX32" s="633"/>
      <c r="DY32" s="633"/>
      <c r="DZ32" s="633"/>
      <c r="EA32" s="633"/>
      <c r="EB32" s="633"/>
      <c r="EC32" s="645"/>
    </row>
    <row r="33" spans="2:133" ht="11.25" customHeight="1" x14ac:dyDescent="0.15">
      <c r="B33" s="615" t="s">
        <v>305</v>
      </c>
      <c r="C33" s="616"/>
      <c r="D33" s="616"/>
      <c r="E33" s="616"/>
      <c r="F33" s="616"/>
      <c r="G33" s="616"/>
      <c r="H33" s="616"/>
      <c r="I33" s="616"/>
      <c r="J33" s="616"/>
      <c r="K33" s="616"/>
      <c r="L33" s="616"/>
      <c r="M33" s="616"/>
      <c r="N33" s="616"/>
      <c r="O33" s="616"/>
      <c r="P33" s="616"/>
      <c r="Q33" s="617"/>
      <c r="R33" s="618">
        <v>102192</v>
      </c>
      <c r="S33" s="619"/>
      <c r="T33" s="619"/>
      <c r="U33" s="619"/>
      <c r="V33" s="619"/>
      <c r="W33" s="619"/>
      <c r="X33" s="619"/>
      <c r="Y33" s="620"/>
      <c r="Z33" s="656">
        <v>0.4</v>
      </c>
      <c r="AA33" s="656"/>
      <c r="AB33" s="656"/>
      <c r="AC33" s="656"/>
      <c r="AD33" s="657">
        <v>57710</v>
      </c>
      <c r="AE33" s="657"/>
      <c r="AF33" s="657"/>
      <c r="AG33" s="657"/>
      <c r="AH33" s="657"/>
      <c r="AI33" s="657"/>
      <c r="AJ33" s="657"/>
      <c r="AK33" s="657"/>
      <c r="AL33" s="621">
        <v>0.5</v>
      </c>
      <c r="AM33" s="622"/>
      <c r="AN33" s="622"/>
      <c r="AO33" s="658"/>
      <c r="AP33" s="661"/>
      <c r="AQ33" s="662"/>
      <c r="AR33" s="662"/>
      <c r="AS33" s="662"/>
      <c r="AT33" s="692"/>
      <c r="AU33" s="216"/>
      <c r="AV33" s="216"/>
      <c r="AW33" s="216"/>
      <c r="AX33" s="599" t="s">
        <v>306</v>
      </c>
      <c r="AY33" s="600"/>
      <c r="AZ33" s="600"/>
      <c r="BA33" s="600"/>
      <c r="BB33" s="600"/>
      <c r="BC33" s="600"/>
      <c r="BD33" s="600"/>
      <c r="BE33" s="600"/>
      <c r="BF33" s="601"/>
      <c r="BG33" s="679">
        <v>99.5</v>
      </c>
      <c r="BH33" s="603"/>
      <c r="BI33" s="603"/>
      <c r="BJ33" s="603"/>
      <c r="BK33" s="603"/>
      <c r="BL33" s="603"/>
      <c r="BM33" s="649">
        <v>98.3</v>
      </c>
      <c r="BN33" s="603"/>
      <c r="BO33" s="603"/>
      <c r="BP33" s="603"/>
      <c r="BQ33" s="666"/>
      <c r="BR33" s="679">
        <v>99.4</v>
      </c>
      <c r="BS33" s="603"/>
      <c r="BT33" s="603"/>
      <c r="BU33" s="603"/>
      <c r="BV33" s="603"/>
      <c r="BW33" s="603"/>
      <c r="BX33" s="649">
        <v>98.2</v>
      </c>
      <c r="BY33" s="603"/>
      <c r="BZ33" s="603"/>
      <c r="CA33" s="603"/>
      <c r="CB33" s="666"/>
      <c r="CD33" s="615" t="s">
        <v>307</v>
      </c>
      <c r="CE33" s="616"/>
      <c r="CF33" s="616"/>
      <c r="CG33" s="616"/>
      <c r="CH33" s="616"/>
      <c r="CI33" s="616"/>
      <c r="CJ33" s="616"/>
      <c r="CK33" s="616"/>
      <c r="CL33" s="616"/>
      <c r="CM33" s="616"/>
      <c r="CN33" s="616"/>
      <c r="CO33" s="616"/>
      <c r="CP33" s="616"/>
      <c r="CQ33" s="617"/>
      <c r="CR33" s="618">
        <v>9213157</v>
      </c>
      <c r="CS33" s="631"/>
      <c r="CT33" s="631"/>
      <c r="CU33" s="631"/>
      <c r="CV33" s="631"/>
      <c r="CW33" s="631"/>
      <c r="CX33" s="631"/>
      <c r="CY33" s="632"/>
      <c r="CZ33" s="621">
        <v>39.4</v>
      </c>
      <c r="DA33" s="633"/>
      <c r="DB33" s="633"/>
      <c r="DC33" s="634"/>
      <c r="DD33" s="624">
        <v>7472785</v>
      </c>
      <c r="DE33" s="631"/>
      <c r="DF33" s="631"/>
      <c r="DG33" s="631"/>
      <c r="DH33" s="631"/>
      <c r="DI33" s="631"/>
      <c r="DJ33" s="631"/>
      <c r="DK33" s="632"/>
      <c r="DL33" s="624">
        <v>5404690</v>
      </c>
      <c r="DM33" s="631"/>
      <c r="DN33" s="631"/>
      <c r="DO33" s="631"/>
      <c r="DP33" s="631"/>
      <c r="DQ33" s="631"/>
      <c r="DR33" s="631"/>
      <c r="DS33" s="631"/>
      <c r="DT33" s="631"/>
      <c r="DU33" s="631"/>
      <c r="DV33" s="632"/>
      <c r="DW33" s="621">
        <v>46.8</v>
      </c>
      <c r="DX33" s="633"/>
      <c r="DY33" s="633"/>
      <c r="DZ33" s="633"/>
      <c r="EA33" s="633"/>
      <c r="EB33" s="633"/>
      <c r="EC33" s="645"/>
    </row>
    <row r="34" spans="2:133" ht="11.25" customHeight="1" x14ac:dyDescent="0.15">
      <c r="B34" s="615" t="s">
        <v>308</v>
      </c>
      <c r="C34" s="616"/>
      <c r="D34" s="616"/>
      <c r="E34" s="616"/>
      <c r="F34" s="616"/>
      <c r="G34" s="616"/>
      <c r="H34" s="616"/>
      <c r="I34" s="616"/>
      <c r="J34" s="616"/>
      <c r="K34" s="616"/>
      <c r="L34" s="616"/>
      <c r="M34" s="616"/>
      <c r="N34" s="616"/>
      <c r="O34" s="616"/>
      <c r="P34" s="616"/>
      <c r="Q34" s="617"/>
      <c r="R34" s="618">
        <v>839800</v>
      </c>
      <c r="S34" s="619"/>
      <c r="T34" s="619"/>
      <c r="U34" s="619"/>
      <c r="V34" s="619"/>
      <c r="W34" s="619"/>
      <c r="X34" s="619"/>
      <c r="Y34" s="620"/>
      <c r="Z34" s="656">
        <v>3.5</v>
      </c>
      <c r="AA34" s="656"/>
      <c r="AB34" s="656"/>
      <c r="AC34" s="656"/>
      <c r="AD34" s="657" t="s">
        <v>122</v>
      </c>
      <c r="AE34" s="657"/>
      <c r="AF34" s="657"/>
      <c r="AG34" s="657"/>
      <c r="AH34" s="657"/>
      <c r="AI34" s="657"/>
      <c r="AJ34" s="657"/>
      <c r="AK34" s="657"/>
      <c r="AL34" s="621" t="s">
        <v>122</v>
      </c>
      <c r="AM34" s="622"/>
      <c r="AN34" s="622"/>
      <c r="AO34" s="658"/>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15" t="s">
        <v>309</v>
      </c>
      <c r="CE34" s="616"/>
      <c r="CF34" s="616"/>
      <c r="CG34" s="616"/>
      <c r="CH34" s="616"/>
      <c r="CI34" s="616"/>
      <c r="CJ34" s="616"/>
      <c r="CK34" s="616"/>
      <c r="CL34" s="616"/>
      <c r="CM34" s="616"/>
      <c r="CN34" s="616"/>
      <c r="CO34" s="616"/>
      <c r="CP34" s="616"/>
      <c r="CQ34" s="617"/>
      <c r="CR34" s="618">
        <v>3508792</v>
      </c>
      <c r="CS34" s="619"/>
      <c r="CT34" s="619"/>
      <c r="CU34" s="619"/>
      <c r="CV34" s="619"/>
      <c r="CW34" s="619"/>
      <c r="CX34" s="619"/>
      <c r="CY34" s="620"/>
      <c r="CZ34" s="621">
        <v>15</v>
      </c>
      <c r="DA34" s="633"/>
      <c r="DB34" s="633"/>
      <c r="DC34" s="634"/>
      <c r="DD34" s="624">
        <v>2770731</v>
      </c>
      <c r="DE34" s="619"/>
      <c r="DF34" s="619"/>
      <c r="DG34" s="619"/>
      <c r="DH34" s="619"/>
      <c r="DI34" s="619"/>
      <c r="DJ34" s="619"/>
      <c r="DK34" s="620"/>
      <c r="DL34" s="624">
        <v>2344550</v>
      </c>
      <c r="DM34" s="619"/>
      <c r="DN34" s="619"/>
      <c r="DO34" s="619"/>
      <c r="DP34" s="619"/>
      <c r="DQ34" s="619"/>
      <c r="DR34" s="619"/>
      <c r="DS34" s="619"/>
      <c r="DT34" s="619"/>
      <c r="DU34" s="619"/>
      <c r="DV34" s="620"/>
      <c r="DW34" s="621">
        <v>20.3</v>
      </c>
      <c r="DX34" s="633"/>
      <c r="DY34" s="633"/>
      <c r="DZ34" s="633"/>
      <c r="EA34" s="633"/>
      <c r="EB34" s="633"/>
      <c r="EC34" s="645"/>
    </row>
    <row r="35" spans="2:133" ht="11.25" customHeight="1" x14ac:dyDescent="0.15">
      <c r="B35" s="615" t="s">
        <v>310</v>
      </c>
      <c r="C35" s="616"/>
      <c r="D35" s="616"/>
      <c r="E35" s="616"/>
      <c r="F35" s="616"/>
      <c r="G35" s="616"/>
      <c r="H35" s="616"/>
      <c r="I35" s="616"/>
      <c r="J35" s="616"/>
      <c r="K35" s="616"/>
      <c r="L35" s="616"/>
      <c r="M35" s="616"/>
      <c r="N35" s="616"/>
      <c r="O35" s="616"/>
      <c r="P35" s="616"/>
      <c r="Q35" s="617"/>
      <c r="R35" s="618">
        <v>1202949</v>
      </c>
      <c r="S35" s="619"/>
      <c r="T35" s="619"/>
      <c r="U35" s="619"/>
      <c r="V35" s="619"/>
      <c r="W35" s="619"/>
      <c r="X35" s="619"/>
      <c r="Y35" s="620"/>
      <c r="Z35" s="656">
        <v>5</v>
      </c>
      <c r="AA35" s="656"/>
      <c r="AB35" s="656"/>
      <c r="AC35" s="656"/>
      <c r="AD35" s="657" t="s">
        <v>122</v>
      </c>
      <c r="AE35" s="657"/>
      <c r="AF35" s="657"/>
      <c r="AG35" s="657"/>
      <c r="AH35" s="657"/>
      <c r="AI35" s="657"/>
      <c r="AJ35" s="657"/>
      <c r="AK35" s="657"/>
      <c r="AL35" s="621" t="s">
        <v>122</v>
      </c>
      <c r="AM35" s="622"/>
      <c r="AN35" s="622"/>
      <c r="AO35" s="658"/>
      <c r="AP35" s="219"/>
      <c r="AQ35" s="670" t="s">
        <v>311</v>
      </c>
      <c r="AR35" s="671"/>
      <c r="AS35" s="671"/>
      <c r="AT35" s="671"/>
      <c r="AU35" s="671"/>
      <c r="AV35" s="671"/>
      <c r="AW35" s="671"/>
      <c r="AX35" s="671"/>
      <c r="AY35" s="671"/>
      <c r="AZ35" s="671"/>
      <c r="BA35" s="671"/>
      <c r="BB35" s="671"/>
      <c r="BC35" s="671"/>
      <c r="BD35" s="671"/>
      <c r="BE35" s="671"/>
      <c r="BF35" s="672"/>
      <c r="BG35" s="670" t="s">
        <v>312</v>
      </c>
      <c r="BH35" s="671"/>
      <c r="BI35" s="671"/>
      <c r="BJ35" s="671"/>
      <c r="BK35" s="671"/>
      <c r="BL35" s="671"/>
      <c r="BM35" s="671"/>
      <c r="BN35" s="671"/>
      <c r="BO35" s="671"/>
      <c r="BP35" s="671"/>
      <c r="BQ35" s="671"/>
      <c r="BR35" s="671"/>
      <c r="BS35" s="671"/>
      <c r="BT35" s="671"/>
      <c r="BU35" s="671"/>
      <c r="BV35" s="671"/>
      <c r="BW35" s="671"/>
      <c r="BX35" s="671"/>
      <c r="BY35" s="671"/>
      <c r="BZ35" s="671"/>
      <c r="CA35" s="671"/>
      <c r="CB35" s="672"/>
      <c r="CD35" s="615" t="s">
        <v>313</v>
      </c>
      <c r="CE35" s="616"/>
      <c r="CF35" s="616"/>
      <c r="CG35" s="616"/>
      <c r="CH35" s="616"/>
      <c r="CI35" s="616"/>
      <c r="CJ35" s="616"/>
      <c r="CK35" s="616"/>
      <c r="CL35" s="616"/>
      <c r="CM35" s="616"/>
      <c r="CN35" s="616"/>
      <c r="CO35" s="616"/>
      <c r="CP35" s="616"/>
      <c r="CQ35" s="617"/>
      <c r="CR35" s="618">
        <v>286859</v>
      </c>
      <c r="CS35" s="631"/>
      <c r="CT35" s="631"/>
      <c r="CU35" s="631"/>
      <c r="CV35" s="631"/>
      <c r="CW35" s="631"/>
      <c r="CX35" s="631"/>
      <c r="CY35" s="632"/>
      <c r="CZ35" s="621">
        <v>1.2</v>
      </c>
      <c r="DA35" s="633"/>
      <c r="DB35" s="633"/>
      <c r="DC35" s="634"/>
      <c r="DD35" s="624">
        <v>274305</v>
      </c>
      <c r="DE35" s="631"/>
      <c r="DF35" s="631"/>
      <c r="DG35" s="631"/>
      <c r="DH35" s="631"/>
      <c r="DI35" s="631"/>
      <c r="DJ35" s="631"/>
      <c r="DK35" s="632"/>
      <c r="DL35" s="624">
        <v>218218</v>
      </c>
      <c r="DM35" s="631"/>
      <c r="DN35" s="631"/>
      <c r="DO35" s="631"/>
      <c r="DP35" s="631"/>
      <c r="DQ35" s="631"/>
      <c r="DR35" s="631"/>
      <c r="DS35" s="631"/>
      <c r="DT35" s="631"/>
      <c r="DU35" s="631"/>
      <c r="DV35" s="632"/>
      <c r="DW35" s="621">
        <v>1.9</v>
      </c>
      <c r="DX35" s="633"/>
      <c r="DY35" s="633"/>
      <c r="DZ35" s="633"/>
      <c r="EA35" s="633"/>
      <c r="EB35" s="633"/>
      <c r="EC35" s="645"/>
    </row>
    <row r="36" spans="2:133" ht="11.25" customHeight="1" x14ac:dyDescent="0.15">
      <c r="B36" s="615" t="s">
        <v>314</v>
      </c>
      <c r="C36" s="616"/>
      <c r="D36" s="616"/>
      <c r="E36" s="616"/>
      <c r="F36" s="616"/>
      <c r="G36" s="616"/>
      <c r="H36" s="616"/>
      <c r="I36" s="616"/>
      <c r="J36" s="616"/>
      <c r="K36" s="616"/>
      <c r="L36" s="616"/>
      <c r="M36" s="616"/>
      <c r="N36" s="616"/>
      <c r="O36" s="616"/>
      <c r="P36" s="616"/>
      <c r="Q36" s="617"/>
      <c r="R36" s="618">
        <v>1263844</v>
      </c>
      <c r="S36" s="619"/>
      <c r="T36" s="619"/>
      <c r="U36" s="619"/>
      <c r="V36" s="619"/>
      <c r="W36" s="619"/>
      <c r="X36" s="619"/>
      <c r="Y36" s="620"/>
      <c r="Z36" s="656">
        <v>5.2</v>
      </c>
      <c r="AA36" s="656"/>
      <c r="AB36" s="656"/>
      <c r="AC36" s="656"/>
      <c r="AD36" s="657" t="s">
        <v>122</v>
      </c>
      <c r="AE36" s="657"/>
      <c r="AF36" s="657"/>
      <c r="AG36" s="657"/>
      <c r="AH36" s="657"/>
      <c r="AI36" s="657"/>
      <c r="AJ36" s="657"/>
      <c r="AK36" s="657"/>
      <c r="AL36" s="621" t="s">
        <v>122</v>
      </c>
      <c r="AM36" s="622"/>
      <c r="AN36" s="622"/>
      <c r="AO36" s="658"/>
      <c r="AP36" s="219"/>
      <c r="AQ36" s="667" t="s">
        <v>315</v>
      </c>
      <c r="AR36" s="668"/>
      <c r="AS36" s="668"/>
      <c r="AT36" s="668"/>
      <c r="AU36" s="668"/>
      <c r="AV36" s="668"/>
      <c r="AW36" s="668"/>
      <c r="AX36" s="668"/>
      <c r="AY36" s="669"/>
      <c r="AZ36" s="673">
        <v>2539962</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55271</v>
      </c>
      <c r="BW36" s="674"/>
      <c r="BX36" s="674"/>
      <c r="BY36" s="674"/>
      <c r="BZ36" s="674"/>
      <c r="CA36" s="674"/>
      <c r="CB36" s="675"/>
      <c r="CD36" s="615" t="s">
        <v>317</v>
      </c>
      <c r="CE36" s="616"/>
      <c r="CF36" s="616"/>
      <c r="CG36" s="616"/>
      <c r="CH36" s="616"/>
      <c r="CI36" s="616"/>
      <c r="CJ36" s="616"/>
      <c r="CK36" s="616"/>
      <c r="CL36" s="616"/>
      <c r="CM36" s="616"/>
      <c r="CN36" s="616"/>
      <c r="CO36" s="616"/>
      <c r="CP36" s="616"/>
      <c r="CQ36" s="617"/>
      <c r="CR36" s="618">
        <v>2880472</v>
      </c>
      <c r="CS36" s="619"/>
      <c r="CT36" s="619"/>
      <c r="CU36" s="619"/>
      <c r="CV36" s="619"/>
      <c r="CW36" s="619"/>
      <c r="CX36" s="619"/>
      <c r="CY36" s="620"/>
      <c r="CZ36" s="621">
        <v>12.3</v>
      </c>
      <c r="DA36" s="633"/>
      <c r="DB36" s="633"/>
      <c r="DC36" s="634"/>
      <c r="DD36" s="624">
        <v>2488071</v>
      </c>
      <c r="DE36" s="619"/>
      <c r="DF36" s="619"/>
      <c r="DG36" s="619"/>
      <c r="DH36" s="619"/>
      <c r="DI36" s="619"/>
      <c r="DJ36" s="619"/>
      <c r="DK36" s="620"/>
      <c r="DL36" s="624">
        <v>1403632</v>
      </c>
      <c r="DM36" s="619"/>
      <c r="DN36" s="619"/>
      <c r="DO36" s="619"/>
      <c r="DP36" s="619"/>
      <c r="DQ36" s="619"/>
      <c r="DR36" s="619"/>
      <c r="DS36" s="619"/>
      <c r="DT36" s="619"/>
      <c r="DU36" s="619"/>
      <c r="DV36" s="620"/>
      <c r="DW36" s="621">
        <v>12.2</v>
      </c>
      <c r="DX36" s="633"/>
      <c r="DY36" s="633"/>
      <c r="DZ36" s="633"/>
      <c r="EA36" s="633"/>
      <c r="EB36" s="633"/>
      <c r="EC36" s="645"/>
    </row>
    <row r="37" spans="2:133" ht="11.25" customHeight="1" x14ac:dyDescent="0.15">
      <c r="B37" s="615" t="s">
        <v>318</v>
      </c>
      <c r="C37" s="616"/>
      <c r="D37" s="616"/>
      <c r="E37" s="616"/>
      <c r="F37" s="616"/>
      <c r="G37" s="616"/>
      <c r="H37" s="616"/>
      <c r="I37" s="616"/>
      <c r="J37" s="616"/>
      <c r="K37" s="616"/>
      <c r="L37" s="616"/>
      <c r="M37" s="616"/>
      <c r="N37" s="616"/>
      <c r="O37" s="616"/>
      <c r="P37" s="616"/>
      <c r="Q37" s="617"/>
      <c r="R37" s="618">
        <v>337858</v>
      </c>
      <c r="S37" s="619"/>
      <c r="T37" s="619"/>
      <c r="U37" s="619"/>
      <c r="V37" s="619"/>
      <c r="W37" s="619"/>
      <c r="X37" s="619"/>
      <c r="Y37" s="620"/>
      <c r="Z37" s="656">
        <v>1.4</v>
      </c>
      <c r="AA37" s="656"/>
      <c r="AB37" s="656"/>
      <c r="AC37" s="656"/>
      <c r="AD37" s="657">
        <v>82</v>
      </c>
      <c r="AE37" s="657"/>
      <c r="AF37" s="657"/>
      <c r="AG37" s="657"/>
      <c r="AH37" s="657"/>
      <c r="AI37" s="657"/>
      <c r="AJ37" s="657"/>
      <c r="AK37" s="657"/>
      <c r="AL37" s="621">
        <v>0</v>
      </c>
      <c r="AM37" s="622"/>
      <c r="AN37" s="622"/>
      <c r="AO37" s="658"/>
      <c r="AQ37" s="651" t="s">
        <v>319</v>
      </c>
      <c r="AR37" s="652"/>
      <c r="AS37" s="652"/>
      <c r="AT37" s="652"/>
      <c r="AU37" s="652"/>
      <c r="AV37" s="652"/>
      <c r="AW37" s="652"/>
      <c r="AX37" s="652"/>
      <c r="AY37" s="653"/>
      <c r="AZ37" s="618">
        <v>738610</v>
      </c>
      <c r="BA37" s="619"/>
      <c r="BB37" s="619"/>
      <c r="BC37" s="619"/>
      <c r="BD37" s="631"/>
      <c r="BE37" s="631"/>
      <c r="BF37" s="654"/>
      <c r="BG37" s="615" t="s">
        <v>320</v>
      </c>
      <c r="BH37" s="616"/>
      <c r="BI37" s="616"/>
      <c r="BJ37" s="616"/>
      <c r="BK37" s="616"/>
      <c r="BL37" s="616"/>
      <c r="BM37" s="616"/>
      <c r="BN37" s="616"/>
      <c r="BO37" s="616"/>
      <c r="BP37" s="616"/>
      <c r="BQ37" s="616"/>
      <c r="BR37" s="616"/>
      <c r="BS37" s="616"/>
      <c r="BT37" s="616"/>
      <c r="BU37" s="617"/>
      <c r="BV37" s="618">
        <v>33755</v>
      </c>
      <c r="BW37" s="619"/>
      <c r="BX37" s="619"/>
      <c r="BY37" s="619"/>
      <c r="BZ37" s="619"/>
      <c r="CA37" s="619"/>
      <c r="CB37" s="655"/>
      <c r="CD37" s="615" t="s">
        <v>321</v>
      </c>
      <c r="CE37" s="616"/>
      <c r="CF37" s="616"/>
      <c r="CG37" s="616"/>
      <c r="CH37" s="616"/>
      <c r="CI37" s="616"/>
      <c r="CJ37" s="616"/>
      <c r="CK37" s="616"/>
      <c r="CL37" s="616"/>
      <c r="CM37" s="616"/>
      <c r="CN37" s="616"/>
      <c r="CO37" s="616"/>
      <c r="CP37" s="616"/>
      <c r="CQ37" s="617"/>
      <c r="CR37" s="618">
        <v>386490</v>
      </c>
      <c r="CS37" s="631"/>
      <c r="CT37" s="631"/>
      <c r="CU37" s="631"/>
      <c r="CV37" s="631"/>
      <c r="CW37" s="631"/>
      <c r="CX37" s="631"/>
      <c r="CY37" s="632"/>
      <c r="CZ37" s="621">
        <v>1.7</v>
      </c>
      <c r="DA37" s="633"/>
      <c r="DB37" s="633"/>
      <c r="DC37" s="634"/>
      <c r="DD37" s="624">
        <v>384651</v>
      </c>
      <c r="DE37" s="631"/>
      <c r="DF37" s="631"/>
      <c r="DG37" s="631"/>
      <c r="DH37" s="631"/>
      <c r="DI37" s="631"/>
      <c r="DJ37" s="631"/>
      <c r="DK37" s="632"/>
      <c r="DL37" s="624">
        <v>303791</v>
      </c>
      <c r="DM37" s="631"/>
      <c r="DN37" s="631"/>
      <c r="DO37" s="631"/>
      <c r="DP37" s="631"/>
      <c r="DQ37" s="631"/>
      <c r="DR37" s="631"/>
      <c r="DS37" s="631"/>
      <c r="DT37" s="631"/>
      <c r="DU37" s="631"/>
      <c r="DV37" s="632"/>
      <c r="DW37" s="621">
        <v>2.6</v>
      </c>
      <c r="DX37" s="633"/>
      <c r="DY37" s="633"/>
      <c r="DZ37" s="633"/>
      <c r="EA37" s="633"/>
      <c r="EB37" s="633"/>
      <c r="EC37" s="645"/>
    </row>
    <row r="38" spans="2:133" ht="11.25" customHeight="1" x14ac:dyDescent="0.15">
      <c r="B38" s="615" t="s">
        <v>322</v>
      </c>
      <c r="C38" s="616"/>
      <c r="D38" s="616"/>
      <c r="E38" s="616"/>
      <c r="F38" s="616"/>
      <c r="G38" s="616"/>
      <c r="H38" s="616"/>
      <c r="I38" s="616"/>
      <c r="J38" s="616"/>
      <c r="K38" s="616"/>
      <c r="L38" s="616"/>
      <c r="M38" s="616"/>
      <c r="N38" s="616"/>
      <c r="O38" s="616"/>
      <c r="P38" s="616"/>
      <c r="Q38" s="617"/>
      <c r="R38" s="618">
        <v>5136132</v>
      </c>
      <c r="S38" s="619"/>
      <c r="T38" s="619"/>
      <c r="U38" s="619"/>
      <c r="V38" s="619"/>
      <c r="W38" s="619"/>
      <c r="X38" s="619"/>
      <c r="Y38" s="620"/>
      <c r="Z38" s="656">
        <v>21.3</v>
      </c>
      <c r="AA38" s="656"/>
      <c r="AB38" s="656"/>
      <c r="AC38" s="656"/>
      <c r="AD38" s="657" t="s">
        <v>122</v>
      </c>
      <c r="AE38" s="657"/>
      <c r="AF38" s="657"/>
      <c r="AG38" s="657"/>
      <c r="AH38" s="657"/>
      <c r="AI38" s="657"/>
      <c r="AJ38" s="657"/>
      <c r="AK38" s="657"/>
      <c r="AL38" s="621" t="s">
        <v>122</v>
      </c>
      <c r="AM38" s="622"/>
      <c r="AN38" s="622"/>
      <c r="AO38" s="658"/>
      <c r="AQ38" s="651" t="s">
        <v>323</v>
      </c>
      <c r="AR38" s="652"/>
      <c r="AS38" s="652"/>
      <c r="AT38" s="652"/>
      <c r="AU38" s="652"/>
      <c r="AV38" s="652"/>
      <c r="AW38" s="652"/>
      <c r="AX38" s="652"/>
      <c r="AY38" s="653"/>
      <c r="AZ38" s="618">
        <v>272022</v>
      </c>
      <c r="BA38" s="619"/>
      <c r="BB38" s="619"/>
      <c r="BC38" s="619"/>
      <c r="BD38" s="631"/>
      <c r="BE38" s="631"/>
      <c r="BF38" s="654"/>
      <c r="BG38" s="615" t="s">
        <v>324</v>
      </c>
      <c r="BH38" s="616"/>
      <c r="BI38" s="616"/>
      <c r="BJ38" s="616"/>
      <c r="BK38" s="616"/>
      <c r="BL38" s="616"/>
      <c r="BM38" s="616"/>
      <c r="BN38" s="616"/>
      <c r="BO38" s="616"/>
      <c r="BP38" s="616"/>
      <c r="BQ38" s="616"/>
      <c r="BR38" s="616"/>
      <c r="BS38" s="616"/>
      <c r="BT38" s="616"/>
      <c r="BU38" s="617"/>
      <c r="BV38" s="618">
        <v>3905</v>
      </c>
      <c r="BW38" s="619"/>
      <c r="BX38" s="619"/>
      <c r="BY38" s="619"/>
      <c r="BZ38" s="619"/>
      <c r="CA38" s="619"/>
      <c r="CB38" s="655"/>
      <c r="CD38" s="615" t="s">
        <v>325</v>
      </c>
      <c r="CE38" s="616"/>
      <c r="CF38" s="616"/>
      <c r="CG38" s="616"/>
      <c r="CH38" s="616"/>
      <c r="CI38" s="616"/>
      <c r="CJ38" s="616"/>
      <c r="CK38" s="616"/>
      <c r="CL38" s="616"/>
      <c r="CM38" s="616"/>
      <c r="CN38" s="616"/>
      <c r="CO38" s="616"/>
      <c r="CP38" s="616"/>
      <c r="CQ38" s="617"/>
      <c r="CR38" s="618">
        <v>1981731</v>
      </c>
      <c r="CS38" s="619"/>
      <c r="CT38" s="619"/>
      <c r="CU38" s="619"/>
      <c r="CV38" s="619"/>
      <c r="CW38" s="619"/>
      <c r="CX38" s="619"/>
      <c r="CY38" s="620"/>
      <c r="CZ38" s="621">
        <v>8.5</v>
      </c>
      <c r="DA38" s="633"/>
      <c r="DB38" s="633"/>
      <c r="DC38" s="634"/>
      <c r="DD38" s="624">
        <v>1767507</v>
      </c>
      <c r="DE38" s="619"/>
      <c r="DF38" s="619"/>
      <c r="DG38" s="619"/>
      <c r="DH38" s="619"/>
      <c r="DI38" s="619"/>
      <c r="DJ38" s="619"/>
      <c r="DK38" s="620"/>
      <c r="DL38" s="624">
        <v>1438290</v>
      </c>
      <c r="DM38" s="619"/>
      <c r="DN38" s="619"/>
      <c r="DO38" s="619"/>
      <c r="DP38" s="619"/>
      <c r="DQ38" s="619"/>
      <c r="DR38" s="619"/>
      <c r="DS38" s="619"/>
      <c r="DT38" s="619"/>
      <c r="DU38" s="619"/>
      <c r="DV38" s="620"/>
      <c r="DW38" s="621">
        <v>12.5</v>
      </c>
      <c r="DX38" s="633"/>
      <c r="DY38" s="633"/>
      <c r="DZ38" s="633"/>
      <c r="EA38" s="633"/>
      <c r="EB38" s="633"/>
      <c r="EC38" s="645"/>
    </row>
    <row r="39" spans="2:133" ht="11.25" customHeight="1" x14ac:dyDescent="0.15">
      <c r="B39" s="615" t="s">
        <v>326</v>
      </c>
      <c r="C39" s="616"/>
      <c r="D39" s="616"/>
      <c r="E39" s="616"/>
      <c r="F39" s="616"/>
      <c r="G39" s="616"/>
      <c r="H39" s="616"/>
      <c r="I39" s="616"/>
      <c r="J39" s="616"/>
      <c r="K39" s="616"/>
      <c r="L39" s="616"/>
      <c r="M39" s="616"/>
      <c r="N39" s="616"/>
      <c r="O39" s="616"/>
      <c r="P39" s="616"/>
      <c r="Q39" s="617"/>
      <c r="R39" s="618" t="s">
        <v>122</v>
      </c>
      <c r="S39" s="619"/>
      <c r="T39" s="619"/>
      <c r="U39" s="619"/>
      <c r="V39" s="619"/>
      <c r="W39" s="619"/>
      <c r="X39" s="619"/>
      <c r="Y39" s="620"/>
      <c r="Z39" s="656" t="s">
        <v>122</v>
      </c>
      <c r="AA39" s="656"/>
      <c r="AB39" s="656"/>
      <c r="AC39" s="656"/>
      <c r="AD39" s="657" t="s">
        <v>122</v>
      </c>
      <c r="AE39" s="657"/>
      <c r="AF39" s="657"/>
      <c r="AG39" s="657"/>
      <c r="AH39" s="657"/>
      <c r="AI39" s="657"/>
      <c r="AJ39" s="657"/>
      <c r="AK39" s="657"/>
      <c r="AL39" s="621" t="s">
        <v>122</v>
      </c>
      <c r="AM39" s="622"/>
      <c r="AN39" s="622"/>
      <c r="AO39" s="658"/>
      <c r="AQ39" s="651" t="s">
        <v>327</v>
      </c>
      <c r="AR39" s="652"/>
      <c r="AS39" s="652"/>
      <c r="AT39" s="652"/>
      <c r="AU39" s="652"/>
      <c r="AV39" s="652"/>
      <c r="AW39" s="652"/>
      <c r="AX39" s="652"/>
      <c r="AY39" s="653"/>
      <c r="AZ39" s="618">
        <v>145670</v>
      </c>
      <c r="BA39" s="619"/>
      <c r="BB39" s="619"/>
      <c r="BC39" s="619"/>
      <c r="BD39" s="631"/>
      <c r="BE39" s="631"/>
      <c r="BF39" s="654"/>
      <c r="BG39" s="615" t="s">
        <v>328</v>
      </c>
      <c r="BH39" s="616"/>
      <c r="BI39" s="616"/>
      <c r="BJ39" s="616"/>
      <c r="BK39" s="616"/>
      <c r="BL39" s="616"/>
      <c r="BM39" s="616"/>
      <c r="BN39" s="616"/>
      <c r="BO39" s="616"/>
      <c r="BP39" s="616"/>
      <c r="BQ39" s="616"/>
      <c r="BR39" s="616"/>
      <c r="BS39" s="616"/>
      <c r="BT39" s="616"/>
      <c r="BU39" s="617"/>
      <c r="BV39" s="618">
        <v>6106</v>
      </c>
      <c r="BW39" s="619"/>
      <c r="BX39" s="619"/>
      <c r="BY39" s="619"/>
      <c r="BZ39" s="619"/>
      <c r="CA39" s="619"/>
      <c r="CB39" s="655"/>
      <c r="CD39" s="615" t="s">
        <v>329</v>
      </c>
      <c r="CE39" s="616"/>
      <c r="CF39" s="616"/>
      <c r="CG39" s="616"/>
      <c r="CH39" s="616"/>
      <c r="CI39" s="616"/>
      <c r="CJ39" s="616"/>
      <c r="CK39" s="616"/>
      <c r="CL39" s="616"/>
      <c r="CM39" s="616"/>
      <c r="CN39" s="616"/>
      <c r="CO39" s="616"/>
      <c r="CP39" s="616"/>
      <c r="CQ39" s="617"/>
      <c r="CR39" s="618">
        <v>532303</v>
      </c>
      <c r="CS39" s="631"/>
      <c r="CT39" s="631"/>
      <c r="CU39" s="631"/>
      <c r="CV39" s="631"/>
      <c r="CW39" s="631"/>
      <c r="CX39" s="631"/>
      <c r="CY39" s="632"/>
      <c r="CZ39" s="621">
        <v>2.2999999999999998</v>
      </c>
      <c r="DA39" s="633"/>
      <c r="DB39" s="633"/>
      <c r="DC39" s="634"/>
      <c r="DD39" s="624">
        <v>172171</v>
      </c>
      <c r="DE39" s="631"/>
      <c r="DF39" s="631"/>
      <c r="DG39" s="631"/>
      <c r="DH39" s="631"/>
      <c r="DI39" s="631"/>
      <c r="DJ39" s="631"/>
      <c r="DK39" s="632"/>
      <c r="DL39" s="624" t="s">
        <v>122</v>
      </c>
      <c r="DM39" s="631"/>
      <c r="DN39" s="631"/>
      <c r="DO39" s="631"/>
      <c r="DP39" s="631"/>
      <c r="DQ39" s="631"/>
      <c r="DR39" s="631"/>
      <c r="DS39" s="631"/>
      <c r="DT39" s="631"/>
      <c r="DU39" s="631"/>
      <c r="DV39" s="632"/>
      <c r="DW39" s="621" t="s">
        <v>122</v>
      </c>
      <c r="DX39" s="633"/>
      <c r="DY39" s="633"/>
      <c r="DZ39" s="633"/>
      <c r="EA39" s="633"/>
      <c r="EB39" s="633"/>
      <c r="EC39" s="645"/>
    </row>
    <row r="40" spans="2:133" ht="11.25" customHeight="1" x14ac:dyDescent="0.15">
      <c r="B40" s="615" t="s">
        <v>330</v>
      </c>
      <c r="C40" s="616"/>
      <c r="D40" s="616"/>
      <c r="E40" s="616"/>
      <c r="F40" s="616"/>
      <c r="G40" s="616"/>
      <c r="H40" s="616"/>
      <c r="I40" s="616"/>
      <c r="J40" s="616"/>
      <c r="K40" s="616"/>
      <c r="L40" s="616"/>
      <c r="M40" s="616"/>
      <c r="N40" s="616"/>
      <c r="O40" s="616"/>
      <c r="P40" s="616"/>
      <c r="Q40" s="617"/>
      <c r="R40" s="618">
        <v>89132</v>
      </c>
      <c r="S40" s="619"/>
      <c r="T40" s="619"/>
      <c r="U40" s="619"/>
      <c r="V40" s="619"/>
      <c r="W40" s="619"/>
      <c r="X40" s="619"/>
      <c r="Y40" s="620"/>
      <c r="Z40" s="656">
        <v>0.4</v>
      </c>
      <c r="AA40" s="656"/>
      <c r="AB40" s="656"/>
      <c r="AC40" s="656"/>
      <c r="AD40" s="657" t="s">
        <v>122</v>
      </c>
      <c r="AE40" s="657"/>
      <c r="AF40" s="657"/>
      <c r="AG40" s="657"/>
      <c r="AH40" s="657"/>
      <c r="AI40" s="657"/>
      <c r="AJ40" s="657"/>
      <c r="AK40" s="657"/>
      <c r="AL40" s="621" t="s">
        <v>122</v>
      </c>
      <c r="AM40" s="622"/>
      <c r="AN40" s="622"/>
      <c r="AO40" s="658"/>
      <c r="AQ40" s="651" t="s">
        <v>331</v>
      </c>
      <c r="AR40" s="652"/>
      <c r="AS40" s="652"/>
      <c r="AT40" s="652"/>
      <c r="AU40" s="652"/>
      <c r="AV40" s="652"/>
      <c r="AW40" s="652"/>
      <c r="AX40" s="652"/>
      <c r="AY40" s="653"/>
      <c r="AZ40" s="618">
        <v>640</v>
      </c>
      <c r="BA40" s="619"/>
      <c r="BB40" s="619"/>
      <c r="BC40" s="619"/>
      <c r="BD40" s="631"/>
      <c r="BE40" s="631"/>
      <c r="BF40" s="654"/>
      <c r="BG40" s="659" t="s">
        <v>332</v>
      </c>
      <c r="BH40" s="660"/>
      <c r="BI40" s="660"/>
      <c r="BJ40" s="660"/>
      <c r="BK40" s="660"/>
      <c r="BL40" s="220"/>
      <c r="BM40" s="616" t="s">
        <v>333</v>
      </c>
      <c r="BN40" s="616"/>
      <c r="BO40" s="616"/>
      <c r="BP40" s="616"/>
      <c r="BQ40" s="616"/>
      <c r="BR40" s="616"/>
      <c r="BS40" s="616"/>
      <c r="BT40" s="616"/>
      <c r="BU40" s="617"/>
      <c r="BV40" s="618">
        <v>100</v>
      </c>
      <c r="BW40" s="619"/>
      <c r="BX40" s="619"/>
      <c r="BY40" s="619"/>
      <c r="BZ40" s="619"/>
      <c r="CA40" s="619"/>
      <c r="CB40" s="655"/>
      <c r="CD40" s="615" t="s">
        <v>334</v>
      </c>
      <c r="CE40" s="616"/>
      <c r="CF40" s="616"/>
      <c r="CG40" s="616"/>
      <c r="CH40" s="616"/>
      <c r="CI40" s="616"/>
      <c r="CJ40" s="616"/>
      <c r="CK40" s="616"/>
      <c r="CL40" s="616"/>
      <c r="CM40" s="616"/>
      <c r="CN40" s="616"/>
      <c r="CO40" s="616"/>
      <c r="CP40" s="616"/>
      <c r="CQ40" s="617"/>
      <c r="CR40" s="618">
        <v>23000</v>
      </c>
      <c r="CS40" s="619"/>
      <c r="CT40" s="619"/>
      <c r="CU40" s="619"/>
      <c r="CV40" s="619"/>
      <c r="CW40" s="619"/>
      <c r="CX40" s="619"/>
      <c r="CY40" s="620"/>
      <c r="CZ40" s="621">
        <v>0.1</v>
      </c>
      <c r="DA40" s="633"/>
      <c r="DB40" s="633"/>
      <c r="DC40" s="634"/>
      <c r="DD40" s="624" t="s">
        <v>122</v>
      </c>
      <c r="DE40" s="619"/>
      <c r="DF40" s="619"/>
      <c r="DG40" s="619"/>
      <c r="DH40" s="619"/>
      <c r="DI40" s="619"/>
      <c r="DJ40" s="619"/>
      <c r="DK40" s="620"/>
      <c r="DL40" s="624" t="s">
        <v>122</v>
      </c>
      <c r="DM40" s="619"/>
      <c r="DN40" s="619"/>
      <c r="DO40" s="619"/>
      <c r="DP40" s="619"/>
      <c r="DQ40" s="619"/>
      <c r="DR40" s="619"/>
      <c r="DS40" s="619"/>
      <c r="DT40" s="619"/>
      <c r="DU40" s="619"/>
      <c r="DV40" s="620"/>
      <c r="DW40" s="621" t="s">
        <v>122</v>
      </c>
      <c r="DX40" s="633"/>
      <c r="DY40" s="633"/>
      <c r="DZ40" s="633"/>
      <c r="EA40" s="633"/>
      <c r="EB40" s="633"/>
      <c r="EC40" s="645"/>
    </row>
    <row r="41" spans="2:133" ht="11.25" customHeight="1" x14ac:dyDescent="0.15">
      <c r="B41" s="599" t="s">
        <v>335</v>
      </c>
      <c r="C41" s="600"/>
      <c r="D41" s="600"/>
      <c r="E41" s="600"/>
      <c r="F41" s="600"/>
      <c r="G41" s="600"/>
      <c r="H41" s="600"/>
      <c r="I41" s="600"/>
      <c r="J41" s="600"/>
      <c r="K41" s="600"/>
      <c r="L41" s="600"/>
      <c r="M41" s="600"/>
      <c r="N41" s="600"/>
      <c r="O41" s="600"/>
      <c r="P41" s="600"/>
      <c r="Q41" s="601"/>
      <c r="R41" s="602">
        <v>24142809</v>
      </c>
      <c r="S41" s="643"/>
      <c r="T41" s="643"/>
      <c r="U41" s="643"/>
      <c r="V41" s="643"/>
      <c r="W41" s="643"/>
      <c r="X41" s="643"/>
      <c r="Y41" s="646"/>
      <c r="Z41" s="647">
        <v>100</v>
      </c>
      <c r="AA41" s="647"/>
      <c r="AB41" s="647"/>
      <c r="AC41" s="647"/>
      <c r="AD41" s="648">
        <v>11453483</v>
      </c>
      <c r="AE41" s="648"/>
      <c r="AF41" s="648"/>
      <c r="AG41" s="648"/>
      <c r="AH41" s="648"/>
      <c r="AI41" s="648"/>
      <c r="AJ41" s="648"/>
      <c r="AK41" s="648"/>
      <c r="AL41" s="605">
        <v>100</v>
      </c>
      <c r="AM41" s="649"/>
      <c r="AN41" s="649"/>
      <c r="AO41" s="650"/>
      <c r="AQ41" s="651" t="s">
        <v>336</v>
      </c>
      <c r="AR41" s="652"/>
      <c r="AS41" s="652"/>
      <c r="AT41" s="652"/>
      <c r="AU41" s="652"/>
      <c r="AV41" s="652"/>
      <c r="AW41" s="652"/>
      <c r="AX41" s="652"/>
      <c r="AY41" s="653"/>
      <c r="AZ41" s="618">
        <v>344542</v>
      </c>
      <c r="BA41" s="619"/>
      <c r="BB41" s="619"/>
      <c r="BC41" s="619"/>
      <c r="BD41" s="631"/>
      <c r="BE41" s="631"/>
      <c r="BF41" s="654"/>
      <c r="BG41" s="659"/>
      <c r="BH41" s="660"/>
      <c r="BI41" s="660"/>
      <c r="BJ41" s="660"/>
      <c r="BK41" s="660"/>
      <c r="BL41" s="220"/>
      <c r="BM41" s="616" t="s">
        <v>337</v>
      </c>
      <c r="BN41" s="616"/>
      <c r="BO41" s="616"/>
      <c r="BP41" s="616"/>
      <c r="BQ41" s="616"/>
      <c r="BR41" s="616"/>
      <c r="BS41" s="616"/>
      <c r="BT41" s="616"/>
      <c r="BU41" s="617"/>
      <c r="BV41" s="618" t="s">
        <v>122</v>
      </c>
      <c r="BW41" s="619"/>
      <c r="BX41" s="619"/>
      <c r="BY41" s="619"/>
      <c r="BZ41" s="619"/>
      <c r="CA41" s="619"/>
      <c r="CB41" s="655"/>
      <c r="CD41" s="615" t="s">
        <v>338</v>
      </c>
      <c r="CE41" s="616"/>
      <c r="CF41" s="616"/>
      <c r="CG41" s="616"/>
      <c r="CH41" s="616"/>
      <c r="CI41" s="616"/>
      <c r="CJ41" s="616"/>
      <c r="CK41" s="616"/>
      <c r="CL41" s="616"/>
      <c r="CM41" s="616"/>
      <c r="CN41" s="616"/>
      <c r="CO41" s="616"/>
      <c r="CP41" s="616"/>
      <c r="CQ41" s="617"/>
      <c r="CR41" s="618" t="s">
        <v>122</v>
      </c>
      <c r="CS41" s="631"/>
      <c r="CT41" s="631"/>
      <c r="CU41" s="631"/>
      <c r="CV41" s="631"/>
      <c r="CW41" s="631"/>
      <c r="CX41" s="631"/>
      <c r="CY41" s="632"/>
      <c r="CZ41" s="621" t="s">
        <v>122</v>
      </c>
      <c r="DA41" s="633"/>
      <c r="DB41" s="633"/>
      <c r="DC41" s="634"/>
      <c r="DD41" s="624" t="s">
        <v>122</v>
      </c>
      <c r="DE41" s="631"/>
      <c r="DF41" s="631"/>
      <c r="DG41" s="631"/>
      <c r="DH41" s="631"/>
      <c r="DI41" s="631"/>
      <c r="DJ41" s="631"/>
      <c r="DK41" s="632"/>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63" t="s">
        <v>339</v>
      </c>
      <c r="AR42" s="664"/>
      <c r="AS42" s="664"/>
      <c r="AT42" s="664"/>
      <c r="AU42" s="664"/>
      <c r="AV42" s="664"/>
      <c r="AW42" s="664"/>
      <c r="AX42" s="664"/>
      <c r="AY42" s="665"/>
      <c r="AZ42" s="602">
        <v>1038478</v>
      </c>
      <c r="BA42" s="643"/>
      <c r="BB42" s="643"/>
      <c r="BC42" s="643"/>
      <c r="BD42" s="603"/>
      <c r="BE42" s="603"/>
      <c r="BF42" s="666"/>
      <c r="BG42" s="661"/>
      <c r="BH42" s="662"/>
      <c r="BI42" s="662"/>
      <c r="BJ42" s="662"/>
      <c r="BK42" s="662"/>
      <c r="BL42" s="221"/>
      <c r="BM42" s="600" t="s">
        <v>340</v>
      </c>
      <c r="BN42" s="600"/>
      <c r="BO42" s="600"/>
      <c r="BP42" s="600"/>
      <c r="BQ42" s="600"/>
      <c r="BR42" s="600"/>
      <c r="BS42" s="600"/>
      <c r="BT42" s="600"/>
      <c r="BU42" s="601"/>
      <c r="BV42" s="602">
        <v>402</v>
      </c>
      <c r="BW42" s="643"/>
      <c r="BX42" s="643"/>
      <c r="BY42" s="643"/>
      <c r="BZ42" s="643"/>
      <c r="CA42" s="643"/>
      <c r="CB42" s="644"/>
      <c r="CD42" s="615" t="s">
        <v>341</v>
      </c>
      <c r="CE42" s="616"/>
      <c r="CF42" s="616"/>
      <c r="CG42" s="616"/>
      <c r="CH42" s="616"/>
      <c r="CI42" s="616"/>
      <c r="CJ42" s="616"/>
      <c r="CK42" s="616"/>
      <c r="CL42" s="616"/>
      <c r="CM42" s="616"/>
      <c r="CN42" s="616"/>
      <c r="CO42" s="616"/>
      <c r="CP42" s="616"/>
      <c r="CQ42" s="617"/>
      <c r="CR42" s="618">
        <v>7200197</v>
      </c>
      <c r="CS42" s="631"/>
      <c r="CT42" s="631"/>
      <c r="CU42" s="631"/>
      <c r="CV42" s="631"/>
      <c r="CW42" s="631"/>
      <c r="CX42" s="631"/>
      <c r="CY42" s="632"/>
      <c r="CZ42" s="621">
        <v>30.8</v>
      </c>
      <c r="DA42" s="633"/>
      <c r="DB42" s="633"/>
      <c r="DC42" s="634"/>
      <c r="DD42" s="624">
        <v>567012</v>
      </c>
      <c r="DE42" s="631"/>
      <c r="DF42" s="631"/>
      <c r="DG42" s="631"/>
      <c r="DH42" s="631"/>
      <c r="DI42" s="631"/>
      <c r="DJ42" s="631"/>
      <c r="DK42" s="632"/>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211" t="s">
        <v>342</v>
      </c>
      <c r="CD43" s="615" t="s">
        <v>343</v>
      </c>
      <c r="CE43" s="616"/>
      <c r="CF43" s="616"/>
      <c r="CG43" s="616"/>
      <c r="CH43" s="616"/>
      <c r="CI43" s="616"/>
      <c r="CJ43" s="616"/>
      <c r="CK43" s="616"/>
      <c r="CL43" s="616"/>
      <c r="CM43" s="616"/>
      <c r="CN43" s="616"/>
      <c r="CO43" s="616"/>
      <c r="CP43" s="616"/>
      <c r="CQ43" s="617"/>
      <c r="CR43" s="618">
        <v>178682</v>
      </c>
      <c r="CS43" s="631"/>
      <c r="CT43" s="631"/>
      <c r="CU43" s="631"/>
      <c r="CV43" s="631"/>
      <c r="CW43" s="631"/>
      <c r="CX43" s="631"/>
      <c r="CY43" s="632"/>
      <c r="CZ43" s="621">
        <v>0.8</v>
      </c>
      <c r="DA43" s="633"/>
      <c r="DB43" s="633"/>
      <c r="DC43" s="634"/>
      <c r="DD43" s="624">
        <v>178682</v>
      </c>
      <c r="DE43" s="631"/>
      <c r="DF43" s="631"/>
      <c r="DG43" s="631"/>
      <c r="DH43" s="631"/>
      <c r="DI43" s="631"/>
      <c r="DJ43" s="631"/>
      <c r="DK43" s="632"/>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344</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637" t="s">
        <v>292</v>
      </c>
      <c r="CE44" s="638"/>
      <c r="CF44" s="615" t="s">
        <v>345</v>
      </c>
      <c r="CG44" s="616"/>
      <c r="CH44" s="616"/>
      <c r="CI44" s="616"/>
      <c r="CJ44" s="616"/>
      <c r="CK44" s="616"/>
      <c r="CL44" s="616"/>
      <c r="CM44" s="616"/>
      <c r="CN44" s="616"/>
      <c r="CO44" s="616"/>
      <c r="CP44" s="616"/>
      <c r="CQ44" s="617"/>
      <c r="CR44" s="618">
        <v>7176688</v>
      </c>
      <c r="CS44" s="619"/>
      <c r="CT44" s="619"/>
      <c r="CU44" s="619"/>
      <c r="CV44" s="619"/>
      <c r="CW44" s="619"/>
      <c r="CX44" s="619"/>
      <c r="CY44" s="620"/>
      <c r="CZ44" s="621">
        <v>30.7</v>
      </c>
      <c r="DA44" s="622"/>
      <c r="DB44" s="622"/>
      <c r="DC44" s="623"/>
      <c r="DD44" s="624">
        <v>566508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346</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639"/>
      <c r="CE45" s="640"/>
      <c r="CF45" s="615" t="s">
        <v>347</v>
      </c>
      <c r="CG45" s="616"/>
      <c r="CH45" s="616"/>
      <c r="CI45" s="616"/>
      <c r="CJ45" s="616"/>
      <c r="CK45" s="616"/>
      <c r="CL45" s="616"/>
      <c r="CM45" s="616"/>
      <c r="CN45" s="616"/>
      <c r="CO45" s="616"/>
      <c r="CP45" s="616"/>
      <c r="CQ45" s="617"/>
      <c r="CR45" s="618">
        <v>1303211</v>
      </c>
      <c r="CS45" s="631"/>
      <c r="CT45" s="631"/>
      <c r="CU45" s="631"/>
      <c r="CV45" s="631"/>
      <c r="CW45" s="631"/>
      <c r="CX45" s="631"/>
      <c r="CY45" s="632"/>
      <c r="CZ45" s="621">
        <v>5.6</v>
      </c>
      <c r="DA45" s="633"/>
      <c r="DB45" s="633"/>
      <c r="DC45" s="634"/>
      <c r="DD45" s="624">
        <v>62912</v>
      </c>
      <c r="DE45" s="631"/>
      <c r="DF45" s="631"/>
      <c r="DG45" s="631"/>
      <c r="DH45" s="631"/>
      <c r="DI45" s="631"/>
      <c r="DJ45" s="631"/>
      <c r="DK45" s="632"/>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222"/>
      <c r="CD46" s="639"/>
      <c r="CE46" s="640"/>
      <c r="CF46" s="615" t="s">
        <v>348</v>
      </c>
      <c r="CG46" s="616"/>
      <c r="CH46" s="616"/>
      <c r="CI46" s="616"/>
      <c r="CJ46" s="616"/>
      <c r="CK46" s="616"/>
      <c r="CL46" s="616"/>
      <c r="CM46" s="616"/>
      <c r="CN46" s="616"/>
      <c r="CO46" s="616"/>
      <c r="CP46" s="616"/>
      <c r="CQ46" s="617"/>
      <c r="CR46" s="618">
        <v>5864290</v>
      </c>
      <c r="CS46" s="619"/>
      <c r="CT46" s="619"/>
      <c r="CU46" s="619"/>
      <c r="CV46" s="619"/>
      <c r="CW46" s="619"/>
      <c r="CX46" s="619"/>
      <c r="CY46" s="620"/>
      <c r="CZ46" s="621">
        <v>25.1</v>
      </c>
      <c r="DA46" s="622"/>
      <c r="DB46" s="622"/>
      <c r="DC46" s="623"/>
      <c r="DD46" s="624">
        <v>494409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222"/>
      <c r="CD47" s="639"/>
      <c r="CE47" s="640"/>
      <c r="CF47" s="615" t="s">
        <v>349</v>
      </c>
      <c r="CG47" s="616"/>
      <c r="CH47" s="616"/>
      <c r="CI47" s="616"/>
      <c r="CJ47" s="616"/>
      <c r="CK47" s="616"/>
      <c r="CL47" s="616"/>
      <c r="CM47" s="616"/>
      <c r="CN47" s="616"/>
      <c r="CO47" s="616"/>
      <c r="CP47" s="616"/>
      <c r="CQ47" s="617"/>
      <c r="CR47" s="618">
        <v>23509</v>
      </c>
      <c r="CS47" s="631"/>
      <c r="CT47" s="631"/>
      <c r="CU47" s="631"/>
      <c r="CV47" s="631"/>
      <c r="CW47" s="631"/>
      <c r="CX47" s="631"/>
      <c r="CY47" s="632"/>
      <c r="CZ47" s="621">
        <v>0.1</v>
      </c>
      <c r="DA47" s="633"/>
      <c r="DB47" s="633"/>
      <c r="DC47" s="634"/>
      <c r="DD47" s="624">
        <v>504</v>
      </c>
      <c r="DE47" s="631"/>
      <c r="DF47" s="631"/>
      <c r="DG47" s="631"/>
      <c r="DH47" s="631"/>
      <c r="DI47" s="631"/>
      <c r="DJ47" s="631"/>
      <c r="DK47" s="632"/>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222"/>
      <c r="CD48" s="641"/>
      <c r="CE48" s="642"/>
      <c r="CF48" s="615" t="s">
        <v>350</v>
      </c>
      <c r="CG48" s="616"/>
      <c r="CH48" s="616"/>
      <c r="CI48" s="616"/>
      <c r="CJ48" s="616"/>
      <c r="CK48" s="616"/>
      <c r="CL48" s="616"/>
      <c r="CM48" s="616"/>
      <c r="CN48" s="616"/>
      <c r="CO48" s="616"/>
      <c r="CP48" s="616"/>
      <c r="CQ48" s="617"/>
      <c r="CR48" s="618" t="s">
        <v>122</v>
      </c>
      <c r="CS48" s="619"/>
      <c r="CT48" s="619"/>
      <c r="CU48" s="619"/>
      <c r="CV48" s="619"/>
      <c r="CW48" s="619"/>
      <c r="CX48" s="619"/>
      <c r="CY48" s="620"/>
      <c r="CZ48" s="621" t="s">
        <v>122</v>
      </c>
      <c r="DA48" s="622"/>
      <c r="DB48" s="622"/>
      <c r="DC48" s="623"/>
      <c r="DD48" s="624" t="s">
        <v>122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222"/>
      <c r="CD49" s="599" t="s">
        <v>351</v>
      </c>
      <c r="CE49" s="600"/>
      <c r="CF49" s="600"/>
      <c r="CG49" s="600"/>
      <c r="CH49" s="600"/>
      <c r="CI49" s="600"/>
      <c r="CJ49" s="600"/>
      <c r="CK49" s="600"/>
      <c r="CL49" s="600"/>
      <c r="CM49" s="600"/>
      <c r="CN49" s="600"/>
      <c r="CO49" s="600"/>
      <c r="CP49" s="600"/>
      <c r="CQ49" s="601"/>
      <c r="CR49" s="602">
        <v>23392683</v>
      </c>
      <c r="CS49" s="603"/>
      <c r="CT49" s="603"/>
      <c r="CU49" s="603"/>
      <c r="CV49" s="603"/>
      <c r="CW49" s="603"/>
      <c r="CX49" s="603"/>
      <c r="CY49" s="604"/>
      <c r="CZ49" s="605">
        <v>100</v>
      </c>
      <c r="DA49" s="606"/>
      <c r="DB49" s="606"/>
      <c r="DC49" s="607"/>
      <c r="DD49" s="608">
        <v>13168856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sheetData>
  <sheetProtection algorithmName="SHA-512" hashValue="WfhHnBEwqGOFqb9W8MAXc6XH7gY4K4hoDb3QONPydVm8vaxBm0k7FHJ8kZJIO4SwXoHMG5IiTiI3IeE3CKMwHA==" saltValue="xOM30YQpmef7GFLtHzAP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A51" zoomScale="70" zoomScaleNormal="25" zoomScaleSheetLayoutView="70" workbookViewId="0">
      <selection activeCell="AK69" sqref="AK69:AO69"/>
    </sheetView>
  </sheetViews>
  <sheetFormatPr defaultColWidth="0" defaultRowHeight="13.5" zeroHeight="1" x14ac:dyDescent="0.15"/>
  <cols>
    <col min="1" max="130" width="2.75" style="228" customWidth="1"/>
    <col min="131" max="131" width="1.625" style="228" customWidth="1"/>
    <col min="132" max="16384" width="9" style="228" hidden="1"/>
  </cols>
  <sheetData>
    <row r="1" spans="1:131" ht="11.25" customHeight="1" thickBot="1" x14ac:dyDescent="0.2">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
      <c r="A2" s="1087" t="s">
        <v>352</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088" t="s">
        <v>353</v>
      </c>
      <c r="DK2" s="1089"/>
      <c r="DL2" s="1089"/>
      <c r="DM2" s="1089"/>
      <c r="DN2" s="1089"/>
      <c r="DO2" s="1090"/>
      <c r="DP2" s="225"/>
      <c r="DQ2" s="1088" t="s">
        <v>354</v>
      </c>
      <c r="DR2" s="1089"/>
      <c r="DS2" s="1089"/>
      <c r="DT2" s="1089"/>
      <c r="DU2" s="1089"/>
      <c r="DV2" s="1089"/>
      <c r="DW2" s="1089"/>
      <c r="DX2" s="1089"/>
      <c r="DY2" s="1089"/>
      <c r="DZ2" s="1090"/>
      <c r="EA2" s="227"/>
    </row>
    <row r="3" spans="1:131" ht="11.25" customHeight="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9"/>
      <c r="BA4" s="229"/>
      <c r="BB4" s="229"/>
      <c r="BC4" s="229"/>
      <c r="BD4" s="229"/>
      <c r="BE4" s="230"/>
      <c r="BF4" s="230"/>
      <c r="BG4" s="230"/>
      <c r="BH4" s="230"/>
      <c r="BI4" s="230"/>
      <c r="BJ4" s="230"/>
      <c r="BK4" s="230"/>
      <c r="BL4" s="230"/>
      <c r="BM4" s="230"/>
      <c r="BN4" s="230"/>
      <c r="BO4" s="230"/>
      <c r="BP4" s="230"/>
      <c r="BQ4" s="727" t="s">
        <v>356</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31"/>
    </row>
    <row r="5" spans="1:131" s="232" customFormat="1" ht="26.25" customHeight="1" x14ac:dyDescent="0.15">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091"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29"/>
      <c r="BA5" s="229"/>
      <c r="BB5" s="229"/>
      <c r="BC5" s="229"/>
      <c r="BD5" s="229"/>
      <c r="BE5" s="230"/>
      <c r="BF5" s="230"/>
      <c r="BG5" s="230"/>
      <c r="BH5" s="230"/>
      <c r="BI5" s="230"/>
      <c r="BJ5" s="230"/>
      <c r="BK5" s="230"/>
      <c r="BL5" s="230"/>
      <c r="BM5" s="230"/>
      <c r="BN5" s="230"/>
      <c r="BO5" s="230"/>
      <c r="BP5" s="230"/>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81" t="s">
        <v>371</v>
      </c>
      <c r="DH5" s="1082"/>
      <c r="DI5" s="1082"/>
      <c r="DJ5" s="1082"/>
      <c r="DK5" s="1083"/>
      <c r="DL5" s="1081" t="s">
        <v>372</v>
      </c>
      <c r="DM5" s="1082"/>
      <c r="DN5" s="1082"/>
      <c r="DO5" s="1082"/>
      <c r="DP5" s="1083"/>
      <c r="DQ5" s="998" t="s">
        <v>373</v>
      </c>
      <c r="DR5" s="999"/>
      <c r="DS5" s="999"/>
      <c r="DT5" s="999"/>
      <c r="DU5" s="1000"/>
      <c r="DV5" s="998" t="s">
        <v>364</v>
      </c>
      <c r="DW5" s="999"/>
      <c r="DX5" s="999"/>
      <c r="DY5" s="999"/>
      <c r="DZ5" s="1012"/>
      <c r="EA5" s="231"/>
    </row>
    <row r="6" spans="1:131" s="232" customFormat="1" ht="26.25" customHeight="1" thickBot="1" x14ac:dyDescent="0.2">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9"/>
      <c r="BA6" s="229"/>
      <c r="BB6" s="229"/>
      <c r="BC6" s="229"/>
      <c r="BD6" s="229"/>
      <c r="BE6" s="230"/>
      <c r="BF6" s="230"/>
      <c r="BG6" s="230"/>
      <c r="BH6" s="230"/>
      <c r="BI6" s="230"/>
      <c r="BJ6" s="230"/>
      <c r="BK6" s="230"/>
      <c r="BL6" s="230"/>
      <c r="BM6" s="230"/>
      <c r="BN6" s="230"/>
      <c r="BO6" s="230"/>
      <c r="BP6" s="230"/>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31"/>
    </row>
    <row r="7" spans="1:131" s="232" customFormat="1" ht="26.25" customHeight="1" thickTop="1" x14ac:dyDescent="0.15">
      <c r="A7" s="233">
        <v>1</v>
      </c>
      <c r="B7" s="1044" t="s">
        <v>374</v>
      </c>
      <c r="C7" s="1045"/>
      <c r="D7" s="1045"/>
      <c r="E7" s="1045"/>
      <c r="F7" s="1045"/>
      <c r="G7" s="1045"/>
      <c r="H7" s="1045"/>
      <c r="I7" s="1045"/>
      <c r="J7" s="1045"/>
      <c r="K7" s="1045"/>
      <c r="L7" s="1045"/>
      <c r="M7" s="1045"/>
      <c r="N7" s="1045"/>
      <c r="O7" s="1045"/>
      <c r="P7" s="1046"/>
      <c r="Q7" s="1099">
        <v>24157</v>
      </c>
      <c r="R7" s="1100"/>
      <c r="S7" s="1100"/>
      <c r="T7" s="1100"/>
      <c r="U7" s="1100"/>
      <c r="V7" s="1100">
        <v>23407</v>
      </c>
      <c r="W7" s="1100"/>
      <c r="X7" s="1100"/>
      <c r="Y7" s="1100"/>
      <c r="Z7" s="1100"/>
      <c r="AA7" s="1100">
        <v>750</v>
      </c>
      <c r="AB7" s="1100"/>
      <c r="AC7" s="1100"/>
      <c r="AD7" s="1100"/>
      <c r="AE7" s="1101"/>
      <c r="AF7" s="1102">
        <v>432</v>
      </c>
      <c r="AG7" s="1103"/>
      <c r="AH7" s="1103"/>
      <c r="AI7" s="1103"/>
      <c r="AJ7" s="1104"/>
      <c r="AK7" s="1105">
        <v>1203</v>
      </c>
      <c r="AL7" s="1106"/>
      <c r="AM7" s="1106"/>
      <c r="AN7" s="1106"/>
      <c r="AO7" s="1106"/>
      <c r="AP7" s="1106">
        <v>23469</v>
      </c>
      <c r="AQ7" s="1106"/>
      <c r="AR7" s="1106"/>
      <c r="AS7" s="1106"/>
      <c r="AT7" s="1106"/>
      <c r="AU7" s="1107" t="s">
        <v>571</v>
      </c>
      <c r="AV7" s="1107"/>
      <c r="AW7" s="1107"/>
      <c r="AX7" s="1107"/>
      <c r="AY7" s="1108"/>
      <c r="AZ7" s="229"/>
      <c r="BA7" s="229"/>
      <c r="BB7" s="229"/>
      <c r="BC7" s="229"/>
      <c r="BD7" s="229"/>
      <c r="BE7" s="230"/>
      <c r="BF7" s="230"/>
      <c r="BG7" s="230"/>
      <c r="BH7" s="230"/>
      <c r="BI7" s="230"/>
      <c r="BJ7" s="230"/>
      <c r="BK7" s="230"/>
      <c r="BL7" s="230"/>
      <c r="BM7" s="230"/>
      <c r="BN7" s="230"/>
      <c r="BO7" s="230"/>
      <c r="BP7" s="230"/>
      <c r="BQ7" s="233">
        <v>1</v>
      </c>
      <c r="BR7" s="234"/>
      <c r="BS7" s="1096" t="s">
        <v>565</v>
      </c>
      <c r="BT7" s="1097"/>
      <c r="BU7" s="1097"/>
      <c r="BV7" s="1097"/>
      <c r="BW7" s="1097"/>
      <c r="BX7" s="1097"/>
      <c r="BY7" s="1097"/>
      <c r="BZ7" s="1097"/>
      <c r="CA7" s="1097"/>
      <c r="CB7" s="1097"/>
      <c r="CC7" s="1097"/>
      <c r="CD7" s="1097"/>
      <c r="CE7" s="1097"/>
      <c r="CF7" s="1097"/>
      <c r="CG7" s="1109"/>
      <c r="CH7" s="1093">
        <v>-79</v>
      </c>
      <c r="CI7" s="1094"/>
      <c r="CJ7" s="1094"/>
      <c r="CK7" s="1094"/>
      <c r="CL7" s="1095"/>
      <c r="CM7" s="1093">
        <v>68</v>
      </c>
      <c r="CN7" s="1094"/>
      <c r="CO7" s="1094"/>
      <c r="CP7" s="1094"/>
      <c r="CQ7" s="1095"/>
      <c r="CR7" s="1093">
        <v>5</v>
      </c>
      <c r="CS7" s="1094"/>
      <c r="CT7" s="1094"/>
      <c r="CU7" s="1094"/>
      <c r="CV7" s="1095"/>
      <c r="CW7" s="1093">
        <v>67</v>
      </c>
      <c r="CX7" s="1094"/>
      <c r="CY7" s="1094"/>
      <c r="CZ7" s="1094"/>
      <c r="DA7" s="1095"/>
      <c r="DB7" s="1093">
        <v>190</v>
      </c>
      <c r="DC7" s="1094"/>
      <c r="DD7" s="1094"/>
      <c r="DE7" s="1094"/>
      <c r="DF7" s="1095"/>
      <c r="DG7" s="1093" t="s">
        <v>566</v>
      </c>
      <c r="DH7" s="1094"/>
      <c r="DI7" s="1094"/>
      <c r="DJ7" s="1094"/>
      <c r="DK7" s="1095"/>
      <c r="DL7" s="1093" t="s">
        <v>566</v>
      </c>
      <c r="DM7" s="1094"/>
      <c r="DN7" s="1094"/>
      <c r="DO7" s="1094"/>
      <c r="DP7" s="1095"/>
      <c r="DQ7" s="1093" t="s">
        <v>566</v>
      </c>
      <c r="DR7" s="1094"/>
      <c r="DS7" s="1094"/>
      <c r="DT7" s="1094"/>
      <c r="DU7" s="1095"/>
      <c r="DV7" s="1096"/>
      <c r="DW7" s="1097"/>
      <c r="DX7" s="1097"/>
      <c r="DY7" s="1097"/>
      <c r="DZ7" s="1098"/>
      <c r="EA7" s="231"/>
    </row>
    <row r="8" spans="1:131" s="232" customFormat="1" ht="26.25" customHeight="1" x14ac:dyDescent="0.15">
      <c r="A8" s="235">
        <v>2</v>
      </c>
      <c r="B8" s="1027"/>
      <c r="C8" s="1028"/>
      <c r="D8" s="1028"/>
      <c r="E8" s="1028"/>
      <c r="F8" s="1028"/>
      <c r="G8" s="1028"/>
      <c r="H8" s="1028"/>
      <c r="I8" s="1028"/>
      <c r="J8" s="1028"/>
      <c r="K8" s="1028"/>
      <c r="L8" s="1028"/>
      <c r="M8" s="1028"/>
      <c r="N8" s="1028"/>
      <c r="O8" s="1028"/>
      <c r="P8" s="1029"/>
      <c r="Q8" s="1035"/>
      <c r="R8" s="1036"/>
      <c r="S8" s="1036"/>
      <c r="T8" s="1036"/>
      <c r="U8" s="1036"/>
      <c r="V8" s="1036"/>
      <c r="W8" s="1036"/>
      <c r="X8" s="1036"/>
      <c r="Y8" s="1036"/>
      <c r="Z8" s="1036"/>
      <c r="AA8" s="1036"/>
      <c r="AB8" s="1036"/>
      <c r="AC8" s="1036"/>
      <c r="AD8" s="1036"/>
      <c r="AE8" s="1037"/>
      <c r="AF8" s="1032"/>
      <c r="AG8" s="1033"/>
      <c r="AH8" s="1033"/>
      <c r="AI8" s="1033"/>
      <c r="AJ8" s="1034"/>
      <c r="AK8" s="1077"/>
      <c r="AL8" s="1078"/>
      <c r="AM8" s="1078"/>
      <c r="AN8" s="1078"/>
      <c r="AO8" s="1078"/>
      <c r="AP8" s="1078"/>
      <c r="AQ8" s="1078"/>
      <c r="AR8" s="1078"/>
      <c r="AS8" s="1078"/>
      <c r="AT8" s="1078"/>
      <c r="AU8" s="1079"/>
      <c r="AV8" s="1079"/>
      <c r="AW8" s="1079"/>
      <c r="AX8" s="1079"/>
      <c r="AY8" s="1080"/>
      <c r="AZ8" s="229"/>
      <c r="BA8" s="229"/>
      <c r="BB8" s="229"/>
      <c r="BC8" s="229"/>
      <c r="BD8" s="229"/>
      <c r="BE8" s="230"/>
      <c r="BF8" s="230"/>
      <c r="BG8" s="230"/>
      <c r="BH8" s="230"/>
      <c r="BI8" s="230"/>
      <c r="BJ8" s="230"/>
      <c r="BK8" s="230"/>
      <c r="BL8" s="230"/>
      <c r="BM8" s="230"/>
      <c r="BN8" s="230"/>
      <c r="BO8" s="230"/>
      <c r="BP8" s="230"/>
      <c r="BQ8" s="235">
        <v>2</v>
      </c>
      <c r="BR8" s="236"/>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1"/>
    </row>
    <row r="9" spans="1:131" s="232" customFormat="1" ht="26.25" customHeight="1" x14ac:dyDescent="0.15">
      <c r="A9" s="235">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9"/>
      <c r="BA9" s="229"/>
      <c r="BB9" s="229"/>
      <c r="BC9" s="229"/>
      <c r="BD9" s="229"/>
      <c r="BE9" s="230"/>
      <c r="BF9" s="230"/>
      <c r="BG9" s="230"/>
      <c r="BH9" s="230"/>
      <c r="BI9" s="230"/>
      <c r="BJ9" s="230"/>
      <c r="BK9" s="230"/>
      <c r="BL9" s="230"/>
      <c r="BM9" s="230"/>
      <c r="BN9" s="230"/>
      <c r="BO9" s="230"/>
      <c r="BP9" s="230"/>
      <c r="BQ9" s="235">
        <v>3</v>
      </c>
      <c r="BR9" s="236"/>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1"/>
    </row>
    <row r="10" spans="1:131" s="232" customFormat="1" ht="26.25" customHeight="1" x14ac:dyDescent="0.15">
      <c r="A10" s="235">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9"/>
      <c r="BA10" s="229"/>
      <c r="BB10" s="229"/>
      <c r="BC10" s="229"/>
      <c r="BD10" s="229"/>
      <c r="BE10" s="230"/>
      <c r="BF10" s="230"/>
      <c r="BG10" s="230"/>
      <c r="BH10" s="230"/>
      <c r="BI10" s="230"/>
      <c r="BJ10" s="230"/>
      <c r="BK10" s="230"/>
      <c r="BL10" s="230"/>
      <c r="BM10" s="230"/>
      <c r="BN10" s="230"/>
      <c r="BO10" s="230"/>
      <c r="BP10" s="230"/>
      <c r="BQ10" s="235">
        <v>4</v>
      </c>
      <c r="BR10" s="236"/>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1"/>
    </row>
    <row r="11" spans="1:131" s="232" customFormat="1" ht="26.25" customHeight="1" x14ac:dyDescent="0.15">
      <c r="A11" s="235">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9"/>
      <c r="BA11" s="229"/>
      <c r="BB11" s="229"/>
      <c r="BC11" s="229"/>
      <c r="BD11" s="229"/>
      <c r="BE11" s="230"/>
      <c r="BF11" s="230"/>
      <c r="BG11" s="230"/>
      <c r="BH11" s="230"/>
      <c r="BI11" s="230"/>
      <c r="BJ11" s="230"/>
      <c r="BK11" s="230"/>
      <c r="BL11" s="230"/>
      <c r="BM11" s="230"/>
      <c r="BN11" s="230"/>
      <c r="BO11" s="230"/>
      <c r="BP11" s="230"/>
      <c r="BQ11" s="235">
        <v>5</v>
      </c>
      <c r="BR11" s="236"/>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1"/>
    </row>
    <row r="12" spans="1:131" s="232" customFormat="1" ht="26.25" customHeight="1" x14ac:dyDescent="0.15">
      <c r="A12" s="235">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9"/>
      <c r="BA12" s="229"/>
      <c r="BB12" s="229"/>
      <c r="BC12" s="229"/>
      <c r="BD12" s="229"/>
      <c r="BE12" s="230"/>
      <c r="BF12" s="230"/>
      <c r="BG12" s="230"/>
      <c r="BH12" s="230"/>
      <c r="BI12" s="230"/>
      <c r="BJ12" s="230"/>
      <c r="BK12" s="230"/>
      <c r="BL12" s="230"/>
      <c r="BM12" s="230"/>
      <c r="BN12" s="230"/>
      <c r="BO12" s="230"/>
      <c r="BP12" s="230"/>
      <c r="BQ12" s="235">
        <v>6</v>
      </c>
      <c r="BR12" s="236"/>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1"/>
    </row>
    <row r="13" spans="1:131" s="232" customFormat="1" ht="26.25" customHeight="1" x14ac:dyDescent="0.15">
      <c r="A13" s="235">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9"/>
      <c r="BA13" s="229"/>
      <c r="BB13" s="229"/>
      <c r="BC13" s="229"/>
      <c r="BD13" s="229"/>
      <c r="BE13" s="230"/>
      <c r="BF13" s="230"/>
      <c r="BG13" s="230"/>
      <c r="BH13" s="230"/>
      <c r="BI13" s="230"/>
      <c r="BJ13" s="230"/>
      <c r="BK13" s="230"/>
      <c r="BL13" s="230"/>
      <c r="BM13" s="230"/>
      <c r="BN13" s="230"/>
      <c r="BO13" s="230"/>
      <c r="BP13" s="230"/>
      <c r="BQ13" s="235">
        <v>7</v>
      </c>
      <c r="BR13" s="236"/>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1"/>
    </row>
    <row r="14" spans="1:131" s="232" customFormat="1" ht="26.25" customHeight="1" x14ac:dyDescent="0.15">
      <c r="A14" s="235">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9"/>
      <c r="BA14" s="229"/>
      <c r="BB14" s="229"/>
      <c r="BC14" s="229"/>
      <c r="BD14" s="229"/>
      <c r="BE14" s="230"/>
      <c r="BF14" s="230"/>
      <c r="BG14" s="230"/>
      <c r="BH14" s="230"/>
      <c r="BI14" s="230"/>
      <c r="BJ14" s="230"/>
      <c r="BK14" s="230"/>
      <c r="BL14" s="230"/>
      <c r="BM14" s="230"/>
      <c r="BN14" s="230"/>
      <c r="BO14" s="230"/>
      <c r="BP14" s="230"/>
      <c r="BQ14" s="235">
        <v>8</v>
      </c>
      <c r="BR14" s="236"/>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1"/>
    </row>
    <row r="15" spans="1:131" s="232" customFormat="1" ht="26.25" customHeight="1" x14ac:dyDescent="0.15">
      <c r="A15" s="235">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9"/>
      <c r="BA15" s="229"/>
      <c r="BB15" s="229"/>
      <c r="BC15" s="229"/>
      <c r="BD15" s="229"/>
      <c r="BE15" s="230"/>
      <c r="BF15" s="230"/>
      <c r="BG15" s="230"/>
      <c r="BH15" s="230"/>
      <c r="BI15" s="230"/>
      <c r="BJ15" s="230"/>
      <c r="BK15" s="230"/>
      <c r="BL15" s="230"/>
      <c r="BM15" s="230"/>
      <c r="BN15" s="230"/>
      <c r="BO15" s="230"/>
      <c r="BP15" s="230"/>
      <c r="BQ15" s="235">
        <v>9</v>
      </c>
      <c r="BR15" s="236"/>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1"/>
    </row>
    <row r="16" spans="1:131" s="232" customFormat="1" ht="26.25" customHeight="1" x14ac:dyDescent="0.15">
      <c r="A16" s="235">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9"/>
      <c r="BA16" s="229"/>
      <c r="BB16" s="229"/>
      <c r="BC16" s="229"/>
      <c r="BD16" s="229"/>
      <c r="BE16" s="230"/>
      <c r="BF16" s="230"/>
      <c r="BG16" s="230"/>
      <c r="BH16" s="230"/>
      <c r="BI16" s="230"/>
      <c r="BJ16" s="230"/>
      <c r="BK16" s="230"/>
      <c r="BL16" s="230"/>
      <c r="BM16" s="230"/>
      <c r="BN16" s="230"/>
      <c r="BO16" s="230"/>
      <c r="BP16" s="230"/>
      <c r="BQ16" s="235">
        <v>10</v>
      </c>
      <c r="BR16" s="236"/>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1"/>
    </row>
    <row r="17" spans="1:131" s="232" customFormat="1" ht="26.25" customHeight="1" x14ac:dyDescent="0.15">
      <c r="A17" s="235">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9"/>
      <c r="BA17" s="229"/>
      <c r="BB17" s="229"/>
      <c r="BC17" s="229"/>
      <c r="BD17" s="229"/>
      <c r="BE17" s="230"/>
      <c r="BF17" s="230"/>
      <c r="BG17" s="230"/>
      <c r="BH17" s="230"/>
      <c r="BI17" s="230"/>
      <c r="BJ17" s="230"/>
      <c r="BK17" s="230"/>
      <c r="BL17" s="230"/>
      <c r="BM17" s="230"/>
      <c r="BN17" s="230"/>
      <c r="BO17" s="230"/>
      <c r="BP17" s="230"/>
      <c r="BQ17" s="235">
        <v>11</v>
      </c>
      <c r="BR17" s="236"/>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1"/>
    </row>
    <row r="18" spans="1:131" s="232" customFormat="1" ht="26.25" customHeight="1" x14ac:dyDescent="0.15">
      <c r="A18" s="235">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9"/>
      <c r="BA18" s="229"/>
      <c r="BB18" s="229"/>
      <c r="BC18" s="229"/>
      <c r="BD18" s="229"/>
      <c r="BE18" s="230"/>
      <c r="BF18" s="230"/>
      <c r="BG18" s="230"/>
      <c r="BH18" s="230"/>
      <c r="BI18" s="230"/>
      <c r="BJ18" s="230"/>
      <c r="BK18" s="230"/>
      <c r="BL18" s="230"/>
      <c r="BM18" s="230"/>
      <c r="BN18" s="230"/>
      <c r="BO18" s="230"/>
      <c r="BP18" s="230"/>
      <c r="BQ18" s="235">
        <v>12</v>
      </c>
      <c r="BR18" s="236"/>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1"/>
    </row>
    <row r="19" spans="1:131" s="232" customFormat="1" ht="26.25" customHeight="1" x14ac:dyDescent="0.15">
      <c r="A19" s="235">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9"/>
      <c r="BA19" s="229"/>
      <c r="BB19" s="229"/>
      <c r="BC19" s="229"/>
      <c r="BD19" s="229"/>
      <c r="BE19" s="230"/>
      <c r="BF19" s="230"/>
      <c r="BG19" s="230"/>
      <c r="BH19" s="230"/>
      <c r="BI19" s="230"/>
      <c r="BJ19" s="230"/>
      <c r="BK19" s="230"/>
      <c r="BL19" s="230"/>
      <c r="BM19" s="230"/>
      <c r="BN19" s="230"/>
      <c r="BO19" s="230"/>
      <c r="BP19" s="230"/>
      <c r="BQ19" s="235">
        <v>13</v>
      </c>
      <c r="BR19" s="236"/>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1"/>
    </row>
    <row r="20" spans="1:131" s="232" customFormat="1" ht="26.25" customHeight="1" x14ac:dyDescent="0.15">
      <c r="A20" s="235">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9"/>
      <c r="BA20" s="229"/>
      <c r="BB20" s="229"/>
      <c r="BC20" s="229"/>
      <c r="BD20" s="229"/>
      <c r="BE20" s="230"/>
      <c r="BF20" s="230"/>
      <c r="BG20" s="230"/>
      <c r="BH20" s="230"/>
      <c r="BI20" s="230"/>
      <c r="BJ20" s="230"/>
      <c r="BK20" s="230"/>
      <c r="BL20" s="230"/>
      <c r="BM20" s="230"/>
      <c r="BN20" s="230"/>
      <c r="BO20" s="230"/>
      <c r="BP20" s="230"/>
      <c r="BQ20" s="235">
        <v>14</v>
      </c>
      <c r="BR20" s="236"/>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1"/>
    </row>
    <row r="21" spans="1:131" s="232" customFormat="1" ht="26.25" customHeight="1" thickBot="1" x14ac:dyDescent="0.2">
      <c r="A21" s="235">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9"/>
      <c r="BA21" s="229"/>
      <c r="BB21" s="229"/>
      <c r="BC21" s="229"/>
      <c r="BD21" s="229"/>
      <c r="BE21" s="230"/>
      <c r="BF21" s="230"/>
      <c r="BG21" s="230"/>
      <c r="BH21" s="230"/>
      <c r="BI21" s="230"/>
      <c r="BJ21" s="230"/>
      <c r="BK21" s="230"/>
      <c r="BL21" s="230"/>
      <c r="BM21" s="230"/>
      <c r="BN21" s="230"/>
      <c r="BO21" s="230"/>
      <c r="BP21" s="230"/>
      <c r="BQ21" s="235">
        <v>15</v>
      </c>
      <c r="BR21" s="236"/>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1"/>
    </row>
    <row r="22" spans="1:131" s="232" customFormat="1" ht="26.25" customHeight="1" x14ac:dyDescent="0.15">
      <c r="A22" s="235">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375</v>
      </c>
      <c r="BA22" s="1025"/>
      <c r="BB22" s="1025"/>
      <c r="BC22" s="1025"/>
      <c r="BD22" s="1026"/>
      <c r="BE22" s="230"/>
      <c r="BF22" s="230"/>
      <c r="BG22" s="230"/>
      <c r="BH22" s="230"/>
      <c r="BI22" s="230"/>
      <c r="BJ22" s="230"/>
      <c r="BK22" s="230"/>
      <c r="BL22" s="230"/>
      <c r="BM22" s="230"/>
      <c r="BN22" s="230"/>
      <c r="BO22" s="230"/>
      <c r="BP22" s="230"/>
      <c r="BQ22" s="235">
        <v>16</v>
      </c>
      <c r="BR22" s="236"/>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1"/>
    </row>
    <row r="23" spans="1:131" s="232" customFormat="1" ht="26.25" customHeight="1" thickBot="1" x14ac:dyDescent="0.2">
      <c r="A23" s="237" t="s">
        <v>376</v>
      </c>
      <c r="B23" s="934" t="s">
        <v>377</v>
      </c>
      <c r="C23" s="935"/>
      <c r="D23" s="935"/>
      <c r="E23" s="935"/>
      <c r="F23" s="935"/>
      <c r="G23" s="935"/>
      <c r="H23" s="935"/>
      <c r="I23" s="935"/>
      <c r="J23" s="935"/>
      <c r="K23" s="935"/>
      <c r="L23" s="935"/>
      <c r="M23" s="935"/>
      <c r="N23" s="935"/>
      <c r="O23" s="935"/>
      <c r="P23" s="945"/>
      <c r="Q23" s="1064">
        <v>24157</v>
      </c>
      <c r="R23" s="1058"/>
      <c r="S23" s="1058"/>
      <c r="T23" s="1058"/>
      <c r="U23" s="1058"/>
      <c r="V23" s="1058">
        <v>23407</v>
      </c>
      <c r="W23" s="1058"/>
      <c r="X23" s="1058"/>
      <c r="Y23" s="1058"/>
      <c r="Z23" s="1058"/>
      <c r="AA23" s="1058">
        <v>750</v>
      </c>
      <c r="AB23" s="1058"/>
      <c r="AC23" s="1058"/>
      <c r="AD23" s="1058"/>
      <c r="AE23" s="1065"/>
      <c r="AF23" s="1066">
        <v>432</v>
      </c>
      <c r="AG23" s="1058"/>
      <c r="AH23" s="1058"/>
      <c r="AI23" s="1058"/>
      <c r="AJ23" s="1067"/>
      <c r="AK23" s="1068"/>
      <c r="AL23" s="1069"/>
      <c r="AM23" s="1069"/>
      <c r="AN23" s="1069"/>
      <c r="AO23" s="1069"/>
      <c r="AP23" s="1058">
        <v>23469</v>
      </c>
      <c r="AQ23" s="1058"/>
      <c r="AR23" s="1058"/>
      <c r="AS23" s="1058"/>
      <c r="AT23" s="1058"/>
      <c r="AU23" s="1059"/>
      <c r="AV23" s="1059"/>
      <c r="AW23" s="1059"/>
      <c r="AX23" s="1059"/>
      <c r="AY23" s="1060"/>
      <c r="AZ23" s="1061" t="s">
        <v>122</v>
      </c>
      <c r="BA23" s="1062"/>
      <c r="BB23" s="1062"/>
      <c r="BC23" s="1062"/>
      <c r="BD23" s="1063"/>
      <c r="BE23" s="230"/>
      <c r="BF23" s="230"/>
      <c r="BG23" s="230"/>
      <c r="BH23" s="230"/>
      <c r="BI23" s="230"/>
      <c r="BJ23" s="230"/>
      <c r="BK23" s="230"/>
      <c r="BL23" s="230"/>
      <c r="BM23" s="230"/>
      <c r="BN23" s="230"/>
      <c r="BO23" s="230"/>
      <c r="BP23" s="230"/>
      <c r="BQ23" s="235">
        <v>17</v>
      </c>
      <c r="BR23" s="236"/>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1"/>
    </row>
    <row r="24" spans="1:131" s="232" customFormat="1" ht="26.25" customHeight="1" x14ac:dyDescent="0.15">
      <c r="A24" s="1057" t="s">
        <v>378</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9"/>
      <c r="BA24" s="229"/>
      <c r="BB24" s="229"/>
      <c r="BC24" s="229"/>
      <c r="BD24" s="229"/>
      <c r="BE24" s="230"/>
      <c r="BF24" s="230"/>
      <c r="BG24" s="230"/>
      <c r="BH24" s="230"/>
      <c r="BI24" s="230"/>
      <c r="BJ24" s="230"/>
      <c r="BK24" s="230"/>
      <c r="BL24" s="230"/>
      <c r="BM24" s="230"/>
      <c r="BN24" s="230"/>
      <c r="BO24" s="230"/>
      <c r="BP24" s="230"/>
      <c r="BQ24" s="235">
        <v>18</v>
      </c>
      <c r="BR24" s="236"/>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31"/>
    </row>
    <row r="25" spans="1:131" ht="26.25" customHeight="1" thickBot="1" x14ac:dyDescent="0.2">
      <c r="A25" s="1056" t="s">
        <v>379</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9"/>
      <c r="BK25" s="229"/>
      <c r="BL25" s="229"/>
      <c r="BM25" s="229"/>
      <c r="BN25" s="229"/>
      <c r="BO25" s="238"/>
      <c r="BP25" s="238"/>
      <c r="BQ25" s="235">
        <v>19</v>
      </c>
      <c r="BR25" s="236"/>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7"/>
    </row>
    <row r="26" spans="1:131" ht="26.25" customHeight="1" x14ac:dyDescent="0.15">
      <c r="A26" s="992" t="s">
        <v>357</v>
      </c>
      <c r="B26" s="993"/>
      <c r="C26" s="993"/>
      <c r="D26" s="993"/>
      <c r="E26" s="993"/>
      <c r="F26" s="993"/>
      <c r="G26" s="993"/>
      <c r="H26" s="993"/>
      <c r="I26" s="993"/>
      <c r="J26" s="993"/>
      <c r="K26" s="993"/>
      <c r="L26" s="993"/>
      <c r="M26" s="993"/>
      <c r="N26" s="993"/>
      <c r="O26" s="993"/>
      <c r="P26" s="994"/>
      <c r="Q26" s="998" t="s">
        <v>380</v>
      </c>
      <c r="R26" s="999"/>
      <c r="S26" s="999"/>
      <c r="T26" s="999"/>
      <c r="U26" s="1000"/>
      <c r="V26" s="998" t="s">
        <v>381</v>
      </c>
      <c r="W26" s="999"/>
      <c r="X26" s="999"/>
      <c r="Y26" s="999"/>
      <c r="Z26" s="1000"/>
      <c r="AA26" s="998" t="s">
        <v>382</v>
      </c>
      <c r="AB26" s="999"/>
      <c r="AC26" s="999"/>
      <c r="AD26" s="999"/>
      <c r="AE26" s="999"/>
      <c r="AF26" s="1052" t="s">
        <v>383</v>
      </c>
      <c r="AG26" s="1005"/>
      <c r="AH26" s="1005"/>
      <c r="AI26" s="1005"/>
      <c r="AJ26" s="1053"/>
      <c r="AK26" s="999" t="s">
        <v>384</v>
      </c>
      <c r="AL26" s="999"/>
      <c r="AM26" s="999"/>
      <c r="AN26" s="999"/>
      <c r="AO26" s="1000"/>
      <c r="AP26" s="998" t="s">
        <v>385</v>
      </c>
      <c r="AQ26" s="999"/>
      <c r="AR26" s="999"/>
      <c r="AS26" s="999"/>
      <c r="AT26" s="1000"/>
      <c r="AU26" s="998" t="s">
        <v>386</v>
      </c>
      <c r="AV26" s="999"/>
      <c r="AW26" s="999"/>
      <c r="AX26" s="999"/>
      <c r="AY26" s="1000"/>
      <c r="AZ26" s="998" t="s">
        <v>387</v>
      </c>
      <c r="BA26" s="999"/>
      <c r="BB26" s="999"/>
      <c r="BC26" s="999"/>
      <c r="BD26" s="1000"/>
      <c r="BE26" s="998" t="s">
        <v>364</v>
      </c>
      <c r="BF26" s="999"/>
      <c r="BG26" s="999"/>
      <c r="BH26" s="999"/>
      <c r="BI26" s="1012"/>
      <c r="BJ26" s="229"/>
      <c r="BK26" s="229"/>
      <c r="BL26" s="229"/>
      <c r="BM26" s="229"/>
      <c r="BN26" s="229"/>
      <c r="BO26" s="238"/>
      <c r="BP26" s="238"/>
      <c r="BQ26" s="235">
        <v>20</v>
      </c>
      <c r="BR26" s="236"/>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7"/>
    </row>
    <row r="27" spans="1:131" ht="26.25" customHeight="1" thickBot="1" x14ac:dyDescent="0.2">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9"/>
      <c r="BK27" s="229"/>
      <c r="BL27" s="229"/>
      <c r="BM27" s="229"/>
      <c r="BN27" s="229"/>
      <c r="BO27" s="238"/>
      <c r="BP27" s="238"/>
      <c r="BQ27" s="235">
        <v>21</v>
      </c>
      <c r="BR27" s="236"/>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7"/>
    </row>
    <row r="28" spans="1:131" ht="26.25" customHeight="1" thickTop="1" x14ac:dyDescent="0.15">
      <c r="A28" s="239">
        <v>1</v>
      </c>
      <c r="B28" s="1044" t="s">
        <v>388</v>
      </c>
      <c r="C28" s="1045"/>
      <c r="D28" s="1045"/>
      <c r="E28" s="1045"/>
      <c r="F28" s="1045"/>
      <c r="G28" s="1045"/>
      <c r="H28" s="1045"/>
      <c r="I28" s="1045"/>
      <c r="J28" s="1045"/>
      <c r="K28" s="1045"/>
      <c r="L28" s="1045"/>
      <c r="M28" s="1045"/>
      <c r="N28" s="1045"/>
      <c r="O28" s="1045"/>
      <c r="P28" s="1046"/>
      <c r="Q28" s="1047">
        <v>3567</v>
      </c>
      <c r="R28" s="1048"/>
      <c r="S28" s="1048"/>
      <c r="T28" s="1048"/>
      <c r="U28" s="1048"/>
      <c r="V28" s="1048">
        <v>3512</v>
      </c>
      <c r="W28" s="1048"/>
      <c r="X28" s="1048"/>
      <c r="Y28" s="1048"/>
      <c r="Z28" s="1048"/>
      <c r="AA28" s="1048">
        <v>55</v>
      </c>
      <c r="AB28" s="1048"/>
      <c r="AC28" s="1048"/>
      <c r="AD28" s="1048"/>
      <c r="AE28" s="1049"/>
      <c r="AF28" s="1050">
        <v>55</v>
      </c>
      <c r="AG28" s="1048"/>
      <c r="AH28" s="1048"/>
      <c r="AI28" s="1048"/>
      <c r="AJ28" s="1051"/>
      <c r="AK28" s="1039">
        <v>246</v>
      </c>
      <c r="AL28" s="1040"/>
      <c r="AM28" s="1040"/>
      <c r="AN28" s="1040"/>
      <c r="AO28" s="1040"/>
      <c r="AP28" s="1040" t="s">
        <v>555</v>
      </c>
      <c r="AQ28" s="1040"/>
      <c r="AR28" s="1040"/>
      <c r="AS28" s="1040"/>
      <c r="AT28" s="1040"/>
      <c r="AU28" s="1040" t="s">
        <v>555</v>
      </c>
      <c r="AV28" s="1040"/>
      <c r="AW28" s="1040"/>
      <c r="AX28" s="1040"/>
      <c r="AY28" s="1040"/>
      <c r="AZ28" s="1041" t="s">
        <v>555</v>
      </c>
      <c r="BA28" s="1041"/>
      <c r="BB28" s="1041"/>
      <c r="BC28" s="1041"/>
      <c r="BD28" s="1041"/>
      <c r="BE28" s="1042" t="s">
        <v>573</v>
      </c>
      <c r="BF28" s="1042"/>
      <c r="BG28" s="1042"/>
      <c r="BH28" s="1042"/>
      <c r="BI28" s="1043"/>
      <c r="BJ28" s="229"/>
      <c r="BK28" s="229"/>
      <c r="BL28" s="229"/>
      <c r="BM28" s="229"/>
      <c r="BN28" s="229"/>
      <c r="BO28" s="238"/>
      <c r="BP28" s="238"/>
      <c r="BQ28" s="235">
        <v>22</v>
      </c>
      <c r="BR28" s="236"/>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7"/>
    </row>
    <row r="29" spans="1:131" ht="26.25" customHeight="1" x14ac:dyDescent="0.15">
      <c r="A29" s="239">
        <v>2</v>
      </c>
      <c r="B29" s="1027" t="s">
        <v>389</v>
      </c>
      <c r="C29" s="1028"/>
      <c r="D29" s="1028"/>
      <c r="E29" s="1028"/>
      <c r="F29" s="1028"/>
      <c r="G29" s="1028"/>
      <c r="H29" s="1028"/>
      <c r="I29" s="1028"/>
      <c r="J29" s="1028"/>
      <c r="K29" s="1028"/>
      <c r="L29" s="1028"/>
      <c r="M29" s="1028"/>
      <c r="N29" s="1028"/>
      <c r="O29" s="1028"/>
      <c r="P29" s="1029"/>
      <c r="Q29" s="1035">
        <v>229</v>
      </c>
      <c r="R29" s="1036"/>
      <c r="S29" s="1036"/>
      <c r="T29" s="1036"/>
      <c r="U29" s="1036"/>
      <c r="V29" s="1036">
        <v>216</v>
      </c>
      <c r="W29" s="1036"/>
      <c r="X29" s="1036"/>
      <c r="Y29" s="1036"/>
      <c r="Z29" s="1036"/>
      <c r="AA29" s="1036">
        <v>13</v>
      </c>
      <c r="AB29" s="1036"/>
      <c r="AC29" s="1036"/>
      <c r="AD29" s="1036"/>
      <c r="AE29" s="1037"/>
      <c r="AF29" s="1032">
        <v>13</v>
      </c>
      <c r="AG29" s="1033"/>
      <c r="AH29" s="1033"/>
      <c r="AI29" s="1033"/>
      <c r="AJ29" s="1034"/>
      <c r="AK29" s="977">
        <v>99</v>
      </c>
      <c r="AL29" s="968"/>
      <c r="AM29" s="968"/>
      <c r="AN29" s="968"/>
      <c r="AO29" s="968"/>
      <c r="AP29" s="968">
        <v>54</v>
      </c>
      <c r="AQ29" s="968"/>
      <c r="AR29" s="968"/>
      <c r="AS29" s="968"/>
      <c r="AT29" s="968"/>
      <c r="AU29" s="968">
        <v>18</v>
      </c>
      <c r="AV29" s="968"/>
      <c r="AW29" s="968"/>
      <c r="AX29" s="968"/>
      <c r="AY29" s="968"/>
      <c r="AZ29" s="1038" t="s">
        <v>555</v>
      </c>
      <c r="BA29" s="1038"/>
      <c r="BB29" s="1038"/>
      <c r="BC29" s="1038"/>
      <c r="BD29" s="1038"/>
      <c r="BE29" s="969" t="s">
        <v>572</v>
      </c>
      <c r="BF29" s="969"/>
      <c r="BG29" s="969"/>
      <c r="BH29" s="969"/>
      <c r="BI29" s="970"/>
      <c r="BJ29" s="229"/>
      <c r="BK29" s="229"/>
      <c r="BL29" s="229"/>
      <c r="BM29" s="229"/>
      <c r="BN29" s="229"/>
      <c r="BO29" s="238"/>
      <c r="BP29" s="238"/>
      <c r="BQ29" s="235">
        <v>23</v>
      </c>
      <c r="BR29" s="236"/>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7"/>
    </row>
    <row r="30" spans="1:131" ht="26.25" customHeight="1" x14ac:dyDescent="0.15">
      <c r="A30" s="239">
        <v>3</v>
      </c>
      <c r="B30" s="1027" t="s">
        <v>390</v>
      </c>
      <c r="C30" s="1028"/>
      <c r="D30" s="1028"/>
      <c r="E30" s="1028"/>
      <c r="F30" s="1028"/>
      <c r="G30" s="1028"/>
      <c r="H30" s="1028"/>
      <c r="I30" s="1028"/>
      <c r="J30" s="1028"/>
      <c r="K30" s="1028"/>
      <c r="L30" s="1028"/>
      <c r="M30" s="1028"/>
      <c r="N30" s="1028"/>
      <c r="O30" s="1028"/>
      <c r="P30" s="1029"/>
      <c r="Q30" s="1035">
        <v>545</v>
      </c>
      <c r="R30" s="1036"/>
      <c r="S30" s="1036"/>
      <c r="T30" s="1036"/>
      <c r="U30" s="1036"/>
      <c r="V30" s="1036">
        <v>539</v>
      </c>
      <c r="W30" s="1036"/>
      <c r="X30" s="1036"/>
      <c r="Y30" s="1036"/>
      <c r="Z30" s="1036"/>
      <c r="AA30" s="1036">
        <v>6</v>
      </c>
      <c r="AB30" s="1036"/>
      <c r="AC30" s="1036"/>
      <c r="AD30" s="1036"/>
      <c r="AE30" s="1037"/>
      <c r="AF30" s="1032">
        <v>6</v>
      </c>
      <c r="AG30" s="1033"/>
      <c r="AH30" s="1033"/>
      <c r="AI30" s="1033"/>
      <c r="AJ30" s="1034"/>
      <c r="AK30" s="977">
        <v>109</v>
      </c>
      <c r="AL30" s="968"/>
      <c r="AM30" s="968"/>
      <c r="AN30" s="968"/>
      <c r="AO30" s="968"/>
      <c r="AP30" s="968" t="s">
        <v>555</v>
      </c>
      <c r="AQ30" s="968"/>
      <c r="AR30" s="968"/>
      <c r="AS30" s="968"/>
      <c r="AT30" s="968"/>
      <c r="AU30" s="968" t="s">
        <v>555</v>
      </c>
      <c r="AV30" s="968"/>
      <c r="AW30" s="968"/>
      <c r="AX30" s="968"/>
      <c r="AY30" s="968"/>
      <c r="AZ30" s="1038" t="s">
        <v>555</v>
      </c>
      <c r="BA30" s="1038"/>
      <c r="BB30" s="1038"/>
      <c r="BC30" s="1038"/>
      <c r="BD30" s="1038"/>
      <c r="BE30" s="969"/>
      <c r="BF30" s="969"/>
      <c r="BG30" s="969"/>
      <c r="BH30" s="969"/>
      <c r="BI30" s="970"/>
      <c r="BJ30" s="229"/>
      <c r="BK30" s="229"/>
      <c r="BL30" s="229"/>
      <c r="BM30" s="229"/>
      <c r="BN30" s="229"/>
      <c r="BO30" s="238"/>
      <c r="BP30" s="238"/>
      <c r="BQ30" s="235">
        <v>24</v>
      </c>
      <c r="BR30" s="236"/>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7"/>
    </row>
    <row r="31" spans="1:131" ht="26.25" customHeight="1" x14ac:dyDescent="0.15">
      <c r="A31" s="239">
        <v>4</v>
      </c>
      <c r="B31" s="1027" t="s">
        <v>391</v>
      </c>
      <c r="C31" s="1028"/>
      <c r="D31" s="1028"/>
      <c r="E31" s="1028"/>
      <c r="F31" s="1028"/>
      <c r="G31" s="1028"/>
      <c r="H31" s="1028"/>
      <c r="I31" s="1028"/>
      <c r="J31" s="1028"/>
      <c r="K31" s="1028"/>
      <c r="L31" s="1028"/>
      <c r="M31" s="1028"/>
      <c r="N31" s="1028"/>
      <c r="O31" s="1028"/>
      <c r="P31" s="1029"/>
      <c r="Q31" s="1035">
        <v>827</v>
      </c>
      <c r="R31" s="1036"/>
      <c r="S31" s="1036"/>
      <c r="T31" s="1036"/>
      <c r="U31" s="1036"/>
      <c r="V31" s="1036">
        <v>789</v>
      </c>
      <c r="W31" s="1036"/>
      <c r="X31" s="1036"/>
      <c r="Y31" s="1036"/>
      <c r="Z31" s="1036"/>
      <c r="AA31" s="1036">
        <v>38</v>
      </c>
      <c r="AB31" s="1036"/>
      <c r="AC31" s="1036"/>
      <c r="AD31" s="1036"/>
      <c r="AE31" s="1037"/>
      <c r="AF31" s="1032">
        <v>390</v>
      </c>
      <c r="AG31" s="1033"/>
      <c r="AH31" s="1033"/>
      <c r="AI31" s="1033"/>
      <c r="AJ31" s="1034"/>
      <c r="AK31" s="977">
        <v>272</v>
      </c>
      <c r="AL31" s="968"/>
      <c r="AM31" s="968"/>
      <c r="AN31" s="968"/>
      <c r="AO31" s="968"/>
      <c r="AP31" s="968">
        <v>4830</v>
      </c>
      <c r="AQ31" s="968"/>
      <c r="AR31" s="968"/>
      <c r="AS31" s="968"/>
      <c r="AT31" s="968"/>
      <c r="AU31" s="968">
        <v>2323</v>
      </c>
      <c r="AV31" s="968"/>
      <c r="AW31" s="968"/>
      <c r="AX31" s="968"/>
      <c r="AY31" s="968"/>
      <c r="AZ31" s="1038" t="s">
        <v>555</v>
      </c>
      <c r="BA31" s="1038"/>
      <c r="BB31" s="1038"/>
      <c r="BC31" s="1038"/>
      <c r="BD31" s="1038"/>
      <c r="BE31" s="969" t="s">
        <v>392</v>
      </c>
      <c r="BF31" s="969"/>
      <c r="BG31" s="969"/>
      <c r="BH31" s="969"/>
      <c r="BI31" s="970"/>
      <c r="BJ31" s="229"/>
      <c r="BK31" s="229"/>
      <c r="BL31" s="229"/>
      <c r="BM31" s="229"/>
      <c r="BN31" s="229"/>
      <c r="BO31" s="238"/>
      <c r="BP31" s="238"/>
      <c r="BQ31" s="235">
        <v>25</v>
      </c>
      <c r="BR31" s="236"/>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7"/>
    </row>
    <row r="32" spans="1:131" ht="26.25" customHeight="1" x14ac:dyDescent="0.15">
      <c r="A32" s="239">
        <v>5</v>
      </c>
      <c r="B32" s="1027" t="s">
        <v>393</v>
      </c>
      <c r="C32" s="1028"/>
      <c r="D32" s="1028"/>
      <c r="E32" s="1028"/>
      <c r="F32" s="1028"/>
      <c r="G32" s="1028"/>
      <c r="H32" s="1028"/>
      <c r="I32" s="1028"/>
      <c r="J32" s="1028"/>
      <c r="K32" s="1028"/>
      <c r="L32" s="1028"/>
      <c r="M32" s="1028"/>
      <c r="N32" s="1028"/>
      <c r="O32" s="1028"/>
      <c r="P32" s="1029"/>
      <c r="Q32" s="1035">
        <v>509</v>
      </c>
      <c r="R32" s="1036"/>
      <c r="S32" s="1036"/>
      <c r="T32" s="1036"/>
      <c r="U32" s="1036"/>
      <c r="V32" s="1036">
        <v>480</v>
      </c>
      <c r="W32" s="1036"/>
      <c r="X32" s="1036"/>
      <c r="Y32" s="1036"/>
      <c r="Z32" s="1036"/>
      <c r="AA32" s="1036">
        <v>29</v>
      </c>
      <c r="AB32" s="1036"/>
      <c r="AC32" s="1036"/>
      <c r="AD32" s="1036"/>
      <c r="AE32" s="1037"/>
      <c r="AF32" s="1032">
        <v>159</v>
      </c>
      <c r="AG32" s="1033"/>
      <c r="AH32" s="1033"/>
      <c r="AI32" s="1033"/>
      <c r="AJ32" s="1034"/>
      <c r="AK32" s="977">
        <v>286</v>
      </c>
      <c r="AL32" s="968"/>
      <c r="AM32" s="968"/>
      <c r="AN32" s="968"/>
      <c r="AO32" s="968"/>
      <c r="AP32" s="968">
        <v>1774</v>
      </c>
      <c r="AQ32" s="968"/>
      <c r="AR32" s="968"/>
      <c r="AS32" s="968"/>
      <c r="AT32" s="968"/>
      <c r="AU32" s="968">
        <v>1536</v>
      </c>
      <c r="AV32" s="968"/>
      <c r="AW32" s="968"/>
      <c r="AX32" s="968"/>
      <c r="AY32" s="968"/>
      <c r="AZ32" s="1038" t="s">
        <v>555</v>
      </c>
      <c r="BA32" s="1038"/>
      <c r="BB32" s="1038"/>
      <c r="BC32" s="1038"/>
      <c r="BD32" s="1038"/>
      <c r="BE32" s="969" t="s">
        <v>392</v>
      </c>
      <c r="BF32" s="969"/>
      <c r="BG32" s="969"/>
      <c r="BH32" s="969"/>
      <c r="BI32" s="970"/>
      <c r="BJ32" s="229"/>
      <c r="BK32" s="229"/>
      <c r="BL32" s="229"/>
      <c r="BM32" s="229"/>
      <c r="BN32" s="229"/>
      <c r="BO32" s="238"/>
      <c r="BP32" s="238"/>
      <c r="BQ32" s="235">
        <v>26</v>
      </c>
      <c r="BR32" s="236"/>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7"/>
    </row>
    <row r="33" spans="1:131" ht="26.25" customHeight="1" x14ac:dyDescent="0.15">
      <c r="A33" s="239">
        <v>6</v>
      </c>
      <c r="B33" s="1027" t="s">
        <v>394</v>
      </c>
      <c r="C33" s="1028"/>
      <c r="D33" s="1028"/>
      <c r="E33" s="1028"/>
      <c r="F33" s="1028"/>
      <c r="G33" s="1028"/>
      <c r="H33" s="1028"/>
      <c r="I33" s="1028"/>
      <c r="J33" s="1028"/>
      <c r="K33" s="1028"/>
      <c r="L33" s="1028"/>
      <c r="M33" s="1028"/>
      <c r="N33" s="1028"/>
      <c r="O33" s="1028"/>
      <c r="P33" s="1029"/>
      <c r="Q33" s="1035">
        <v>714</v>
      </c>
      <c r="R33" s="1036"/>
      <c r="S33" s="1036"/>
      <c r="T33" s="1036"/>
      <c r="U33" s="1036"/>
      <c r="V33" s="1036">
        <v>620</v>
      </c>
      <c r="W33" s="1036"/>
      <c r="X33" s="1036"/>
      <c r="Y33" s="1036"/>
      <c r="Z33" s="1036"/>
      <c r="AA33" s="1036">
        <v>94</v>
      </c>
      <c r="AB33" s="1036"/>
      <c r="AC33" s="1036"/>
      <c r="AD33" s="1036"/>
      <c r="AE33" s="1037"/>
      <c r="AF33" s="1032">
        <v>94</v>
      </c>
      <c r="AG33" s="1033"/>
      <c r="AH33" s="1033"/>
      <c r="AI33" s="1033"/>
      <c r="AJ33" s="1034"/>
      <c r="AK33" s="977">
        <v>452</v>
      </c>
      <c r="AL33" s="968"/>
      <c r="AM33" s="968"/>
      <c r="AN33" s="968"/>
      <c r="AO33" s="968"/>
      <c r="AP33" s="968">
        <v>2271</v>
      </c>
      <c r="AQ33" s="968"/>
      <c r="AR33" s="968"/>
      <c r="AS33" s="968"/>
      <c r="AT33" s="968"/>
      <c r="AU33" s="968">
        <v>2271</v>
      </c>
      <c r="AV33" s="968"/>
      <c r="AW33" s="968"/>
      <c r="AX33" s="968"/>
      <c r="AY33" s="968"/>
      <c r="AZ33" s="1038" t="s">
        <v>555</v>
      </c>
      <c r="BA33" s="1038"/>
      <c r="BB33" s="1038"/>
      <c r="BC33" s="1038"/>
      <c r="BD33" s="1038"/>
      <c r="BE33" s="969" t="s">
        <v>395</v>
      </c>
      <c r="BF33" s="969"/>
      <c r="BG33" s="969"/>
      <c r="BH33" s="969"/>
      <c r="BI33" s="970"/>
      <c r="BJ33" s="229"/>
      <c r="BK33" s="229"/>
      <c r="BL33" s="229"/>
      <c r="BM33" s="229"/>
      <c r="BN33" s="229"/>
      <c r="BO33" s="238"/>
      <c r="BP33" s="238"/>
      <c r="BQ33" s="235">
        <v>27</v>
      </c>
      <c r="BR33" s="236"/>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7"/>
    </row>
    <row r="34" spans="1:131" ht="26.25" customHeight="1" x14ac:dyDescent="0.15">
      <c r="A34" s="239">
        <v>7</v>
      </c>
      <c r="B34" s="1027" t="s">
        <v>396</v>
      </c>
      <c r="C34" s="1028"/>
      <c r="D34" s="1028"/>
      <c r="E34" s="1028"/>
      <c r="F34" s="1028"/>
      <c r="G34" s="1028"/>
      <c r="H34" s="1028"/>
      <c r="I34" s="1028"/>
      <c r="J34" s="1028"/>
      <c r="K34" s="1028"/>
      <c r="L34" s="1028"/>
      <c r="M34" s="1028"/>
      <c r="N34" s="1028"/>
      <c r="O34" s="1028"/>
      <c r="P34" s="1029"/>
      <c r="Q34" s="1035">
        <v>652</v>
      </c>
      <c r="R34" s="1036"/>
      <c r="S34" s="1036"/>
      <c r="T34" s="1036"/>
      <c r="U34" s="1036"/>
      <c r="V34" s="1036">
        <v>506</v>
      </c>
      <c r="W34" s="1036"/>
      <c r="X34" s="1036"/>
      <c r="Y34" s="1036"/>
      <c r="Z34" s="1036"/>
      <c r="AA34" s="1036">
        <v>146</v>
      </c>
      <c r="AB34" s="1036"/>
      <c r="AC34" s="1036"/>
      <c r="AD34" s="1036"/>
      <c r="AE34" s="1037"/>
      <c r="AF34" s="1032" t="s">
        <v>122</v>
      </c>
      <c r="AG34" s="1033"/>
      <c r="AH34" s="1033"/>
      <c r="AI34" s="1033"/>
      <c r="AJ34" s="1034"/>
      <c r="AK34" s="977">
        <v>193</v>
      </c>
      <c r="AL34" s="968"/>
      <c r="AM34" s="968"/>
      <c r="AN34" s="968"/>
      <c r="AO34" s="968"/>
      <c r="AP34" s="968" t="s">
        <v>555</v>
      </c>
      <c r="AQ34" s="968"/>
      <c r="AR34" s="968"/>
      <c r="AS34" s="968"/>
      <c r="AT34" s="968"/>
      <c r="AU34" s="968" t="s">
        <v>555</v>
      </c>
      <c r="AV34" s="968"/>
      <c r="AW34" s="968"/>
      <c r="AX34" s="968"/>
      <c r="AY34" s="968"/>
      <c r="AZ34" s="1038" t="s">
        <v>555</v>
      </c>
      <c r="BA34" s="1038"/>
      <c r="BB34" s="1038"/>
      <c r="BC34" s="1038"/>
      <c r="BD34" s="1038"/>
      <c r="BE34" s="969" t="s">
        <v>395</v>
      </c>
      <c r="BF34" s="969"/>
      <c r="BG34" s="969"/>
      <c r="BH34" s="969"/>
      <c r="BI34" s="970"/>
      <c r="BJ34" s="229"/>
      <c r="BK34" s="229"/>
      <c r="BL34" s="229"/>
      <c r="BM34" s="229"/>
      <c r="BN34" s="229"/>
      <c r="BO34" s="238"/>
      <c r="BP34" s="238"/>
      <c r="BQ34" s="235">
        <v>28</v>
      </c>
      <c r="BR34" s="236"/>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7"/>
    </row>
    <row r="35" spans="1:131" ht="26.25" customHeight="1" x14ac:dyDescent="0.15">
      <c r="A35" s="239">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9"/>
      <c r="BK35" s="229"/>
      <c r="BL35" s="229"/>
      <c r="BM35" s="229"/>
      <c r="BN35" s="229"/>
      <c r="BO35" s="238"/>
      <c r="BP35" s="238"/>
      <c r="BQ35" s="235">
        <v>29</v>
      </c>
      <c r="BR35" s="236"/>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7"/>
    </row>
    <row r="36" spans="1:131" ht="26.25" customHeight="1" x14ac:dyDescent="0.15">
      <c r="A36" s="239">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9"/>
      <c r="BK36" s="229"/>
      <c r="BL36" s="229"/>
      <c r="BM36" s="229"/>
      <c r="BN36" s="229"/>
      <c r="BO36" s="238"/>
      <c r="BP36" s="238"/>
      <c r="BQ36" s="235">
        <v>30</v>
      </c>
      <c r="BR36" s="236"/>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7"/>
    </row>
    <row r="37" spans="1:131" ht="26.25" customHeight="1" x14ac:dyDescent="0.15">
      <c r="A37" s="239">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9"/>
      <c r="BK37" s="229"/>
      <c r="BL37" s="229"/>
      <c r="BM37" s="229"/>
      <c r="BN37" s="229"/>
      <c r="BO37" s="238"/>
      <c r="BP37" s="238"/>
      <c r="BQ37" s="235">
        <v>31</v>
      </c>
      <c r="BR37" s="236"/>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7"/>
    </row>
    <row r="38" spans="1:131" ht="26.25" customHeight="1" x14ac:dyDescent="0.15">
      <c r="A38" s="239">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9"/>
      <c r="BK38" s="229"/>
      <c r="BL38" s="229"/>
      <c r="BM38" s="229"/>
      <c r="BN38" s="229"/>
      <c r="BO38" s="238"/>
      <c r="BP38" s="238"/>
      <c r="BQ38" s="235">
        <v>32</v>
      </c>
      <c r="BR38" s="236"/>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7"/>
    </row>
    <row r="39" spans="1:131" ht="26.25" customHeight="1" x14ac:dyDescent="0.15">
      <c r="A39" s="239">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9"/>
      <c r="BK39" s="229"/>
      <c r="BL39" s="229"/>
      <c r="BM39" s="229"/>
      <c r="BN39" s="229"/>
      <c r="BO39" s="238"/>
      <c r="BP39" s="238"/>
      <c r="BQ39" s="235">
        <v>33</v>
      </c>
      <c r="BR39" s="236"/>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7"/>
    </row>
    <row r="40" spans="1:131" ht="26.25" customHeight="1" x14ac:dyDescent="0.15">
      <c r="A40" s="235">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9"/>
      <c r="BK40" s="229"/>
      <c r="BL40" s="229"/>
      <c r="BM40" s="229"/>
      <c r="BN40" s="229"/>
      <c r="BO40" s="238"/>
      <c r="BP40" s="238"/>
      <c r="BQ40" s="235">
        <v>34</v>
      </c>
      <c r="BR40" s="236"/>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7"/>
    </row>
    <row r="41" spans="1:131" ht="26.25" customHeight="1" x14ac:dyDescent="0.15">
      <c r="A41" s="235">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9"/>
      <c r="BK41" s="229"/>
      <c r="BL41" s="229"/>
      <c r="BM41" s="229"/>
      <c r="BN41" s="229"/>
      <c r="BO41" s="238"/>
      <c r="BP41" s="238"/>
      <c r="BQ41" s="235">
        <v>35</v>
      </c>
      <c r="BR41" s="236"/>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7"/>
    </row>
    <row r="42" spans="1:131" ht="26.25" customHeight="1" x14ac:dyDescent="0.15">
      <c r="A42" s="235">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9"/>
      <c r="BK42" s="229"/>
      <c r="BL42" s="229"/>
      <c r="BM42" s="229"/>
      <c r="BN42" s="229"/>
      <c r="BO42" s="238"/>
      <c r="BP42" s="238"/>
      <c r="BQ42" s="235">
        <v>36</v>
      </c>
      <c r="BR42" s="236"/>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7"/>
    </row>
    <row r="43" spans="1:131" ht="26.25" customHeight="1" x14ac:dyDescent="0.15">
      <c r="A43" s="235">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9"/>
      <c r="BK43" s="229"/>
      <c r="BL43" s="229"/>
      <c r="BM43" s="229"/>
      <c r="BN43" s="229"/>
      <c r="BO43" s="238"/>
      <c r="BP43" s="238"/>
      <c r="BQ43" s="235">
        <v>37</v>
      </c>
      <c r="BR43" s="236"/>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7"/>
    </row>
    <row r="44" spans="1:131" ht="26.25" customHeight="1" x14ac:dyDescent="0.15">
      <c r="A44" s="235">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9"/>
      <c r="BK44" s="229"/>
      <c r="BL44" s="229"/>
      <c r="BM44" s="229"/>
      <c r="BN44" s="229"/>
      <c r="BO44" s="238"/>
      <c r="BP44" s="238"/>
      <c r="BQ44" s="235">
        <v>38</v>
      </c>
      <c r="BR44" s="236"/>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7"/>
    </row>
    <row r="45" spans="1:131" ht="26.25" customHeight="1" x14ac:dyDescent="0.15">
      <c r="A45" s="235">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9"/>
      <c r="BK45" s="229"/>
      <c r="BL45" s="229"/>
      <c r="BM45" s="229"/>
      <c r="BN45" s="229"/>
      <c r="BO45" s="238"/>
      <c r="BP45" s="238"/>
      <c r="BQ45" s="235">
        <v>39</v>
      </c>
      <c r="BR45" s="236"/>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7"/>
    </row>
    <row r="46" spans="1:131" ht="26.25" customHeight="1" x14ac:dyDescent="0.15">
      <c r="A46" s="235">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9"/>
      <c r="BK46" s="229"/>
      <c r="BL46" s="229"/>
      <c r="BM46" s="229"/>
      <c r="BN46" s="229"/>
      <c r="BO46" s="238"/>
      <c r="BP46" s="238"/>
      <c r="BQ46" s="235">
        <v>40</v>
      </c>
      <c r="BR46" s="236"/>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7"/>
    </row>
    <row r="47" spans="1:131" ht="26.25" customHeight="1" x14ac:dyDescent="0.15">
      <c r="A47" s="235">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9"/>
      <c r="BK47" s="229"/>
      <c r="BL47" s="229"/>
      <c r="BM47" s="229"/>
      <c r="BN47" s="229"/>
      <c r="BO47" s="238"/>
      <c r="BP47" s="238"/>
      <c r="BQ47" s="235">
        <v>41</v>
      </c>
      <c r="BR47" s="236"/>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7"/>
    </row>
    <row r="48" spans="1:131" ht="26.25" customHeight="1" x14ac:dyDescent="0.15">
      <c r="A48" s="235">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9"/>
      <c r="BK48" s="229"/>
      <c r="BL48" s="229"/>
      <c r="BM48" s="229"/>
      <c r="BN48" s="229"/>
      <c r="BO48" s="238"/>
      <c r="BP48" s="238"/>
      <c r="BQ48" s="235">
        <v>42</v>
      </c>
      <c r="BR48" s="236"/>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7"/>
    </row>
    <row r="49" spans="1:131" ht="26.25" customHeight="1" x14ac:dyDescent="0.15">
      <c r="A49" s="235">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9"/>
      <c r="BK49" s="229"/>
      <c r="BL49" s="229"/>
      <c r="BM49" s="229"/>
      <c r="BN49" s="229"/>
      <c r="BO49" s="238"/>
      <c r="BP49" s="238"/>
      <c r="BQ49" s="235">
        <v>43</v>
      </c>
      <c r="BR49" s="236"/>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7"/>
    </row>
    <row r="50" spans="1:131" ht="26.25" customHeight="1" x14ac:dyDescent="0.15">
      <c r="A50" s="235">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9"/>
      <c r="BK50" s="229"/>
      <c r="BL50" s="229"/>
      <c r="BM50" s="229"/>
      <c r="BN50" s="229"/>
      <c r="BO50" s="238"/>
      <c r="BP50" s="238"/>
      <c r="BQ50" s="235">
        <v>44</v>
      </c>
      <c r="BR50" s="236"/>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7"/>
    </row>
    <row r="51" spans="1:131" ht="26.25" customHeight="1" x14ac:dyDescent="0.15">
      <c r="A51" s="235">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9"/>
      <c r="BK51" s="229"/>
      <c r="BL51" s="229"/>
      <c r="BM51" s="229"/>
      <c r="BN51" s="229"/>
      <c r="BO51" s="238"/>
      <c r="BP51" s="238"/>
      <c r="BQ51" s="235">
        <v>45</v>
      </c>
      <c r="BR51" s="236"/>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7"/>
    </row>
    <row r="52" spans="1:131" ht="26.25" customHeight="1" x14ac:dyDescent="0.15">
      <c r="A52" s="235">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9"/>
      <c r="BK52" s="229"/>
      <c r="BL52" s="229"/>
      <c r="BM52" s="229"/>
      <c r="BN52" s="229"/>
      <c r="BO52" s="238"/>
      <c r="BP52" s="238"/>
      <c r="BQ52" s="235">
        <v>46</v>
      </c>
      <c r="BR52" s="236"/>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7"/>
    </row>
    <row r="53" spans="1:131" ht="26.25" customHeight="1" x14ac:dyDescent="0.15">
      <c r="A53" s="235">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9"/>
      <c r="BK53" s="229"/>
      <c r="BL53" s="229"/>
      <c r="BM53" s="229"/>
      <c r="BN53" s="229"/>
      <c r="BO53" s="238"/>
      <c r="BP53" s="238"/>
      <c r="BQ53" s="235">
        <v>47</v>
      </c>
      <c r="BR53" s="236"/>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7"/>
    </row>
    <row r="54" spans="1:131" ht="26.25" customHeight="1" x14ac:dyDescent="0.15">
      <c r="A54" s="235">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9"/>
      <c r="BK54" s="229"/>
      <c r="BL54" s="229"/>
      <c r="BM54" s="229"/>
      <c r="BN54" s="229"/>
      <c r="BO54" s="238"/>
      <c r="BP54" s="238"/>
      <c r="BQ54" s="235">
        <v>48</v>
      </c>
      <c r="BR54" s="236"/>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7"/>
    </row>
    <row r="55" spans="1:131" ht="26.25" customHeight="1" x14ac:dyDescent="0.15">
      <c r="A55" s="235">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9"/>
      <c r="BK55" s="229"/>
      <c r="BL55" s="229"/>
      <c r="BM55" s="229"/>
      <c r="BN55" s="229"/>
      <c r="BO55" s="238"/>
      <c r="BP55" s="238"/>
      <c r="BQ55" s="235">
        <v>49</v>
      </c>
      <c r="BR55" s="236"/>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7"/>
    </row>
    <row r="56" spans="1:131" ht="26.25" customHeight="1" x14ac:dyDescent="0.15">
      <c r="A56" s="235">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9"/>
      <c r="BK56" s="229"/>
      <c r="BL56" s="229"/>
      <c r="BM56" s="229"/>
      <c r="BN56" s="229"/>
      <c r="BO56" s="238"/>
      <c r="BP56" s="238"/>
      <c r="BQ56" s="235">
        <v>50</v>
      </c>
      <c r="BR56" s="236"/>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7"/>
    </row>
    <row r="57" spans="1:131" ht="26.25" customHeight="1" x14ac:dyDescent="0.15">
      <c r="A57" s="235">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9"/>
      <c r="BK57" s="229"/>
      <c r="BL57" s="229"/>
      <c r="BM57" s="229"/>
      <c r="BN57" s="229"/>
      <c r="BO57" s="238"/>
      <c r="BP57" s="238"/>
      <c r="BQ57" s="235">
        <v>51</v>
      </c>
      <c r="BR57" s="236"/>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7"/>
    </row>
    <row r="58" spans="1:131" ht="26.25" customHeight="1" x14ac:dyDescent="0.15">
      <c r="A58" s="235">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9"/>
      <c r="BK58" s="229"/>
      <c r="BL58" s="229"/>
      <c r="BM58" s="229"/>
      <c r="BN58" s="229"/>
      <c r="BO58" s="238"/>
      <c r="BP58" s="238"/>
      <c r="BQ58" s="235">
        <v>52</v>
      </c>
      <c r="BR58" s="236"/>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7"/>
    </row>
    <row r="59" spans="1:131" ht="26.25" customHeight="1" x14ac:dyDescent="0.15">
      <c r="A59" s="235">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9"/>
      <c r="BK59" s="229"/>
      <c r="BL59" s="229"/>
      <c r="BM59" s="229"/>
      <c r="BN59" s="229"/>
      <c r="BO59" s="238"/>
      <c r="BP59" s="238"/>
      <c r="BQ59" s="235">
        <v>53</v>
      </c>
      <c r="BR59" s="236"/>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7"/>
    </row>
    <row r="60" spans="1:131" ht="26.25" customHeight="1" x14ac:dyDescent="0.15">
      <c r="A60" s="235">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9"/>
      <c r="BK60" s="229"/>
      <c r="BL60" s="229"/>
      <c r="BM60" s="229"/>
      <c r="BN60" s="229"/>
      <c r="BO60" s="238"/>
      <c r="BP60" s="238"/>
      <c r="BQ60" s="235">
        <v>54</v>
      </c>
      <c r="BR60" s="236"/>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7"/>
    </row>
    <row r="61" spans="1:131" ht="26.25" customHeight="1" thickBot="1" x14ac:dyDescent="0.2">
      <c r="A61" s="235">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9"/>
      <c r="BK61" s="229"/>
      <c r="BL61" s="229"/>
      <c r="BM61" s="229"/>
      <c r="BN61" s="229"/>
      <c r="BO61" s="238"/>
      <c r="BP61" s="238"/>
      <c r="BQ61" s="235">
        <v>55</v>
      </c>
      <c r="BR61" s="236"/>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7"/>
    </row>
    <row r="62" spans="1:131" ht="26.25" customHeight="1" x14ac:dyDescent="0.15">
      <c r="A62" s="235">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397</v>
      </c>
      <c r="BK62" s="1025"/>
      <c r="BL62" s="1025"/>
      <c r="BM62" s="1025"/>
      <c r="BN62" s="1026"/>
      <c r="BO62" s="238"/>
      <c r="BP62" s="238"/>
      <c r="BQ62" s="235">
        <v>56</v>
      </c>
      <c r="BR62" s="236"/>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7"/>
    </row>
    <row r="63" spans="1:131" ht="26.25" customHeight="1" thickBot="1" x14ac:dyDescent="0.2">
      <c r="A63" s="237" t="s">
        <v>376</v>
      </c>
      <c r="B63" s="934" t="s">
        <v>398</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717</v>
      </c>
      <c r="AG63" s="956"/>
      <c r="AH63" s="956"/>
      <c r="AI63" s="956"/>
      <c r="AJ63" s="1019"/>
      <c r="AK63" s="1020"/>
      <c r="AL63" s="960"/>
      <c r="AM63" s="960"/>
      <c r="AN63" s="960"/>
      <c r="AO63" s="960"/>
      <c r="AP63" s="956">
        <v>8929</v>
      </c>
      <c r="AQ63" s="956"/>
      <c r="AR63" s="956"/>
      <c r="AS63" s="956"/>
      <c r="AT63" s="956"/>
      <c r="AU63" s="956">
        <v>6149</v>
      </c>
      <c r="AV63" s="956"/>
      <c r="AW63" s="956"/>
      <c r="AX63" s="956"/>
      <c r="AY63" s="956"/>
      <c r="AZ63" s="1014"/>
      <c r="BA63" s="1014"/>
      <c r="BB63" s="1014"/>
      <c r="BC63" s="1014"/>
      <c r="BD63" s="1014"/>
      <c r="BE63" s="957"/>
      <c r="BF63" s="957"/>
      <c r="BG63" s="957"/>
      <c r="BH63" s="957"/>
      <c r="BI63" s="958"/>
      <c r="BJ63" s="1015" t="s">
        <v>122</v>
      </c>
      <c r="BK63" s="950"/>
      <c r="BL63" s="950"/>
      <c r="BM63" s="950"/>
      <c r="BN63" s="1016"/>
      <c r="BO63" s="238"/>
      <c r="BP63" s="238"/>
      <c r="BQ63" s="235">
        <v>57</v>
      </c>
      <c r="BR63" s="236"/>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7"/>
    </row>
    <row r="64" spans="1:131" ht="26.25" customHeight="1" x14ac:dyDescent="0.15">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7"/>
    </row>
    <row r="65" spans="1:131" ht="26.25" customHeight="1" thickBot="1" x14ac:dyDescent="0.2">
      <c r="A65" s="229" t="s">
        <v>399</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7"/>
    </row>
    <row r="66" spans="1:131" ht="26.25" customHeight="1" x14ac:dyDescent="0.15">
      <c r="A66" s="992" t="s">
        <v>400</v>
      </c>
      <c r="B66" s="993"/>
      <c r="C66" s="993"/>
      <c r="D66" s="993"/>
      <c r="E66" s="993"/>
      <c r="F66" s="993"/>
      <c r="G66" s="993"/>
      <c r="H66" s="993"/>
      <c r="I66" s="993"/>
      <c r="J66" s="993"/>
      <c r="K66" s="993"/>
      <c r="L66" s="993"/>
      <c r="M66" s="993"/>
      <c r="N66" s="993"/>
      <c r="O66" s="993"/>
      <c r="P66" s="994"/>
      <c r="Q66" s="998" t="s">
        <v>380</v>
      </c>
      <c r="R66" s="999"/>
      <c r="S66" s="999"/>
      <c r="T66" s="999"/>
      <c r="U66" s="1000"/>
      <c r="V66" s="998" t="s">
        <v>381</v>
      </c>
      <c r="W66" s="999"/>
      <c r="X66" s="999"/>
      <c r="Y66" s="999"/>
      <c r="Z66" s="1000"/>
      <c r="AA66" s="998" t="s">
        <v>382</v>
      </c>
      <c r="AB66" s="999"/>
      <c r="AC66" s="999"/>
      <c r="AD66" s="999"/>
      <c r="AE66" s="1000"/>
      <c r="AF66" s="1004" t="s">
        <v>383</v>
      </c>
      <c r="AG66" s="1005"/>
      <c r="AH66" s="1005"/>
      <c r="AI66" s="1005"/>
      <c r="AJ66" s="1006"/>
      <c r="AK66" s="998" t="s">
        <v>384</v>
      </c>
      <c r="AL66" s="993"/>
      <c r="AM66" s="993"/>
      <c r="AN66" s="993"/>
      <c r="AO66" s="994"/>
      <c r="AP66" s="998" t="s">
        <v>385</v>
      </c>
      <c r="AQ66" s="999"/>
      <c r="AR66" s="999"/>
      <c r="AS66" s="999"/>
      <c r="AT66" s="1000"/>
      <c r="AU66" s="998" t="s">
        <v>401</v>
      </c>
      <c r="AV66" s="999"/>
      <c r="AW66" s="999"/>
      <c r="AX66" s="999"/>
      <c r="AY66" s="1000"/>
      <c r="AZ66" s="998" t="s">
        <v>364</v>
      </c>
      <c r="BA66" s="999"/>
      <c r="BB66" s="999"/>
      <c r="BC66" s="999"/>
      <c r="BD66" s="1012"/>
      <c r="BE66" s="238"/>
      <c r="BF66" s="238"/>
      <c r="BG66" s="238"/>
      <c r="BH66" s="238"/>
      <c r="BI66" s="238"/>
      <c r="BJ66" s="238"/>
      <c r="BK66" s="238"/>
      <c r="BL66" s="238"/>
      <c r="BM66" s="238"/>
      <c r="BN66" s="238"/>
      <c r="BO66" s="238"/>
      <c r="BP66" s="238"/>
      <c r="BQ66" s="235">
        <v>60</v>
      </c>
      <c r="BR66" s="240"/>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7"/>
    </row>
    <row r="67" spans="1:131" ht="26.25" customHeight="1" thickBot="1" x14ac:dyDescent="0.2">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8"/>
      <c r="BF67" s="238"/>
      <c r="BG67" s="238"/>
      <c r="BH67" s="238"/>
      <c r="BI67" s="238"/>
      <c r="BJ67" s="238"/>
      <c r="BK67" s="238"/>
      <c r="BL67" s="238"/>
      <c r="BM67" s="238"/>
      <c r="BN67" s="238"/>
      <c r="BO67" s="238"/>
      <c r="BP67" s="238"/>
      <c r="BQ67" s="235">
        <v>61</v>
      </c>
      <c r="BR67" s="240"/>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7"/>
    </row>
    <row r="68" spans="1:131" ht="26.25" customHeight="1" thickTop="1" x14ac:dyDescent="0.15">
      <c r="A68" s="233">
        <v>1</v>
      </c>
      <c r="B68" s="982" t="s">
        <v>556</v>
      </c>
      <c r="C68" s="983"/>
      <c r="D68" s="983"/>
      <c r="E68" s="983"/>
      <c r="F68" s="983"/>
      <c r="G68" s="983"/>
      <c r="H68" s="983"/>
      <c r="I68" s="983"/>
      <c r="J68" s="983"/>
      <c r="K68" s="983"/>
      <c r="L68" s="983"/>
      <c r="M68" s="983"/>
      <c r="N68" s="983"/>
      <c r="O68" s="983"/>
      <c r="P68" s="984"/>
      <c r="Q68" s="985">
        <v>1815</v>
      </c>
      <c r="R68" s="979"/>
      <c r="S68" s="979"/>
      <c r="T68" s="979"/>
      <c r="U68" s="979"/>
      <c r="V68" s="979">
        <v>1547</v>
      </c>
      <c r="W68" s="979"/>
      <c r="X68" s="979"/>
      <c r="Y68" s="979"/>
      <c r="Z68" s="979"/>
      <c r="AA68" s="979">
        <v>268</v>
      </c>
      <c r="AB68" s="979"/>
      <c r="AC68" s="979"/>
      <c r="AD68" s="979"/>
      <c r="AE68" s="979"/>
      <c r="AF68" s="979">
        <v>268</v>
      </c>
      <c r="AG68" s="979"/>
      <c r="AH68" s="979"/>
      <c r="AI68" s="979"/>
      <c r="AJ68" s="979"/>
      <c r="AK68" s="979">
        <v>62</v>
      </c>
      <c r="AL68" s="979"/>
      <c r="AM68" s="979"/>
      <c r="AN68" s="979"/>
      <c r="AO68" s="979"/>
      <c r="AP68" s="979">
        <v>1411</v>
      </c>
      <c r="AQ68" s="979"/>
      <c r="AR68" s="979"/>
      <c r="AS68" s="979"/>
      <c r="AT68" s="979"/>
      <c r="AU68" s="979">
        <v>218</v>
      </c>
      <c r="AV68" s="979"/>
      <c r="AW68" s="979"/>
      <c r="AX68" s="979"/>
      <c r="AY68" s="979"/>
      <c r="AZ68" s="980" t="s">
        <v>568</v>
      </c>
      <c r="BA68" s="980"/>
      <c r="BB68" s="980"/>
      <c r="BC68" s="980"/>
      <c r="BD68" s="981"/>
      <c r="BE68" s="238"/>
      <c r="BF68" s="238"/>
      <c r="BG68" s="238"/>
      <c r="BH68" s="238"/>
      <c r="BI68" s="238"/>
      <c r="BJ68" s="238"/>
      <c r="BK68" s="238"/>
      <c r="BL68" s="238"/>
      <c r="BM68" s="238"/>
      <c r="BN68" s="238"/>
      <c r="BO68" s="238"/>
      <c r="BP68" s="238"/>
      <c r="BQ68" s="235">
        <v>62</v>
      </c>
      <c r="BR68" s="240"/>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7"/>
    </row>
    <row r="69" spans="1:131" ht="26.25" customHeight="1" x14ac:dyDescent="0.15">
      <c r="A69" s="235">
        <v>2</v>
      </c>
      <c r="B69" s="971" t="s">
        <v>557</v>
      </c>
      <c r="C69" s="972"/>
      <c r="D69" s="972"/>
      <c r="E69" s="972"/>
      <c r="F69" s="972"/>
      <c r="G69" s="972"/>
      <c r="H69" s="972"/>
      <c r="I69" s="972"/>
      <c r="J69" s="972"/>
      <c r="K69" s="972"/>
      <c r="L69" s="972"/>
      <c r="M69" s="972"/>
      <c r="N69" s="972"/>
      <c r="O69" s="972"/>
      <c r="P69" s="973"/>
      <c r="Q69" s="974">
        <v>748</v>
      </c>
      <c r="R69" s="968"/>
      <c r="S69" s="968"/>
      <c r="T69" s="968"/>
      <c r="U69" s="968"/>
      <c r="V69" s="968">
        <v>707</v>
      </c>
      <c r="W69" s="968"/>
      <c r="X69" s="968"/>
      <c r="Y69" s="968"/>
      <c r="Z69" s="968"/>
      <c r="AA69" s="968">
        <v>41</v>
      </c>
      <c r="AB69" s="968"/>
      <c r="AC69" s="968"/>
      <c r="AD69" s="968"/>
      <c r="AE69" s="968"/>
      <c r="AF69" s="968">
        <v>41</v>
      </c>
      <c r="AG69" s="968"/>
      <c r="AH69" s="968"/>
      <c r="AI69" s="968"/>
      <c r="AJ69" s="968"/>
      <c r="AK69" s="968">
        <v>30</v>
      </c>
      <c r="AL69" s="968"/>
      <c r="AM69" s="968"/>
      <c r="AN69" s="968"/>
      <c r="AO69" s="968"/>
      <c r="AP69" s="968">
        <v>508</v>
      </c>
      <c r="AQ69" s="968"/>
      <c r="AR69" s="968"/>
      <c r="AS69" s="968"/>
      <c r="AT69" s="968"/>
      <c r="AU69" s="968">
        <v>191</v>
      </c>
      <c r="AV69" s="968"/>
      <c r="AW69" s="968"/>
      <c r="AX69" s="968"/>
      <c r="AY69" s="968"/>
      <c r="AZ69" s="969" t="s">
        <v>570</v>
      </c>
      <c r="BA69" s="969"/>
      <c r="BB69" s="969"/>
      <c r="BC69" s="969"/>
      <c r="BD69" s="970"/>
      <c r="BE69" s="238"/>
      <c r="BF69" s="238"/>
      <c r="BG69" s="238"/>
      <c r="BH69" s="238"/>
      <c r="BI69" s="238"/>
      <c r="BJ69" s="238"/>
      <c r="BK69" s="238"/>
      <c r="BL69" s="238"/>
      <c r="BM69" s="238"/>
      <c r="BN69" s="238"/>
      <c r="BO69" s="238"/>
      <c r="BP69" s="238"/>
      <c r="BQ69" s="235">
        <v>63</v>
      </c>
      <c r="BR69" s="240"/>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7"/>
    </row>
    <row r="70" spans="1:131" ht="26.25" customHeight="1" x14ac:dyDescent="0.15">
      <c r="A70" s="235">
        <v>3</v>
      </c>
      <c r="B70" s="971" t="s">
        <v>558</v>
      </c>
      <c r="C70" s="972"/>
      <c r="D70" s="972"/>
      <c r="E70" s="972"/>
      <c r="F70" s="972"/>
      <c r="G70" s="972"/>
      <c r="H70" s="972"/>
      <c r="I70" s="972"/>
      <c r="J70" s="972"/>
      <c r="K70" s="972"/>
      <c r="L70" s="972"/>
      <c r="M70" s="972"/>
      <c r="N70" s="972"/>
      <c r="O70" s="972"/>
      <c r="P70" s="973"/>
      <c r="Q70" s="974">
        <v>938</v>
      </c>
      <c r="R70" s="968"/>
      <c r="S70" s="968"/>
      <c r="T70" s="968"/>
      <c r="U70" s="968"/>
      <c r="V70" s="968">
        <v>846</v>
      </c>
      <c r="W70" s="968"/>
      <c r="X70" s="968"/>
      <c r="Y70" s="968"/>
      <c r="Z70" s="968"/>
      <c r="AA70" s="968">
        <v>92</v>
      </c>
      <c r="AB70" s="968"/>
      <c r="AC70" s="968"/>
      <c r="AD70" s="968"/>
      <c r="AE70" s="968"/>
      <c r="AF70" s="968">
        <v>91</v>
      </c>
      <c r="AG70" s="968"/>
      <c r="AH70" s="968"/>
      <c r="AI70" s="968"/>
      <c r="AJ70" s="968"/>
      <c r="AK70" s="968">
        <v>98</v>
      </c>
      <c r="AL70" s="968"/>
      <c r="AM70" s="968"/>
      <c r="AN70" s="968"/>
      <c r="AO70" s="968"/>
      <c r="AP70" s="968">
        <v>4</v>
      </c>
      <c r="AQ70" s="968"/>
      <c r="AR70" s="968"/>
      <c r="AS70" s="968"/>
      <c r="AT70" s="968"/>
      <c r="AU70" s="968" t="s">
        <v>555</v>
      </c>
      <c r="AV70" s="968"/>
      <c r="AW70" s="968"/>
      <c r="AX70" s="968"/>
      <c r="AY70" s="968"/>
      <c r="AZ70" s="969" t="s">
        <v>569</v>
      </c>
      <c r="BA70" s="969"/>
      <c r="BB70" s="969"/>
      <c r="BC70" s="969"/>
      <c r="BD70" s="970"/>
      <c r="BE70" s="238"/>
      <c r="BF70" s="238"/>
      <c r="BG70" s="238"/>
      <c r="BH70" s="238"/>
      <c r="BI70" s="238"/>
      <c r="BJ70" s="238"/>
      <c r="BK70" s="238"/>
      <c r="BL70" s="238"/>
      <c r="BM70" s="238"/>
      <c r="BN70" s="238"/>
      <c r="BO70" s="238"/>
      <c r="BP70" s="238"/>
      <c r="BQ70" s="235">
        <v>64</v>
      </c>
      <c r="BR70" s="240"/>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7"/>
    </row>
    <row r="71" spans="1:131" ht="26.25" customHeight="1" x14ac:dyDescent="0.15">
      <c r="A71" s="235">
        <v>4</v>
      </c>
      <c r="B71" s="971" t="s">
        <v>559</v>
      </c>
      <c r="C71" s="972"/>
      <c r="D71" s="972"/>
      <c r="E71" s="972"/>
      <c r="F71" s="972"/>
      <c r="G71" s="972"/>
      <c r="H71" s="972"/>
      <c r="I71" s="972"/>
      <c r="J71" s="972"/>
      <c r="K71" s="972"/>
      <c r="L71" s="972"/>
      <c r="M71" s="972"/>
      <c r="N71" s="972"/>
      <c r="O71" s="972"/>
      <c r="P71" s="973"/>
      <c r="Q71" s="974">
        <v>8599</v>
      </c>
      <c r="R71" s="968"/>
      <c r="S71" s="968"/>
      <c r="T71" s="968"/>
      <c r="U71" s="968"/>
      <c r="V71" s="968">
        <v>8099</v>
      </c>
      <c r="W71" s="968"/>
      <c r="X71" s="968"/>
      <c r="Y71" s="968"/>
      <c r="Z71" s="968"/>
      <c r="AA71" s="968">
        <v>499</v>
      </c>
      <c r="AB71" s="968"/>
      <c r="AC71" s="968"/>
      <c r="AD71" s="968"/>
      <c r="AE71" s="968"/>
      <c r="AF71" s="968">
        <v>499</v>
      </c>
      <c r="AG71" s="968"/>
      <c r="AH71" s="968"/>
      <c r="AI71" s="968"/>
      <c r="AJ71" s="968"/>
      <c r="AK71" s="968" t="s">
        <v>555</v>
      </c>
      <c r="AL71" s="968"/>
      <c r="AM71" s="968"/>
      <c r="AN71" s="968"/>
      <c r="AO71" s="968"/>
      <c r="AP71" s="968" t="s">
        <v>555</v>
      </c>
      <c r="AQ71" s="968"/>
      <c r="AR71" s="968"/>
      <c r="AS71" s="968"/>
      <c r="AT71" s="968"/>
      <c r="AU71" s="968" t="s">
        <v>555</v>
      </c>
      <c r="AV71" s="968"/>
      <c r="AW71" s="968"/>
      <c r="AX71" s="968"/>
      <c r="AY71" s="968"/>
      <c r="AZ71" s="969"/>
      <c r="BA71" s="969"/>
      <c r="BB71" s="969"/>
      <c r="BC71" s="969"/>
      <c r="BD71" s="970"/>
      <c r="BE71" s="238"/>
      <c r="BF71" s="238"/>
      <c r="BG71" s="238"/>
      <c r="BH71" s="238"/>
      <c r="BI71" s="238"/>
      <c r="BJ71" s="238"/>
      <c r="BK71" s="238"/>
      <c r="BL71" s="238"/>
      <c r="BM71" s="238"/>
      <c r="BN71" s="238"/>
      <c r="BO71" s="238"/>
      <c r="BP71" s="238"/>
      <c r="BQ71" s="235">
        <v>65</v>
      </c>
      <c r="BR71" s="240"/>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7"/>
    </row>
    <row r="72" spans="1:131" ht="26.25" customHeight="1" x14ac:dyDescent="0.15">
      <c r="A72" s="235">
        <v>5</v>
      </c>
      <c r="B72" s="971" t="s">
        <v>560</v>
      </c>
      <c r="C72" s="972"/>
      <c r="D72" s="972"/>
      <c r="E72" s="972"/>
      <c r="F72" s="972"/>
      <c r="G72" s="972"/>
      <c r="H72" s="972"/>
      <c r="I72" s="972"/>
      <c r="J72" s="972"/>
      <c r="K72" s="972"/>
      <c r="L72" s="972"/>
      <c r="M72" s="972"/>
      <c r="N72" s="972"/>
      <c r="O72" s="972"/>
      <c r="P72" s="973"/>
      <c r="Q72" s="974">
        <v>63</v>
      </c>
      <c r="R72" s="968"/>
      <c r="S72" s="968"/>
      <c r="T72" s="968"/>
      <c r="U72" s="968"/>
      <c r="V72" s="968">
        <v>57</v>
      </c>
      <c r="W72" s="968"/>
      <c r="X72" s="968"/>
      <c r="Y72" s="968"/>
      <c r="Z72" s="968"/>
      <c r="AA72" s="968">
        <v>6</v>
      </c>
      <c r="AB72" s="968"/>
      <c r="AC72" s="968"/>
      <c r="AD72" s="968"/>
      <c r="AE72" s="968"/>
      <c r="AF72" s="968">
        <v>6</v>
      </c>
      <c r="AG72" s="968"/>
      <c r="AH72" s="968"/>
      <c r="AI72" s="968"/>
      <c r="AJ72" s="968"/>
      <c r="AK72" s="968" t="s">
        <v>555</v>
      </c>
      <c r="AL72" s="968"/>
      <c r="AM72" s="968"/>
      <c r="AN72" s="968"/>
      <c r="AO72" s="968"/>
      <c r="AP72" s="968" t="s">
        <v>555</v>
      </c>
      <c r="AQ72" s="968"/>
      <c r="AR72" s="968"/>
      <c r="AS72" s="968"/>
      <c r="AT72" s="968"/>
      <c r="AU72" s="968" t="s">
        <v>555</v>
      </c>
      <c r="AV72" s="968"/>
      <c r="AW72" s="968"/>
      <c r="AX72" s="968"/>
      <c r="AY72" s="968"/>
      <c r="AZ72" s="969"/>
      <c r="BA72" s="969"/>
      <c r="BB72" s="969"/>
      <c r="BC72" s="969"/>
      <c r="BD72" s="970"/>
      <c r="BE72" s="238"/>
      <c r="BF72" s="238"/>
      <c r="BG72" s="238"/>
      <c r="BH72" s="238"/>
      <c r="BI72" s="238"/>
      <c r="BJ72" s="238"/>
      <c r="BK72" s="238"/>
      <c r="BL72" s="238"/>
      <c r="BM72" s="238"/>
      <c r="BN72" s="238"/>
      <c r="BO72" s="238"/>
      <c r="BP72" s="238"/>
      <c r="BQ72" s="235">
        <v>66</v>
      </c>
      <c r="BR72" s="240"/>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7"/>
    </row>
    <row r="73" spans="1:131" ht="26.25" customHeight="1" x14ac:dyDescent="0.15">
      <c r="A73" s="235">
        <v>6</v>
      </c>
      <c r="B73" s="971" t="s">
        <v>561</v>
      </c>
      <c r="C73" s="972"/>
      <c r="D73" s="972"/>
      <c r="E73" s="972"/>
      <c r="F73" s="972"/>
      <c r="G73" s="972"/>
      <c r="H73" s="972"/>
      <c r="I73" s="972"/>
      <c r="J73" s="972"/>
      <c r="K73" s="972"/>
      <c r="L73" s="972"/>
      <c r="M73" s="972"/>
      <c r="N73" s="972"/>
      <c r="O73" s="972"/>
      <c r="P73" s="973"/>
      <c r="Q73" s="974">
        <v>173</v>
      </c>
      <c r="R73" s="968"/>
      <c r="S73" s="968"/>
      <c r="T73" s="968"/>
      <c r="U73" s="968"/>
      <c r="V73" s="968">
        <v>166</v>
      </c>
      <c r="W73" s="968"/>
      <c r="X73" s="968"/>
      <c r="Y73" s="968"/>
      <c r="Z73" s="968"/>
      <c r="AA73" s="968">
        <v>6</v>
      </c>
      <c r="AB73" s="968"/>
      <c r="AC73" s="968"/>
      <c r="AD73" s="968"/>
      <c r="AE73" s="968"/>
      <c r="AF73" s="968">
        <v>6</v>
      </c>
      <c r="AG73" s="968"/>
      <c r="AH73" s="968"/>
      <c r="AI73" s="968"/>
      <c r="AJ73" s="968"/>
      <c r="AK73" s="968" t="s">
        <v>555</v>
      </c>
      <c r="AL73" s="968"/>
      <c r="AM73" s="968"/>
      <c r="AN73" s="968"/>
      <c r="AO73" s="968"/>
      <c r="AP73" s="968">
        <v>46</v>
      </c>
      <c r="AQ73" s="968"/>
      <c r="AR73" s="968"/>
      <c r="AS73" s="968"/>
      <c r="AT73" s="968"/>
      <c r="AU73" s="968">
        <v>2</v>
      </c>
      <c r="AV73" s="968"/>
      <c r="AW73" s="968"/>
      <c r="AX73" s="968"/>
      <c r="AY73" s="968"/>
      <c r="AZ73" s="969"/>
      <c r="BA73" s="969"/>
      <c r="BB73" s="969"/>
      <c r="BC73" s="969"/>
      <c r="BD73" s="970"/>
      <c r="BE73" s="238"/>
      <c r="BF73" s="238"/>
      <c r="BG73" s="238"/>
      <c r="BH73" s="238"/>
      <c r="BI73" s="238"/>
      <c r="BJ73" s="238"/>
      <c r="BK73" s="238"/>
      <c r="BL73" s="238"/>
      <c r="BM73" s="238"/>
      <c r="BN73" s="238"/>
      <c r="BO73" s="238"/>
      <c r="BP73" s="238"/>
      <c r="BQ73" s="235">
        <v>67</v>
      </c>
      <c r="BR73" s="240"/>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7"/>
    </row>
    <row r="74" spans="1:131" ht="26.25" customHeight="1" x14ac:dyDescent="0.15">
      <c r="A74" s="235">
        <v>7</v>
      </c>
      <c r="B74" s="971" t="s">
        <v>562</v>
      </c>
      <c r="C74" s="972"/>
      <c r="D74" s="972"/>
      <c r="E74" s="972"/>
      <c r="F74" s="972"/>
      <c r="G74" s="972"/>
      <c r="H74" s="972"/>
      <c r="I74" s="972"/>
      <c r="J74" s="972"/>
      <c r="K74" s="972"/>
      <c r="L74" s="972"/>
      <c r="M74" s="972"/>
      <c r="N74" s="972"/>
      <c r="O74" s="972"/>
      <c r="P74" s="973"/>
      <c r="Q74" s="974">
        <v>5949</v>
      </c>
      <c r="R74" s="968"/>
      <c r="S74" s="968"/>
      <c r="T74" s="968"/>
      <c r="U74" s="968"/>
      <c r="V74" s="968">
        <v>4240</v>
      </c>
      <c r="W74" s="968"/>
      <c r="X74" s="968"/>
      <c r="Y74" s="968"/>
      <c r="Z74" s="968"/>
      <c r="AA74" s="968">
        <v>1709</v>
      </c>
      <c r="AB74" s="968"/>
      <c r="AC74" s="968"/>
      <c r="AD74" s="968"/>
      <c r="AE74" s="968"/>
      <c r="AF74" s="968">
        <v>1709</v>
      </c>
      <c r="AG74" s="968"/>
      <c r="AH74" s="968"/>
      <c r="AI74" s="968"/>
      <c r="AJ74" s="968"/>
      <c r="AK74" s="968" t="s">
        <v>567</v>
      </c>
      <c r="AL74" s="968"/>
      <c r="AM74" s="968"/>
      <c r="AN74" s="968"/>
      <c r="AO74" s="968"/>
      <c r="AP74" s="968" t="s">
        <v>555</v>
      </c>
      <c r="AQ74" s="968"/>
      <c r="AR74" s="968"/>
      <c r="AS74" s="968"/>
      <c r="AT74" s="968"/>
      <c r="AU74" s="968" t="s">
        <v>555</v>
      </c>
      <c r="AV74" s="968"/>
      <c r="AW74" s="968"/>
      <c r="AX74" s="968"/>
      <c r="AY74" s="968"/>
      <c r="AZ74" s="969"/>
      <c r="BA74" s="969"/>
      <c r="BB74" s="969"/>
      <c r="BC74" s="969"/>
      <c r="BD74" s="970"/>
      <c r="BE74" s="238"/>
      <c r="BF74" s="238"/>
      <c r="BG74" s="238"/>
      <c r="BH74" s="238"/>
      <c r="BI74" s="238"/>
      <c r="BJ74" s="238"/>
      <c r="BK74" s="238"/>
      <c r="BL74" s="238"/>
      <c r="BM74" s="238"/>
      <c r="BN74" s="238"/>
      <c r="BO74" s="238"/>
      <c r="BP74" s="238"/>
      <c r="BQ74" s="235">
        <v>68</v>
      </c>
      <c r="BR74" s="240"/>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7"/>
    </row>
    <row r="75" spans="1:131" ht="26.25" customHeight="1" x14ac:dyDescent="0.15">
      <c r="A75" s="235">
        <v>8</v>
      </c>
      <c r="B75" s="971" t="s">
        <v>563</v>
      </c>
      <c r="C75" s="972"/>
      <c r="D75" s="972"/>
      <c r="E75" s="972"/>
      <c r="F75" s="972"/>
      <c r="G75" s="972"/>
      <c r="H75" s="972"/>
      <c r="I75" s="972"/>
      <c r="J75" s="972"/>
      <c r="K75" s="972"/>
      <c r="L75" s="972"/>
      <c r="M75" s="972"/>
      <c r="N75" s="972"/>
      <c r="O75" s="972"/>
      <c r="P75" s="973"/>
      <c r="Q75" s="975">
        <v>264</v>
      </c>
      <c r="R75" s="976"/>
      <c r="S75" s="976"/>
      <c r="T75" s="976"/>
      <c r="U75" s="977"/>
      <c r="V75" s="978">
        <v>227</v>
      </c>
      <c r="W75" s="976"/>
      <c r="X75" s="976"/>
      <c r="Y75" s="976"/>
      <c r="Z75" s="977"/>
      <c r="AA75" s="978">
        <v>37</v>
      </c>
      <c r="AB75" s="976"/>
      <c r="AC75" s="976"/>
      <c r="AD75" s="976"/>
      <c r="AE75" s="977"/>
      <c r="AF75" s="978">
        <v>37</v>
      </c>
      <c r="AG75" s="976"/>
      <c r="AH75" s="976"/>
      <c r="AI75" s="976"/>
      <c r="AJ75" s="977"/>
      <c r="AK75" s="978" t="s">
        <v>555</v>
      </c>
      <c r="AL75" s="976"/>
      <c r="AM75" s="976"/>
      <c r="AN75" s="976"/>
      <c r="AO75" s="977"/>
      <c r="AP75" s="978" t="s">
        <v>555</v>
      </c>
      <c r="AQ75" s="976"/>
      <c r="AR75" s="976"/>
      <c r="AS75" s="976"/>
      <c r="AT75" s="977"/>
      <c r="AU75" s="978" t="s">
        <v>555</v>
      </c>
      <c r="AV75" s="976"/>
      <c r="AW75" s="976"/>
      <c r="AX75" s="976"/>
      <c r="AY75" s="977"/>
      <c r="AZ75" s="969"/>
      <c r="BA75" s="969"/>
      <c r="BB75" s="969"/>
      <c r="BC75" s="969"/>
      <c r="BD75" s="970"/>
      <c r="BE75" s="238"/>
      <c r="BF75" s="238"/>
      <c r="BG75" s="238"/>
      <c r="BH75" s="238"/>
      <c r="BI75" s="238"/>
      <c r="BJ75" s="238"/>
      <c r="BK75" s="238"/>
      <c r="BL75" s="238"/>
      <c r="BM75" s="238"/>
      <c r="BN75" s="238"/>
      <c r="BO75" s="238"/>
      <c r="BP75" s="238"/>
      <c r="BQ75" s="235">
        <v>69</v>
      </c>
      <c r="BR75" s="240"/>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7"/>
    </row>
    <row r="76" spans="1:131" ht="26.25" customHeight="1" x14ac:dyDescent="0.15">
      <c r="A76" s="235">
        <v>9</v>
      </c>
      <c r="B76" s="971" t="s">
        <v>564</v>
      </c>
      <c r="C76" s="972"/>
      <c r="D76" s="972"/>
      <c r="E76" s="972"/>
      <c r="F76" s="972"/>
      <c r="G76" s="972"/>
      <c r="H76" s="972"/>
      <c r="I76" s="972"/>
      <c r="J76" s="972"/>
      <c r="K76" s="972"/>
      <c r="L76" s="972"/>
      <c r="M76" s="972"/>
      <c r="N76" s="972"/>
      <c r="O76" s="972"/>
      <c r="P76" s="973"/>
      <c r="Q76" s="975">
        <v>295194</v>
      </c>
      <c r="R76" s="976"/>
      <c r="S76" s="976"/>
      <c r="T76" s="976"/>
      <c r="U76" s="977"/>
      <c r="V76" s="978">
        <v>282398</v>
      </c>
      <c r="W76" s="976"/>
      <c r="X76" s="976"/>
      <c r="Y76" s="976"/>
      <c r="Z76" s="977"/>
      <c r="AA76" s="978">
        <v>12796</v>
      </c>
      <c r="AB76" s="976"/>
      <c r="AC76" s="976"/>
      <c r="AD76" s="976"/>
      <c r="AE76" s="977"/>
      <c r="AF76" s="978">
        <v>12796</v>
      </c>
      <c r="AG76" s="976"/>
      <c r="AH76" s="976"/>
      <c r="AI76" s="976"/>
      <c r="AJ76" s="977"/>
      <c r="AK76" s="978" t="s">
        <v>555</v>
      </c>
      <c r="AL76" s="976"/>
      <c r="AM76" s="976"/>
      <c r="AN76" s="976"/>
      <c r="AO76" s="977"/>
      <c r="AP76" s="978" t="s">
        <v>555</v>
      </c>
      <c r="AQ76" s="976"/>
      <c r="AR76" s="976"/>
      <c r="AS76" s="976"/>
      <c r="AT76" s="977"/>
      <c r="AU76" s="978" t="s">
        <v>555</v>
      </c>
      <c r="AV76" s="976"/>
      <c r="AW76" s="976"/>
      <c r="AX76" s="976"/>
      <c r="AY76" s="977"/>
      <c r="AZ76" s="969"/>
      <c r="BA76" s="969"/>
      <c r="BB76" s="969"/>
      <c r="BC76" s="969"/>
      <c r="BD76" s="970"/>
      <c r="BE76" s="238"/>
      <c r="BF76" s="238"/>
      <c r="BG76" s="238"/>
      <c r="BH76" s="238"/>
      <c r="BI76" s="238"/>
      <c r="BJ76" s="238"/>
      <c r="BK76" s="238"/>
      <c r="BL76" s="238"/>
      <c r="BM76" s="238"/>
      <c r="BN76" s="238"/>
      <c r="BO76" s="238"/>
      <c r="BP76" s="238"/>
      <c r="BQ76" s="235">
        <v>70</v>
      </c>
      <c r="BR76" s="240"/>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7"/>
    </row>
    <row r="77" spans="1:131" ht="26.25" customHeight="1" x14ac:dyDescent="0.15">
      <c r="A77" s="235">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8"/>
      <c r="BF77" s="238"/>
      <c r="BG77" s="238"/>
      <c r="BH77" s="238"/>
      <c r="BI77" s="238"/>
      <c r="BJ77" s="238"/>
      <c r="BK77" s="238"/>
      <c r="BL77" s="238"/>
      <c r="BM77" s="238"/>
      <c r="BN77" s="238"/>
      <c r="BO77" s="238"/>
      <c r="BP77" s="238"/>
      <c r="BQ77" s="235">
        <v>71</v>
      </c>
      <c r="BR77" s="240"/>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7"/>
    </row>
    <row r="78" spans="1:131" ht="26.25" customHeight="1" x14ac:dyDescent="0.15">
      <c r="A78" s="235">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8"/>
      <c r="BF78" s="238"/>
      <c r="BG78" s="238"/>
      <c r="BH78" s="238"/>
      <c r="BI78" s="238"/>
      <c r="BJ78" s="227"/>
      <c r="BK78" s="227"/>
      <c r="BL78" s="227"/>
      <c r="BM78" s="227"/>
      <c r="BN78" s="227"/>
      <c r="BO78" s="238"/>
      <c r="BP78" s="238"/>
      <c r="BQ78" s="235">
        <v>72</v>
      </c>
      <c r="BR78" s="240"/>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7"/>
    </row>
    <row r="79" spans="1:131" ht="26.25" customHeight="1" x14ac:dyDescent="0.15">
      <c r="A79" s="235">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8"/>
      <c r="BF79" s="238"/>
      <c r="BG79" s="238"/>
      <c r="BH79" s="238"/>
      <c r="BI79" s="238"/>
      <c r="BJ79" s="227"/>
      <c r="BK79" s="227"/>
      <c r="BL79" s="227"/>
      <c r="BM79" s="227"/>
      <c r="BN79" s="227"/>
      <c r="BO79" s="238"/>
      <c r="BP79" s="238"/>
      <c r="BQ79" s="235">
        <v>73</v>
      </c>
      <c r="BR79" s="240"/>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7"/>
    </row>
    <row r="80" spans="1:131" ht="26.25" customHeight="1" x14ac:dyDescent="0.15">
      <c r="A80" s="235">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8"/>
      <c r="BF80" s="238"/>
      <c r="BG80" s="238"/>
      <c r="BH80" s="238"/>
      <c r="BI80" s="238"/>
      <c r="BJ80" s="238"/>
      <c r="BK80" s="238"/>
      <c r="BL80" s="238"/>
      <c r="BM80" s="238"/>
      <c r="BN80" s="238"/>
      <c r="BO80" s="238"/>
      <c r="BP80" s="238"/>
      <c r="BQ80" s="235">
        <v>74</v>
      </c>
      <c r="BR80" s="240"/>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7"/>
    </row>
    <row r="81" spans="1:131" ht="26.25" customHeight="1" x14ac:dyDescent="0.15">
      <c r="A81" s="235">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8"/>
      <c r="BF81" s="238"/>
      <c r="BG81" s="238"/>
      <c r="BH81" s="238"/>
      <c r="BI81" s="238"/>
      <c r="BJ81" s="238"/>
      <c r="BK81" s="238"/>
      <c r="BL81" s="238"/>
      <c r="BM81" s="238"/>
      <c r="BN81" s="238"/>
      <c r="BO81" s="238"/>
      <c r="BP81" s="238"/>
      <c r="BQ81" s="235">
        <v>75</v>
      </c>
      <c r="BR81" s="240"/>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7"/>
    </row>
    <row r="82" spans="1:131" ht="26.25" customHeight="1" x14ac:dyDescent="0.15">
      <c r="A82" s="235">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8"/>
      <c r="BF82" s="238"/>
      <c r="BG82" s="238"/>
      <c r="BH82" s="238"/>
      <c r="BI82" s="238"/>
      <c r="BJ82" s="238"/>
      <c r="BK82" s="238"/>
      <c r="BL82" s="238"/>
      <c r="BM82" s="238"/>
      <c r="BN82" s="238"/>
      <c r="BO82" s="238"/>
      <c r="BP82" s="238"/>
      <c r="BQ82" s="235">
        <v>76</v>
      </c>
      <c r="BR82" s="240"/>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7"/>
    </row>
    <row r="83" spans="1:131" ht="26.25" customHeight="1" x14ac:dyDescent="0.15">
      <c r="A83" s="235">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8"/>
      <c r="BF83" s="238"/>
      <c r="BG83" s="238"/>
      <c r="BH83" s="238"/>
      <c r="BI83" s="238"/>
      <c r="BJ83" s="238"/>
      <c r="BK83" s="238"/>
      <c r="BL83" s="238"/>
      <c r="BM83" s="238"/>
      <c r="BN83" s="238"/>
      <c r="BO83" s="238"/>
      <c r="BP83" s="238"/>
      <c r="BQ83" s="235">
        <v>77</v>
      </c>
      <c r="BR83" s="240"/>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7"/>
    </row>
    <row r="84" spans="1:131" ht="26.25" customHeight="1" x14ac:dyDescent="0.15">
      <c r="A84" s="235">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8"/>
      <c r="BF84" s="238"/>
      <c r="BG84" s="238"/>
      <c r="BH84" s="238"/>
      <c r="BI84" s="238"/>
      <c r="BJ84" s="238"/>
      <c r="BK84" s="238"/>
      <c r="BL84" s="238"/>
      <c r="BM84" s="238"/>
      <c r="BN84" s="238"/>
      <c r="BO84" s="238"/>
      <c r="BP84" s="238"/>
      <c r="BQ84" s="235">
        <v>78</v>
      </c>
      <c r="BR84" s="240"/>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7"/>
    </row>
    <row r="85" spans="1:131" ht="26.25" customHeight="1" x14ac:dyDescent="0.15">
      <c r="A85" s="235">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8"/>
      <c r="BF85" s="238"/>
      <c r="BG85" s="238"/>
      <c r="BH85" s="238"/>
      <c r="BI85" s="238"/>
      <c r="BJ85" s="238"/>
      <c r="BK85" s="238"/>
      <c r="BL85" s="238"/>
      <c r="BM85" s="238"/>
      <c r="BN85" s="238"/>
      <c r="BO85" s="238"/>
      <c r="BP85" s="238"/>
      <c r="BQ85" s="235">
        <v>79</v>
      </c>
      <c r="BR85" s="240"/>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7"/>
    </row>
    <row r="86" spans="1:131" ht="26.25" customHeight="1" x14ac:dyDescent="0.15">
      <c r="A86" s="235">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8"/>
      <c r="BF86" s="238"/>
      <c r="BG86" s="238"/>
      <c r="BH86" s="238"/>
      <c r="BI86" s="238"/>
      <c r="BJ86" s="238"/>
      <c r="BK86" s="238"/>
      <c r="BL86" s="238"/>
      <c r="BM86" s="238"/>
      <c r="BN86" s="238"/>
      <c r="BO86" s="238"/>
      <c r="BP86" s="238"/>
      <c r="BQ86" s="235">
        <v>80</v>
      </c>
      <c r="BR86" s="240"/>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7"/>
    </row>
    <row r="87" spans="1:131" ht="26.25" customHeight="1" x14ac:dyDescent="0.15">
      <c r="A87" s="241">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8"/>
      <c r="BF87" s="238"/>
      <c r="BG87" s="238"/>
      <c r="BH87" s="238"/>
      <c r="BI87" s="238"/>
      <c r="BJ87" s="238"/>
      <c r="BK87" s="238"/>
      <c r="BL87" s="238"/>
      <c r="BM87" s="238"/>
      <c r="BN87" s="238"/>
      <c r="BO87" s="238"/>
      <c r="BP87" s="238"/>
      <c r="BQ87" s="235">
        <v>81</v>
      </c>
      <c r="BR87" s="240"/>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7"/>
    </row>
    <row r="88" spans="1:131" ht="26.25" customHeight="1" thickBot="1" x14ac:dyDescent="0.2">
      <c r="A88" s="237" t="s">
        <v>376</v>
      </c>
      <c r="B88" s="934" t="s">
        <v>402</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15454</v>
      </c>
      <c r="AG88" s="956"/>
      <c r="AH88" s="956"/>
      <c r="AI88" s="956"/>
      <c r="AJ88" s="956"/>
      <c r="AK88" s="960"/>
      <c r="AL88" s="960"/>
      <c r="AM88" s="960"/>
      <c r="AN88" s="960"/>
      <c r="AO88" s="960"/>
      <c r="AP88" s="956">
        <v>1968</v>
      </c>
      <c r="AQ88" s="956"/>
      <c r="AR88" s="956"/>
      <c r="AS88" s="956"/>
      <c r="AT88" s="956"/>
      <c r="AU88" s="956">
        <v>412</v>
      </c>
      <c r="AV88" s="956"/>
      <c r="AW88" s="956"/>
      <c r="AX88" s="956"/>
      <c r="AY88" s="956"/>
      <c r="AZ88" s="957"/>
      <c r="BA88" s="957"/>
      <c r="BB88" s="957"/>
      <c r="BC88" s="957"/>
      <c r="BD88" s="958"/>
      <c r="BE88" s="238"/>
      <c r="BF88" s="238"/>
      <c r="BG88" s="238"/>
      <c r="BH88" s="238"/>
      <c r="BI88" s="238"/>
      <c r="BJ88" s="238"/>
      <c r="BK88" s="238"/>
      <c r="BL88" s="238"/>
      <c r="BM88" s="238"/>
      <c r="BN88" s="238"/>
      <c r="BO88" s="238"/>
      <c r="BP88" s="238"/>
      <c r="BQ88" s="235">
        <v>82</v>
      </c>
      <c r="BR88" s="240"/>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7"/>
    </row>
    <row r="89" spans="1:131" ht="26.25" hidden="1" customHeight="1" x14ac:dyDescent="0.15">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7"/>
    </row>
    <row r="90" spans="1:131" ht="26.25" hidden="1" customHeight="1" x14ac:dyDescent="0.15">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7"/>
    </row>
    <row r="91" spans="1:131" ht="26.25" hidden="1" customHeight="1" x14ac:dyDescent="0.15">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7"/>
    </row>
    <row r="92" spans="1:131" ht="26.25" hidden="1" customHeight="1" x14ac:dyDescent="0.15">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7"/>
    </row>
    <row r="93" spans="1:131" ht="26.25" hidden="1" customHeight="1" x14ac:dyDescent="0.15">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7"/>
    </row>
    <row r="94" spans="1:131" ht="26.25" hidden="1" customHeight="1" x14ac:dyDescent="0.15">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7"/>
    </row>
    <row r="95" spans="1:131" ht="26.25" hidden="1" customHeight="1" x14ac:dyDescent="0.15">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7"/>
    </row>
    <row r="96" spans="1:131" ht="26.25" hidden="1" customHeight="1" x14ac:dyDescent="0.15">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7"/>
    </row>
    <row r="97" spans="1:131" ht="26.25" hidden="1" customHeight="1" x14ac:dyDescent="0.15">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7"/>
    </row>
    <row r="98" spans="1:131" ht="26.25" hidden="1" customHeight="1" x14ac:dyDescent="0.15">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7"/>
    </row>
    <row r="99" spans="1:131" ht="26.25" hidden="1" customHeight="1" x14ac:dyDescent="0.15">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7"/>
    </row>
    <row r="100" spans="1:131" ht="26.25" hidden="1" customHeight="1" x14ac:dyDescent="0.15">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7"/>
    </row>
    <row r="101" spans="1:131" ht="26.25" hidden="1" customHeight="1" x14ac:dyDescent="0.15">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7"/>
    </row>
    <row r="102" spans="1:131" ht="26.25" customHeight="1" thickBot="1" x14ac:dyDescent="0.2">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376</v>
      </c>
      <c r="BR102" s="934" t="s">
        <v>403</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5</v>
      </c>
      <c r="CS102" s="950"/>
      <c r="CT102" s="950"/>
      <c r="CU102" s="950"/>
      <c r="CV102" s="951"/>
      <c r="CW102" s="949">
        <v>67</v>
      </c>
      <c r="CX102" s="950"/>
      <c r="CY102" s="950"/>
      <c r="CZ102" s="950"/>
      <c r="DA102" s="951"/>
      <c r="DB102" s="949">
        <v>190</v>
      </c>
      <c r="DC102" s="950"/>
      <c r="DD102" s="950"/>
      <c r="DE102" s="950"/>
      <c r="DF102" s="951"/>
      <c r="DG102" s="949" t="s">
        <v>566</v>
      </c>
      <c r="DH102" s="950"/>
      <c r="DI102" s="950"/>
      <c r="DJ102" s="950"/>
      <c r="DK102" s="951"/>
      <c r="DL102" s="949" t="s">
        <v>566</v>
      </c>
      <c r="DM102" s="950"/>
      <c r="DN102" s="950"/>
      <c r="DO102" s="950"/>
      <c r="DP102" s="951"/>
      <c r="DQ102" s="949" t="s">
        <v>566</v>
      </c>
      <c r="DR102" s="950"/>
      <c r="DS102" s="950"/>
      <c r="DT102" s="950"/>
      <c r="DU102" s="951"/>
      <c r="DV102" s="934"/>
      <c r="DW102" s="935"/>
      <c r="DX102" s="935"/>
      <c r="DY102" s="935"/>
      <c r="DZ102" s="936"/>
      <c r="EA102" s="227"/>
    </row>
    <row r="103" spans="1:131" ht="26.25" customHeight="1" x14ac:dyDescent="0.15">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37" t="s">
        <v>404</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7"/>
    </row>
    <row r="104" spans="1:131" ht="26.25" customHeight="1" x14ac:dyDescent="0.15">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38" t="s">
        <v>405</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7"/>
    </row>
    <row r="105" spans="1:131" ht="11.25" customHeight="1" x14ac:dyDescent="0.15">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15">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
      <c r="A107" s="246" t="s">
        <v>406</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407</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15">
      <c r="A108" s="939" t="s">
        <v>408</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409</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7" customFormat="1" ht="26.25" customHeight="1" x14ac:dyDescent="0.15">
      <c r="A109" s="89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411</v>
      </c>
      <c r="AB109" s="893"/>
      <c r="AC109" s="893"/>
      <c r="AD109" s="893"/>
      <c r="AE109" s="894"/>
      <c r="AF109" s="895" t="s">
        <v>412</v>
      </c>
      <c r="AG109" s="893"/>
      <c r="AH109" s="893"/>
      <c r="AI109" s="893"/>
      <c r="AJ109" s="894"/>
      <c r="AK109" s="895" t="s">
        <v>294</v>
      </c>
      <c r="AL109" s="893"/>
      <c r="AM109" s="893"/>
      <c r="AN109" s="893"/>
      <c r="AO109" s="894"/>
      <c r="AP109" s="895" t="s">
        <v>413</v>
      </c>
      <c r="AQ109" s="893"/>
      <c r="AR109" s="893"/>
      <c r="AS109" s="893"/>
      <c r="AT109" s="926"/>
      <c r="AU109" s="89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411</v>
      </c>
      <c r="BR109" s="893"/>
      <c r="BS109" s="893"/>
      <c r="BT109" s="893"/>
      <c r="BU109" s="894"/>
      <c r="BV109" s="895" t="s">
        <v>412</v>
      </c>
      <c r="BW109" s="893"/>
      <c r="BX109" s="893"/>
      <c r="BY109" s="893"/>
      <c r="BZ109" s="894"/>
      <c r="CA109" s="895" t="s">
        <v>294</v>
      </c>
      <c r="CB109" s="893"/>
      <c r="CC109" s="893"/>
      <c r="CD109" s="893"/>
      <c r="CE109" s="894"/>
      <c r="CF109" s="933" t="s">
        <v>413</v>
      </c>
      <c r="CG109" s="933"/>
      <c r="CH109" s="933"/>
      <c r="CI109" s="933"/>
      <c r="CJ109" s="933"/>
      <c r="CK109" s="895"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411</v>
      </c>
      <c r="DH109" s="893"/>
      <c r="DI109" s="893"/>
      <c r="DJ109" s="893"/>
      <c r="DK109" s="894"/>
      <c r="DL109" s="895" t="s">
        <v>412</v>
      </c>
      <c r="DM109" s="893"/>
      <c r="DN109" s="893"/>
      <c r="DO109" s="893"/>
      <c r="DP109" s="894"/>
      <c r="DQ109" s="895" t="s">
        <v>294</v>
      </c>
      <c r="DR109" s="893"/>
      <c r="DS109" s="893"/>
      <c r="DT109" s="893"/>
      <c r="DU109" s="894"/>
      <c r="DV109" s="895" t="s">
        <v>413</v>
      </c>
      <c r="DW109" s="893"/>
      <c r="DX109" s="893"/>
      <c r="DY109" s="893"/>
      <c r="DZ109" s="926"/>
    </row>
    <row r="110" spans="1:131" s="227" customFormat="1" ht="26.25" customHeight="1" x14ac:dyDescent="0.15">
      <c r="A110" s="804" t="s">
        <v>415</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1629831</v>
      </c>
      <c r="AB110" s="886"/>
      <c r="AC110" s="886"/>
      <c r="AD110" s="886"/>
      <c r="AE110" s="887"/>
      <c r="AF110" s="888">
        <v>1720242</v>
      </c>
      <c r="AG110" s="886"/>
      <c r="AH110" s="886"/>
      <c r="AI110" s="886"/>
      <c r="AJ110" s="887"/>
      <c r="AK110" s="888">
        <v>1767172</v>
      </c>
      <c r="AL110" s="886"/>
      <c r="AM110" s="886"/>
      <c r="AN110" s="886"/>
      <c r="AO110" s="887"/>
      <c r="AP110" s="889">
        <v>18.100000000000001</v>
      </c>
      <c r="AQ110" s="890"/>
      <c r="AR110" s="890"/>
      <c r="AS110" s="890"/>
      <c r="AT110" s="891"/>
      <c r="AU110" s="927" t="s">
        <v>69</v>
      </c>
      <c r="AV110" s="928"/>
      <c r="AW110" s="928"/>
      <c r="AX110" s="928"/>
      <c r="AY110" s="928"/>
      <c r="AZ110" s="857" t="s">
        <v>416</v>
      </c>
      <c r="BA110" s="805"/>
      <c r="BB110" s="805"/>
      <c r="BC110" s="805"/>
      <c r="BD110" s="805"/>
      <c r="BE110" s="805"/>
      <c r="BF110" s="805"/>
      <c r="BG110" s="805"/>
      <c r="BH110" s="805"/>
      <c r="BI110" s="805"/>
      <c r="BJ110" s="805"/>
      <c r="BK110" s="805"/>
      <c r="BL110" s="805"/>
      <c r="BM110" s="805"/>
      <c r="BN110" s="805"/>
      <c r="BO110" s="805"/>
      <c r="BP110" s="806"/>
      <c r="BQ110" s="858">
        <v>18068698</v>
      </c>
      <c r="BR110" s="839"/>
      <c r="BS110" s="839"/>
      <c r="BT110" s="839"/>
      <c r="BU110" s="839"/>
      <c r="BV110" s="839">
        <v>20019528</v>
      </c>
      <c r="BW110" s="839"/>
      <c r="BX110" s="839"/>
      <c r="BY110" s="839"/>
      <c r="BZ110" s="839"/>
      <c r="CA110" s="839">
        <v>23468791</v>
      </c>
      <c r="CB110" s="839"/>
      <c r="CC110" s="839"/>
      <c r="CD110" s="839"/>
      <c r="CE110" s="839"/>
      <c r="CF110" s="863">
        <v>241</v>
      </c>
      <c r="CG110" s="864"/>
      <c r="CH110" s="864"/>
      <c r="CI110" s="864"/>
      <c r="CJ110" s="864"/>
      <c r="CK110" s="923" t="s">
        <v>417</v>
      </c>
      <c r="CL110" s="816"/>
      <c r="CM110" s="857" t="s">
        <v>418</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122</v>
      </c>
      <c r="DH110" s="839"/>
      <c r="DI110" s="839"/>
      <c r="DJ110" s="839"/>
      <c r="DK110" s="839"/>
      <c r="DL110" s="839" t="s">
        <v>122</v>
      </c>
      <c r="DM110" s="839"/>
      <c r="DN110" s="839"/>
      <c r="DO110" s="839"/>
      <c r="DP110" s="839"/>
      <c r="DQ110" s="839" t="s">
        <v>122</v>
      </c>
      <c r="DR110" s="839"/>
      <c r="DS110" s="839"/>
      <c r="DT110" s="839"/>
      <c r="DU110" s="839"/>
      <c r="DV110" s="840" t="s">
        <v>122</v>
      </c>
      <c r="DW110" s="840"/>
      <c r="DX110" s="840"/>
      <c r="DY110" s="840"/>
      <c r="DZ110" s="841"/>
    </row>
    <row r="111" spans="1:131" s="227" customFormat="1" ht="26.25" customHeight="1" x14ac:dyDescent="0.15">
      <c r="A111" s="771" t="s">
        <v>419</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122</v>
      </c>
      <c r="AB111" s="916"/>
      <c r="AC111" s="916"/>
      <c r="AD111" s="916"/>
      <c r="AE111" s="917"/>
      <c r="AF111" s="918" t="s">
        <v>122</v>
      </c>
      <c r="AG111" s="916"/>
      <c r="AH111" s="916"/>
      <c r="AI111" s="916"/>
      <c r="AJ111" s="917"/>
      <c r="AK111" s="918" t="s">
        <v>122</v>
      </c>
      <c r="AL111" s="916"/>
      <c r="AM111" s="916"/>
      <c r="AN111" s="916"/>
      <c r="AO111" s="917"/>
      <c r="AP111" s="919" t="s">
        <v>122</v>
      </c>
      <c r="AQ111" s="920"/>
      <c r="AR111" s="920"/>
      <c r="AS111" s="920"/>
      <c r="AT111" s="921"/>
      <c r="AU111" s="929"/>
      <c r="AV111" s="930"/>
      <c r="AW111" s="930"/>
      <c r="AX111" s="930"/>
      <c r="AY111" s="930"/>
      <c r="AZ111" s="812" t="s">
        <v>420</v>
      </c>
      <c r="BA111" s="749"/>
      <c r="BB111" s="749"/>
      <c r="BC111" s="749"/>
      <c r="BD111" s="749"/>
      <c r="BE111" s="749"/>
      <c r="BF111" s="749"/>
      <c r="BG111" s="749"/>
      <c r="BH111" s="749"/>
      <c r="BI111" s="749"/>
      <c r="BJ111" s="749"/>
      <c r="BK111" s="749"/>
      <c r="BL111" s="749"/>
      <c r="BM111" s="749"/>
      <c r="BN111" s="749"/>
      <c r="BO111" s="749"/>
      <c r="BP111" s="750"/>
      <c r="BQ111" s="813" t="s">
        <v>122</v>
      </c>
      <c r="BR111" s="814"/>
      <c r="BS111" s="814"/>
      <c r="BT111" s="814"/>
      <c r="BU111" s="814"/>
      <c r="BV111" s="814" t="s">
        <v>122</v>
      </c>
      <c r="BW111" s="814"/>
      <c r="BX111" s="814"/>
      <c r="BY111" s="814"/>
      <c r="BZ111" s="814"/>
      <c r="CA111" s="814" t="s">
        <v>122</v>
      </c>
      <c r="CB111" s="814"/>
      <c r="CC111" s="814"/>
      <c r="CD111" s="814"/>
      <c r="CE111" s="814"/>
      <c r="CF111" s="872" t="s">
        <v>122</v>
      </c>
      <c r="CG111" s="873"/>
      <c r="CH111" s="873"/>
      <c r="CI111" s="873"/>
      <c r="CJ111" s="873"/>
      <c r="CK111" s="924"/>
      <c r="CL111" s="818"/>
      <c r="CM111" s="812" t="s">
        <v>421</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122</v>
      </c>
      <c r="DH111" s="814"/>
      <c r="DI111" s="814"/>
      <c r="DJ111" s="814"/>
      <c r="DK111" s="814"/>
      <c r="DL111" s="814" t="s">
        <v>122</v>
      </c>
      <c r="DM111" s="814"/>
      <c r="DN111" s="814"/>
      <c r="DO111" s="814"/>
      <c r="DP111" s="814"/>
      <c r="DQ111" s="814" t="s">
        <v>122</v>
      </c>
      <c r="DR111" s="814"/>
      <c r="DS111" s="814"/>
      <c r="DT111" s="814"/>
      <c r="DU111" s="814"/>
      <c r="DV111" s="791" t="s">
        <v>122</v>
      </c>
      <c r="DW111" s="791"/>
      <c r="DX111" s="791"/>
      <c r="DY111" s="791"/>
      <c r="DZ111" s="792"/>
    </row>
    <row r="112" spans="1:131" s="227" customFormat="1" ht="26.25" customHeight="1" x14ac:dyDescent="0.15">
      <c r="A112" s="909" t="s">
        <v>422</v>
      </c>
      <c r="B112" s="910"/>
      <c r="C112" s="749" t="s">
        <v>423</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122</v>
      </c>
      <c r="AB112" s="777"/>
      <c r="AC112" s="777"/>
      <c r="AD112" s="777"/>
      <c r="AE112" s="778"/>
      <c r="AF112" s="779" t="s">
        <v>122</v>
      </c>
      <c r="AG112" s="777"/>
      <c r="AH112" s="777"/>
      <c r="AI112" s="777"/>
      <c r="AJ112" s="778"/>
      <c r="AK112" s="779" t="s">
        <v>122</v>
      </c>
      <c r="AL112" s="777"/>
      <c r="AM112" s="777"/>
      <c r="AN112" s="777"/>
      <c r="AO112" s="778"/>
      <c r="AP112" s="821" t="s">
        <v>122</v>
      </c>
      <c r="AQ112" s="822"/>
      <c r="AR112" s="822"/>
      <c r="AS112" s="822"/>
      <c r="AT112" s="823"/>
      <c r="AU112" s="929"/>
      <c r="AV112" s="930"/>
      <c r="AW112" s="930"/>
      <c r="AX112" s="930"/>
      <c r="AY112" s="930"/>
      <c r="AZ112" s="812" t="s">
        <v>424</v>
      </c>
      <c r="BA112" s="749"/>
      <c r="BB112" s="749"/>
      <c r="BC112" s="749"/>
      <c r="BD112" s="749"/>
      <c r="BE112" s="749"/>
      <c r="BF112" s="749"/>
      <c r="BG112" s="749"/>
      <c r="BH112" s="749"/>
      <c r="BI112" s="749"/>
      <c r="BJ112" s="749"/>
      <c r="BK112" s="749"/>
      <c r="BL112" s="749"/>
      <c r="BM112" s="749"/>
      <c r="BN112" s="749"/>
      <c r="BO112" s="749"/>
      <c r="BP112" s="750"/>
      <c r="BQ112" s="813">
        <v>7401322</v>
      </c>
      <c r="BR112" s="814"/>
      <c r="BS112" s="814"/>
      <c r="BT112" s="814"/>
      <c r="BU112" s="814"/>
      <c r="BV112" s="814">
        <v>6771094</v>
      </c>
      <c r="BW112" s="814"/>
      <c r="BX112" s="814"/>
      <c r="BY112" s="814"/>
      <c r="BZ112" s="814"/>
      <c r="CA112" s="814">
        <v>6148780</v>
      </c>
      <c r="CB112" s="814"/>
      <c r="CC112" s="814"/>
      <c r="CD112" s="814"/>
      <c r="CE112" s="814"/>
      <c r="CF112" s="872">
        <v>63.1</v>
      </c>
      <c r="CG112" s="873"/>
      <c r="CH112" s="873"/>
      <c r="CI112" s="873"/>
      <c r="CJ112" s="873"/>
      <c r="CK112" s="924"/>
      <c r="CL112" s="818"/>
      <c r="CM112" s="812" t="s">
        <v>425</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122</v>
      </c>
      <c r="DH112" s="814"/>
      <c r="DI112" s="814"/>
      <c r="DJ112" s="814"/>
      <c r="DK112" s="814"/>
      <c r="DL112" s="814" t="s">
        <v>122</v>
      </c>
      <c r="DM112" s="814"/>
      <c r="DN112" s="814"/>
      <c r="DO112" s="814"/>
      <c r="DP112" s="814"/>
      <c r="DQ112" s="814" t="s">
        <v>122</v>
      </c>
      <c r="DR112" s="814"/>
      <c r="DS112" s="814"/>
      <c r="DT112" s="814"/>
      <c r="DU112" s="814"/>
      <c r="DV112" s="791" t="s">
        <v>122</v>
      </c>
      <c r="DW112" s="791"/>
      <c r="DX112" s="791"/>
      <c r="DY112" s="791"/>
      <c r="DZ112" s="792"/>
    </row>
    <row r="113" spans="1:130" s="227" customFormat="1" ht="26.25" customHeight="1" x14ac:dyDescent="0.15">
      <c r="A113" s="911"/>
      <c r="B113" s="912"/>
      <c r="C113" s="749" t="s">
        <v>426</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685818</v>
      </c>
      <c r="AB113" s="916"/>
      <c r="AC113" s="916"/>
      <c r="AD113" s="916"/>
      <c r="AE113" s="917"/>
      <c r="AF113" s="918">
        <v>671229</v>
      </c>
      <c r="AG113" s="916"/>
      <c r="AH113" s="916"/>
      <c r="AI113" s="916"/>
      <c r="AJ113" s="917"/>
      <c r="AK113" s="918">
        <v>628001</v>
      </c>
      <c r="AL113" s="916"/>
      <c r="AM113" s="916"/>
      <c r="AN113" s="916"/>
      <c r="AO113" s="917"/>
      <c r="AP113" s="919">
        <v>6.4</v>
      </c>
      <c r="AQ113" s="920"/>
      <c r="AR113" s="920"/>
      <c r="AS113" s="920"/>
      <c r="AT113" s="921"/>
      <c r="AU113" s="929"/>
      <c r="AV113" s="930"/>
      <c r="AW113" s="930"/>
      <c r="AX113" s="930"/>
      <c r="AY113" s="930"/>
      <c r="AZ113" s="812" t="s">
        <v>427</v>
      </c>
      <c r="BA113" s="749"/>
      <c r="BB113" s="749"/>
      <c r="BC113" s="749"/>
      <c r="BD113" s="749"/>
      <c r="BE113" s="749"/>
      <c r="BF113" s="749"/>
      <c r="BG113" s="749"/>
      <c r="BH113" s="749"/>
      <c r="BI113" s="749"/>
      <c r="BJ113" s="749"/>
      <c r="BK113" s="749"/>
      <c r="BL113" s="749"/>
      <c r="BM113" s="749"/>
      <c r="BN113" s="749"/>
      <c r="BO113" s="749"/>
      <c r="BP113" s="750"/>
      <c r="BQ113" s="813">
        <v>482683</v>
      </c>
      <c r="BR113" s="814"/>
      <c r="BS113" s="814"/>
      <c r="BT113" s="814"/>
      <c r="BU113" s="814"/>
      <c r="BV113" s="814">
        <v>446036</v>
      </c>
      <c r="BW113" s="814"/>
      <c r="BX113" s="814"/>
      <c r="BY113" s="814"/>
      <c r="BZ113" s="814"/>
      <c r="CA113" s="814">
        <v>411685</v>
      </c>
      <c r="CB113" s="814"/>
      <c r="CC113" s="814"/>
      <c r="CD113" s="814"/>
      <c r="CE113" s="814"/>
      <c r="CF113" s="872">
        <v>4.2</v>
      </c>
      <c r="CG113" s="873"/>
      <c r="CH113" s="873"/>
      <c r="CI113" s="873"/>
      <c r="CJ113" s="873"/>
      <c r="CK113" s="924"/>
      <c r="CL113" s="818"/>
      <c r="CM113" s="812" t="s">
        <v>428</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122</v>
      </c>
      <c r="DH113" s="777"/>
      <c r="DI113" s="777"/>
      <c r="DJ113" s="777"/>
      <c r="DK113" s="778"/>
      <c r="DL113" s="779" t="s">
        <v>122</v>
      </c>
      <c r="DM113" s="777"/>
      <c r="DN113" s="777"/>
      <c r="DO113" s="777"/>
      <c r="DP113" s="778"/>
      <c r="DQ113" s="779" t="s">
        <v>122</v>
      </c>
      <c r="DR113" s="777"/>
      <c r="DS113" s="777"/>
      <c r="DT113" s="777"/>
      <c r="DU113" s="778"/>
      <c r="DV113" s="821" t="s">
        <v>122</v>
      </c>
      <c r="DW113" s="822"/>
      <c r="DX113" s="822"/>
      <c r="DY113" s="822"/>
      <c r="DZ113" s="823"/>
    </row>
    <row r="114" spans="1:130" s="227" customFormat="1" ht="26.25" customHeight="1" x14ac:dyDescent="0.15">
      <c r="A114" s="911"/>
      <c r="B114" s="912"/>
      <c r="C114" s="749" t="s">
        <v>429</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32753</v>
      </c>
      <c r="AB114" s="777"/>
      <c r="AC114" s="777"/>
      <c r="AD114" s="777"/>
      <c r="AE114" s="778"/>
      <c r="AF114" s="779">
        <v>32576</v>
      </c>
      <c r="AG114" s="777"/>
      <c r="AH114" s="777"/>
      <c r="AI114" s="777"/>
      <c r="AJ114" s="778"/>
      <c r="AK114" s="779">
        <v>33255</v>
      </c>
      <c r="AL114" s="777"/>
      <c r="AM114" s="777"/>
      <c r="AN114" s="777"/>
      <c r="AO114" s="778"/>
      <c r="AP114" s="821">
        <v>0.3</v>
      </c>
      <c r="AQ114" s="822"/>
      <c r="AR114" s="822"/>
      <c r="AS114" s="822"/>
      <c r="AT114" s="823"/>
      <c r="AU114" s="929"/>
      <c r="AV114" s="930"/>
      <c r="AW114" s="930"/>
      <c r="AX114" s="930"/>
      <c r="AY114" s="930"/>
      <c r="AZ114" s="812" t="s">
        <v>430</v>
      </c>
      <c r="BA114" s="749"/>
      <c r="BB114" s="749"/>
      <c r="BC114" s="749"/>
      <c r="BD114" s="749"/>
      <c r="BE114" s="749"/>
      <c r="BF114" s="749"/>
      <c r="BG114" s="749"/>
      <c r="BH114" s="749"/>
      <c r="BI114" s="749"/>
      <c r="BJ114" s="749"/>
      <c r="BK114" s="749"/>
      <c r="BL114" s="749"/>
      <c r="BM114" s="749"/>
      <c r="BN114" s="749"/>
      <c r="BO114" s="749"/>
      <c r="BP114" s="750"/>
      <c r="BQ114" s="813">
        <v>1858060</v>
      </c>
      <c r="BR114" s="814"/>
      <c r="BS114" s="814"/>
      <c r="BT114" s="814"/>
      <c r="BU114" s="814"/>
      <c r="BV114" s="814">
        <v>1957439</v>
      </c>
      <c r="BW114" s="814"/>
      <c r="BX114" s="814"/>
      <c r="BY114" s="814"/>
      <c r="BZ114" s="814"/>
      <c r="CA114" s="814">
        <v>1872952</v>
      </c>
      <c r="CB114" s="814"/>
      <c r="CC114" s="814"/>
      <c r="CD114" s="814"/>
      <c r="CE114" s="814"/>
      <c r="CF114" s="872">
        <v>19.2</v>
      </c>
      <c r="CG114" s="873"/>
      <c r="CH114" s="873"/>
      <c r="CI114" s="873"/>
      <c r="CJ114" s="873"/>
      <c r="CK114" s="924"/>
      <c r="CL114" s="818"/>
      <c r="CM114" s="812" t="s">
        <v>431</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122</v>
      </c>
      <c r="DH114" s="777"/>
      <c r="DI114" s="777"/>
      <c r="DJ114" s="777"/>
      <c r="DK114" s="778"/>
      <c r="DL114" s="779" t="s">
        <v>122</v>
      </c>
      <c r="DM114" s="777"/>
      <c r="DN114" s="777"/>
      <c r="DO114" s="777"/>
      <c r="DP114" s="778"/>
      <c r="DQ114" s="779" t="s">
        <v>122</v>
      </c>
      <c r="DR114" s="777"/>
      <c r="DS114" s="777"/>
      <c r="DT114" s="777"/>
      <c r="DU114" s="778"/>
      <c r="DV114" s="821" t="s">
        <v>122</v>
      </c>
      <c r="DW114" s="822"/>
      <c r="DX114" s="822"/>
      <c r="DY114" s="822"/>
      <c r="DZ114" s="823"/>
    </row>
    <row r="115" spans="1:130" s="227" customFormat="1" ht="26.25" customHeight="1" x14ac:dyDescent="0.15">
      <c r="A115" s="911"/>
      <c r="B115" s="912"/>
      <c r="C115" s="749" t="s">
        <v>432</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v>46</v>
      </c>
      <c r="AB115" s="916"/>
      <c r="AC115" s="916"/>
      <c r="AD115" s="916"/>
      <c r="AE115" s="917"/>
      <c r="AF115" s="918">
        <v>40</v>
      </c>
      <c r="AG115" s="916"/>
      <c r="AH115" s="916"/>
      <c r="AI115" s="916"/>
      <c r="AJ115" s="917"/>
      <c r="AK115" s="918">
        <v>34</v>
      </c>
      <c r="AL115" s="916"/>
      <c r="AM115" s="916"/>
      <c r="AN115" s="916"/>
      <c r="AO115" s="917"/>
      <c r="AP115" s="919">
        <v>0</v>
      </c>
      <c r="AQ115" s="920"/>
      <c r="AR115" s="920"/>
      <c r="AS115" s="920"/>
      <c r="AT115" s="921"/>
      <c r="AU115" s="929"/>
      <c r="AV115" s="930"/>
      <c r="AW115" s="930"/>
      <c r="AX115" s="930"/>
      <c r="AY115" s="930"/>
      <c r="AZ115" s="812" t="s">
        <v>433</v>
      </c>
      <c r="BA115" s="749"/>
      <c r="BB115" s="749"/>
      <c r="BC115" s="749"/>
      <c r="BD115" s="749"/>
      <c r="BE115" s="749"/>
      <c r="BF115" s="749"/>
      <c r="BG115" s="749"/>
      <c r="BH115" s="749"/>
      <c r="BI115" s="749"/>
      <c r="BJ115" s="749"/>
      <c r="BK115" s="749"/>
      <c r="BL115" s="749"/>
      <c r="BM115" s="749"/>
      <c r="BN115" s="749"/>
      <c r="BO115" s="749"/>
      <c r="BP115" s="750"/>
      <c r="BQ115" s="813" t="s">
        <v>122</v>
      </c>
      <c r="BR115" s="814"/>
      <c r="BS115" s="814"/>
      <c r="BT115" s="814"/>
      <c r="BU115" s="814"/>
      <c r="BV115" s="814" t="s">
        <v>122</v>
      </c>
      <c r="BW115" s="814"/>
      <c r="BX115" s="814"/>
      <c r="BY115" s="814"/>
      <c r="BZ115" s="814"/>
      <c r="CA115" s="814" t="s">
        <v>122</v>
      </c>
      <c r="CB115" s="814"/>
      <c r="CC115" s="814"/>
      <c r="CD115" s="814"/>
      <c r="CE115" s="814"/>
      <c r="CF115" s="872" t="s">
        <v>122</v>
      </c>
      <c r="CG115" s="873"/>
      <c r="CH115" s="873"/>
      <c r="CI115" s="873"/>
      <c r="CJ115" s="873"/>
      <c r="CK115" s="924"/>
      <c r="CL115" s="818"/>
      <c r="CM115" s="812" t="s">
        <v>434</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122</v>
      </c>
      <c r="DH115" s="777"/>
      <c r="DI115" s="777"/>
      <c r="DJ115" s="777"/>
      <c r="DK115" s="778"/>
      <c r="DL115" s="779" t="s">
        <v>122</v>
      </c>
      <c r="DM115" s="777"/>
      <c r="DN115" s="777"/>
      <c r="DO115" s="777"/>
      <c r="DP115" s="778"/>
      <c r="DQ115" s="779" t="s">
        <v>122</v>
      </c>
      <c r="DR115" s="777"/>
      <c r="DS115" s="777"/>
      <c r="DT115" s="777"/>
      <c r="DU115" s="778"/>
      <c r="DV115" s="821" t="s">
        <v>122</v>
      </c>
      <c r="DW115" s="822"/>
      <c r="DX115" s="822"/>
      <c r="DY115" s="822"/>
      <c r="DZ115" s="823"/>
    </row>
    <row r="116" spans="1:130" s="227" customFormat="1" ht="26.25" customHeight="1" x14ac:dyDescent="0.15">
      <c r="A116" s="913"/>
      <c r="B116" s="914"/>
      <c r="C116" s="836" t="s">
        <v>435</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122</v>
      </c>
      <c r="AB116" s="777"/>
      <c r="AC116" s="777"/>
      <c r="AD116" s="777"/>
      <c r="AE116" s="778"/>
      <c r="AF116" s="779">
        <v>453</v>
      </c>
      <c r="AG116" s="777"/>
      <c r="AH116" s="777"/>
      <c r="AI116" s="777"/>
      <c r="AJ116" s="778"/>
      <c r="AK116" s="779">
        <v>616</v>
      </c>
      <c r="AL116" s="777"/>
      <c r="AM116" s="777"/>
      <c r="AN116" s="777"/>
      <c r="AO116" s="778"/>
      <c r="AP116" s="821">
        <v>0</v>
      </c>
      <c r="AQ116" s="822"/>
      <c r="AR116" s="822"/>
      <c r="AS116" s="822"/>
      <c r="AT116" s="823"/>
      <c r="AU116" s="929"/>
      <c r="AV116" s="930"/>
      <c r="AW116" s="930"/>
      <c r="AX116" s="930"/>
      <c r="AY116" s="930"/>
      <c r="AZ116" s="906" t="s">
        <v>436</v>
      </c>
      <c r="BA116" s="907"/>
      <c r="BB116" s="907"/>
      <c r="BC116" s="907"/>
      <c r="BD116" s="907"/>
      <c r="BE116" s="907"/>
      <c r="BF116" s="907"/>
      <c r="BG116" s="907"/>
      <c r="BH116" s="907"/>
      <c r="BI116" s="907"/>
      <c r="BJ116" s="907"/>
      <c r="BK116" s="907"/>
      <c r="BL116" s="907"/>
      <c r="BM116" s="907"/>
      <c r="BN116" s="907"/>
      <c r="BO116" s="907"/>
      <c r="BP116" s="908"/>
      <c r="BQ116" s="813" t="s">
        <v>122</v>
      </c>
      <c r="BR116" s="814"/>
      <c r="BS116" s="814"/>
      <c r="BT116" s="814"/>
      <c r="BU116" s="814"/>
      <c r="BV116" s="814" t="s">
        <v>122</v>
      </c>
      <c r="BW116" s="814"/>
      <c r="BX116" s="814"/>
      <c r="BY116" s="814"/>
      <c r="BZ116" s="814"/>
      <c r="CA116" s="814" t="s">
        <v>122</v>
      </c>
      <c r="CB116" s="814"/>
      <c r="CC116" s="814"/>
      <c r="CD116" s="814"/>
      <c r="CE116" s="814"/>
      <c r="CF116" s="872" t="s">
        <v>122</v>
      </c>
      <c r="CG116" s="873"/>
      <c r="CH116" s="873"/>
      <c r="CI116" s="873"/>
      <c r="CJ116" s="873"/>
      <c r="CK116" s="924"/>
      <c r="CL116" s="818"/>
      <c r="CM116" s="812" t="s">
        <v>437</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122</v>
      </c>
      <c r="DH116" s="777"/>
      <c r="DI116" s="777"/>
      <c r="DJ116" s="777"/>
      <c r="DK116" s="778"/>
      <c r="DL116" s="779" t="s">
        <v>122</v>
      </c>
      <c r="DM116" s="777"/>
      <c r="DN116" s="777"/>
      <c r="DO116" s="777"/>
      <c r="DP116" s="778"/>
      <c r="DQ116" s="779" t="s">
        <v>122</v>
      </c>
      <c r="DR116" s="777"/>
      <c r="DS116" s="777"/>
      <c r="DT116" s="777"/>
      <c r="DU116" s="778"/>
      <c r="DV116" s="821" t="s">
        <v>122</v>
      </c>
      <c r="DW116" s="822"/>
      <c r="DX116" s="822"/>
      <c r="DY116" s="822"/>
      <c r="DZ116" s="823"/>
    </row>
    <row r="117" spans="1:130" s="227" customFormat="1" ht="26.25" customHeight="1" x14ac:dyDescent="0.15">
      <c r="A117" s="89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438</v>
      </c>
      <c r="Z117" s="894"/>
      <c r="AA117" s="899">
        <v>2348448</v>
      </c>
      <c r="AB117" s="900"/>
      <c r="AC117" s="900"/>
      <c r="AD117" s="900"/>
      <c r="AE117" s="901"/>
      <c r="AF117" s="902">
        <v>2424540</v>
      </c>
      <c r="AG117" s="900"/>
      <c r="AH117" s="900"/>
      <c r="AI117" s="900"/>
      <c r="AJ117" s="901"/>
      <c r="AK117" s="902">
        <v>2429078</v>
      </c>
      <c r="AL117" s="900"/>
      <c r="AM117" s="900"/>
      <c r="AN117" s="900"/>
      <c r="AO117" s="901"/>
      <c r="AP117" s="903"/>
      <c r="AQ117" s="904"/>
      <c r="AR117" s="904"/>
      <c r="AS117" s="904"/>
      <c r="AT117" s="905"/>
      <c r="AU117" s="929"/>
      <c r="AV117" s="930"/>
      <c r="AW117" s="930"/>
      <c r="AX117" s="930"/>
      <c r="AY117" s="930"/>
      <c r="AZ117" s="860" t="s">
        <v>439</v>
      </c>
      <c r="BA117" s="861"/>
      <c r="BB117" s="861"/>
      <c r="BC117" s="861"/>
      <c r="BD117" s="861"/>
      <c r="BE117" s="861"/>
      <c r="BF117" s="861"/>
      <c r="BG117" s="861"/>
      <c r="BH117" s="861"/>
      <c r="BI117" s="861"/>
      <c r="BJ117" s="861"/>
      <c r="BK117" s="861"/>
      <c r="BL117" s="861"/>
      <c r="BM117" s="861"/>
      <c r="BN117" s="861"/>
      <c r="BO117" s="861"/>
      <c r="BP117" s="862"/>
      <c r="BQ117" s="813" t="s">
        <v>122</v>
      </c>
      <c r="BR117" s="814"/>
      <c r="BS117" s="814"/>
      <c r="BT117" s="814"/>
      <c r="BU117" s="814"/>
      <c r="BV117" s="814" t="s">
        <v>122</v>
      </c>
      <c r="BW117" s="814"/>
      <c r="BX117" s="814"/>
      <c r="BY117" s="814"/>
      <c r="BZ117" s="814"/>
      <c r="CA117" s="814" t="s">
        <v>122</v>
      </c>
      <c r="CB117" s="814"/>
      <c r="CC117" s="814"/>
      <c r="CD117" s="814"/>
      <c r="CE117" s="814"/>
      <c r="CF117" s="872" t="s">
        <v>122</v>
      </c>
      <c r="CG117" s="873"/>
      <c r="CH117" s="873"/>
      <c r="CI117" s="873"/>
      <c r="CJ117" s="873"/>
      <c r="CK117" s="924"/>
      <c r="CL117" s="818"/>
      <c r="CM117" s="812" t="s">
        <v>440</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122</v>
      </c>
      <c r="DH117" s="777"/>
      <c r="DI117" s="777"/>
      <c r="DJ117" s="777"/>
      <c r="DK117" s="778"/>
      <c r="DL117" s="779" t="s">
        <v>122</v>
      </c>
      <c r="DM117" s="777"/>
      <c r="DN117" s="777"/>
      <c r="DO117" s="777"/>
      <c r="DP117" s="778"/>
      <c r="DQ117" s="779" t="s">
        <v>122</v>
      </c>
      <c r="DR117" s="777"/>
      <c r="DS117" s="777"/>
      <c r="DT117" s="777"/>
      <c r="DU117" s="778"/>
      <c r="DV117" s="821" t="s">
        <v>122</v>
      </c>
      <c r="DW117" s="822"/>
      <c r="DX117" s="822"/>
      <c r="DY117" s="822"/>
      <c r="DZ117" s="823"/>
    </row>
    <row r="118" spans="1:130" s="227" customFormat="1" ht="26.25" customHeight="1" x14ac:dyDescent="0.15">
      <c r="A118" s="89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411</v>
      </c>
      <c r="AB118" s="893"/>
      <c r="AC118" s="893"/>
      <c r="AD118" s="893"/>
      <c r="AE118" s="894"/>
      <c r="AF118" s="895" t="s">
        <v>412</v>
      </c>
      <c r="AG118" s="893"/>
      <c r="AH118" s="893"/>
      <c r="AI118" s="893"/>
      <c r="AJ118" s="894"/>
      <c r="AK118" s="895" t="s">
        <v>294</v>
      </c>
      <c r="AL118" s="893"/>
      <c r="AM118" s="893"/>
      <c r="AN118" s="893"/>
      <c r="AO118" s="894"/>
      <c r="AP118" s="896" t="s">
        <v>413</v>
      </c>
      <c r="AQ118" s="897"/>
      <c r="AR118" s="897"/>
      <c r="AS118" s="897"/>
      <c r="AT118" s="898"/>
      <c r="AU118" s="929"/>
      <c r="AV118" s="930"/>
      <c r="AW118" s="930"/>
      <c r="AX118" s="930"/>
      <c r="AY118" s="930"/>
      <c r="AZ118" s="835" t="s">
        <v>441</v>
      </c>
      <c r="BA118" s="836"/>
      <c r="BB118" s="836"/>
      <c r="BC118" s="836"/>
      <c r="BD118" s="836"/>
      <c r="BE118" s="836"/>
      <c r="BF118" s="836"/>
      <c r="BG118" s="836"/>
      <c r="BH118" s="836"/>
      <c r="BI118" s="836"/>
      <c r="BJ118" s="836"/>
      <c r="BK118" s="836"/>
      <c r="BL118" s="836"/>
      <c r="BM118" s="836"/>
      <c r="BN118" s="836"/>
      <c r="BO118" s="836"/>
      <c r="BP118" s="837"/>
      <c r="BQ118" s="876" t="s">
        <v>122</v>
      </c>
      <c r="BR118" s="842"/>
      <c r="BS118" s="842"/>
      <c r="BT118" s="842"/>
      <c r="BU118" s="842"/>
      <c r="BV118" s="842" t="s">
        <v>122</v>
      </c>
      <c r="BW118" s="842"/>
      <c r="BX118" s="842"/>
      <c r="BY118" s="842"/>
      <c r="BZ118" s="842"/>
      <c r="CA118" s="842" t="s">
        <v>122</v>
      </c>
      <c r="CB118" s="842"/>
      <c r="CC118" s="842"/>
      <c r="CD118" s="842"/>
      <c r="CE118" s="842"/>
      <c r="CF118" s="872" t="s">
        <v>122</v>
      </c>
      <c r="CG118" s="873"/>
      <c r="CH118" s="873"/>
      <c r="CI118" s="873"/>
      <c r="CJ118" s="873"/>
      <c r="CK118" s="924"/>
      <c r="CL118" s="818"/>
      <c r="CM118" s="812" t="s">
        <v>442</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122</v>
      </c>
      <c r="DH118" s="777"/>
      <c r="DI118" s="777"/>
      <c r="DJ118" s="777"/>
      <c r="DK118" s="778"/>
      <c r="DL118" s="779" t="s">
        <v>122</v>
      </c>
      <c r="DM118" s="777"/>
      <c r="DN118" s="777"/>
      <c r="DO118" s="777"/>
      <c r="DP118" s="778"/>
      <c r="DQ118" s="779" t="s">
        <v>122</v>
      </c>
      <c r="DR118" s="777"/>
      <c r="DS118" s="777"/>
      <c r="DT118" s="777"/>
      <c r="DU118" s="778"/>
      <c r="DV118" s="821" t="s">
        <v>122</v>
      </c>
      <c r="DW118" s="822"/>
      <c r="DX118" s="822"/>
      <c r="DY118" s="822"/>
      <c r="DZ118" s="823"/>
    </row>
    <row r="119" spans="1:130" s="227" customFormat="1" ht="26.25" customHeight="1" x14ac:dyDescent="0.15">
      <c r="A119" s="815" t="s">
        <v>417</v>
      </c>
      <c r="B119" s="816"/>
      <c r="C119" s="857" t="s">
        <v>418</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122</v>
      </c>
      <c r="AB119" s="886"/>
      <c r="AC119" s="886"/>
      <c r="AD119" s="886"/>
      <c r="AE119" s="887"/>
      <c r="AF119" s="888" t="s">
        <v>122</v>
      </c>
      <c r="AG119" s="886"/>
      <c r="AH119" s="886"/>
      <c r="AI119" s="886"/>
      <c r="AJ119" s="887"/>
      <c r="AK119" s="888" t="s">
        <v>122</v>
      </c>
      <c r="AL119" s="886"/>
      <c r="AM119" s="886"/>
      <c r="AN119" s="886"/>
      <c r="AO119" s="887"/>
      <c r="AP119" s="889" t="s">
        <v>122</v>
      </c>
      <c r="AQ119" s="890"/>
      <c r="AR119" s="890"/>
      <c r="AS119" s="890"/>
      <c r="AT119" s="891"/>
      <c r="AU119" s="931"/>
      <c r="AV119" s="932"/>
      <c r="AW119" s="932"/>
      <c r="AX119" s="932"/>
      <c r="AY119" s="932"/>
      <c r="AZ119" s="248" t="s">
        <v>177</v>
      </c>
      <c r="BA119" s="248"/>
      <c r="BB119" s="248"/>
      <c r="BC119" s="248"/>
      <c r="BD119" s="248"/>
      <c r="BE119" s="248"/>
      <c r="BF119" s="248"/>
      <c r="BG119" s="248"/>
      <c r="BH119" s="248"/>
      <c r="BI119" s="248"/>
      <c r="BJ119" s="248"/>
      <c r="BK119" s="248"/>
      <c r="BL119" s="248"/>
      <c r="BM119" s="248"/>
      <c r="BN119" s="248"/>
      <c r="BO119" s="874" t="s">
        <v>443</v>
      </c>
      <c r="BP119" s="875"/>
      <c r="BQ119" s="876">
        <v>27810763</v>
      </c>
      <c r="BR119" s="842"/>
      <c r="BS119" s="842"/>
      <c r="BT119" s="842"/>
      <c r="BU119" s="842"/>
      <c r="BV119" s="842">
        <v>29194097</v>
      </c>
      <c r="BW119" s="842"/>
      <c r="BX119" s="842"/>
      <c r="BY119" s="842"/>
      <c r="BZ119" s="842"/>
      <c r="CA119" s="842">
        <v>31902208</v>
      </c>
      <c r="CB119" s="842"/>
      <c r="CC119" s="842"/>
      <c r="CD119" s="842"/>
      <c r="CE119" s="842"/>
      <c r="CF119" s="745"/>
      <c r="CG119" s="746"/>
      <c r="CH119" s="746"/>
      <c r="CI119" s="746"/>
      <c r="CJ119" s="831"/>
      <c r="CK119" s="925"/>
      <c r="CL119" s="820"/>
      <c r="CM119" s="835" t="s">
        <v>444</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122</v>
      </c>
      <c r="DH119" s="761"/>
      <c r="DI119" s="761"/>
      <c r="DJ119" s="761"/>
      <c r="DK119" s="762"/>
      <c r="DL119" s="763" t="s">
        <v>122</v>
      </c>
      <c r="DM119" s="761"/>
      <c r="DN119" s="761"/>
      <c r="DO119" s="761"/>
      <c r="DP119" s="762"/>
      <c r="DQ119" s="763" t="s">
        <v>122</v>
      </c>
      <c r="DR119" s="761"/>
      <c r="DS119" s="761"/>
      <c r="DT119" s="761"/>
      <c r="DU119" s="762"/>
      <c r="DV119" s="845" t="s">
        <v>122</v>
      </c>
      <c r="DW119" s="846"/>
      <c r="DX119" s="846"/>
      <c r="DY119" s="846"/>
      <c r="DZ119" s="847"/>
    </row>
    <row r="120" spans="1:130" s="227" customFormat="1" ht="26.25" customHeight="1" x14ac:dyDescent="0.15">
      <c r="A120" s="817"/>
      <c r="B120" s="818"/>
      <c r="C120" s="812" t="s">
        <v>421</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122</v>
      </c>
      <c r="AB120" s="777"/>
      <c r="AC120" s="777"/>
      <c r="AD120" s="777"/>
      <c r="AE120" s="778"/>
      <c r="AF120" s="779" t="s">
        <v>122</v>
      </c>
      <c r="AG120" s="777"/>
      <c r="AH120" s="777"/>
      <c r="AI120" s="777"/>
      <c r="AJ120" s="778"/>
      <c r="AK120" s="779" t="s">
        <v>122</v>
      </c>
      <c r="AL120" s="777"/>
      <c r="AM120" s="777"/>
      <c r="AN120" s="777"/>
      <c r="AO120" s="778"/>
      <c r="AP120" s="821" t="s">
        <v>122</v>
      </c>
      <c r="AQ120" s="822"/>
      <c r="AR120" s="822"/>
      <c r="AS120" s="822"/>
      <c r="AT120" s="823"/>
      <c r="AU120" s="877" t="s">
        <v>445</v>
      </c>
      <c r="AV120" s="878"/>
      <c r="AW120" s="878"/>
      <c r="AX120" s="878"/>
      <c r="AY120" s="879"/>
      <c r="AZ120" s="857" t="s">
        <v>446</v>
      </c>
      <c r="BA120" s="805"/>
      <c r="BB120" s="805"/>
      <c r="BC120" s="805"/>
      <c r="BD120" s="805"/>
      <c r="BE120" s="805"/>
      <c r="BF120" s="805"/>
      <c r="BG120" s="805"/>
      <c r="BH120" s="805"/>
      <c r="BI120" s="805"/>
      <c r="BJ120" s="805"/>
      <c r="BK120" s="805"/>
      <c r="BL120" s="805"/>
      <c r="BM120" s="805"/>
      <c r="BN120" s="805"/>
      <c r="BO120" s="805"/>
      <c r="BP120" s="806"/>
      <c r="BQ120" s="858">
        <v>7929998</v>
      </c>
      <c r="BR120" s="839"/>
      <c r="BS120" s="839"/>
      <c r="BT120" s="839"/>
      <c r="BU120" s="839"/>
      <c r="BV120" s="839">
        <v>7407076</v>
      </c>
      <c r="BW120" s="839"/>
      <c r="BX120" s="839"/>
      <c r="BY120" s="839"/>
      <c r="BZ120" s="839"/>
      <c r="CA120" s="839">
        <v>7018321</v>
      </c>
      <c r="CB120" s="839"/>
      <c r="CC120" s="839"/>
      <c r="CD120" s="839"/>
      <c r="CE120" s="839"/>
      <c r="CF120" s="863">
        <v>72.099999999999994</v>
      </c>
      <c r="CG120" s="864"/>
      <c r="CH120" s="864"/>
      <c r="CI120" s="864"/>
      <c r="CJ120" s="864"/>
      <c r="CK120" s="865" t="s">
        <v>447</v>
      </c>
      <c r="CL120" s="849"/>
      <c r="CM120" s="849"/>
      <c r="CN120" s="849"/>
      <c r="CO120" s="850"/>
      <c r="CP120" s="869" t="s">
        <v>391</v>
      </c>
      <c r="CQ120" s="870"/>
      <c r="CR120" s="870"/>
      <c r="CS120" s="870"/>
      <c r="CT120" s="870"/>
      <c r="CU120" s="870"/>
      <c r="CV120" s="870"/>
      <c r="CW120" s="870"/>
      <c r="CX120" s="870"/>
      <c r="CY120" s="870"/>
      <c r="CZ120" s="870"/>
      <c r="DA120" s="870"/>
      <c r="DB120" s="870"/>
      <c r="DC120" s="870"/>
      <c r="DD120" s="870"/>
      <c r="DE120" s="870"/>
      <c r="DF120" s="871"/>
      <c r="DG120" s="858">
        <v>2657724</v>
      </c>
      <c r="DH120" s="839"/>
      <c r="DI120" s="839"/>
      <c r="DJ120" s="839"/>
      <c r="DK120" s="839"/>
      <c r="DL120" s="839">
        <v>2487473</v>
      </c>
      <c r="DM120" s="839"/>
      <c r="DN120" s="839"/>
      <c r="DO120" s="839"/>
      <c r="DP120" s="839"/>
      <c r="DQ120" s="839">
        <v>2323465</v>
      </c>
      <c r="DR120" s="839"/>
      <c r="DS120" s="839"/>
      <c r="DT120" s="839"/>
      <c r="DU120" s="839"/>
      <c r="DV120" s="840">
        <v>23.9</v>
      </c>
      <c r="DW120" s="840"/>
      <c r="DX120" s="840"/>
      <c r="DY120" s="840"/>
      <c r="DZ120" s="841"/>
    </row>
    <row r="121" spans="1:130" s="227" customFormat="1" ht="26.25" customHeight="1" x14ac:dyDescent="0.15">
      <c r="A121" s="817"/>
      <c r="B121" s="818"/>
      <c r="C121" s="860" t="s">
        <v>448</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122</v>
      </c>
      <c r="AB121" s="777"/>
      <c r="AC121" s="777"/>
      <c r="AD121" s="777"/>
      <c r="AE121" s="778"/>
      <c r="AF121" s="779" t="s">
        <v>122</v>
      </c>
      <c r="AG121" s="777"/>
      <c r="AH121" s="777"/>
      <c r="AI121" s="777"/>
      <c r="AJ121" s="778"/>
      <c r="AK121" s="779" t="s">
        <v>122</v>
      </c>
      <c r="AL121" s="777"/>
      <c r="AM121" s="777"/>
      <c r="AN121" s="777"/>
      <c r="AO121" s="778"/>
      <c r="AP121" s="821" t="s">
        <v>122</v>
      </c>
      <c r="AQ121" s="822"/>
      <c r="AR121" s="822"/>
      <c r="AS121" s="822"/>
      <c r="AT121" s="823"/>
      <c r="AU121" s="880"/>
      <c r="AV121" s="881"/>
      <c r="AW121" s="881"/>
      <c r="AX121" s="881"/>
      <c r="AY121" s="882"/>
      <c r="AZ121" s="812" t="s">
        <v>449</v>
      </c>
      <c r="BA121" s="749"/>
      <c r="BB121" s="749"/>
      <c r="BC121" s="749"/>
      <c r="BD121" s="749"/>
      <c r="BE121" s="749"/>
      <c r="BF121" s="749"/>
      <c r="BG121" s="749"/>
      <c r="BH121" s="749"/>
      <c r="BI121" s="749"/>
      <c r="BJ121" s="749"/>
      <c r="BK121" s="749"/>
      <c r="BL121" s="749"/>
      <c r="BM121" s="749"/>
      <c r="BN121" s="749"/>
      <c r="BO121" s="749"/>
      <c r="BP121" s="750"/>
      <c r="BQ121" s="813">
        <v>26860</v>
      </c>
      <c r="BR121" s="814"/>
      <c r="BS121" s="814"/>
      <c r="BT121" s="814"/>
      <c r="BU121" s="814"/>
      <c r="BV121" s="814">
        <v>21947</v>
      </c>
      <c r="BW121" s="814"/>
      <c r="BX121" s="814"/>
      <c r="BY121" s="814"/>
      <c r="BZ121" s="814"/>
      <c r="CA121" s="814">
        <v>16949</v>
      </c>
      <c r="CB121" s="814"/>
      <c r="CC121" s="814"/>
      <c r="CD121" s="814"/>
      <c r="CE121" s="814"/>
      <c r="CF121" s="872">
        <v>0.2</v>
      </c>
      <c r="CG121" s="873"/>
      <c r="CH121" s="873"/>
      <c r="CI121" s="873"/>
      <c r="CJ121" s="873"/>
      <c r="CK121" s="866"/>
      <c r="CL121" s="852"/>
      <c r="CM121" s="852"/>
      <c r="CN121" s="852"/>
      <c r="CO121" s="853"/>
      <c r="CP121" s="832" t="s">
        <v>394</v>
      </c>
      <c r="CQ121" s="833"/>
      <c r="CR121" s="833"/>
      <c r="CS121" s="833"/>
      <c r="CT121" s="833"/>
      <c r="CU121" s="833"/>
      <c r="CV121" s="833"/>
      <c r="CW121" s="833"/>
      <c r="CX121" s="833"/>
      <c r="CY121" s="833"/>
      <c r="CZ121" s="833"/>
      <c r="DA121" s="833"/>
      <c r="DB121" s="833"/>
      <c r="DC121" s="833"/>
      <c r="DD121" s="833"/>
      <c r="DE121" s="833"/>
      <c r="DF121" s="834"/>
      <c r="DG121" s="813">
        <v>2767379</v>
      </c>
      <c r="DH121" s="814"/>
      <c r="DI121" s="814"/>
      <c r="DJ121" s="814"/>
      <c r="DK121" s="814"/>
      <c r="DL121" s="814">
        <v>2507339</v>
      </c>
      <c r="DM121" s="814"/>
      <c r="DN121" s="814"/>
      <c r="DO121" s="814"/>
      <c r="DP121" s="814"/>
      <c r="DQ121" s="814">
        <v>2271007</v>
      </c>
      <c r="DR121" s="814"/>
      <c r="DS121" s="814"/>
      <c r="DT121" s="814"/>
      <c r="DU121" s="814"/>
      <c r="DV121" s="791">
        <v>23.3</v>
      </c>
      <c r="DW121" s="791"/>
      <c r="DX121" s="791"/>
      <c r="DY121" s="791"/>
      <c r="DZ121" s="792"/>
    </row>
    <row r="122" spans="1:130" s="227" customFormat="1" ht="26.25" customHeight="1" x14ac:dyDescent="0.15">
      <c r="A122" s="817"/>
      <c r="B122" s="818"/>
      <c r="C122" s="812" t="s">
        <v>431</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122</v>
      </c>
      <c r="AB122" s="777"/>
      <c r="AC122" s="777"/>
      <c r="AD122" s="777"/>
      <c r="AE122" s="778"/>
      <c r="AF122" s="779" t="s">
        <v>122</v>
      </c>
      <c r="AG122" s="777"/>
      <c r="AH122" s="777"/>
      <c r="AI122" s="777"/>
      <c r="AJ122" s="778"/>
      <c r="AK122" s="779" t="s">
        <v>122</v>
      </c>
      <c r="AL122" s="777"/>
      <c r="AM122" s="777"/>
      <c r="AN122" s="777"/>
      <c r="AO122" s="778"/>
      <c r="AP122" s="821" t="s">
        <v>122</v>
      </c>
      <c r="AQ122" s="822"/>
      <c r="AR122" s="822"/>
      <c r="AS122" s="822"/>
      <c r="AT122" s="823"/>
      <c r="AU122" s="880"/>
      <c r="AV122" s="881"/>
      <c r="AW122" s="881"/>
      <c r="AX122" s="881"/>
      <c r="AY122" s="882"/>
      <c r="AZ122" s="835" t="s">
        <v>450</v>
      </c>
      <c r="BA122" s="836"/>
      <c r="BB122" s="836"/>
      <c r="BC122" s="836"/>
      <c r="BD122" s="836"/>
      <c r="BE122" s="836"/>
      <c r="BF122" s="836"/>
      <c r="BG122" s="836"/>
      <c r="BH122" s="836"/>
      <c r="BI122" s="836"/>
      <c r="BJ122" s="836"/>
      <c r="BK122" s="836"/>
      <c r="BL122" s="836"/>
      <c r="BM122" s="836"/>
      <c r="BN122" s="836"/>
      <c r="BO122" s="836"/>
      <c r="BP122" s="837"/>
      <c r="BQ122" s="876">
        <v>17483054</v>
      </c>
      <c r="BR122" s="842"/>
      <c r="BS122" s="842"/>
      <c r="BT122" s="842"/>
      <c r="BU122" s="842"/>
      <c r="BV122" s="842">
        <v>18375387</v>
      </c>
      <c r="BW122" s="842"/>
      <c r="BX122" s="842"/>
      <c r="BY122" s="842"/>
      <c r="BZ122" s="842"/>
      <c r="CA122" s="842">
        <v>19990791</v>
      </c>
      <c r="CB122" s="842"/>
      <c r="CC122" s="842"/>
      <c r="CD122" s="842"/>
      <c r="CE122" s="842"/>
      <c r="CF122" s="843">
        <v>205.3</v>
      </c>
      <c r="CG122" s="844"/>
      <c r="CH122" s="844"/>
      <c r="CI122" s="844"/>
      <c r="CJ122" s="844"/>
      <c r="CK122" s="866"/>
      <c r="CL122" s="852"/>
      <c r="CM122" s="852"/>
      <c r="CN122" s="852"/>
      <c r="CO122" s="853"/>
      <c r="CP122" s="832" t="s">
        <v>393</v>
      </c>
      <c r="CQ122" s="833"/>
      <c r="CR122" s="833"/>
      <c r="CS122" s="833"/>
      <c r="CT122" s="833"/>
      <c r="CU122" s="833"/>
      <c r="CV122" s="833"/>
      <c r="CW122" s="833"/>
      <c r="CX122" s="833"/>
      <c r="CY122" s="833"/>
      <c r="CZ122" s="833"/>
      <c r="DA122" s="833"/>
      <c r="DB122" s="833"/>
      <c r="DC122" s="833"/>
      <c r="DD122" s="833"/>
      <c r="DE122" s="833"/>
      <c r="DF122" s="834"/>
      <c r="DG122" s="813">
        <v>1955962</v>
      </c>
      <c r="DH122" s="814"/>
      <c r="DI122" s="814"/>
      <c r="DJ122" s="814"/>
      <c r="DK122" s="814"/>
      <c r="DL122" s="814">
        <v>1757110</v>
      </c>
      <c r="DM122" s="814"/>
      <c r="DN122" s="814"/>
      <c r="DO122" s="814"/>
      <c r="DP122" s="814"/>
      <c r="DQ122" s="814">
        <v>1536018</v>
      </c>
      <c r="DR122" s="814"/>
      <c r="DS122" s="814"/>
      <c r="DT122" s="814"/>
      <c r="DU122" s="814"/>
      <c r="DV122" s="791">
        <v>15.8</v>
      </c>
      <c r="DW122" s="791"/>
      <c r="DX122" s="791"/>
      <c r="DY122" s="791"/>
      <c r="DZ122" s="792"/>
    </row>
    <row r="123" spans="1:130" s="227" customFormat="1" ht="26.25" customHeight="1" x14ac:dyDescent="0.15">
      <c r="A123" s="817"/>
      <c r="B123" s="818"/>
      <c r="C123" s="812" t="s">
        <v>437</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122</v>
      </c>
      <c r="AB123" s="777"/>
      <c r="AC123" s="777"/>
      <c r="AD123" s="777"/>
      <c r="AE123" s="778"/>
      <c r="AF123" s="779" t="s">
        <v>122</v>
      </c>
      <c r="AG123" s="777"/>
      <c r="AH123" s="777"/>
      <c r="AI123" s="777"/>
      <c r="AJ123" s="778"/>
      <c r="AK123" s="779" t="s">
        <v>122</v>
      </c>
      <c r="AL123" s="777"/>
      <c r="AM123" s="777"/>
      <c r="AN123" s="777"/>
      <c r="AO123" s="778"/>
      <c r="AP123" s="821" t="s">
        <v>122</v>
      </c>
      <c r="AQ123" s="822"/>
      <c r="AR123" s="822"/>
      <c r="AS123" s="822"/>
      <c r="AT123" s="823"/>
      <c r="AU123" s="883"/>
      <c r="AV123" s="884"/>
      <c r="AW123" s="884"/>
      <c r="AX123" s="884"/>
      <c r="AY123" s="884"/>
      <c r="AZ123" s="248" t="s">
        <v>177</v>
      </c>
      <c r="BA123" s="248"/>
      <c r="BB123" s="248"/>
      <c r="BC123" s="248"/>
      <c r="BD123" s="248"/>
      <c r="BE123" s="248"/>
      <c r="BF123" s="248"/>
      <c r="BG123" s="248"/>
      <c r="BH123" s="248"/>
      <c r="BI123" s="248"/>
      <c r="BJ123" s="248"/>
      <c r="BK123" s="248"/>
      <c r="BL123" s="248"/>
      <c r="BM123" s="248"/>
      <c r="BN123" s="248"/>
      <c r="BO123" s="874" t="s">
        <v>451</v>
      </c>
      <c r="BP123" s="875"/>
      <c r="BQ123" s="829">
        <v>25439912</v>
      </c>
      <c r="BR123" s="830"/>
      <c r="BS123" s="830"/>
      <c r="BT123" s="830"/>
      <c r="BU123" s="830"/>
      <c r="BV123" s="830">
        <v>25804410</v>
      </c>
      <c r="BW123" s="830"/>
      <c r="BX123" s="830"/>
      <c r="BY123" s="830"/>
      <c r="BZ123" s="830"/>
      <c r="CA123" s="830">
        <v>27026061</v>
      </c>
      <c r="CB123" s="830"/>
      <c r="CC123" s="830"/>
      <c r="CD123" s="830"/>
      <c r="CE123" s="830"/>
      <c r="CF123" s="745"/>
      <c r="CG123" s="746"/>
      <c r="CH123" s="746"/>
      <c r="CI123" s="746"/>
      <c r="CJ123" s="831"/>
      <c r="CK123" s="866"/>
      <c r="CL123" s="852"/>
      <c r="CM123" s="852"/>
      <c r="CN123" s="852"/>
      <c r="CO123" s="853"/>
      <c r="CP123" s="832" t="s">
        <v>389</v>
      </c>
      <c r="CQ123" s="833"/>
      <c r="CR123" s="833"/>
      <c r="CS123" s="833"/>
      <c r="CT123" s="833"/>
      <c r="CU123" s="833"/>
      <c r="CV123" s="833"/>
      <c r="CW123" s="833"/>
      <c r="CX123" s="833"/>
      <c r="CY123" s="833"/>
      <c r="CZ123" s="833"/>
      <c r="DA123" s="833"/>
      <c r="DB123" s="833"/>
      <c r="DC123" s="833"/>
      <c r="DD123" s="833"/>
      <c r="DE123" s="833"/>
      <c r="DF123" s="834"/>
      <c r="DG123" s="776">
        <v>20257</v>
      </c>
      <c r="DH123" s="777"/>
      <c r="DI123" s="777"/>
      <c r="DJ123" s="777"/>
      <c r="DK123" s="778"/>
      <c r="DL123" s="779">
        <v>19172</v>
      </c>
      <c r="DM123" s="777"/>
      <c r="DN123" s="777"/>
      <c r="DO123" s="777"/>
      <c r="DP123" s="778"/>
      <c r="DQ123" s="779">
        <v>18290</v>
      </c>
      <c r="DR123" s="777"/>
      <c r="DS123" s="777"/>
      <c r="DT123" s="777"/>
      <c r="DU123" s="778"/>
      <c r="DV123" s="821">
        <v>0.2</v>
      </c>
      <c r="DW123" s="822"/>
      <c r="DX123" s="822"/>
      <c r="DY123" s="822"/>
      <c r="DZ123" s="823"/>
    </row>
    <row r="124" spans="1:130" s="227" customFormat="1" ht="26.25" customHeight="1" thickBot="1" x14ac:dyDescent="0.2">
      <c r="A124" s="817"/>
      <c r="B124" s="818"/>
      <c r="C124" s="812" t="s">
        <v>440</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122</v>
      </c>
      <c r="AB124" s="777"/>
      <c r="AC124" s="777"/>
      <c r="AD124" s="777"/>
      <c r="AE124" s="778"/>
      <c r="AF124" s="779" t="s">
        <v>122</v>
      </c>
      <c r="AG124" s="777"/>
      <c r="AH124" s="777"/>
      <c r="AI124" s="777"/>
      <c r="AJ124" s="778"/>
      <c r="AK124" s="779" t="s">
        <v>122</v>
      </c>
      <c r="AL124" s="777"/>
      <c r="AM124" s="777"/>
      <c r="AN124" s="777"/>
      <c r="AO124" s="778"/>
      <c r="AP124" s="821" t="s">
        <v>122</v>
      </c>
      <c r="AQ124" s="822"/>
      <c r="AR124" s="822"/>
      <c r="AS124" s="822"/>
      <c r="AT124" s="823"/>
      <c r="AU124" s="824" t="s">
        <v>452</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v>23.9</v>
      </c>
      <c r="BR124" s="828"/>
      <c r="BS124" s="828"/>
      <c r="BT124" s="828"/>
      <c r="BU124" s="828"/>
      <c r="BV124" s="828">
        <v>35.299999999999997</v>
      </c>
      <c r="BW124" s="828"/>
      <c r="BX124" s="828"/>
      <c r="BY124" s="828"/>
      <c r="BZ124" s="828"/>
      <c r="CA124" s="828">
        <v>50</v>
      </c>
      <c r="CB124" s="828"/>
      <c r="CC124" s="828"/>
      <c r="CD124" s="828"/>
      <c r="CE124" s="828"/>
      <c r="CF124" s="723"/>
      <c r="CG124" s="724"/>
      <c r="CH124" s="724"/>
      <c r="CI124" s="724"/>
      <c r="CJ124" s="859"/>
      <c r="CK124" s="867"/>
      <c r="CL124" s="867"/>
      <c r="CM124" s="867"/>
      <c r="CN124" s="867"/>
      <c r="CO124" s="868"/>
      <c r="CP124" s="832" t="s">
        <v>453</v>
      </c>
      <c r="CQ124" s="833"/>
      <c r="CR124" s="833"/>
      <c r="CS124" s="833"/>
      <c r="CT124" s="833"/>
      <c r="CU124" s="833"/>
      <c r="CV124" s="833"/>
      <c r="CW124" s="833"/>
      <c r="CX124" s="833"/>
      <c r="CY124" s="833"/>
      <c r="CZ124" s="833"/>
      <c r="DA124" s="833"/>
      <c r="DB124" s="833"/>
      <c r="DC124" s="833"/>
      <c r="DD124" s="833"/>
      <c r="DE124" s="833"/>
      <c r="DF124" s="834"/>
      <c r="DG124" s="760" t="s">
        <v>122</v>
      </c>
      <c r="DH124" s="761"/>
      <c r="DI124" s="761"/>
      <c r="DJ124" s="761"/>
      <c r="DK124" s="762"/>
      <c r="DL124" s="763" t="s">
        <v>122</v>
      </c>
      <c r="DM124" s="761"/>
      <c r="DN124" s="761"/>
      <c r="DO124" s="761"/>
      <c r="DP124" s="762"/>
      <c r="DQ124" s="763" t="s">
        <v>122</v>
      </c>
      <c r="DR124" s="761"/>
      <c r="DS124" s="761"/>
      <c r="DT124" s="761"/>
      <c r="DU124" s="762"/>
      <c r="DV124" s="845" t="s">
        <v>122</v>
      </c>
      <c r="DW124" s="846"/>
      <c r="DX124" s="846"/>
      <c r="DY124" s="846"/>
      <c r="DZ124" s="847"/>
    </row>
    <row r="125" spans="1:130" s="227" customFormat="1" ht="26.25" customHeight="1" x14ac:dyDescent="0.15">
      <c r="A125" s="817"/>
      <c r="B125" s="818"/>
      <c r="C125" s="812" t="s">
        <v>442</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122</v>
      </c>
      <c r="AB125" s="777"/>
      <c r="AC125" s="777"/>
      <c r="AD125" s="777"/>
      <c r="AE125" s="778"/>
      <c r="AF125" s="779" t="s">
        <v>122</v>
      </c>
      <c r="AG125" s="777"/>
      <c r="AH125" s="777"/>
      <c r="AI125" s="777"/>
      <c r="AJ125" s="778"/>
      <c r="AK125" s="779" t="s">
        <v>122</v>
      </c>
      <c r="AL125" s="777"/>
      <c r="AM125" s="777"/>
      <c r="AN125" s="777"/>
      <c r="AO125" s="778"/>
      <c r="AP125" s="821" t="s">
        <v>122</v>
      </c>
      <c r="AQ125" s="822"/>
      <c r="AR125" s="822"/>
      <c r="AS125" s="822"/>
      <c r="AT125" s="823"/>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48" t="s">
        <v>454</v>
      </c>
      <c r="CL125" s="849"/>
      <c r="CM125" s="849"/>
      <c r="CN125" s="849"/>
      <c r="CO125" s="850"/>
      <c r="CP125" s="857" t="s">
        <v>455</v>
      </c>
      <c r="CQ125" s="805"/>
      <c r="CR125" s="805"/>
      <c r="CS125" s="805"/>
      <c r="CT125" s="805"/>
      <c r="CU125" s="805"/>
      <c r="CV125" s="805"/>
      <c r="CW125" s="805"/>
      <c r="CX125" s="805"/>
      <c r="CY125" s="805"/>
      <c r="CZ125" s="805"/>
      <c r="DA125" s="805"/>
      <c r="DB125" s="805"/>
      <c r="DC125" s="805"/>
      <c r="DD125" s="805"/>
      <c r="DE125" s="805"/>
      <c r="DF125" s="806"/>
      <c r="DG125" s="858" t="s">
        <v>122</v>
      </c>
      <c r="DH125" s="839"/>
      <c r="DI125" s="839"/>
      <c r="DJ125" s="839"/>
      <c r="DK125" s="839"/>
      <c r="DL125" s="839" t="s">
        <v>122</v>
      </c>
      <c r="DM125" s="839"/>
      <c r="DN125" s="839"/>
      <c r="DO125" s="839"/>
      <c r="DP125" s="839"/>
      <c r="DQ125" s="839" t="s">
        <v>122</v>
      </c>
      <c r="DR125" s="839"/>
      <c r="DS125" s="839"/>
      <c r="DT125" s="839"/>
      <c r="DU125" s="839"/>
      <c r="DV125" s="840" t="s">
        <v>122</v>
      </c>
      <c r="DW125" s="840"/>
      <c r="DX125" s="840"/>
      <c r="DY125" s="840"/>
      <c r="DZ125" s="841"/>
    </row>
    <row r="126" spans="1:130" s="227" customFormat="1" ht="26.25" customHeight="1" thickBot="1" x14ac:dyDescent="0.2">
      <c r="A126" s="817"/>
      <c r="B126" s="818"/>
      <c r="C126" s="812" t="s">
        <v>444</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122</v>
      </c>
      <c r="AB126" s="777"/>
      <c r="AC126" s="777"/>
      <c r="AD126" s="777"/>
      <c r="AE126" s="778"/>
      <c r="AF126" s="779" t="s">
        <v>122</v>
      </c>
      <c r="AG126" s="777"/>
      <c r="AH126" s="777"/>
      <c r="AI126" s="777"/>
      <c r="AJ126" s="778"/>
      <c r="AK126" s="779" t="s">
        <v>122</v>
      </c>
      <c r="AL126" s="777"/>
      <c r="AM126" s="777"/>
      <c r="AN126" s="777"/>
      <c r="AO126" s="778"/>
      <c r="AP126" s="821" t="s">
        <v>122</v>
      </c>
      <c r="AQ126" s="822"/>
      <c r="AR126" s="822"/>
      <c r="AS126" s="822"/>
      <c r="AT126" s="823"/>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51"/>
      <c r="CL126" s="852"/>
      <c r="CM126" s="852"/>
      <c r="CN126" s="852"/>
      <c r="CO126" s="853"/>
      <c r="CP126" s="812" t="s">
        <v>456</v>
      </c>
      <c r="CQ126" s="749"/>
      <c r="CR126" s="749"/>
      <c r="CS126" s="749"/>
      <c r="CT126" s="749"/>
      <c r="CU126" s="749"/>
      <c r="CV126" s="749"/>
      <c r="CW126" s="749"/>
      <c r="CX126" s="749"/>
      <c r="CY126" s="749"/>
      <c r="CZ126" s="749"/>
      <c r="DA126" s="749"/>
      <c r="DB126" s="749"/>
      <c r="DC126" s="749"/>
      <c r="DD126" s="749"/>
      <c r="DE126" s="749"/>
      <c r="DF126" s="750"/>
      <c r="DG126" s="813" t="s">
        <v>122</v>
      </c>
      <c r="DH126" s="814"/>
      <c r="DI126" s="814"/>
      <c r="DJ126" s="814"/>
      <c r="DK126" s="814"/>
      <c r="DL126" s="814" t="s">
        <v>122</v>
      </c>
      <c r="DM126" s="814"/>
      <c r="DN126" s="814"/>
      <c r="DO126" s="814"/>
      <c r="DP126" s="814"/>
      <c r="DQ126" s="814" t="s">
        <v>122</v>
      </c>
      <c r="DR126" s="814"/>
      <c r="DS126" s="814"/>
      <c r="DT126" s="814"/>
      <c r="DU126" s="814"/>
      <c r="DV126" s="791" t="s">
        <v>122</v>
      </c>
      <c r="DW126" s="791"/>
      <c r="DX126" s="791"/>
      <c r="DY126" s="791"/>
      <c r="DZ126" s="792"/>
    </row>
    <row r="127" spans="1:130" s="227" customFormat="1" ht="26.25" customHeight="1" x14ac:dyDescent="0.15">
      <c r="A127" s="819"/>
      <c r="B127" s="820"/>
      <c r="C127" s="835" t="s">
        <v>457</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v>46</v>
      </c>
      <c r="AB127" s="777"/>
      <c r="AC127" s="777"/>
      <c r="AD127" s="777"/>
      <c r="AE127" s="778"/>
      <c r="AF127" s="779">
        <v>40</v>
      </c>
      <c r="AG127" s="777"/>
      <c r="AH127" s="777"/>
      <c r="AI127" s="777"/>
      <c r="AJ127" s="778"/>
      <c r="AK127" s="779">
        <v>34</v>
      </c>
      <c r="AL127" s="777"/>
      <c r="AM127" s="777"/>
      <c r="AN127" s="777"/>
      <c r="AO127" s="778"/>
      <c r="AP127" s="821">
        <v>0</v>
      </c>
      <c r="AQ127" s="822"/>
      <c r="AR127" s="822"/>
      <c r="AS127" s="822"/>
      <c r="AT127" s="823"/>
      <c r="AU127" s="229"/>
      <c r="AV127" s="229"/>
      <c r="AW127" s="229"/>
      <c r="AX127" s="838" t="s">
        <v>458</v>
      </c>
      <c r="AY127" s="809"/>
      <c r="AZ127" s="809"/>
      <c r="BA127" s="809"/>
      <c r="BB127" s="809"/>
      <c r="BC127" s="809"/>
      <c r="BD127" s="809"/>
      <c r="BE127" s="810"/>
      <c r="BF127" s="808" t="s">
        <v>459</v>
      </c>
      <c r="BG127" s="809"/>
      <c r="BH127" s="809"/>
      <c r="BI127" s="809"/>
      <c r="BJ127" s="809"/>
      <c r="BK127" s="809"/>
      <c r="BL127" s="810"/>
      <c r="BM127" s="808" t="s">
        <v>460</v>
      </c>
      <c r="BN127" s="809"/>
      <c r="BO127" s="809"/>
      <c r="BP127" s="809"/>
      <c r="BQ127" s="809"/>
      <c r="BR127" s="809"/>
      <c r="BS127" s="810"/>
      <c r="BT127" s="808" t="s">
        <v>461</v>
      </c>
      <c r="BU127" s="809"/>
      <c r="BV127" s="809"/>
      <c r="BW127" s="809"/>
      <c r="BX127" s="809"/>
      <c r="BY127" s="809"/>
      <c r="BZ127" s="811"/>
      <c r="CA127" s="229"/>
      <c r="CB127" s="229"/>
      <c r="CC127" s="229"/>
      <c r="CD127" s="252"/>
      <c r="CE127" s="252"/>
      <c r="CF127" s="252"/>
      <c r="CG127" s="229"/>
      <c r="CH127" s="229"/>
      <c r="CI127" s="229"/>
      <c r="CJ127" s="251"/>
      <c r="CK127" s="851"/>
      <c r="CL127" s="852"/>
      <c r="CM127" s="852"/>
      <c r="CN127" s="852"/>
      <c r="CO127" s="853"/>
      <c r="CP127" s="812" t="s">
        <v>462</v>
      </c>
      <c r="CQ127" s="749"/>
      <c r="CR127" s="749"/>
      <c r="CS127" s="749"/>
      <c r="CT127" s="749"/>
      <c r="CU127" s="749"/>
      <c r="CV127" s="749"/>
      <c r="CW127" s="749"/>
      <c r="CX127" s="749"/>
      <c r="CY127" s="749"/>
      <c r="CZ127" s="749"/>
      <c r="DA127" s="749"/>
      <c r="DB127" s="749"/>
      <c r="DC127" s="749"/>
      <c r="DD127" s="749"/>
      <c r="DE127" s="749"/>
      <c r="DF127" s="750"/>
      <c r="DG127" s="813" t="s">
        <v>122</v>
      </c>
      <c r="DH127" s="814"/>
      <c r="DI127" s="814"/>
      <c r="DJ127" s="814"/>
      <c r="DK127" s="814"/>
      <c r="DL127" s="814" t="s">
        <v>122</v>
      </c>
      <c r="DM127" s="814"/>
      <c r="DN127" s="814"/>
      <c r="DO127" s="814"/>
      <c r="DP127" s="814"/>
      <c r="DQ127" s="814" t="s">
        <v>122</v>
      </c>
      <c r="DR127" s="814"/>
      <c r="DS127" s="814"/>
      <c r="DT127" s="814"/>
      <c r="DU127" s="814"/>
      <c r="DV127" s="791" t="s">
        <v>122</v>
      </c>
      <c r="DW127" s="791"/>
      <c r="DX127" s="791"/>
      <c r="DY127" s="791"/>
      <c r="DZ127" s="792"/>
    </row>
    <row r="128" spans="1:130" s="227" customFormat="1" ht="26.25" customHeight="1" thickBot="1" x14ac:dyDescent="0.2">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97">
        <v>5345</v>
      </c>
      <c r="AB128" s="798"/>
      <c r="AC128" s="798"/>
      <c r="AD128" s="798"/>
      <c r="AE128" s="799"/>
      <c r="AF128" s="800">
        <v>5851</v>
      </c>
      <c r="AG128" s="798"/>
      <c r="AH128" s="798"/>
      <c r="AI128" s="798"/>
      <c r="AJ128" s="799"/>
      <c r="AK128" s="800">
        <v>5851</v>
      </c>
      <c r="AL128" s="798"/>
      <c r="AM128" s="798"/>
      <c r="AN128" s="798"/>
      <c r="AO128" s="799"/>
      <c r="AP128" s="801"/>
      <c r="AQ128" s="802"/>
      <c r="AR128" s="802"/>
      <c r="AS128" s="802"/>
      <c r="AT128" s="803"/>
      <c r="AU128" s="229"/>
      <c r="AV128" s="229"/>
      <c r="AW128" s="229"/>
      <c r="AX128" s="804" t="s">
        <v>465</v>
      </c>
      <c r="AY128" s="805"/>
      <c r="AZ128" s="805"/>
      <c r="BA128" s="805"/>
      <c r="BB128" s="805"/>
      <c r="BC128" s="805"/>
      <c r="BD128" s="805"/>
      <c r="BE128" s="806"/>
      <c r="BF128" s="783" t="s">
        <v>122</v>
      </c>
      <c r="BG128" s="784"/>
      <c r="BH128" s="784"/>
      <c r="BI128" s="784"/>
      <c r="BJ128" s="784"/>
      <c r="BK128" s="784"/>
      <c r="BL128" s="807"/>
      <c r="BM128" s="783">
        <v>13.13</v>
      </c>
      <c r="BN128" s="784"/>
      <c r="BO128" s="784"/>
      <c r="BP128" s="784"/>
      <c r="BQ128" s="784"/>
      <c r="BR128" s="784"/>
      <c r="BS128" s="807"/>
      <c r="BT128" s="783">
        <v>20</v>
      </c>
      <c r="BU128" s="784"/>
      <c r="BV128" s="784"/>
      <c r="BW128" s="784"/>
      <c r="BX128" s="784"/>
      <c r="BY128" s="784"/>
      <c r="BZ128" s="785"/>
      <c r="CA128" s="252"/>
      <c r="CB128" s="252"/>
      <c r="CC128" s="252"/>
      <c r="CD128" s="252"/>
      <c r="CE128" s="252"/>
      <c r="CF128" s="252"/>
      <c r="CG128" s="229"/>
      <c r="CH128" s="229"/>
      <c r="CI128" s="229"/>
      <c r="CJ128" s="251"/>
      <c r="CK128" s="854"/>
      <c r="CL128" s="855"/>
      <c r="CM128" s="855"/>
      <c r="CN128" s="855"/>
      <c r="CO128" s="856"/>
      <c r="CP128" s="786" t="s">
        <v>466</v>
      </c>
      <c r="CQ128" s="727"/>
      <c r="CR128" s="727"/>
      <c r="CS128" s="727"/>
      <c r="CT128" s="727"/>
      <c r="CU128" s="727"/>
      <c r="CV128" s="727"/>
      <c r="CW128" s="727"/>
      <c r="CX128" s="727"/>
      <c r="CY128" s="727"/>
      <c r="CZ128" s="727"/>
      <c r="DA128" s="727"/>
      <c r="DB128" s="727"/>
      <c r="DC128" s="727"/>
      <c r="DD128" s="727"/>
      <c r="DE128" s="727"/>
      <c r="DF128" s="728"/>
      <c r="DG128" s="787" t="s">
        <v>122</v>
      </c>
      <c r="DH128" s="788"/>
      <c r="DI128" s="788"/>
      <c r="DJ128" s="788"/>
      <c r="DK128" s="788"/>
      <c r="DL128" s="788" t="s">
        <v>122</v>
      </c>
      <c r="DM128" s="788"/>
      <c r="DN128" s="788"/>
      <c r="DO128" s="788"/>
      <c r="DP128" s="788"/>
      <c r="DQ128" s="788" t="s">
        <v>122</v>
      </c>
      <c r="DR128" s="788"/>
      <c r="DS128" s="788"/>
      <c r="DT128" s="788"/>
      <c r="DU128" s="788"/>
      <c r="DV128" s="789" t="s">
        <v>122</v>
      </c>
      <c r="DW128" s="789"/>
      <c r="DX128" s="789"/>
      <c r="DY128" s="789"/>
      <c r="DZ128" s="790"/>
    </row>
    <row r="129" spans="1:131" s="227" customFormat="1" ht="26.25" customHeight="1" x14ac:dyDescent="0.15">
      <c r="A129" s="771" t="s">
        <v>102</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467</v>
      </c>
      <c r="X129" s="774"/>
      <c r="Y129" s="774"/>
      <c r="Z129" s="775"/>
      <c r="AA129" s="776">
        <v>11523534</v>
      </c>
      <c r="AB129" s="777"/>
      <c r="AC129" s="777"/>
      <c r="AD129" s="777"/>
      <c r="AE129" s="778"/>
      <c r="AF129" s="779">
        <v>11205444</v>
      </c>
      <c r="AG129" s="777"/>
      <c r="AH129" s="777"/>
      <c r="AI129" s="777"/>
      <c r="AJ129" s="778"/>
      <c r="AK129" s="779">
        <v>11355704</v>
      </c>
      <c r="AL129" s="777"/>
      <c r="AM129" s="777"/>
      <c r="AN129" s="777"/>
      <c r="AO129" s="778"/>
      <c r="AP129" s="780"/>
      <c r="AQ129" s="781"/>
      <c r="AR129" s="781"/>
      <c r="AS129" s="781"/>
      <c r="AT129" s="782"/>
      <c r="AU129" s="230"/>
      <c r="AV129" s="230"/>
      <c r="AW129" s="230"/>
      <c r="AX129" s="748" t="s">
        <v>468</v>
      </c>
      <c r="AY129" s="749"/>
      <c r="AZ129" s="749"/>
      <c r="BA129" s="749"/>
      <c r="BB129" s="749"/>
      <c r="BC129" s="749"/>
      <c r="BD129" s="749"/>
      <c r="BE129" s="750"/>
      <c r="BF129" s="767" t="s">
        <v>122</v>
      </c>
      <c r="BG129" s="768"/>
      <c r="BH129" s="768"/>
      <c r="BI129" s="768"/>
      <c r="BJ129" s="768"/>
      <c r="BK129" s="768"/>
      <c r="BL129" s="769"/>
      <c r="BM129" s="767">
        <v>18.13</v>
      </c>
      <c r="BN129" s="768"/>
      <c r="BO129" s="768"/>
      <c r="BP129" s="768"/>
      <c r="BQ129" s="768"/>
      <c r="BR129" s="768"/>
      <c r="BS129" s="769"/>
      <c r="BT129" s="767">
        <v>30</v>
      </c>
      <c r="BU129" s="768"/>
      <c r="BV129" s="768"/>
      <c r="BW129" s="768"/>
      <c r="BX129" s="768"/>
      <c r="BY129" s="768"/>
      <c r="BZ129" s="770"/>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15">
      <c r="A130" s="771" t="s">
        <v>469</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470</v>
      </c>
      <c r="X130" s="774"/>
      <c r="Y130" s="774"/>
      <c r="Z130" s="775"/>
      <c r="AA130" s="776">
        <v>1616157</v>
      </c>
      <c r="AB130" s="777"/>
      <c r="AC130" s="777"/>
      <c r="AD130" s="777"/>
      <c r="AE130" s="778"/>
      <c r="AF130" s="779">
        <v>1622109</v>
      </c>
      <c r="AG130" s="777"/>
      <c r="AH130" s="777"/>
      <c r="AI130" s="777"/>
      <c r="AJ130" s="778"/>
      <c r="AK130" s="779">
        <v>1617185</v>
      </c>
      <c r="AL130" s="777"/>
      <c r="AM130" s="777"/>
      <c r="AN130" s="777"/>
      <c r="AO130" s="778"/>
      <c r="AP130" s="780"/>
      <c r="AQ130" s="781"/>
      <c r="AR130" s="781"/>
      <c r="AS130" s="781"/>
      <c r="AT130" s="782"/>
      <c r="AU130" s="230"/>
      <c r="AV130" s="230"/>
      <c r="AW130" s="230"/>
      <c r="AX130" s="748" t="s">
        <v>471</v>
      </c>
      <c r="AY130" s="749"/>
      <c r="AZ130" s="749"/>
      <c r="BA130" s="749"/>
      <c r="BB130" s="749"/>
      <c r="BC130" s="749"/>
      <c r="BD130" s="749"/>
      <c r="BE130" s="750"/>
      <c r="BF130" s="751">
        <v>7.9</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472</v>
      </c>
      <c r="X131" s="758"/>
      <c r="Y131" s="758"/>
      <c r="Z131" s="759"/>
      <c r="AA131" s="760">
        <v>9907377</v>
      </c>
      <c r="AB131" s="761"/>
      <c r="AC131" s="761"/>
      <c r="AD131" s="761"/>
      <c r="AE131" s="762"/>
      <c r="AF131" s="763">
        <v>9583335</v>
      </c>
      <c r="AG131" s="761"/>
      <c r="AH131" s="761"/>
      <c r="AI131" s="761"/>
      <c r="AJ131" s="762"/>
      <c r="AK131" s="763">
        <v>9738519</v>
      </c>
      <c r="AL131" s="761"/>
      <c r="AM131" s="761"/>
      <c r="AN131" s="761"/>
      <c r="AO131" s="762"/>
      <c r="AP131" s="764"/>
      <c r="AQ131" s="765"/>
      <c r="AR131" s="765"/>
      <c r="AS131" s="765"/>
      <c r="AT131" s="766"/>
      <c r="AU131" s="230"/>
      <c r="AV131" s="230"/>
      <c r="AW131" s="230"/>
      <c r="AX131" s="726" t="s">
        <v>473</v>
      </c>
      <c r="AY131" s="727"/>
      <c r="AZ131" s="727"/>
      <c r="BA131" s="727"/>
      <c r="BB131" s="727"/>
      <c r="BC131" s="727"/>
      <c r="BD131" s="727"/>
      <c r="BE131" s="728"/>
      <c r="BF131" s="729">
        <v>50</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15">
      <c r="A132" s="735" t="s">
        <v>474</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475</v>
      </c>
      <c r="W132" s="739"/>
      <c r="X132" s="739"/>
      <c r="Y132" s="739"/>
      <c r="Z132" s="740"/>
      <c r="AA132" s="741">
        <v>7.337421398</v>
      </c>
      <c r="AB132" s="742"/>
      <c r="AC132" s="742"/>
      <c r="AD132" s="742"/>
      <c r="AE132" s="743"/>
      <c r="AF132" s="744">
        <v>8.3121376849999997</v>
      </c>
      <c r="AG132" s="742"/>
      <c r="AH132" s="742"/>
      <c r="AI132" s="742"/>
      <c r="AJ132" s="743"/>
      <c r="AK132" s="744">
        <v>8.2768437380000002</v>
      </c>
      <c r="AL132" s="742"/>
      <c r="AM132" s="742"/>
      <c r="AN132" s="742"/>
      <c r="AO132" s="743"/>
      <c r="AP132" s="745"/>
      <c r="AQ132" s="746"/>
      <c r="AR132" s="746"/>
      <c r="AS132" s="746"/>
      <c r="AT132" s="747"/>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476</v>
      </c>
      <c r="W133" s="718"/>
      <c r="X133" s="718"/>
      <c r="Y133" s="718"/>
      <c r="Z133" s="719"/>
      <c r="AA133" s="720">
        <v>6.9</v>
      </c>
      <c r="AB133" s="721"/>
      <c r="AC133" s="721"/>
      <c r="AD133" s="721"/>
      <c r="AE133" s="722"/>
      <c r="AF133" s="720">
        <v>7.4</v>
      </c>
      <c r="AG133" s="721"/>
      <c r="AH133" s="721"/>
      <c r="AI133" s="721"/>
      <c r="AJ133" s="722"/>
      <c r="AK133" s="720">
        <v>7.9</v>
      </c>
      <c r="AL133" s="721"/>
      <c r="AM133" s="721"/>
      <c r="AN133" s="721"/>
      <c r="AO133" s="722"/>
      <c r="AP133" s="723"/>
      <c r="AQ133" s="724"/>
      <c r="AR133" s="724"/>
      <c r="AS133" s="724"/>
      <c r="AT133" s="725"/>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15">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25" hidden="1" x14ac:dyDescent="0.15">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jOjfL1Ne81+58w0f0mVJN0nc1SlPHlVRuX4DtJXiEqiJSpN+nYJaBDBVX28den+iq5P6TV0PM/WxWx3tn6Q==" saltValue="auJIbEyaUuTuZ95Nacio3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25" zoomScaleNormal="85" zoomScaleSheetLayoutView="100" workbookViewId="0">
      <selection activeCell="BH35" sqref="BH35"/>
    </sheetView>
  </sheetViews>
  <sheetFormatPr defaultColWidth="0" defaultRowHeight="13.5" customHeight="1" zeroHeight="1" x14ac:dyDescent="0.15"/>
  <cols>
    <col min="1" max="120" width="2.75" style="257" customWidth="1"/>
    <col min="121" max="121" width="0" style="256" hidden="1" customWidth="1"/>
    <col min="122" max="16384" width="9" style="256" hidden="1"/>
  </cols>
  <sheetData>
    <row r="1" spans="1:120"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6"/>
    </row>
    <row r="17" spans="119:120" x14ac:dyDescent="0.15">
      <c r="DP17" s="256"/>
    </row>
    <row r="18" spans="119:120" x14ac:dyDescent="0.15"/>
    <row r="19" spans="119:120" x14ac:dyDescent="0.15"/>
    <row r="20" spans="119:120" x14ac:dyDescent="0.15">
      <c r="DO20" s="256"/>
      <c r="DP20" s="256"/>
    </row>
    <row r="21" spans="119:120" x14ac:dyDescent="0.15">
      <c r="DP21" s="256"/>
    </row>
    <row r="22" spans="119:120" x14ac:dyDescent="0.15"/>
    <row r="23" spans="119:120" x14ac:dyDescent="0.15">
      <c r="DO23" s="256"/>
      <c r="DP23" s="256"/>
    </row>
    <row r="24" spans="119:120" x14ac:dyDescent="0.15">
      <c r="DP24" s="256"/>
    </row>
    <row r="25" spans="119:120" x14ac:dyDescent="0.15">
      <c r="DP25" s="256"/>
    </row>
    <row r="26" spans="119:120" x14ac:dyDescent="0.15">
      <c r="DO26" s="256"/>
      <c r="DP26" s="256"/>
    </row>
    <row r="27" spans="119:120" x14ac:dyDescent="0.15"/>
    <row r="28" spans="119:120" x14ac:dyDescent="0.15">
      <c r="DO28" s="256"/>
      <c r="DP28" s="256"/>
    </row>
    <row r="29" spans="119:120" x14ac:dyDescent="0.15">
      <c r="DP29" s="256"/>
    </row>
    <row r="30" spans="119:120" x14ac:dyDescent="0.15"/>
    <row r="31" spans="119:120" x14ac:dyDescent="0.15">
      <c r="DO31" s="256"/>
      <c r="DP31" s="256"/>
    </row>
    <row r="32" spans="119:120" x14ac:dyDescent="0.15"/>
    <row r="33" spans="98:120" x14ac:dyDescent="0.15">
      <c r="DO33" s="256"/>
      <c r="DP33" s="256"/>
    </row>
    <row r="34" spans="98:120" x14ac:dyDescent="0.15">
      <c r="DM34" s="256"/>
    </row>
    <row r="35" spans="98:120" x14ac:dyDescent="0.15">
      <c r="CT35" s="256"/>
      <c r="CU35" s="256"/>
      <c r="CV35" s="256"/>
      <c r="CY35" s="256"/>
      <c r="CZ35" s="256"/>
      <c r="DA35" s="256"/>
      <c r="DD35" s="256"/>
      <c r="DE35" s="256"/>
      <c r="DF35" s="256"/>
      <c r="DI35" s="256"/>
      <c r="DJ35" s="256"/>
      <c r="DK35" s="256"/>
      <c r="DM35" s="256"/>
      <c r="DN35" s="256"/>
      <c r="DO35" s="256"/>
      <c r="DP35" s="256"/>
    </row>
    <row r="36" spans="98:120" x14ac:dyDescent="0.15"/>
    <row r="37" spans="98:120" x14ac:dyDescent="0.15">
      <c r="CW37" s="256"/>
      <c r="DB37" s="256"/>
      <c r="DG37" s="256"/>
      <c r="DL37" s="256"/>
      <c r="DP37" s="256"/>
    </row>
    <row r="38" spans="98:120" x14ac:dyDescent="0.15">
      <c r="CT38" s="256"/>
      <c r="CU38" s="256"/>
      <c r="CV38" s="256"/>
      <c r="CW38" s="256"/>
      <c r="CY38" s="256"/>
      <c r="CZ38" s="256"/>
      <c r="DA38" s="256"/>
      <c r="DB38" s="256"/>
      <c r="DD38" s="256"/>
      <c r="DE38" s="256"/>
      <c r="DF38" s="256"/>
      <c r="DG38" s="256"/>
      <c r="DI38" s="256"/>
      <c r="DJ38" s="256"/>
      <c r="DK38" s="256"/>
      <c r="DL38" s="256"/>
      <c r="DN38" s="256"/>
      <c r="DO38" s="256"/>
      <c r="DP38" s="25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6"/>
      <c r="DO49" s="256"/>
      <c r="DP49" s="25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6"/>
      <c r="CS63" s="256"/>
      <c r="CX63" s="256"/>
      <c r="DC63" s="256"/>
      <c r="DH63" s="256"/>
    </row>
    <row r="64" spans="22:120" x14ac:dyDescent="0.15">
      <c r="V64" s="256"/>
    </row>
    <row r="65" spans="15:120" x14ac:dyDescent="0.15">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x14ac:dyDescent="0.15">
      <c r="Q66" s="256"/>
      <c r="S66" s="256"/>
      <c r="U66" s="256"/>
      <c r="DM66" s="256"/>
    </row>
    <row r="67" spans="15:120" x14ac:dyDescent="0.15">
      <c r="O67" s="256"/>
      <c r="P67" s="256"/>
      <c r="R67" s="256"/>
      <c r="T67" s="256"/>
      <c r="Y67" s="256"/>
      <c r="CT67" s="256"/>
      <c r="CV67" s="256"/>
      <c r="CW67" s="256"/>
      <c r="CY67" s="256"/>
      <c r="DA67" s="256"/>
      <c r="DB67" s="256"/>
      <c r="DD67" s="256"/>
      <c r="DF67" s="256"/>
      <c r="DG67" s="256"/>
      <c r="DI67" s="256"/>
      <c r="DK67" s="256"/>
      <c r="DL67" s="256"/>
      <c r="DN67" s="256"/>
      <c r="DO67" s="256"/>
      <c r="DP67" s="256"/>
    </row>
    <row r="68" spans="15:120" x14ac:dyDescent="0.15"/>
    <row r="69" spans="15:120" x14ac:dyDescent="0.15"/>
    <row r="70" spans="15:120" x14ac:dyDescent="0.15"/>
    <row r="71" spans="15:120" x14ac:dyDescent="0.15"/>
    <row r="72" spans="15:120" x14ac:dyDescent="0.15">
      <c r="DP72" s="256"/>
    </row>
    <row r="73" spans="15:120" x14ac:dyDescent="0.15">
      <c r="DP73" s="25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6"/>
      <c r="CX96" s="256"/>
      <c r="DC96" s="256"/>
      <c r="DH96" s="256"/>
    </row>
    <row r="97" spans="24:120" x14ac:dyDescent="0.15">
      <c r="CS97" s="256"/>
      <c r="CX97" s="256"/>
      <c r="DC97" s="256"/>
      <c r="DH97" s="256"/>
      <c r="DP97" s="257" t="s">
        <v>477</v>
      </c>
    </row>
    <row r="98" spans="24:120" hidden="1" x14ac:dyDescent="0.15">
      <c r="CS98" s="256"/>
      <c r="CX98" s="256"/>
      <c r="DC98" s="256"/>
      <c r="DH98" s="256"/>
    </row>
    <row r="99" spans="24:120" hidden="1" x14ac:dyDescent="0.15">
      <c r="CS99" s="256"/>
      <c r="CX99" s="256"/>
      <c r="DC99" s="256"/>
      <c r="DH99" s="256"/>
    </row>
    <row r="101" spans="24:120" ht="12" hidden="1" customHeight="1" x14ac:dyDescent="0.15">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15">
      <c r="CU102" s="256"/>
      <c r="CZ102" s="256"/>
      <c r="DE102" s="256"/>
      <c r="DJ102" s="256"/>
      <c r="DM102" s="256"/>
    </row>
    <row r="103" spans="24:120" hidden="1" x14ac:dyDescent="0.15">
      <c r="CT103" s="256"/>
      <c r="CV103" s="256"/>
      <c r="CW103" s="256"/>
      <c r="CY103" s="256"/>
      <c r="DA103" s="256"/>
      <c r="DB103" s="256"/>
      <c r="DD103" s="256"/>
      <c r="DF103" s="256"/>
      <c r="DG103" s="256"/>
      <c r="DI103" s="256"/>
      <c r="DK103" s="256"/>
      <c r="DL103" s="256"/>
      <c r="DM103" s="256"/>
      <c r="DN103" s="256"/>
      <c r="DO103" s="256"/>
      <c r="DP103" s="256"/>
    </row>
    <row r="104" spans="24:120" hidden="1" x14ac:dyDescent="0.15">
      <c r="CV104" s="256"/>
      <c r="CW104" s="256"/>
      <c r="DA104" s="256"/>
      <c r="DB104" s="256"/>
      <c r="DF104" s="256"/>
      <c r="DG104" s="256"/>
      <c r="DK104" s="256"/>
      <c r="DL104" s="256"/>
      <c r="DN104" s="256"/>
      <c r="DO104" s="256"/>
      <c r="DP104" s="256"/>
    </row>
    <row r="105" spans="24:120" ht="12.75" hidden="1" customHeight="1" x14ac:dyDescent="0.15"/>
  </sheetData>
  <sheetProtection algorithmName="SHA-512" hashValue="jDGqwLn+3Veuku3EQ1L8HfVeG0IgMpK+aOkkYsipSSZaKiCCDJEBbKqhQMSo/OptYTU55dwHGX4lMB37Om1iVA==" saltValue="ZLQgncu0pM1xCu+WI29S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0" zoomScaleNormal="100" zoomScaleSheetLayoutView="55" workbookViewId="0"/>
  </sheetViews>
  <sheetFormatPr defaultColWidth="0" defaultRowHeight="13.5" customHeight="1" zeroHeight="1" x14ac:dyDescent="0.15"/>
  <cols>
    <col min="1" max="116" width="2.625" style="257" customWidth="1"/>
    <col min="117" max="16384" width="9" style="256" hidden="1"/>
  </cols>
  <sheetData>
    <row r="1" spans="2:116"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x14ac:dyDescent="0.15"/>
    <row r="3" spans="2:116" x14ac:dyDescent="0.15"/>
    <row r="4" spans="2:116" x14ac:dyDescent="0.15">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x14ac:dyDescent="0.15">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x14ac:dyDescent="0.15"/>
    <row r="20" spans="9:116" x14ac:dyDescent="0.15"/>
    <row r="21" spans="9:116" x14ac:dyDescent="0.15">
      <c r="DL21" s="256"/>
    </row>
    <row r="22" spans="9:116" x14ac:dyDescent="0.15">
      <c r="DI22" s="256"/>
      <c r="DJ22" s="256"/>
      <c r="DK22" s="256"/>
      <c r="DL22" s="256"/>
    </row>
    <row r="23" spans="9:116" x14ac:dyDescent="0.15">
      <c r="CY23" s="256"/>
      <c r="CZ23" s="256"/>
      <c r="DA23" s="256"/>
      <c r="DB23" s="256"/>
      <c r="DC23" s="256"/>
      <c r="DD23" s="256"/>
      <c r="DE23" s="256"/>
      <c r="DF23" s="256"/>
      <c r="DG23" s="256"/>
      <c r="DH23" s="256"/>
      <c r="DI23" s="256"/>
      <c r="DJ23" s="256"/>
      <c r="DK23" s="256"/>
      <c r="DL23" s="25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6"/>
      <c r="DA35" s="256"/>
      <c r="DB35" s="256"/>
      <c r="DC35" s="256"/>
      <c r="DD35" s="256"/>
      <c r="DE35" s="256"/>
      <c r="DF35" s="256"/>
      <c r="DG35" s="256"/>
      <c r="DH35" s="256"/>
      <c r="DI35" s="256"/>
      <c r="DJ35" s="256"/>
      <c r="DK35" s="256"/>
      <c r="DL35" s="256"/>
    </row>
    <row r="36" spans="15:116" x14ac:dyDescent="0.15"/>
    <row r="37" spans="15:116" x14ac:dyDescent="0.15">
      <c r="DL37" s="256"/>
    </row>
    <row r="38" spans="15:116" x14ac:dyDescent="0.15">
      <c r="DI38" s="256"/>
      <c r="DJ38" s="256"/>
      <c r="DK38" s="256"/>
      <c r="DL38" s="256"/>
    </row>
    <row r="39" spans="15:116" x14ac:dyDescent="0.15"/>
    <row r="40" spans="15:116" x14ac:dyDescent="0.15"/>
    <row r="41" spans="15:116" x14ac:dyDescent="0.15"/>
    <row r="42" spans="15:116" x14ac:dyDescent="0.15"/>
    <row r="43" spans="15:116" x14ac:dyDescent="0.15">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x14ac:dyDescent="0.15">
      <c r="DL44" s="256"/>
    </row>
    <row r="45" spans="15:116" x14ac:dyDescent="0.15"/>
    <row r="46" spans="15:116" x14ac:dyDescent="0.15">
      <c r="DA46" s="256"/>
      <c r="DB46" s="256"/>
      <c r="DC46" s="256"/>
      <c r="DD46" s="256"/>
      <c r="DE46" s="256"/>
      <c r="DF46" s="256"/>
      <c r="DG46" s="256"/>
      <c r="DH46" s="256"/>
      <c r="DI46" s="256"/>
      <c r="DJ46" s="256"/>
      <c r="DK46" s="256"/>
      <c r="DL46" s="256"/>
    </row>
    <row r="47" spans="15:116" x14ac:dyDescent="0.15"/>
    <row r="48" spans="15:116" x14ac:dyDescent="0.15"/>
    <row r="49" spans="104:116" x14ac:dyDescent="0.15"/>
    <row r="50" spans="104:116" x14ac:dyDescent="0.15">
      <c r="CZ50" s="256"/>
      <c r="DA50" s="256"/>
      <c r="DB50" s="256"/>
      <c r="DC50" s="256"/>
      <c r="DD50" s="256"/>
      <c r="DE50" s="256"/>
      <c r="DF50" s="256"/>
      <c r="DG50" s="256"/>
      <c r="DH50" s="256"/>
      <c r="DI50" s="256"/>
      <c r="DJ50" s="256"/>
      <c r="DK50" s="256"/>
      <c r="DL50" s="256"/>
    </row>
    <row r="51" spans="104:116" x14ac:dyDescent="0.15"/>
    <row r="52" spans="104:116" x14ac:dyDescent="0.15"/>
    <row r="53" spans="104:116" x14ac:dyDescent="0.15">
      <c r="DL53" s="25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6"/>
      <c r="DD67" s="256"/>
      <c r="DE67" s="256"/>
      <c r="DF67" s="256"/>
      <c r="DG67" s="256"/>
      <c r="DH67" s="256"/>
      <c r="DI67" s="256"/>
      <c r="DJ67" s="256"/>
      <c r="DK67" s="256"/>
      <c r="DL67" s="25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ro73PVOwZyqVPbtPyGN//fKKq1BB13vD0LLqCg0TKV7g5KadW5MLirQLgcnAehc1KN1m+8nH2urAVj7VSItNQ==" saltValue="J9+lrLjOB+DMF8sjXTZw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8" customWidth="1"/>
    <col min="37" max="44" width="17" style="258" customWidth="1"/>
    <col min="45" max="45" width="6.125" style="265" customWidth="1"/>
    <col min="46" max="46" width="3" style="263" customWidth="1"/>
    <col min="47" max="47" width="19.125" style="258" hidden="1" customWidth="1"/>
    <col min="48" max="52" width="12.625" style="258" hidden="1" customWidth="1"/>
    <col min="53" max="16384" width="8.625" style="258" hidden="1"/>
  </cols>
  <sheetData>
    <row r="1" spans="1:46" x14ac:dyDescent="0.15">
      <c r="AS1" s="259"/>
      <c r="AT1" s="259"/>
    </row>
    <row r="2" spans="1:46" x14ac:dyDescent="0.15">
      <c r="AS2" s="259"/>
      <c r="AT2" s="259"/>
    </row>
    <row r="3" spans="1:46" x14ac:dyDescent="0.15">
      <c r="AS3" s="259"/>
      <c r="AT3" s="259"/>
    </row>
    <row r="4" spans="1:46" x14ac:dyDescent="0.15">
      <c r="AS4" s="259"/>
      <c r="AT4" s="259"/>
    </row>
    <row r="5" spans="1:46" ht="17.25" x14ac:dyDescent="0.15">
      <c r="A5" s="260" t="s">
        <v>478</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x14ac:dyDescent="0.15">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479</v>
      </c>
      <c r="AL6" s="264"/>
      <c r="AM6" s="264"/>
      <c r="AN6" s="264"/>
      <c r="AO6" s="259"/>
      <c r="AP6" s="259"/>
      <c r="AQ6" s="259"/>
      <c r="AR6" s="259"/>
    </row>
    <row r="7" spans="1:46" ht="13.5" customHeight="1" x14ac:dyDescent="0.15">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15" t="s">
        <v>480</v>
      </c>
      <c r="AP7" s="269"/>
      <c r="AQ7" s="270" t="s">
        <v>481</v>
      </c>
      <c r="AR7" s="271"/>
    </row>
    <row r="8" spans="1:46" x14ac:dyDescent="0.15">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16"/>
      <c r="AP8" s="275" t="s">
        <v>482</v>
      </c>
      <c r="AQ8" s="276" t="s">
        <v>483</v>
      </c>
      <c r="AR8" s="277" t="s">
        <v>484</v>
      </c>
    </row>
    <row r="9" spans="1:46" x14ac:dyDescent="0.15">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27" t="s">
        <v>485</v>
      </c>
      <c r="AL9" s="1128"/>
      <c r="AM9" s="1128"/>
      <c r="AN9" s="1129"/>
      <c r="AO9" s="278">
        <v>2941739</v>
      </c>
      <c r="AP9" s="278">
        <v>88850</v>
      </c>
      <c r="AQ9" s="279">
        <v>90328</v>
      </c>
      <c r="AR9" s="280">
        <v>-1.6</v>
      </c>
    </row>
    <row r="10" spans="1:46" ht="13.5" customHeight="1" x14ac:dyDescent="0.15">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27" t="s">
        <v>486</v>
      </c>
      <c r="AL10" s="1128"/>
      <c r="AM10" s="1128"/>
      <c r="AN10" s="1129"/>
      <c r="AO10" s="281">
        <v>89400</v>
      </c>
      <c r="AP10" s="281">
        <v>2700</v>
      </c>
      <c r="AQ10" s="282">
        <v>7878</v>
      </c>
      <c r="AR10" s="283">
        <v>-65.7</v>
      </c>
    </row>
    <row r="11" spans="1:46" ht="13.5" customHeight="1" x14ac:dyDescent="0.15">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27" t="s">
        <v>487</v>
      </c>
      <c r="AL11" s="1128"/>
      <c r="AM11" s="1128"/>
      <c r="AN11" s="1129"/>
      <c r="AO11" s="281">
        <v>11233</v>
      </c>
      <c r="AP11" s="281">
        <v>339</v>
      </c>
      <c r="AQ11" s="282">
        <v>2111</v>
      </c>
      <c r="AR11" s="283">
        <v>-83.9</v>
      </c>
    </row>
    <row r="12" spans="1:46" ht="13.5" customHeight="1" x14ac:dyDescent="0.15">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27" t="s">
        <v>488</v>
      </c>
      <c r="AL12" s="1128"/>
      <c r="AM12" s="1128"/>
      <c r="AN12" s="1129"/>
      <c r="AO12" s="281" t="s">
        <v>489</v>
      </c>
      <c r="AP12" s="281" t="s">
        <v>489</v>
      </c>
      <c r="AQ12" s="282">
        <v>26</v>
      </c>
      <c r="AR12" s="283" t="s">
        <v>489</v>
      </c>
    </row>
    <row r="13" spans="1:46" ht="13.5" customHeight="1" x14ac:dyDescent="0.15">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27" t="s">
        <v>490</v>
      </c>
      <c r="AL13" s="1128"/>
      <c r="AM13" s="1128"/>
      <c r="AN13" s="1129"/>
      <c r="AO13" s="281">
        <v>66684</v>
      </c>
      <c r="AP13" s="281">
        <v>2014</v>
      </c>
      <c r="AQ13" s="282">
        <v>2999</v>
      </c>
      <c r="AR13" s="283">
        <v>-32.799999999999997</v>
      </c>
    </row>
    <row r="14" spans="1:46" ht="13.5" customHeight="1" x14ac:dyDescent="0.15">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27" t="s">
        <v>491</v>
      </c>
      <c r="AL14" s="1128"/>
      <c r="AM14" s="1128"/>
      <c r="AN14" s="1129"/>
      <c r="AO14" s="281">
        <v>178682</v>
      </c>
      <c r="AP14" s="281">
        <v>5397</v>
      </c>
      <c r="AQ14" s="282">
        <v>1839</v>
      </c>
      <c r="AR14" s="283">
        <v>193.5</v>
      </c>
    </row>
    <row r="15" spans="1:46" ht="13.5" customHeight="1" x14ac:dyDescent="0.15">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30" t="s">
        <v>492</v>
      </c>
      <c r="AL15" s="1131"/>
      <c r="AM15" s="1131"/>
      <c r="AN15" s="1132"/>
      <c r="AO15" s="281">
        <v>-136937</v>
      </c>
      <c r="AP15" s="281">
        <v>-4136</v>
      </c>
      <c r="AQ15" s="282">
        <v>-5426</v>
      </c>
      <c r="AR15" s="283">
        <v>-23.8</v>
      </c>
    </row>
    <row r="16" spans="1:46" x14ac:dyDescent="0.15">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30" t="s">
        <v>177</v>
      </c>
      <c r="AL16" s="1131"/>
      <c r="AM16" s="1131"/>
      <c r="AN16" s="1132"/>
      <c r="AO16" s="281">
        <v>3150801</v>
      </c>
      <c r="AP16" s="281">
        <v>95164</v>
      </c>
      <c r="AQ16" s="282">
        <v>99756</v>
      </c>
      <c r="AR16" s="283">
        <v>-4.5999999999999996</v>
      </c>
    </row>
    <row r="17" spans="1:46" x14ac:dyDescent="0.15">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x14ac:dyDescent="0.15">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x14ac:dyDescent="0.15">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493</v>
      </c>
      <c r="AL19" s="259"/>
      <c r="AM19" s="259"/>
      <c r="AN19" s="259"/>
      <c r="AO19" s="259"/>
      <c r="AP19" s="259"/>
      <c r="AQ19" s="259"/>
      <c r="AR19" s="259"/>
    </row>
    <row r="20" spans="1:46" x14ac:dyDescent="0.15">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494</v>
      </c>
      <c r="AP20" s="290" t="s">
        <v>495</v>
      </c>
      <c r="AQ20" s="291" t="s">
        <v>496</v>
      </c>
      <c r="AR20" s="292"/>
    </row>
    <row r="21" spans="1:46" s="298" customFormat="1" x14ac:dyDescent="0.15">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33" t="s">
        <v>497</v>
      </c>
      <c r="AL21" s="1134"/>
      <c r="AM21" s="1134"/>
      <c r="AN21" s="1135"/>
      <c r="AO21" s="294">
        <v>8.43</v>
      </c>
      <c r="AP21" s="295">
        <v>9.01</v>
      </c>
      <c r="AQ21" s="296">
        <v>-0.57999999999999996</v>
      </c>
      <c r="AR21" s="264"/>
      <c r="AS21" s="297"/>
      <c r="AT21" s="293"/>
    </row>
    <row r="22" spans="1:46" s="298" customFormat="1" x14ac:dyDescent="0.15">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33" t="s">
        <v>498</v>
      </c>
      <c r="AL22" s="1134"/>
      <c r="AM22" s="1134"/>
      <c r="AN22" s="1135"/>
      <c r="AO22" s="299">
        <v>96.7</v>
      </c>
      <c r="AP22" s="300">
        <v>97.5</v>
      </c>
      <c r="AQ22" s="301">
        <v>-0.8</v>
      </c>
      <c r="AR22" s="285"/>
      <c r="AS22" s="297"/>
      <c r="AT22" s="293"/>
    </row>
    <row r="23" spans="1:46" s="298" customFormat="1" x14ac:dyDescent="0.15">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x14ac:dyDescent="0.15">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26" t="s">
        <v>499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4"/>
    </row>
    <row r="27" spans="1:46" x14ac:dyDescent="0.15">
      <c r="A27" s="306"/>
      <c r="AO27" s="259"/>
      <c r="AP27" s="259"/>
      <c r="AQ27" s="259"/>
      <c r="AR27" s="259"/>
      <c r="AS27" s="259"/>
      <c r="AT27" s="259"/>
    </row>
    <row r="28" spans="1:46" ht="17.25" x14ac:dyDescent="0.15">
      <c r="A28" s="260" t="s">
        <v>500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x14ac:dyDescent="0.15">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501</v>
      </c>
      <c r="AL29" s="264"/>
      <c r="AM29" s="264"/>
      <c r="AN29" s="264"/>
      <c r="AO29" s="259"/>
      <c r="AP29" s="259"/>
      <c r="AQ29" s="259"/>
      <c r="AR29" s="259"/>
      <c r="AS29" s="308"/>
    </row>
    <row r="30" spans="1:46" ht="13.5" customHeight="1" x14ac:dyDescent="0.15">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15" t="s">
        <v>480</v>
      </c>
      <c r="AP30" s="269"/>
      <c r="AQ30" s="270" t="s">
        <v>481</v>
      </c>
      <c r="AR30" s="271"/>
    </row>
    <row r="31" spans="1:46" x14ac:dyDescent="0.15">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16"/>
      <c r="AP31" s="275" t="s">
        <v>482</v>
      </c>
      <c r="AQ31" s="276" t="s">
        <v>483</v>
      </c>
      <c r="AR31" s="277" t="s">
        <v>484</v>
      </c>
    </row>
    <row r="32" spans="1:46" ht="27" customHeight="1" x14ac:dyDescent="0.15">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17" t="s">
        <v>502</v>
      </c>
      <c r="AL32" s="1118"/>
      <c r="AM32" s="1118"/>
      <c r="AN32" s="1119"/>
      <c r="AO32" s="309">
        <v>1767172</v>
      </c>
      <c r="AP32" s="309">
        <v>53374</v>
      </c>
      <c r="AQ32" s="310">
        <v>56025</v>
      </c>
      <c r="AR32" s="311">
        <v>-4.7</v>
      </c>
    </row>
    <row r="33" spans="1:46" ht="13.5" customHeight="1" x14ac:dyDescent="0.15">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17" t="s">
        <v>503</v>
      </c>
      <c r="AL33" s="1118"/>
      <c r="AM33" s="1118"/>
      <c r="AN33" s="1119"/>
      <c r="AO33" s="309" t="s">
        <v>489</v>
      </c>
      <c r="AP33" s="309" t="s">
        <v>489</v>
      </c>
      <c r="AQ33" s="310" t="s">
        <v>489</v>
      </c>
      <c r="AR33" s="311" t="s">
        <v>489</v>
      </c>
    </row>
    <row r="34" spans="1:46" ht="27" customHeight="1" x14ac:dyDescent="0.15">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17" t="s">
        <v>504</v>
      </c>
      <c r="AL34" s="1118"/>
      <c r="AM34" s="1118"/>
      <c r="AN34" s="1119"/>
      <c r="AO34" s="309" t="s">
        <v>489</v>
      </c>
      <c r="AP34" s="309" t="s">
        <v>489</v>
      </c>
      <c r="AQ34" s="310" t="s">
        <v>489</v>
      </c>
      <c r="AR34" s="311" t="s">
        <v>489</v>
      </c>
    </row>
    <row r="35" spans="1:46" ht="27" customHeight="1" x14ac:dyDescent="0.15">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17" t="s">
        <v>505</v>
      </c>
      <c r="AL35" s="1118"/>
      <c r="AM35" s="1118"/>
      <c r="AN35" s="1119"/>
      <c r="AO35" s="309">
        <v>628001</v>
      </c>
      <c r="AP35" s="309">
        <v>18968</v>
      </c>
      <c r="AQ35" s="310">
        <v>18604</v>
      </c>
      <c r="AR35" s="311">
        <v>2</v>
      </c>
    </row>
    <row r="36" spans="1:46" ht="27" customHeight="1" x14ac:dyDescent="0.15">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17" t="s">
        <v>506</v>
      </c>
      <c r="AL36" s="1118"/>
      <c r="AM36" s="1118"/>
      <c r="AN36" s="1119"/>
      <c r="AO36" s="309">
        <v>33255</v>
      </c>
      <c r="AP36" s="309">
        <v>1004</v>
      </c>
      <c r="AQ36" s="310">
        <v>2667</v>
      </c>
      <c r="AR36" s="311">
        <v>-62.4</v>
      </c>
    </row>
    <row r="37" spans="1:46" ht="13.5" customHeight="1" x14ac:dyDescent="0.15">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17" t="s">
        <v>507</v>
      </c>
      <c r="AL37" s="1118"/>
      <c r="AM37" s="1118"/>
      <c r="AN37" s="1119"/>
      <c r="AO37" s="309">
        <v>34</v>
      </c>
      <c r="AP37" s="309">
        <v>1</v>
      </c>
      <c r="AQ37" s="310">
        <v>441</v>
      </c>
      <c r="AR37" s="311">
        <v>-99.8</v>
      </c>
    </row>
    <row r="38" spans="1:46" ht="27" customHeight="1" x14ac:dyDescent="0.15">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20" t="s">
        <v>508</v>
      </c>
      <c r="AL38" s="1121"/>
      <c r="AM38" s="1121"/>
      <c r="AN38" s="1122"/>
      <c r="AO38" s="312">
        <v>616</v>
      </c>
      <c r="AP38" s="312">
        <v>19</v>
      </c>
      <c r="AQ38" s="313">
        <v>6</v>
      </c>
      <c r="AR38" s="301">
        <v>216.7</v>
      </c>
      <c r="AS38" s="308"/>
    </row>
    <row r="39" spans="1:46" x14ac:dyDescent="0.15">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20" t="s">
        <v>509</v>
      </c>
      <c r="AL39" s="1121"/>
      <c r="AM39" s="1121"/>
      <c r="AN39" s="1122"/>
      <c r="AO39" s="309">
        <v>-5851</v>
      </c>
      <c r="AP39" s="309">
        <v>-177</v>
      </c>
      <c r="AQ39" s="310">
        <v>-4261</v>
      </c>
      <c r="AR39" s="311">
        <v>-95.8</v>
      </c>
      <c r="AS39" s="308"/>
    </row>
    <row r="40" spans="1:46" ht="27" customHeight="1" x14ac:dyDescent="0.15">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17" t="s">
        <v>510</v>
      </c>
      <c r="AL40" s="1118"/>
      <c r="AM40" s="1118"/>
      <c r="AN40" s="1119"/>
      <c r="AO40" s="309">
        <v>-1617185</v>
      </c>
      <c r="AP40" s="309">
        <v>-48844</v>
      </c>
      <c r="AQ40" s="310">
        <v>-49695</v>
      </c>
      <c r="AR40" s="311">
        <v>-1.7</v>
      </c>
      <c r="AS40" s="308"/>
    </row>
    <row r="41" spans="1:46" x14ac:dyDescent="0.15">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23" t="s">
        <v>287</v>
      </c>
      <c r="AL41" s="1124"/>
      <c r="AM41" s="1124"/>
      <c r="AN41" s="1125"/>
      <c r="AO41" s="309">
        <v>806042</v>
      </c>
      <c r="AP41" s="309">
        <v>24345</v>
      </c>
      <c r="AQ41" s="310">
        <v>23786</v>
      </c>
      <c r="AR41" s="311">
        <v>2.4</v>
      </c>
      <c r="AS41" s="308"/>
    </row>
    <row r="42" spans="1:46" x14ac:dyDescent="0.15">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x14ac:dyDescent="0.15">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x14ac:dyDescent="0.15">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x14ac:dyDescent="0.15">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x14ac:dyDescent="0.15">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15">
      <c r="A47" s="318" t="s">
        <v>511</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x14ac:dyDescent="0.15">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512</v>
      </c>
      <c r="AL48" s="319"/>
      <c r="AM48" s="319"/>
      <c r="AN48" s="319"/>
      <c r="AO48" s="319"/>
      <c r="AP48" s="319"/>
      <c r="AQ48" s="320"/>
      <c r="AR48" s="319"/>
    </row>
    <row r="49" spans="1:44" ht="13.5" customHeight="1" x14ac:dyDescent="0.15">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10" t="s">
        <v>480</v>
      </c>
      <c r="AN49" s="1112" t="s">
        <v>513</v>
      </c>
      <c r="AO49" s="1113"/>
      <c r="AP49" s="1113"/>
      <c r="AQ49" s="1113"/>
      <c r="AR49" s="1114"/>
    </row>
    <row r="50" spans="1:44" x14ac:dyDescent="0.15">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11"/>
      <c r="AN50" s="325" t="s">
        <v>514</v>
      </c>
      <c r="AO50" s="326" t="s">
        <v>515</v>
      </c>
      <c r="AP50" s="327" t="s">
        <v>516</v>
      </c>
      <c r="AQ50" s="328" t="s">
        <v>517</v>
      </c>
      <c r="AR50" s="329" t="s">
        <v>518</v>
      </c>
    </row>
    <row r="51" spans="1:44" x14ac:dyDescent="0.15">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519</v>
      </c>
      <c r="AL51" s="322"/>
      <c r="AM51" s="330">
        <v>2372667</v>
      </c>
      <c r="AN51" s="331">
        <v>69411</v>
      </c>
      <c r="AO51" s="332">
        <v>-6.5</v>
      </c>
      <c r="AP51" s="333">
        <v>94081</v>
      </c>
      <c r="AQ51" s="334">
        <v>10.5</v>
      </c>
      <c r="AR51" s="335">
        <v>-17</v>
      </c>
    </row>
    <row r="52" spans="1:44" x14ac:dyDescent="0.15">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520</v>
      </c>
      <c r="AM52" s="338">
        <v>1665575</v>
      </c>
      <c r="AN52" s="339">
        <v>48725</v>
      </c>
      <c r="AO52" s="340">
        <v>-9.9</v>
      </c>
      <c r="AP52" s="341">
        <v>48949</v>
      </c>
      <c r="AQ52" s="342">
        <v>11.5</v>
      </c>
      <c r="AR52" s="343">
        <v>-21.4</v>
      </c>
    </row>
    <row r="53" spans="1:44" x14ac:dyDescent="0.15">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521</v>
      </c>
      <c r="AL53" s="322"/>
      <c r="AM53" s="330">
        <v>2996502</v>
      </c>
      <c r="AN53" s="331">
        <v>88748</v>
      </c>
      <c r="AO53" s="332">
        <v>27.9</v>
      </c>
      <c r="AP53" s="333">
        <v>92632</v>
      </c>
      <c r="AQ53" s="334">
        <v>-1.5</v>
      </c>
      <c r="AR53" s="335">
        <v>29.4</v>
      </c>
    </row>
    <row r="54" spans="1:44" x14ac:dyDescent="0.15">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520</v>
      </c>
      <c r="AM54" s="338">
        <v>1992378</v>
      </c>
      <c r="AN54" s="339">
        <v>59009</v>
      </c>
      <c r="AO54" s="340">
        <v>21.1</v>
      </c>
      <c r="AP54" s="341">
        <v>47978</v>
      </c>
      <c r="AQ54" s="342">
        <v>-2</v>
      </c>
      <c r="AR54" s="343">
        <v>23.1</v>
      </c>
    </row>
    <row r="55" spans="1:44" x14ac:dyDescent="0.15">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522</v>
      </c>
      <c r="AL55" s="322"/>
      <c r="AM55" s="330">
        <v>3257485</v>
      </c>
      <c r="AN55" s="331">
        <v>97816</v>
      </c>
      <c r="AO55" s="332">
        <v>10.199999999999999</v>
      </c>
      <c r="AP55" s="333">
        <v>69604</v>
      </c>
      <c r="AQ55" s="334">
        <v>-24.9</v>
      </c>
      <c r="AR55" s="335">
        <v>35.1</v>
      </c>
    </row>
    <row r="56" spans="1:44" x14ac:dyDescent="0.15">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520</v>
      </c>
      <c r="AM56" s="338">
        <v>2108417</v>
      </c>
      <c r="AN56" s="339">
        <v>63312</v>
      </c>
      <c r="AO56" s="340">
        <v>7.3</v>
      </c>
      <c r="AP56" s="341">
        <v>36247</v>
      </c>
      <c r="AQ56" s="342">
        <v>-24.5</v>
      </c>
      <c r="AR56" s="343">
        <v>31.8</v>
      </c>
    </row>
    <row r="57" spans="1:44" x14ac:dyDescent="0.15">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523</v>
      </c>
      <c r="AL57" s="322"/>
      <c r="AM57" s="330">
        <v>5416765</v>
      </c>
      <c r="AN57" s="331">
        <v>163688</v>
      </c>
      <c r="AO57" s="332">
        <v>67.3</v>
      </c>
      <c r="AP57" s="333">
        <v>68410</v>
      </c>
      <c r="AQ57" s="334">
        <v>-1.7</v>
      </c>
      <c r="AR57" s="335">
        <v>69</v>
      </c>
    </row>
    <row r="58" spans="1:44" x14ac:dyDescent="0.15">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520</v>
      </c>
      <c r="AM58" s="338">
        <v>4041583</v>
      </c>
      <c r="AN58" s="339">
        <v>122132</v>
      </c>
      <c r="AO58" s="340">
        <v>92.9</v>
      </c>
      <c r="AP58" s="341">
        <v>35086</v>
      </c>
      <c r="AQ58" s="342">
        <v>-3.2</v>
      </c>
      <c r="AR58" s="343">
        <v>96.1</v>
      </c>
    </row>
    <row r="59" spans="1:44" x14ac:dyDescent="0.15">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524</v>
      </c>
      <c r="AL59" s="322"/>
      <c r="AM59" s="330">
        <v>7176688</v>
      </c>
      <c r="AN59" s="331">
        <v>216759</v>
      </c>
      <c r="AO59" s="332">
        <v>32.4</v>
      </c>
      <c r="AP59" s="333">
        <v>73019</v>
      </c>
      <c r="AQ59" s="334">
        <v>6.7</v>
      </c>
      <c r="AR59" s="335">
        <v>25.7</v>
      </c>
    </row>
    <row r="60" spans="1:44" x14ac:dyDescent="0.15">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520</v>
      </c>
      <c r="AM60" s="338">
        <v>5864290</v>
      </c>
      <c r="AN60" s="339">
        <v>177121</v>
      </c>
      <c r="AO60" s="340">
        <v>45</v>
      </c>
      <c r="AP60" s="341">
        <v>39427</v>
      </c>
      <c r="AQ60" s="342">
        <v>12.4</v>
      </c>
      <c r="AR60" s="343">
        <v>32.6</v>
      </c>
    </row>
    <row r="61" spans="1:44" x14ac:dyDescent="0.15">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525</v>
      </c>
      <c r="AL61" s="344"/>
      <c r="AM61" s="345">
        <v>4244021</v>
      </c>
      <c r="AN61" s="346">
        <v>127284</v>
      </c>
      <c r="AO61" s="347">
        <v>26.3</v>
      </c>
      <c r="AP61" s="348">
        <v>79549</v>
      </c>
      <c r="AQ61" s="349">
        <v>-2.2000000000000002</v>
      </c>
      <c r="AR61" s="335">
        <v>28.5</v>
      </c>
    </row>
    <row r="62" spans="1:44" x14ac:dyDescent="0.15">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520</v>
      </c>
      <c r="AM62" s="338">
        <v>3134449</v>
      </c>
      <c r="AN62" s="339">
        <v>94060</v>
      </c>
      <c r="AO62" s="340">
        <v>31.3</v>
      </c>
      <c r="AP62" s="341">
        <v>41537</v>
      </c>
      <c r="AQ62" s="342">
        <v>-1.2</v>
      </c>
      <c r="AR62" s="343">
        <v>32.5</v>
      </c>
    </row>
    <row r="63" spans="1:44" x14ac:dyDescent="0.15">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x14ac:dyDescent="0.15">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x14ac:dyDescent="0.15">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x14ac:dyDescent="0.15">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15">
      <c r="AK67" s="259"/>
      <c r="AL67" s="259"/>
      <c r="AM67" s="259"/>
      <c r="AN67" s="259"/>
      <c r="AO67" s="259"/>
      <c r="AP67" s="259"/>
      <c r="AQ67" s="259"/>
      <c r="AR67" s="259"/>
      <c r="AS67" s="259"/>
      <c r="AT67" s="259"/>
    </row>
    <row r="68" spans="1:46" ht="13.5" hidden="1" customHeight="1" x14ac:dyDescent="0.15">
      <c r="AK68" s="259"/>
      <c r="AL68" s="259"/>
      <c r="AM68" s="259"/>
      <c r="AN68" s="259"/>
      <c r="AO68" s="259"/>
      <c r="AP68" s="259"/>
      <c r="AQ68" s="259"/>
      <c r="AR68" s="259"/>
    </row>
    <row r="69" spans="1:46" ht="13.5" hidden="1" customHeight="1" x14ac:dyDescent="0.15">
      <c r="AK69" s="259"/>
      <c r="AL69" s="259"/>
      <c r="AM69" s="259"/>
      <c r="AN69" s="259"/>
      <c r="AO69" s="259"/>
      <c r="AP69" s="259"/>
      <c r="AQ69" s="259"/>
      <c r="AR69" s="259"/>
    </row>
    <row r="70" spans="1:46" hidden="1" x14ac:dyDescent="0.15">
      <c r="AK70" s="259"/>
      <c r="AL70" s="259"/>
      <c r="AM70" s="259"/>
      <c r="AN70" s="259"/>
      <c r="AO70" s="259"/>
      <c r="AP70" s="259"/>
      <c r="AQ70" s="259"/>
      <c r="AR70" s="259"/>
    </row>
    <row r="71" spans="1:46" hidden="1" x14ac:dyDescent="0.15">
      <c r="AK71" s="259"/>
      <c r="AL71" s="259"/>
      <c r="AM71" s="259"/>
      <c r="AN71" s="259"/>
      <c r="AO71" s="259"/>
      <c r="AP71" s="259"/>
      <c r="AQ71" s="259"/>
      <c r="AR71" s="259"/>
    </row>
    <row r="72" spans="1:46" hidden="1" x14ac:dyDescent="0.15">
      <c r="AK72" s="259"/>
      <c r="AL72" s="259"/>
      <c r="AM72" s="259"/>
      <c r="AN72" s="259"/>
      <c r="AO72" s="259"/>
      <c r="AP72" s="259"/>
      <c r="AQ72" s="259"/>
      <c r="AR72" s="259"/>
    </row>
    <row r="73" spans="1:46" hidden="1" x14ac:dyDescent="0.15">
      <c r="AK73" s="259"/>
      <c r="AL73" s="259"/>
      <c r="AM73" s="259"/>
      <c r="AN73" s="259"/>
      <c r="AO73" s="259"/>
      <c r="AP73" s="259"/>
      <c r="AQ73" s="259"/>
      <c r="AR73" s="259"/>
    </row>
  </sheetData>
  <sheetProtection algorithmName="SHA-512" hashValue="1E7bsN9nhWHUGJfSC7f38EMlDCuWvALFSblQVIU8OKgqKvHN/pBMZxdS4caIvVUpPfsVRMIgZv5TUYnBXJ+yCw==" saltValue="+CC3L5zq8oYpwVYJgJaU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T76" zoomScaleNormal="100" zoomScaleSheetLayoutView="55" workbookViewId="0">
      <selection activeCell="BI102" sqref="BI102"/>
    </sheetView>
  </sheetViews>
  <sheetFormatPr defaultColWidth="0" defaultRowHeight="13.5" customHeight="1" zeroHeight="1" x14ac:dyDescent="0.15"/>
  <cols>
    <col min="1" max="125" width="2.5" style="257" customWidth="1"/>
    <col min="126" max="16384" width="9" style="256" hidden="1"/>
  </cols>
  <sheetData>
    <row r="1" spans="2:125" ht="13.5" customHeight="1" x14ac:dyDescent="0.15">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x14ac:dyDescent="0.15">
      <c r="B2" s="256"/>
      <c r="DG2" s="256"/>
    </row>
    <row r="3" spans="2:125" x14ac:dyDescent="0.15">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x14ac:dyDescent="0.15"/>
    <row r="5" spans="2:125" x14ac:dyDescent="0.15"/>
    <row r="6" spans="2:125" x14ac:dyDescent="0.15"/>
    <row r="7" spans="2:125" x14ac:dyDescent="0.15"/>
    <row r="8" spans="2:125" x14ac:dyDescent="0.15"/>
    <row r="9" spans="2:125" x14ac:dyDescent="0.15">
      <c r="DU9" s="25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6"/>
    </row>
    <row r="18" spans="125:125" x14ac:dyDescent="0.15"/>
    <row r="19" spans="125:125" x14ac:dyDescent="0.15"/>
    <row r="20" spans="125:125" x14ac:dyDescent="0.15">
      <c r="DU20" s="256"/>
    </row>
    <row r="21" spans="125:125" x14ac:dyDescent="0.15">
      <c r="DU21" s="25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6"/>
    </row>
    <row r="29" spans="125:125" x14ac:dyDescent="0.15"/>
    <row r="30" spans="125:125" x14ac:dyDescent="0.15"/>
    <row r="31" spans="125:125" x14ac:dyDescent="0.15"/>
    <row r="32" spans="125:125" x14ac:dyDescent="0.15"/>
    <row r="33" spans="2:125" x14ac:dyDescent="0.15">
      <c r="B33" s="256"/>
      <c r="G33" s="256"/>
      <c r="I33" s="256"/>
    </row>
    <row r="34" spans="2:125" x14ac:dyDescent="0.15">
      <c r="C34" s="256"/>
      <c r="P34" s="256"/>
      <c r="DE34" s="256"/>
      <c r="DH34" s="256"/>
    </row>
    <row r="35" spans="2:125" x14ac:dyDescent="0.15">
      <c r="D35" s="256"/>
      <c r="E35" s="256"/>
      <c r="DG35" s="256"/>
      <c r="DJ35" s="256"/>
      <c r="DP35" s="256"/>
      <c r="DQ35" s="256"/>
      <c r="DR35" s="256"/>
      <c r="DS35" s="256"/>
      <c r="DT35" s="256"/>
      <c r="DU35" s="256"/>
    </row>
    <row r="36" spans="2:125" x14ac:dyDescent="0.15">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x14ac:dyDescent="0.15">
      <c r="DU37" s="256"/>
    </row>
    <row r="38" spans="2:125" x14ac:dyDescent="0.15">
      <c r="DT38" s="256"/>
      <c r="DU38" s="256"/>
    </row>
    <row r="39" spans="2:125" x14ac:dyDescent="0.15"/>
    <row r="40" spans="2:125" x14ac:dyDescent="0.15">
      <c r="DH40" s="256"/>
    </row>
    <row r="41" spans="2:125" x14ac:dyDescent="0.15">
      <c r="DE41" s="256"/>
    </row>
    <row r="42" spans="2:125" x14ac:dyDescent="0.15">
      <c r="DG42" s="256"/>
      <c r="DJ42" s="256"/>
    </row>
    <row r="43" spans="2:125" x14ac:dyDescent="0.15">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x14ac:dyDescent="0.15">
      <c r="DU44" s="256"/>
    </row>
    <row r="45" spans="2:125" x14ac:dyDescent="0.15"/>
    <row r="46" spans="2:125" x14ac:dyDescent="0.15"/>
    <row r="47" spans="2:125" x14ac:dyDescent="0.15"/>
    <row r="48" spans="2:125" x14ac:dyDescent="0.15">
      <c r="DT48" s="256"/>
      <c r="DU48" s="256"/>
    </row>
    <row r="49" spans="120:125" x14ac:dyDescent="0.15">
      <c r="DU49" s="256"/>
    </row>
    <row r="50" spans="120:125" x14ac:dyDescent="0.15">
      <c r="DU50" s="256"/>
    </row>
    <row r="51" spans="120:125" x14ac:dyDescent="0.15">
      <c r="DP51" s="256"/>
      <c r="DQ51" s="256"/>
      <c r="DR51" s="256"/>
      <c r="DS51" s="256"/>
      <c r="DT51" s="256"/>
      <c r="DU51" s="256"/>
    </row>
    <row r="52" spans="120:125" x14ac:dyDescent="0.15"/>
    <row r="53" spans="120:125" x14ac:dyDescent="0.15"/>
    <row r="54" spans="120:125" x14ac:dyDescent="0.15">
      <c r="DU54" s="256"/>
    </row>
    <row r="55" spans="120:125" x14ac:dyDescent="0.15"/>
    <row r="56" spans="120:125" x14ac:dyDescent="0.15"/>
    <row r="57" spans="120:125" x14ac:dyDescent="0.15"/>
    <row r="58" spans="120:125" x14ac:dyDescent="0.15">
      <c r="DU58" s="256"/>
    </row>
    <row r="59" spans="120:125" x14ac:dyDescent="0.15"/>
    <row r="60" spans="120:125" x14ac:dyDescent="0.15"/>
    <row r="61" spans="120:125" x14ac:dyDescent="0.15"/>
    <row r="62" spans="120:125" x14ac:dyDescent="0.15"/>
    <row r="63" spans="120:125" x14ac:dyDescent="0.15">
      <c r="DU63" s="256"/>
    </row>
    <row r="64" spans="120:125" x14ac:dyDescent="0.15">
      <c r="DT64" s="256"/>
      <c r="DU64" s="256"/>
    </row>
    <row r="65" spans="123:125" x14ac:dyDescent="0.15"/>
    <row r="66" spans="123:125" x14ac:dyDescent="0.15"/>
    <row r="67" spans="123:125" x14ac:dyDescent="0.15"/>
    <row r="68" spans="123:125" x14ac:dyDescent="0.15"/>
    <row r="69" spans="123:125" x14ac:dyDescent="0.15">
      <c r="DS69" s="256"/>
      <c r="DT69" s="256"/>
      <c r="DU69" s="25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6"/>
    </row>
    <row r="83" spans="116:125" x14ac:dyDescent="0.15">
      <c r="DM83" s="256"/>
      <c r="DN83" s="256"/>
      <c r="DO83" s="256"/>
      <c r="DP83" s="256"/>
      <c r="DQ83" s="256"/>
      <c r="DR83" s="256"/>
      <c r="DS83" s="256"/>
      <c r="DT83" s="256"/>
      <c r="DU83" s="256"/>
    </row>
    <row r="84" spans="116:125" x14ac:dyDescent="0.15"/>
    <row r="85" spans="116:125" x14ac:dyDescent="0.15"/>
    <row r="86" spans="116:125" x14ac:dyDescent="0.15"/>
    <row r="87" spans="116:125" x14ac:dyDescent="0.15"/>
    <row r="88" spans="116:125" x14ac:dyDescent="0.15">
      <c r="DU88" s="25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6"/>
      <c r="DT94" s="256"/>
      <c r="DU94" s="256"/>
    </row>
    <row r="95" spans="116:125" ht="13.5" customHeight="1" x14ac:dyDescent="0.15">
      <c r="DU95" s="25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6"/>
    </row>
    <row r="102" spans="124:125" ht="13.5" customHeight="1" x14ac:dyDescent="0.15"/>
    <row r="103" spans="124:125" ht="13.5" customHeight="1" x14ac:dyDescent="0.15"/>
    <row r="104" spans="124:125" ht="13.5" customHeight="1" x14ac:dyDescent="0.15">
      <c r="DT104" s="256"/>
      <c r="DU104" s="25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477</v>
      </c>
    </row>
    <row r="120" spans="125:125" ht="13.5" hidden="1" customHeight="1" x14ac:dyDescent="0.15"/>
    <row r="121" spans="125:125" ht="13.5" hidden="1" customHeight="1" x14ac:dyDescent="0.15">
      <c r="DU121" s="256"/>
    </row>
  </sheetData>
  <sheetProtection algorithmName="SHA-512" hashValue="Sgml1fRWoXtAOpH2NHXCknmtLB0kOYYatmU+auvuaRN+4BYjm0eML5sbgU3jmmNXW2ato3JwFoS5m8KSrYDwYw==" saltValue="O161dv20k2H3suh1r5vb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55" zoomScaleNormal="100" zoomScaleSheetLayoutView="55" workbookViewId="0">
      <selection activeCell="AF103" sqref="AF103"/>
    </sheetView>
  </sheetViews>
  <sheetFormatPr defaultColWidth="0" defaultRowHeight="13.5" customHeight="1" zeroHeight="1" x14ac:dyDescent="0.15"/>
  <cols>
    <col min="1" max="125" width="2.5" style="257" customWidth="1"/>
    <col min="126" max="142" width="0" style="256" hidden="1" customWidth="1"/>
    <col min="143" max="16384" width="9" style="256" hidden="1"/>
  </cols>
  <sheetData>
    <row r="1" spans="1:125" ht="13.5" customHeight="1" x14ac:dyDescent="0.15">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x14ac:dyDescent="0.15">
      <c r="B2" s="256"/>
      <c r="T2" s="256"/>
    </row>
    <row r="3" spans="1:125" x14ac:dyDescent="0.15">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6"/>
      <c r="G33" s="256"/>
      <c r="I33" s="256"/>
    </row>
    <row r="34" spans="2:125" x14ac:dyDescent="0.15">
      <c r="C34" s="256"/>
      <c r="P34" s="256"/>
      <c r="R34" s="256"/>
      <c r="U34" s="256"/>
    </row>
    <row r="35" spans="2:125" x14ac:dyDescent="0.15">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x14ac:dyDescent="0.15">
      <c r="F36" s="256"/>
      <c r="H36" s="256"/>
      <c r="J36" s="256"/>
      <c r="K36" s="256"/>
      <c r="L36" s="256"/>
      <c r="M36" s="256"/>
      <c r="N36" s="256"/>
      <c r="O36" s="256"/>
      <c r="Q36" s="256"/>
      <c r="S36" s="256"/>
      <c r="V36" s="256"/>
    </row>
    <row r="37" spans="2:125" x14ac:dyDescent="0.15"/>
    <row r="38" spans="2:125" x14ac:dyDescent="0.15"/>
    <row r="39" spans="2:125" x14ac:dyDescent="0.15"/>
    <row r="40" spans="2:125" x14ac:dyDescent="0.15">
      <c r="U40" s="256"/>
    </row>
    <row r="41" spans="2:125" x14ac:dyDescent="0.15">
      <c r="R41" s="256"/>
    </row>
    <row r="42" spans="2:125" x14ac:dyDescent="0.15">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x14ac:dyDescent="0.15">
      <c r="Q43" s="256"/>
      <c r="S43" s="256"/>
      <c r="V43" s="25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477</v>
      </c>
    </row>
  </sheetData>
  <sheetProtection algorithmName="SHA-512" hashValue="M/N0WdHGi9NgnEVKffOrTCnGcWJHllXyWmt7AIIDE7b9bX9Q21SzT1ZHWvVgyyebn/q+T2sXAVGX9PPFLjazlg==" saltValue="rlbazV5HfAgQG+fAeuoH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6" t="s">
        <v>3</v>
      </c>
      <c r="D47" s="1136"/>
      <c r="E47" s="1137"/>
      <c r="F47" s="11">
        <v>34.479999999999997</v>
      </c>
      <c r="G47" s="12">
        <v>32.17</v>
      </c>
      <c r="H47" s="12">
        <v>35.909999999999997</v>
      </c>
      <c r="I47" s="12">
        <v>36.159999999999997</v>
      </c>
      <c r="J47" s="13">
        <v>34.4</v>
      </c>
    </row>
    <row r="48" spans="2:10" ht="57.75" customHeight="1" x14ac:dyDescent="0.15">
      <c r="B48" s="14"/>
      <c r="C48" s="1138" t="s">
        <v>4</v>
      </c>
      <c r="D48" s="1138"/>
      <c r="E48" s="1139"/>
      <c r="F48" s="15">
        <v>8.36</v>
      </c>
      <c r="G48" s="16">
        <v>6.91</v>
      </c>
      <c r="H48" s="16">
        <v>9.99</v>
      </c>
      <c r="I48" s="16">
        <v>7.9</v>
      </c>
      <c r="J48" s="17">
        <v>3.8</v>
      </c>
    </row>
    <row r="49" spans="2:10" ht="57.75" customHeight="1" thickBot="1" x14ac:dyDescent="0.2">
      <c r="B49" s="18"/>
      <c r="C49" s="1140" t="s">
        <v>5</v>
      </c>
      <c r="D49" s="1140"/>
      <c r="E49" s="1141"/>
      <c r="F49" s="19" t="s">
        <v>532</v>
      </c>
      <c r="G49" s="20" t="s">
        <v>533</v>
      </c>
      <c r="H49" s="20">
        <v>8.56</v>
      </c>
      <c r="I49" s="20" t="s">
        <v>534</v>
      </c>
      <c r="J49" s="21" t="s">
        <v>535</v>
      </c>
    </row>
    <row r="50" spans="2:10" x14ac:dyDescent="0.15"/>
  </sheetData>
  <sheetProtection algorithmName="SHA-512" hashValue="KY6zefz1hbz4TG4ByKdDGnc35T+vAmZa9gRjEFpoyFIg6yLg8lnjp3eqX0rzhpK7UmLbB+928BfGnksJ5ozJlA==" saltValue="nl84bpgl6dnBjn3FRNuq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48" t="s">
        <v>536</v>
      </c>
      <c r="D34" s="1148"/>
      <c r="E34" s="1149"/>
      <c r="F34" s="32">
        <v>8.35</v>
      </c>
      <c r="G34" s="33">
        <v>6.9</v>
      </c>
      <c r="H34" s="33">
        <v>9.98</v>
      </c>
      <c r="I34" s="33">
        <v>7.9</v>
      </c>
      <c r="J34" s="34">
        <v>3.8</v>
      </c>
      <c r="K34" s="22"/>
      <c r="L34" s="22"/>
      <c r="M34" s="22"/>
      <c r="N34" s="22"/>
      <c r="O34" s="22"/>
      <c r="P34" s="22"/>
    </row>
    <row r="35" spans="1:16" ht="39" customHeight="1" x14ac:dyDescent="0.15">
      <c r="A35" s="22"/>
      <c r="B35" s="35"/>
      <c r="C35" s="1142" t="s">
        <v>537</v>
      </c>
      <c r="D35" s="1143"/>
      <c r="E35" s="1144"/>
      <c r="F35" s="36">
        <v>7.52</v>
      </c>
      <c r="G35" s="37">
        <v>6.74</v>
      </c>
      <c r="H35" s="37">
        <v>6.01</v>
      </c>
      <c r="I35" s="37">
        <v>3.81</v>
      </c>
      <c r="J35" s="38">
        <v>3.43</v>
      </c>
      <c r="K35" s="22"/>
      <c r="L35" s="22"/>
      <c r="M35" s="22"/>
      <c r="N35" s="22"/>
      <c r="O35" s="22"/>
      <c r="P35" s="22"/>
    </row>
    <row r="36" spans="1:16" ht="39" customHeight="1" x14ac:dyDescent="0.15">
      <c r="A36" s="22"/>
      <c r="B36" s="35"/>
      <c r="C36" s="1142" t="s">
        <v>538</v>
      </c>
      <c r="D36" s="1143"/>
      <c r="E36" s="1144"/>
      <c r="F36" s="36" t="s">
        <v>489</v>
      </c>
      <c r="G36" s="37">
        <v>0.61</v>
      </c>
      <c r="H36" s="37">
        <v>0.92</v>
      </c>
      <c r="I36" s="37">
        <v>1.1499999999999999</v>
      </c>
      <c r="J36" s="38">
        <v>1.39</v>
      </c>
      <c r="K36" s="22"/>
      <c r="L36" s="22"/>
      <c r="M36" s="22"/>
      <c r="N36" s="22"/>
      <c r="O36" s="22"/>
      <c r="P36" s="22"/>
    </row>
    <row r="37" spans="1:16" ht="39" customHeight="1" x14ac:dyDescent="0.15">
      <c r="A37" s="22"/>
      <c r="B37" s="35"/>
      <c r="C37" s="1142" t="s">
        <v>539</v>
      </c>
      <c r="D37" s="1143"/>
      <c r="E37" s="1144"/>
      <c r="F37" s="36">
        <v>0.2</v>
      </c>
      <c r="G37" s="37">
        <v>0.27</v>
      </c>
      <c r="H37" s="37">
        <v>0.15</v>
      </c>
      <c r="I37" s="37">
        <v>0.2</v>
      </c>
      <c r="J37" s="38">
        <v>0.83</v>
      </c>
      <c r="K37" s="22"/>
      <c r="L37" s="22"/>
      <c r="M37" s="22"/>
      <c r="N37" s="22"/>
      <c r="O37" s="22"/>
      <c r="P37" s="22"/>
    </row>
    <row r="38" spans="1:16" ht="39" customHeight="1" x14ac:dyDescent="0.15">
      <c r="A38" s="22"/>
      <c r="B38" s="35"/>
      <c r="C38" s="1142" t="s">
        <v>540</v>
      </c>
      <c r="D38" s="1143"/>
      <c r="E38" s="1144"/>
      <c r="F38" s="36">
        <v>1</v>
      </c>
      <c r="G38" s="37">
        <v>1.07</v>
      </c>
      <c r="H38" s="37">
        <v>1.4</v>
      </c>
      <c r="I38" s="37">
        <v>0.92</v>
      </c>
      <c r="J38" s="38">
        <v>0.48</v>
      </c>
      <c r="K38" s="22"/>
      <c r="L38" s="22"/>
      <c r="M38" s="22"/>
      <c r="N38" s="22"/>
      <c r="O38" s="22"/>
      <c r="P38" s="22"/>
    </row>
    <row r="39" spans="1:16" ht="39" customHeight="1" x14ac:dyDescent="0.15">
      <c r="A39" s="22"/>
      <c r="B39" s="35"/>
      <c r="C39" s="1142" t="s">
        <v>541</v>
      </c>
      <c r="D39" s="1143"/>
      <c r="E39" s="1144"/>
      <c r="F39" s="36">
        <v>7.0000000000000007E-2</v>
      </c>
      <c r="G39" s="37">
        <v>0.1</v>
      </c>
      <c r="H39" s="37">
        <v>0.12</v>
      </c>
      <c r="I39" s="37">
        <v>0.03</v>
      </c>
      <c r="J39" s="38">
        <v>0.11</v>
      </c>
      <c r="K39" s="22"/>
      <c r="L39" s="22"/>
      <c r="M39" s="22"/>
      <c r="N39" s="22"/>
      <c r="O39" s="22"/>
      <c r="P39" s="22"/>
    </row>
    <row r="40" spans="1:16" ht="39" customHeight="1" x14ac:dyDescent="0.15">
      <c r="A40" s="22"/>
      <c r="B40" s="35"/>
      <c r="C40" s="1142" t="s">
        <v>542</v>
      </c>
      <c r="D40" s="1143"/>
      <c r="E40" s="1144"/>
      <c r="F40" s="36">
        <v>0.04</v>
      </c>
      <c r="G40" s="37">
        <v>0.03</v>
      </c>
      <c r="H40" s="37">
        <v>0.01</v>
      </c>
      <c r="I40" s="37">
        <v>0.04</v>
      </c>
      <c r="J40" s="38">
        <v>0.05</v>
      </c>
      <c r="K40" s="22"/>
      <c r="L40" s="22"/>
      <c r="M40" s="22"/>
      <c r="N40" s="22"/>
      <c r="O40" s="22"/>
      <c r="P40" s="22"/>
    </row>
    <row r="41" spans="1:16" ht="39" customHeight="1" x14ac:dyDescent="0.15">
      <c r="A41" s="22"/>
      <c r="B41" s="35"/>
      <c r="C41" s="1142" t="s">
        <v>543</v>
      </c>
      <c r="D41" s="1143"/>
      <c r="E41" s="1144"/>
      <c r="F41" s="36">
        <v>0</v>
      </c>
      <c r="G41" s="37">
        <v>0</v>
      </c>
      <c r="H41" s="37">
        <v>0</v>
      </c>
      <c r="I41" s="37">
        <v>0</v>
      </c>
      <c r="J41" s="38">
        <v>0</v>
      </c>
      <c r="K41" s="22"/>
      <c r="L41" s="22"/>
      <c r="M41" s="22"/>
      <c r="N41" s="22"/>
      <c r="O41" s="22"/>
      <c r="P41" s="22"/>
    </row>
    <row r="42" spans="1:16" ht="39" customHeight="1" x14ac:dyDescent="0.15">
      <c r="A42" s="22"/>
      <c r="B42" s="39"/>
      <c r="C42" s="1142" t="s">
        <v>544</v>
      </c>
      <c r="D42" s="1143"/>
      <c r="E42" s="1144"/>
      <c r="F42" s="36" t="s">
        <v>489</v>
      </c>
      <c r="G42" s="37" t="s">
        <v>489</v>
      </c>
      <c r="H42" s="37" t="s">
        <v>489</v>
      </c>
      <c r="I42" s="37" t="s">
        <v>489</v>
      </c>
      <c r="J42" s="38" t="s">
        <v>489</v>
      </c>
      <c r="K42" s="22"/>
      <c r="L42" s="22"/>
      <c r="M42" s="22"/>
      <c r="N42" s="22"/>
      <c r="O42" s="22"/>
      <c r="P42" s="22"/>
    </row>
    <row r="43" spans="1:16" ht="39" customHeight="1" thickBot="1" x14ac:dyDescent="0.2">
      <c r="A43" s="22"/>
      <c r="B43" s="40"/>
      <c r="C43" s="1145" t="s">
        <v>545</v>
      </c>
      <c r="D43" s="1146"/>
      <c r="E43" s="1147"/>
      <c r="F43" s="41">
        <v>0.47</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2Xa1U7OkFuSea6/kmSMratoPHnjhMfe3a5O3sgzTFJq22Y753VNs30hF9BzgV04xm+3c9COnoHJhu5SL/YVcbw==" saltValue="PhYLRR2NjfpnBhzw+dxF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9"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3" t="s">
        <v>9</v>
      </c>
      <c r="C45" s="1174"/>
      <c r="D45" s="58"/>
      <c r="E45" s="1179" t="s">
        <v>10</v>
      </c>
      <c r="F45" s="1179"/>
      <c r="G45" s="1179"/>
      <c r="H45" s="1179"/>
      <c r="I45" s="1179"/>
      <c r="J45" s="1180"/>
      <c r="K45" s="59">
        <v>1448</v>
      </c>
      <c r="L45" s="60">
        <v>1544</v>
      </c>
      <c r="M45" s="60">
        <v>1630</v>
      </c>
      <c r="N45" s="60">
        <v>1720</v>
      </c>
      <c r="O45" s="61">
        <v>1767</v>
      </c>
      <c r="P45" s="48"/>
      <c r="Q45" s="48"/>
      <c r="R45" s="48"/>
      <c r="S45" s="48"/>
      <c r="T45" s="48"/>
      <c r="U45" s="48"/>
    </row>
    <row r="46" spans="1:21" ht="30.75" customHeight="1" x14ac:dyDescent="0.15">
      <c r="A46" s="48"/>
      <c r="B46" s="1175"/>
      <c r="C46" s="1176"/>
      <c r="D46" s="62"/>
      <c r="E46" s="1152" t="s">
        <v>11</v>
      </c>
      <c r="F46" s="1152"/>
      <c r="G46" s="1152"/>
      <c r="H46" s="1152"/>
      <c r="I46" s="1152"/>
      <c r="J46" s="1153"/>
      <c r="K46" s="63" t="s">
        <v>489</v>
      </c>
      <c r="L46" s="64" t="s">
        <v>489</v>
      </c>
      <c r="M46" s="64" t="s">
        <v>489</v>
      </c>
      <c r="N46" s="64" t="s">
        <v>489</v>
      </c>
      <c r="O46" s="65" t="s">
        <v>489</v>
      </c>
      <c r="P46" s="48"/>
      <c r="Q46" s="48"/>
      <c r="R46" s="48"/>
      <c r="S46" s="48"/>
      <c r="T46" s="48"/>
      <c r="U46" s="48"/>
    </row>
    <row r="47" spans="1:21" ht="30.75" customHeight="1" x14ac:dyDescent="0.15">
      <c r="A47" s="48"/>
      <c r="B47" s="1175"/>
      <c r="C47" s="1176"/>
      <c r="D47" s="62"/>
      <c r="E47" s="1152" t="s">
        <v>12</v>
      </c>
      <c r="F47" s="1152"/>
      <c r="G47" s="1152"/>
      <c r="H47" s="1152"/>
      <c r="I47" s="1152"/>
      <c r="J47" s="1153"/>
      <c r="K47" s="63" t="s">
        <v>489</v>
      </c>
      <c r="L47" s="64" t="s">
        <v>489</v>
      </c>
      <c r="M47" s="64" t="s">
        <v>489</v>
      </c>
      <c r="N47" s="64" t="s">
        <v>489</v>
      </c>
      <c r="O47" s="65" t="s">
        <v>489</v>
      </c>
      <c r="P47" s="48"/>
      <c r="Q47" s="48"/>
      <c r="R47" s="48"/>
      <c r="S47" s="48"/>
      <c r="T47" s="48"/>
      <c r="U47" s="48"/>
    </row>
    <row r="48" spans="1:21" ht="30.75" customHeight="1" x14ac:dyDescent="0.15">
      <c r="A48" s="48"/>
      <c r="B48" s="1175"/>
      <c r="C48" s="1176"/>
      <c r="D48" s="62"/>
      <c r="E48" s="1152" t="s">
        <v>13</v>
      </c>
      <c r="F48" s="1152"/>
      <c r="G48" s="1152"/>
      <c r="H48" s="1152"/>
      <c r="I48" s="1152"/>
      <c r="J48" s="1153"/>
      <c r="K48" s="63">
        <v>711</v>
      </c>
      <c r="L48" s="64">
        <v>669</v>
      </c>
      <c r="M48" s="64">
        <v>686</v>
      </c>
      <c r="N48" s="64">
        <v>671</v>
      </c>
      <c r="O48" s="65">
        <v>628</v>
      </c>
      <c r="P48" s="48"/>
      <c r="Q48" s="48"/>
      <c r="R48" s="48"/>
      <c r="S48" s="48"/>
      <c r="T48" s="48"/>
      <c r="U48" s="48"/>
    </row>
    <row r="49" spans="1:21" ht="30.75" customHeight="1" x14ac:dyDescent="0.15">
      <c r="A49" s="48"/>
      <c r="B49" s="1175"/>
      <c r="C49" s="1176"/>
      <c r="D49" s="62"/>
      <c r="E49" s="1152" t="s">
        <v>14</v>
      </c>
      <c r="F49" s="1152"/>
      <c r="G49" s="1152"/>
      <c r="H49" s="1152"/>
      <c r="I49" s="1152"/>
      <c r="J49" s="1153"/>
      <c r="K49" s="63">
        <v>40</v>
      </c>
      <c r="L49" s="64">
        <v>32</v>
      </c>
      <c r="M49" s="64">
        <v>33</v>
      </c>
      <c r="N49" s="64">
        <v>33</v>
      </c>
      <c r="O49" s="65">
        <v>33</v>
      </c>
      <c r="P49" s="48"/>
      <c r="Q49" s="48"/>
      <c r="R49" s="48"/>
      <c r="S49" s="48"/>
      <c r="T49" s="48"/>
      <c r="U49" s="48"/>
    </row>
    <row r="50" spans="1:21" ht="30.75" customHeight="1" x14ac:dyDescent="0.15">
      <c r="A50" s="48"/>
      <c r="B50" s="1175"/>
      <c r="C50" s="1176"/>
      <c r="D50" s="62"/>
      <c r="E50" s="1152" t="s">
        <v>15</v>
      </c>
      <c r="F50" s="1152"/>
      <c r="G50" s="1152"/>
      <c r="H50" s="1152"/>
      <c r="I50" s="1152"/>
      <c r="J50" s="1153"/>
      <c r="K50" s="63">
        <v>0</v>
      </c>
      <c r="L50" s="64">
        <v>0</v>
      </c>
      <c r="M50" s="64">
        <v>0</v>
      </c>
      <c r="N50" s="64">
        <v>0</v>
      </c>
      <c r="O50" s="65">
        <v>0</v>
      </c>
      <c r="P50" s="48"/>
      <c r="Q50" s="48"/>
      <c r="R50" s="48"/>
      <c r="S50" s="48"/>
      <c r="T50" s="48"/>
      <c r="U50" s="48"/>
    </row>
    <row r="51" spans="1:21" ht="30.75" customHeight="1" x14ac:dyDescent="0.15">
      <c r="A51" s="48"/>
      <c r="B51" s="1177"/>
      <c r="C51" s="1178"/>
      <c r="D51" s="66"/>
      <c r="E51" s="1152" t="s">
        <v>16</v>
      </c>
      <c r="F51" s="1152"/>
      <c r="G51" s="1152"/>
      <c r="H51" s="1152"/>
      <c r="I51" s="1152"/>
      <c r="J51" s="1153"/>
      <c r="K51" s="63" t="s">
        <v>489</v>
      </c>
      <c r="L51" s="64" t="s">
        <v>489</v>
      </c>
      <c r="M51" s="64" t="s">
        <v>489</v>
      </c>
      <c r="N51" s="64">
        <v>0</v>
      </c>
      <c r="O51" s="65">
        <v>1</v>
      </c>
      <c r="P51" s="48"/>
      <c r="Q51" s="48"/>
      <c r="R51" s="48"/>
      <c r="S51" s="48"/>
      <c r="T51" s="48"/>
      <c r="U51" s="48"/>
    </row>
    <row r="52" spans="1:21" ht="30.75" customHeight="1" x14ac:dyDescent="0.15">
      <c r="A52" s="48"/>
      <c r="B52" s="1150" t="s">
        <v>17</v>
      </c>
      <c r="C52" s="1151"/>
      <c r="D52" s="66"/>
      <c r="E52" s="1152" t="s">
        <v>18</v>
      </c>
      <c r="F52" s="1152"/>
      <c r="G52" s="1152"/>
      <c r="H52" s="1152"/>
      <c r="I52" s="1152"/>
      <c r="J52" s="1153"/>
      <c r="K52" s="63">
        <v>1587</v>
      </c>
      <c r="L52" s="64">
        <v>1607</v>
      </c>
      <c r="M52" s="64">
        <v>1621</v>
      </c>
      <c r="N52" s="64">
        <v>1628</v>
      </c>
      <c r="O52" s="65">
        <v>1623</v>
      </c>
      <c r="P52" s="48"/>
      <c r="Q52" s="48"/>
      <c r="R52" s="48"/>
      <c r="S52" s="48"/>
      <c r="T52" s="48"/>
      <c r="U52" s="48"/>
    </row>
    <row r="53" spans="1:21" ht="30.75" customHeight="1" thickBot="1" x14ac:dyDescent="0.2">
      <c r="A53" s="48"/>
      <c r="B53" s="1154" t="s">
        <v>19</v>
      </c>
      <c r="C53" s="1155"/>
      <c r="D53" s="67"/>
      <c r="E53" s="1156" t="s">
        <v>20</v>
      </c>
      <c r="F53" s="1156"/>
      <c r="G53" s="1156"/>
      <c r="H53" s="1156"/>
      <c r="I53" s="1156"/>
      <c r="J53" s="1157"/>
      <c r="K53" s="68">
        <v>612</v>
      </c>
      <c r="L53" s="69">
        <v>638</v>
      </c>
      <c r="M53" s="69">
        <v>728</v>
      </c>
      <c r="N53" s="69">
        <v>796</v>
      </c>
      <c r="O53" s="70">
        <v>806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58" t="s">
        <v>24</v>
      </c>
      <c r="C58" s="1159"/>
      <c r="D58" s="1164" t="s">
        <v>25</v>
      </c>
      <c r="E58" s="1165"/>
      <c r="F58" s="1165"/>
      <c r="G58" s="1165"/>
      <c r="H58" s="1165"/>
      <c r="I58" s="1165"/>
      <c r="J58" s="1166"/>
      <c r="K58" s="83" t="s">
        <v>575</v>
      </c>
      <c r="L58" s="84" t="s">
        <v>575</v>
      </c>
      <c r="M58" s="84" t="s">
        <v>575</v>
      </c>
      <c r="N58" s="84" t="s">
        <v>575</v>
      </c>
      <c r="O58" s="85" t="s">
        <v>575</v>
      </c>
    </row>
    <row r="59" spans="1:21" ht="31.5" customHeight="1" x14ac:dyDescent="0.15">
      <c r="B59" s="1160"/>
      <c r="C59" s="1161"/>
      <c r="D59" s="1167" t="s">
        <v>26</v>
      </c>
      <c r="E59" s="1168"/>
      <c r="F59" s="1168"/>
      <c r="G59" s="1168"/>
      <c r="H59" s="1168"/>
      <c r="I59" s="1168"/>
      <c r="J59" s="1169"/>
      <c r="K59" s="1211" t="s">
        <v>489</v>
      </c>
      <c r="L59" s="86" t="s">
        <v>575</v>
      </c>
      <c r="M59" s="86" t="s">
        <v>575</v>
      </c>
      <c r="N59" s="86" t="s">
        <v>575</v>
      </c>
      <c r="O59" s="87" t="s">
        <v>575</v>
      </c>
    </row>
    <row r="60" spans="1:21" ht="31.5" customHeight="1" thickBot="1" x14ac:dyDescent="0.2">
      <c r="B60" s="1162"/>
      <c r="C60" s="1163"/>
      <c r="D60" s="1170" t="s">
        <v>27</v>
      </c>
      <c r="E60" s="1171"/>
      <c r="F60" s="1171"/>
      <c r="G60" s="1171"/>
      <c r="H60" s="1171"/>
      <c r="I60" s="1171"/>
      <c r="J60" s="1172"/>
      <c r="K60" s="88" t="s">
        <v>575</v>
      </c>
      <c r="L60" s="89" t="s">
        <v>575</v>
      </c>
      <c r="M60" s="89" t="s">
        <v>575</v>
      </c>
      <c r="N60" s="89" t="s">
        <v>575</v>
      </c>
      <c r="O60" s="90" t="s">
        <v>575</v>
      </c>
    </row>
    <row r="61" spans="1:21" ht="24" customHeight="1" x14ac:dyDescent="0.15">
      <c r="B61" s="91"/>
      <c r="C61" s="91"/>
      <c r="D61" s="92" t="s">
        <v>28</v>
      </c>
      <c r="E61" s="93"/>
      <c r="F61" s="93"/>
      <c r="G61" s="93"/>
      <c r="H61" s="93"/>
      <c r="I61" s="93"/>
      <c r="J61" s="93"/>
      <c r="K61" s="93"/>
      <c r="L61" s="93"/>
      <c r="M61" s="93"/>
      <c r="N61" s="93"/>
      <c r="O61" s="93"/>
    </row>
    <row r="62" spans="1:21" ht="24" customHeight="1" x14ac:dyDescent="0.15">
      <c r="B62" s="94"/>
      <c r="C62" s="94"/>
      <c r="D62" s="92" t="s">
        <v>29</v>
      </c>
      <c r="E62" s="93"/>
      <c r="F62" s="93"/>
      <c r="G62" s="93"/>
      <c r="H62" s="93"/>
      <c r="I62" s="93"/>
      <c r="J62" s="93"/>
      <c r="K62" s="93"/>
      <c r="L62" s="93"/>
      <c r="M62" s="93"/>
      <c r="N62" s="93"/>
      <c r="O62" s="93"/>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T5FCCqSvmVjeMS5PIeyU5K6lZZGaV+LMVsC4Dj8/X/E2uS9zwueD+gkAWt5CWDqgJyrM7Z3knPEOPvdKiESiaw==" saltValue="RA3cGliXDoBJrB1aLqhV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5" customWidth="1"/>
    <col min="2" max="3" width="12.625" style="95" customWidth="1"/>
    <col min="4" max="4" width="11.625" style="95" customWidth="1"/>
    <col min="5" max="8" width="10.375" style="95" customWidth="1"/>
    <col min="9" max="13" width="16.375" style="95" customWidth="1"/>
    <col min="14" max="19" width="12.625" style="95" customWidth="1"/>
    <col min="20" max="16384" width="0" style="9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6" t="s">
        <v>7</v>
      </c>
    </row>
    <row r="40" spans="2:13" ht="27.75" customHeight="1" thickBot="1" x14ac:dyDescent="0.2">
      <c r="B40" s="97" t="s">
        <v>8</v>
      </c>
      <c r="C40" s="98"/>
      <c r="D40" s="98"/>
      <c r="E40" s="99"/>
      <c r="F40" s="99"/>
      <c r="G40" s="99"/>
      <c r="H40" s="100" t="s">
        <v>2</v>
      </c>
      <c r="I40" s="101" t="s">
        <v>527</v>
      </c>
      <c r="J40" s="102" t="s">
        <v>528</v>
      </c>
      <c r="K40" s="102" t="s">
        <v>529</v>
      </c>
      <c r="L40" s="102" t="s">
        <v>530</v>
      </c>
      <c r="M40" s="103" t="s">
        <v>531</v>
      </c>
    </row>
    <row r="41" spans="2:13" ht="27.75" customHeight="1" x14ac:dyDescent="0.15">
      <c r="B41" s="1193" t="s">
        <v>30</v>
      </c>
      <c r="C41" s="1194"/>
      <c r="D41" s="104"/>
      <c r="E41" s="1195" t="s">
        <v>31</v>
      </c>
      <c r="F41" s="1195"/>
      <c r="G41" s="1195"/>
      <c r="H41" s="1196"/>
      <c r="I41" s="352">
        <v>16747</v>
      </c>
      <c r="J41" s="353">
        <v>17197</v>
      </c>
      <c r="K41" s="353">
        <v>18069</v>
      </c>
      <c r="L41" s="353">
        <v>20020</v>
      </c>
      <c r="M41" s="354">
        <v>23469</v>
      </c>
    </row>
    <row r="42" spans="2:13" ht="27.75" customHeight="1" x14ac:dyDescent="0.15">
      <c r="B42" s="1183"/>
      <c r="C42" s="1184"/>
      <c r="D42" s="105"/>
      <c r="E42" s="1187" t="s">
        <v>32</v>
      </c>
      <c r="F42" s="1187"/>
      <c r="G42" s="1187"/>
      <c r="H42" s="1188"/>
      <c r="I42" s="355" t="s">
        <v>489</v>
      </c>
      <c r="J42" s="356" t="s">
        <v>489</v>
      </c>
      <c r="K42" s="356" t="s">
        <v>489</v>
      </c>
      <c r="L42" s="356" t="s">
        <v>489</v>
      </c>
      <c r="M42" s="357" t="s">
        <v>489</v>
      </c>
    </row>
    <row r="43" spans="2:13" ht="27.75" customHeight="1" x14ac:dyDescent="0.15">
      <c r="B43" s="1183"/>
      <c r="C43" s="1184"/>
      <c r="D43" s="105"/>
      <c r="E43" s="1187" t="s">
        <v>33</v>
      </c>
      <c r="F43" s="1187"/>
      <c r="G43" s="1187"/>
      <c r="H43" s="1188"/>
      <c r="I43" s="355">
        <v>8896</v>
      </c>
      <c r="J43" s="356">
        <v>8137</v>
      </c>
      <c r="K43" s="356">
        <v>7401</v>
      </c>
      <c r="L43" s="356">
        <v>6771</v>
      </c>
      <c r="M43" s="357">
        <v>6149</v>
      </c>
    </row>
    <row r="44" spans="2:13" ht="27.75" customHeight="1" x14ac:dyDescent="0.15">
      <c r="B44" s="1183"/>
      <c r="C44" s="1184"/>
      <c r="D44" s="105"/>
      <c r="E44" s="1187" t="s">
        <v>34</v>
      </c>
      <c r="F44" s="1187"/>
      <c r="G44" s="1187"/>
      <c r="H44" s="1188"/>
      <c r="I44" s="355">
        <v>350</v>
      </c>
      <c r="J44" s="356">
        <v>407</v>
      </c>
      <c r="K44" s="356">
        <v>483</v>
      </c>
      <c r="L44" s="356">
        <v>446</v>
      </c>
      <c r="M44" s="357">
        <v>412</v>
      </c>
    </row>
    <row r="45" spans="2:13" ht="27.75" customHeight="1" x14ac:dyDescent="0.15">
      <c r="B45" s="1183"/>
      <c r="C45" s="1184"/>
      <c r="D45" s="105"/>
      <c r="E45" s="1187" t="s">
        <v>35</v>
      </c>
      <c r="F45" s="1187"/>
      <c r="G45" s="1187"/>
      <c r="H45" s="1188"/>
      <c r="I45" s="355">
        <v>1915</v>
      </c>
      <c r="J45" s="356">
        <v>1870</v>
      </c>
      <c r="K45" s="356">
        <v>1858</v>
      </c>
      <c r="L45" s="356">
        <v>1957</v>
      </c>
      <c r="M45" s="357">
        <v>1873</v>
      </c>
    </row>
    <row r="46" spans="2:13" ht="27.75" customHeight="1" x14ac:dyDescent="0.15">
      <c r="B46" s="1183"/>
      <c r="C46" s="1184"/>
      <c r="D46" s="106"/>
      <c r="E46" s="1187" t="s">
        <v>36</v>
      </c>
      <c r="F46" s="1187"/>
      <c r="G46" s="1187"/>
      <c r="H46" s="1188"/>
      <c r="I46" s="355" t="s">
        <v>489</v>
      </c>
      <c r="J46" s="356" t="s">
        <v>489</v>
      </c>
      <c r="K46" s="356" t="s">
        <v>489</v>
      </c>
      <c r="L46" s="356" t="s">
        <v>489</v>
      </c>
      <c r="M46" s="357" t="s">
        <v>489</v>
      </c>
    </row>
    <row r="47" spans="2:13" ht="27.75" customHeight="1" x14ac:dyDescent="0.15">
      <c r="B47" s="1183"/>
      <c r="C47" s="1184"/>
      <c r="D47" s="107"/>
      <c r="E47" s="1197" t="s">
        <v>37</v>
      </c>
      <c r="F47" s="1198"/>
      <c r="G47" s="1198"/>
      <c r="H47" s="1199"/>
      <c r="I47" s="355" t="s">
        <v>489</v>
      </c>
      <c r="J47" s="356" t="s">
        <v>489</v>
      </c>
      <c r="K47" s="356" t="s">
        <v>489</v>
      </c>
      <c r="L47" s="356" t="s">
        <v>489</v>
      </c>
      <c r="M47" s="357" t="s">
        <v>489</v>
      </c>
    </row>
    <row r="48" spans="2:13" ht="27.75" customHeight="1" x14ac:dyDescent="0.15">
      <c r="B48" s="1183"/>
      <c r="C48" s="1184"/>
      <c r="D48" s="105"/>
      <c r="E48" s="1187" t="s">
        <v>38</v>
      </c>
      <c r="F48" s="1187"/>
      <c r="G48" s="1187"/>
      <c r="H48" s="1188"/>
      <c r="I48" s="355" t="s">
        <v>489</v>
      </c>
      <c r="J48" s="356" t="s">
        <v>489</v>
      </c>
      <c r="K48" s="356" t="s">
        <v>489</v>
      </c>
      <c r="L48" s="356" t="s">
        <v>489</v>
      </c>
      <c r="M48" s="357" t="s">
        <v>489</v>
      </c>
    </row>
    <row r="49" spans="2:13" ht="27.75" customHeight="1" x14ac:dyDescent="0.15">
      <c r="B49" s="1185"/>
      <c r="C49" s="1186"/>
      <c r="D49" s="105"/>
      <c r="E49" s="1187" t="s">
        <v>39</v>
      </c>
      <c r="F49" s="1187"/>
      <c r="G49" s="1187"/>
      <c r="H49" s="1188"/>
      <c r="I49" s="355" t="s">
        <v>489</v>
      </c>
      <c r="J49" s="356" t="s">
        <v>489</v>
      </c>
      <c r="K49" s="356" t="s">
        <v>489</v>
      </c>
      <c r="L49" s="356" t="s">
        <v>489</v>
      </c>
      <c r="M49" s="357" t="s">
        <v>489</v>
      </c>
    </row>
    <row r="50" spans="2:13" ht="27.75" customHeight="1" x14ac:dyDescent="0.15">
      <c r="B50" s="1181" t="s">
        <v>40</v>
      </c>
      <c r="C50" s="1182"/>
      <c r="D50" s="108"/>
      <c r="E50" s="1187" t="s">
        <v>41</v>
      </c>
      <c r="F50" s="1187"/>
      <c r="G50" s="1187"/>
      <c r="H50" s="1188"/>
      <c r="I50" s="355">
        <v>7500</v>
      </c>
      <c r="J50" s="356">
        <v>7196</v>
      </c>
      <c r="K50" s="356">
        <v>7930</v>
      </c>
      <c r="L50" s="356">
        <v>7407</v>
      </c>
      <c r="M50" s="357">
        <v>7018</v>
      </c>
    </row>
    <row r="51" spans="2:13" ht="27.75" customHeight="1" x14ac:dyDescent="0.15">
      <c r="B51" s="1183"/>
      <c r="C51" s="1184"/>
      <c r="D51" s="105"/>
      <c r="E51" s="1187" t="s">
        <v>42</v>
      </c>
      <c r="F51" s="1187"/>
      <c r="G51" s="1187"/>
      <c r="H51" s="1188"/>
      <c r="I51" s="355">
        <v>36</v>
      </c>
      <c r="J51" s="356">
        <v>32</v>
      </c>
      <c r="K51" s="356">
        <v>27</v>
      </c>
      <c r="L51" s="356">
        <v>22</v>
      </c>
      <c r="M51" s="357">
        <v>17</v>
      </c>
    </row>
    <row r="52" spans="2:13" ht="27.75" customHeight="1" x14ac:dyDescent="0.15">
      <c r="B52" s="1185"/>
      <c r="C52" s="1186"/>
      <c r="D52" s="105"/>
      <c r="E52" s="1187" t="s">
        <v>43</v>
      </c>
      <c r="F52" s="1187"/>
      <c r="G52" s="1187"/>
      <c r="H52" s="1188"/>
      <c r="I52" s="355">
        <v>17443</v>
      </c>
      <c r="J52" s="356">
        <v>17165</v>
      </c>
      <c r="K52" s="356">
        <v>17483</v>
      </c>
      <c r="L52" s="356">
        <v>18375</v>
      </c>
      <c r="M52" s="357">
        <v>19991</v>
      </c>
    </row>
    <row r="53" spans="2:13" ht="27.75" customHeight="1" thickBot="1" x14ac:dyDescent="0.2">
      <c r="B53" s="1189" t="s">
        <v>19</v>
      </c>
      <c r="C53" s="1190"/>
      <c r="D53" s="109"/>
      <c r="E53" s="1191" t="s">
        <v>44</v>
      </c>
      <c r="F53" s="1191"/>
      <c r="G53" s="1191"/>
      <c r="H53" s="1192"/>
      <c r="I53" s="358">
        <v>2928</v>
      </c>
      <c r="J53" s="359">
        <v>3219</v>
      </c>
      <c r="K53" s="359">
        <v>2371</v>
      </c>
      <c r="L53" s="359">
        <v>3390</v>
      </c>
      <c r="M53" s="360">
        <v>4876</v>
      </c>
    </row>
    <row r="54" spans="2:13" ht="27.75" customHeight="1" x14ac:dyDescent="0.15">
      <c r="B54" s="110"/>
      <c r="C54" s="111"/>
      <c r="D54" s="111"/>
      <c r="E54" s="112"/>
      <c r="F54" s="112"/>
      <c r="G54" s="112"/>
      <c r="H54" s="112"/>
      <c r="I54" s="113"/>
      <c r="J54" s="113"/>
      <c r="K54" s="113"/>
      <c r="L54" s="113"/>
      <c r="M54" s="113"/>
    </row>
    <row r="55" spans="2:13" x14ac:dyDescent="0.15"/>
  </sheetData>
  <sheetProtection algorithmName="SHA-512" hashValue="j8l8pdmUBdyW6Pe06MH2EtKStxDMm/qAhR48TYUIobOMKihHqypbLFhz3cYvjAaj4lg3EMW3QDXmzwv/UxDSkg==" saltValue="Nq0lHIr/t3q2WRtxyg+9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4" zoomScale="70" zoomScaleNormal="70" zoomScaleSheetLayoutView="100" workbookViewId="0">
      <selection activeCell="H62" sqref="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4" t="s">
        <v>45</v>
      </c>
    </row>
    <row r="54" spans="2:8" ht="29.25" customHeight="1" thickBot="1" x14ac:dyDescent="0.25">
      <c r="B54" s="115" t="s">
        <v>1</v>
      </c>
      <c r="C54" s="116"/>
      <c r="D54" s="116"/>
      <c r="E54" s="117" t="s">
        <v>2</v>
      </c>
      <c r="F54" s="118" t="s">
        <v>529</v>
      </c>
      <c r="G54" s="118" t="s">
        <v>530</v>
      </c>
      <c r="H54" s="119" t="s">
        <v>531</v>
      </c>
    </row>
    <row r="55" spans="2:8" ht="52.5" customHeight="1" x14ac:dyDescent="0.15">
      <c r="B55" s="120"/>
      <c r="C55" s="1205" t="s">
        <v>46</v>
      </c>
      <c r="D55" s="1205"/>
      <c r="E55" s="1206"/>
      <c r="F55" s="121">
        <v>4138</v>
      </c>
      <c r="G55" s="121">
        <v>4052</v>
      </c>
      <c r="H55" s="122">
        <v>3907</v>
      </c>
    </row>
    <row r="56" spans="2:8" ht="52.5" customHeight="1" x14ac:dyDescent="0.15">
      <c r="B56" s="123"/>
      <c r="C56" s="1207" t="s">
        <v>47</v>
      </c>
      <c r="D56" s="1207"/>
      <c r="E56" s="1208"/>
      <c r="F56" s="124">
        <v>718</v>
      </c>
      <c r="G56" s="124">
        <v>768</v>
      </c>
      <c r="H56" s="125">
        <v>877</v>
      </c>
    </row>
    <row r="57" spans="2:8" ht="53.25" customHeight="1" x14ac:dyDescent="0.15">
      <c r="B57" s="123"/>
      <c r="C57" s="1209" t="s">
        <v>48</v>
      </c>
      <c r="D57" s="1209"/>
      <c r="E57" s="1210"/>
      <c r="F57" s="126">
        <v>2250</v>
      </c>
      <c r="G57" s="126">
        <v>1785</v>
      </c>
      <c r="H57" s="127">
        <v>1462</v>
      </c>
    </row>
    <row r="58" spans="2:8" ht="45.75" customHeight="1" x14ac:dyDescent="0.15">
      <c r="B58" s="128"/>
      <c r="C58" s="1200" t="s">
        <v>551</v>
      </c>
      <c r="D58" s="1201"/>
      <c r="E58" s="1202"/>
      <c r="F58" s="129">
        <v>1709</v>
      </c>
      <c r="G58" s="129">
        <v>1233</v>
      </c>
      <c r="H58" s="130">
        <v>929</v>
      </c>
    </row>
    <row r="59" spans="2:8" ht="45.75" customHeight="1" x14ac:dyDescent="0.15">
      <c r="B59" s="128"/>
      <c r="C59" s="1200" t="s">
        <v>552</v>
      </c>
      <c r="D59" s="1201"/>
      <c r="E59" s="1202"/>
      <c r="F59" s="129">
        <v>213</v>
      </c>
      <c r="G59" s="129">
        <v>213</v>
      </c>
      <c r="H59" s="130">
        <v>212</v>
      </c>
    </row>
    <row r="60" spans="2:8" ht="45.75" customHeight="1" x14ac:dyDescent="0.15">
      <c r="B60" s="128"/>
      <c r="C60" s="1200" t="s">
        <v>553</v>
      </c>
      <c r="D60" s="1201"/>
      <c r="E60" s="1202"/>
      <c r="F60" s="129">
        <v>89</v>
      </c>
      <c r="G60" s="129">
        <v>90</v>
      </c>
      <c r="H60" s="130">
        <v>91</v>
      </c>
    </row>
    <row r="61" spans="2:8" ht="45.75" customHeight="1" x14ac:dyDescent="0.15">
      <c r="B61" s="128"/>
      <c r="C61" s="1200" t="s">
        <v>574</v>
      </c>
      <c r="D61" s="1201"/>
      <c r="E61" s="1202"/>
      <c r="F61" s="129">
        <v>75</v>
      </c>
      <c r="G61" s="129">
        <v>76</v>
      </c>
      <c r="H61" s="130">
        <v>77</v>
      </c>
    </row>
    <row r="62" spans="2:8" ht="45.75" customHeight="1" thickBot="1" x14ac:dyDescent="0.2">
      <c r="B62" s="131"/>
      <c r="C62" s="1200" t="s">
        <v>554</v>
      </c>
      <c r="D62" s="1201"/>
      <c r="E62" s="1202"/>
      <c r="F62" s="129">
        <v>81</v>
      </c>
      <c r="G62" s="129">
        <v>78</v>
      </c>
      <c r="H62" s="130">
        <v>74</v>
      </c>
    </row>
    <row r="63" spans="2:8" ht="52.5" customHeight="1" thickBot="1" x14ac:dyDescent="0.2">
      <c r="B63" s="132"/>
      <c r="C63" s="1203" t="s">
        <v>49</v>
      </c>
      <c r="D63" s="1203"/>
      <c r="E63" s="1204"/>
      <c r="F63" s="133">
        <v>7105</v>
      </c>
      <c r="G63" s="133">
        <v>6604</v>
      </c>
      <c r="H63" s="134">
        <v>6247</v>
      </c>
    </row>
    <row r="64" spans="2:8" x14ac:dyDescent="0.15"/>
  </sheetData>
  <sheetProtection algorithmName="SHA-512" hashValue="Lk965HEA41Nv5/shUQ4a50rSGJAiR/VZZfQpalues1I4yLJt7tLnqyN5w+Y2CAwKHHRZ/iu3rlrF+yddF55wYQ==" saltValue="0+et6y1SFd4mmyz78ppd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50</v>
      </c>
      <c r="E2" s="146"/>
      <c r="F2" s="147" t="s">
        <v>526</v>
      </c>
      <c r="G2" s="148"/>
      <c r="H2" s="149"/>
    </row>
    <row r="3" spans="1:8" x14ac:dyDescent="0.15">
      <c r="A3" s="145" t="s">
        <v>519</v>
      </c>
      <c r="B3" s="150"/>
      <c r="C3" s="151"/>
      <c r="D3" s="152">
        <v>69411</v>
      </c>
      <c r="E3" s="153"/>
      <c r="F3" s="154">
        <v>94081</v>
      </c>
      <c r="G3" s="155"/>
      <c r="H3" s="156"/>
    </row>
    <row r="4" spans="1:8" x14ac:dyDescent="0.15">
      <c r="A4" s="157"/>
      <c r="B4" s="158"/>
      <c r="C4" s="159"/>
      <c r="D4" s="160">
        <v>48725</v>
      </c>
      <c r="E4" s="161"/>
      <c r="F4" s="162">
        <v>48949</v>
      </c>
      <c r="G4" s="163"/>
      <c r="H4" s="164"/>
    </row>
    <row r="5" spans="1:8" x14ac:dyDescent="0.15">
      <c r="A5" s="145" t="s">
        <v>521</v>
      </c>
      <c r="B5" s="150"/>
      <c r="C5" s="151"/>
      <c r="D5" s="152">
        <v>88748</v>
      </c>
      <c r="E5" s="153"/>
      <c r="F5" s="154">
        <v>92632</v>
      </c>
      <c r="G5" s="155"/>
      <c r="H5" s="156"/>
    </row>
    <row r="6" spans="1:8" x14ac:dyDescent="0.15">
      <c r="A6" s="157"/>
      <c r="B6" s="158"/>
      <c r="C6" s="159"/>
      <c r="D6" s="160">
        <v>59009</v>
      </c>
      <c r="E6" s="161"/>
      <c r="F6" s="162">
        <v>47978</v>
      </c>
      <c r="G6" s="163"/>
      <c r="H6" s="164"/>
    </row>
    <row r="7" spans="1:8" x14ac:dyDescent="0.15">
      <c r="A7" s="145" t="s">
        <v>522</v>
      </c>
      <c r="B7" s="150"/>
      <c r="C7" s="151"/>
      <c r="D7" s="152">
        <v>97816</v>
      </c>
      <c r="E7" s="153"/>
      <c r="F7" s="154">
        <v>69604</v>
      </c>
      <c r="G7" s="155"/>
      <c r="H7" s="156"/>
    </row>
    <row r="8" spans="1:8" x14ac:dyDescent="0.15">
      <c r="A8" s="157"/>
      <c r="B8" s="158"/>
      <c r="C8" s="159"/>
      <c r="D8" s="160">
        <v>63312</v>
      </c>
      <c r="E8" s="161"/>
      <c r="F8" s="162">
        <v>36247</v>
      </c>
      <c r="G8" s="163"/>
      <c r="H8" s="164"/>
    </row>
    <row r="9" spans="1:8" x14ac:dyDescent="0.15">
      <c r="A9" s="145" t="s">
        <v>523</v>
      </c>
      <c r="B9" s="150"/>
      <c r="C9" s="151"/>
      <c r="D9" s="152">
        <v>163688</v>
      </c>
      <c r="E9" s="153"/>
      <c r="F9" s="154">
        <v>68410</v>
      </c>
      <c r="G9" s="155"/>
      <c r="H9" s="156"/>
    </row>
    <row r="10" spans="1:8" x14ac:dyDescent="0.15">
      <c r="A10" s="157"/>
      <c r="B10" s="158"/>
      <c r="C10" s="159"/>
      <c r="D10" s="160">
        <v>122132</v>
      </c>
      <c r="E10" s="161"/>
      <c r="F10" s="162">
        <v>35086</v>
      </c>
      <c r="G10" s="163"/>
      <c r="H10" s="164"/>
    </row>
    <row r="11" spans="1:8" x14ac:dyDescent="0.15">
      <c r="A11" s="145" t="s">
        <v>524</v>
      </c>
      <c r="B11" s="150"/>
      <c r="C11" s="151"/>
      <c r="D11" s="152">
        <v>216759</v>
      </c>
      <c r="E11" s="153"/>
      <c r="F11" s="154">
        <v>73019</v>
      </c>
      <c r="G11" s="155"/>
      <c r="H11" s="156"/>
    </row>
    <row r="12" spans="1:8" x14ac:dyDescent="0.15">
      <c r="A12" s="157"/>
      <c r="B12" s="158"/>
      <c r="C12" s="165"/>
      <c r="D12" s="160">
        <v>177121</v>
      </c>
      <c r="E12" s="161"/>
      <c r="F12" s="162">
        <v>39427</v>
      </c>
      <c r="G12" s="163"/>
      <c r="H12" s="164"/>
    </row>
    <row r="13" spans="1:8" x14ac:dyDescent="0.15">
      <c r="A13" s="145"/>
      <c r="B13" s="150"/>
      <c r="C13" s="166"/>
      <c r="D13" s="167">
        <v>127284</v>
      </c>
      <c r="E13" s="168"/>
      <c r="F13" s="169">
        <v>79549</v>
      </c>
      <c r="G13" s="170"/>
      <c r="H13" s="156"/>
    </row>
    <row r="14" spans="1:8" x14ac:dyDescent="0.15">
      <c r="A14" s="157"/>
      <c r="B14" s="158"/>
      <c r="C14" s="159"/>
      <c r="D14" s="160">
        <v>94060</v>
      </c>
      <c r="E14" s="161"/>
      <c r="F14" s="162">
        <v>41537</v>
      </c>
      <c r="G14" s="163"/>
      <c r="H14" s="164"/>
    </row>
    <row r="17" spans="1:11" x14ac:dyDescent="0.15">
      <c r="A17" s="141" t="s">
        <v>51</v>
      </c>
    </row>
    <row r="18" spans="1:11" x14ac:dyDescent="0.15">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15">
      <c r="A19" s="171" t="s">
        <v>52</v>
      </c>
      <c r="B19" s="171">
        <f>ROUND(VALUE(SUBSTITUTE(実質収支比率等に係る経年分析!F$48,"▲","-")),2)</f>
        <v>8.36</v>
      </c>
      <c r="C19" s="171">
        <f>ROUND(VALUE(SUBSTITUTE(実質収支比率等に係る経年分析!G$48,"▲","-")),2)</f>
        <v>6.91</v>
      </c>
      <c r="D19" s="171">
        <f>ROUND(VALUE(SUBSTITUTE(実質収支比率等に係る経年分析!H$48,"▲","-")),2)</f>
        <v>9.99</v>
      </c>
      <c r="E19" s="171">
        <f>ROUND(VALUE(SUBSTITUTE(実質収支比率等に係る経年分析!I$48,"▲","-")),2)</f>
        <v>7.9</v>
      </c>
      <c r="F19" s="171">
        <f>ROUND(VALUE(SUBSTITUTE(実質収支比率等に係る経年分析!J$48,"▲","-")),2)</f>
        <v>3.8</v>
      </c>
    </row>
    <row r="20" spans="1:11" x14ac:dyDescent="0.15">
      <c r="A20" s="171" t="s">
        <v>53</v>
      </c>
      <c r="B20" s="171">
        <f>ROUND(VALUE(SUBSTITUTE(実質収支比率等に係る経年分析!F$47,"▲","-")),2)</f>
        <v>34.479999999999997</v>
      </c>
      <c r="C20" s="171">
        <f>ROUND(VALUE(SUBSTITUTE(実質収支比率等に係る経年分析!G$47,"▲","-")),2)</f>
        <v>32.17</v>
      </c>
      <c r="D20" s="171">
        <f>ROUND(VALUE(SUBSTITUTE(実質収支比率等に係る経年分析!H$47,"▲","-")),2)</f>
        <v>35.909999999999997</v>
      </c>
      <c r="E20" s="171">
        <f>ROUND(VALUE(SUBSTITUTE(実質収支比率等に係る経年分析!I$47,"▲","-")),2)</f>
        <v>36.159999999999997</v>
      </c>
      <c r="F20" s="171">
        <f>ROUND(VALUE(SUBSTITUTE(実質収支比率等に係る経年分析!J$47,"▲","-")),2)</f>
        <v>34.4</v>
      </c>
    </row>
    <row r="21" spans="1:11" x14ac:dyDescent="0.15">
      <c r="A21" s="171" t="s">
        <v>54</v>
      </c>
      <c r="B21" s="171">
        <f>IF(ISNUMBER(VALUE(SUBSTITUTE(実質収支比率等に係る経年分析!F$49,"▲","-"))),ROUND(VALUE(SUBSTITUTE(実質収支比率等に係る経年分析!F$49,"▲","-")),2),NA())</f>
        <v>-1.83</v>
      </c>
      <c r="C21" s="171">
        <f>IF(ISNUMBER(VALUE(SUBSTITUTE(実質収支比率等に係る経年分析!G$49,"▲","-"))),ROUND(VALUE(SUBSTITUTE(実質収支比率等に係る経年分析!G$49,"▲","-")),2),NA())</f>
        <v>-1.82</v>
      </c>
      <c r="D21" s="171">
        <f>IF(ISNUMBER(VALUE(SUBSTITUTE(実質収支比率等に係る経年分析!H$49,"▲","-"))),ROUND(VALUE(SUBSTITUTE(実質収支比率等に係る経年分析!H$49,"▲","-")),2),NA())</f>
        <v>8.56</v>
      </c>
      <c r="E21" s="171">
        <f>IF(ISNUMBER(VALUE(SUBSTITUTE(実質収支比率等に係る経年分析!I$49,"▲","-"))),ROUND(VALUE(SUBSTITUTE(実質収支比率等に係る経年分析!I$49,"▲","-")),2),NA())</f>
        <v>-3.14</v>
      </c>
      <c r="F21" s="171">
        <f>IF(ISNUMBER(VALUE(SUBSTITUTE(実質収支比率等に係る経年分析!J$49,"▲","-"))),ROUND(VALUE(SUBSTITUTE(実質収支比率等に係る経年分析!J$49,"▲","-")),2),NA())</f>
        <v>-5.27</v>
      </c>
    </row>
    <row r="24" spans="1:11" x14ac:dyDescent="0.15">
      <c r="A24" s="141" t="s">
        <v>55</v>
      </c>
    </row>
    <row r="25" spans="1:11" x14ac:dyDescent="0.15">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15">
      <c r="A26" s="172"/>
      <c r="B26" s="172" t="s">
        <v>56</v>
      </c>
      <c r="C26" s="172" t="s">
        <v>57</v>
      </c>
      <c r="D26" s="172" t="s">
        <v>56</v>
      </c>
      <c r="E26" s="172" t="s">
        <v>57</v>
      </c>
      <c r="F26" s="172" t="s">
        <v>56</v>
      </c>
      <c r="G26" s="172" t="s">
        <v>57</v>
      </c>
      <c r="H26" s="172" t="s">
        <v>56</v>
      </c>
      <c r="I26" s="172" t="s">
        <v>57</v>
      </c>
      <c r="J26" s="172" t="s">
        <v>56</v>
      </c>
      <c r="K26" s="172" t="s">
        <v>57</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0.47</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企業用地造成事業特別会計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国民健康保険特別会計（施設勘定）</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1.07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0.48</v>
      </c>
    </row>
    <row r="33" spans="1:16" x14ac:dyDescent="0.15">
      <c r="A33" s="172" t="str">
        <f>IF(連結実質赤字比率に係る赤字・黒字の構成分析!C$37="",NA(),連結実質赤字比率に係る赤字・黒字の構成分析!C$37)</f>
        <v>農業集落排水事業特別会計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0.83</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1.1499999999999999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7.52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8.35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3.8</v>
      </c>
    </row>
    <row r="39" spans="1:16" x14ac:dyDescent="0.15">
      <c r="A39" s="141" t="s">
        <v>58</v>
      </c>
    </row>
    <row r="40" spans="1:16" x14ac:dyDescent="0.15">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15">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15">
      <c r="A42" s="173" t="s">
        <v>61</v>
      </c>
      <c r="B42" s="173"/>
      <c r="C42" s="173"/>
      <c r="D42" s="173">
        <f>'実質公債費比率（分子）の構造'!K$52</f>
        <v>1587</v>
      </c>
      <c r="E42" s="173"/>
      <c r="F42" s="173"/>
      <c r="G42" s="173">
        <f>'実質公債費比率（分子）の構造'!L$52</f>
        <v>1607</v>
      </c>
      <c r="H42" s="173"/>
      <c r="I42" s="173"/>
      <c r="J42" s="173">
        <f>'実質公債費比率（分子）の構造'!M$52</f>
        <v>1621</v>
      </c>
      <c r="K42" s="173"/>
      <c r="L42" s="173"/>
      <c r="M42" s="173">
        <f>'実質公債費比率（分子）の構造'!N$52</f>
        <v>1628</v>
      </c>
      <c r="N42" s="173"/>
      <c r="O42" s="173"/>
      <c r="P42" s="173">
        <f>'実質公債費比率（分子）の構造'!O$52</f>
        <v>1623</v>
      </c>
    </row>
    <row r="43" spans="1:16" x14ac:dyDescent="0.15">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f>'実質公債費比率（分子）の構造'!O$51</f>
        <v>1</v>
      </c>
      <c r="O43" s="173"/>
      <c r="P43" s="173"/>
    </row>
    <row r="44" spans="1:16" x14ac:dyDescent="0.15">
      <c r="A44" s="173" t="s">
        <v>62</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63</v>
      </c>
      <c r="B45" s="173">
        <f>'実質公債費比率（分子）の構造'!K$49</f>
        <v>40</v>
      </c>
      <c r="C45" s="173"/>
      <c r="D45" s="173"/>
      <c r="E45" s="173">
        <f>'実質公債費比率（分子）の構造'!L$49</f>
        <v>32</v>
      </c>
      <c r="F45" s="173"/>
      <c r="G45" s="173"/>
      <c r="H45" s="173">
        <f>'実質公債費比率（分子）の構造'!M$49</f>
        <v>33</v>
      </c>
      <c r="I45" s="173"/>
      <c r="J45" s="173"/>
      <c r="K45" s="173">
        <f>'実質公債費比率（分子）の構造'!N$49</f>
        <v>33</v>
      </c>
      <c r="L45" s="173"/>
      <c r="M45" s="173"/>
      <c r="N45" s="173">
        <f>'実質公債費比率（分子）の構造'!O$49</f>
        <v>33</v>
      </c>
      <c r="O45" s="173"/>
      <c r="P45" s="173"/>
    </row>
    <row r="46" spans="1:16" x14ac:dyDescent="0.15">
      <c r="A46" s="173" t="s">
        <v>64</v>
      </c>
      <c r="B46" s="173">
        <f>'実質公債費比率（分子）の構造'!K$48</f>
        <v>711</v>
      </c>
      <c r="C46" s="173"/>
      <c r="D46" s="173"/>
      <c r="E46" s="173">
        <f>'実質公債費比率（分子）の構造'!L$48</f>
        <v>669</v>
      </c>
      <c r="F46" s="173"/>
      <c r="G46" s="173"/>
      <c r="H46" s="173">
        <f>'実質公債費比率（分子）の構造'!M$48</f>
        <v>686</v>
      </c>
      <c r="I46" s="173"/>
      <c r="J46" s="173"/>
      <c r="K46" s="173">
        <f>'実質公債費比率（分子）の構造'!N$48</f>
        <v>671</v>
      </c>
      <c r="L46" s="173"/>
      <c r="M46" s="173"/>
      <c r="N46" s="173">
        <f>'実質公債費比率（分子）の構造'!O$48</f>
        <v>628</v>
      </c>
      <c r="O46" s="173"/>
      <c r="P46" s="173"/>
    </row>
    <row r="47" spans="1:16" x14ac:dyDescent="0.15">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66</v>
      </c>
      <c r="B49" s="173">
        <f>'実質公債費比率（分子）の構造'!K$45</f>
        <v>1448</v>
      </c>
      <c r="C49" s="173"/>
      <c r="D49" s="173"/>
      <c r="E49" s="173">
        <f>'実質公債費比率（分子）の構造'!L$45</f>
        <v>1544</v>
      </c>
      <c r="F49" s="173"/>
      <c r="G49" s="173"/>
      <c r="H49" s="173">
        <f>'実質公債費比率（分子）の構造'!M$45</f>
        <v>1630</v>
      </c>
      <c r="I49" s="173"/>
      <c r="J49" s="173"/>
      <c r="K49" s="173">
        <f>'実質公債費比率（分子）の構造'!N$45</f>
        <v>1720</v>
      </c>
      <c r="L49" s="173"/>
      <c r="M49" s="173"/>
      <c r="N49" s="173">
        <f>'実質公債費比率（分子）の構造'!O$45</f>
        <v>1767</v>
      </c>
      <c r="O49" s="173"/>
      <c r="P49" s="173"/>
    </row>
    <row r="50" spans="1:16" x14ac:dyDescent="0.15">
      <c r="A50" s="173" t="s">
        <v>67</v>
      </c>
      <c r="B50" s="173" t="e">
        <f>NA()</f>
        <v>#N/A</v>
      </c>
      <c r="C50" s="173">
        <f>IF(ISNUMBER('実質公債費比率（分子）の構造'!K$53),'実質公債費比率（分子）の構造'!K$53,NA())</f>
        <v>612</v>
      </c>
      <c r="D50" s="173" t="e">
        <f>NA()</f>
        <v>#N/A</v>
      </c>
      <c r="E50" s="173" t="e">
        <f>NA()</f>
        <v>#N/A</v>
      </c>
      <c r="F50" s="173">
        <f>IF(ISNUMBER('実質公債費比率（分子）の構造'!L$53),'実質公債費比率（分子）の構造'!L$53,NA())</f>
        <v>638</v>
      </c>
      <c r="G50" s="173" t="e">
        <f>NA()</f>
        <v>#N/A</v>
      </c>
      <c r="H50" s="173" t="e">
        <f>NA()</f>
        <v>#N/A</v>
      </c>
      <c r="I50" s="173">
        <f>IF(ISNUMBER('実質公債費比率（分子）の構造'!M$53),'実質公債費比率（分子）の構造'!M$53,NA())</f>
        <v>728</v>
      </c>
      <c r="J50" s="173" t="e">
        <f>NA()</f>
        <v>#N/A</v>
      </c>
      <c r="K50" s="173" t="e">
        <f>NA()</f>
        <v>#N/A</v>
      </c>
      <c r="L50" s="173">
        <f>IF(ISNUMBER('実質公債費比率（分子）の構造'!N$53),'実質公債費比率（分子）の構造'!N$53,NA())</f>
        <v>796</v>
      </c>
      <c r="M50" s="173" t="e">
        <f>NA()</f>
        <v>#N/A</v>
      </c>
      <c r="N50" s="173" t="e">
        <f>NA()</f>
        <v>#N/A</v>
      </c>
      <c r="O50" s="173">
        <f>IF(ISNUMBER('実質公債費比率（分子）の構造'!O$53),'実質公債費比率（分子）の構造'!O$53,NA())</f>
        <v>806</v>
      </c>
      <c r="P50" s="173" t="e">
        <f>NA()</f>
        <v>#N/A</v>
      </c>
    </row>
    <row r="53" spans="1:16" x14ac:dyDescent="0.15">
      <c r="A53" s="141" t="s">
        <v>68</v>
      </c>
    </row>
    <row r="54" spans="1:16" x14ac:dyDescent="0.15">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15">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15">
      <c r="A56" s="172" t="s">
        <v>43</v>
      </c>
      <c r="B56" s="172"/>
      <c r="C56" s="172"/>
      <c r="D56" s="172">
        <f>'将来負担比率（分子）の構造'!I$52</f>
        <v>17443</v>
      </c>
      <c r="E56" s="172"/>
      <c r="F56" s="172"/>
      <c r="G56" s="172">
        <f>'将来負担比率（分子）の構造'!J$52</f>
        <v>17165</v>
      </c>
      <c r="H56" s="172"/>
      <c r="I56" s="172"/>
      <c r="J56" s="172">
        <f>'将来負担比率（分子）の構造'!K$52</f>
        <v>17483</v>
      </c>
      <c r="K56" s="172"/>
      <c r="L56" s="172"/>
      <c r="M56" s="172">
        <f>'将来負担比率（分子）の構造'!L$52</f>
        <v>18375</v>
      </c>
      <c r="N56" s="172"/>
      <c r="O56" s="172"/>
      <c r="P56" s="172">
        <f>'将来負担比率（分子）の構造'!M$52</f>
        <v>19991</v>
      </c>
    </row>
    <row r="57" spans="1:16" x14ac:dyDescent="0.15">
      <c r="A57" s="172" t="s">
        <v>42</v>
      </c>
      <c r="B57" s="172"/>
      <c r="C57" s="172"/>
      <c r="D57" s="172">
        <f>'将来負担比率（分子）の構造'!I$51</f>
        <v>36</v>
      </c>
      <c r="E57" s="172"/>
      <c r="F57" s="172"/>
      <c r="G57" s="172">
        <f>'将来負担比率（分子）の構造'!J$51</f>
        <v>32</v>
      </c>
      <c r="H57" s="172"/>
      <c r="I57" s="172"/>
      <c r="J57" s="172">
        <f>'将来負担比率（分子）の構造'!K$51</f>
        <v>27</v>
      </c>
      <c r="K57" s="172"/>
      <c r="L57" s="172"/>
      <c r="M57" s="172">
        <f>'将来負担比率（分子）の構造'!L$51</f>
        <v>22</v>
      </c>
      <c r="N57" s="172"/>
      <c r="O57" s="172"/>
      <c r="P57" s="172">
        <f>'将来負担比率（分子）の構造'!M$51</f>
        <v>17</v>
      </c>
    </row>
    <row r="58" spans="1:16" x14ac:dyDescent="0.15">
      <c r="A58" s="172" t="s">
        <v>41</v>
      </c>
      <c r="B58" s="172"/>
      <c r="C58" s="172"/>
      <c r="D58" s="172">
        <f>'将来負担比率（分子）の構造'!I$50</f>
        <v>7500</v>
      </c>
      <c r="E58" s="172"/>
      <c r="F58" s="172"/>
      <c r="G58" s="172">
        <f>'将来負担比率（分子）の構造'!J$50</f>
        <v>7196</v>
      </c>
      <c r="H58" s="172"/>
      <c r="I58" s="172"/>
      <c r="J58" s="172">
        <f>'将来負担比率（分子）の構造'!K$50</f>
        <v>7930</v>
      </c>
      <c r="K58" s="172"/>
      <c r="L58" s="172"/>
      <c r="M58" s="172">
        <f>'将来負担比率（分子）の構造'!L$50</f>
        <v>7407</v>
      </c>
      <c r="N58" s="172"/>
      <c r="O58" s="172"/>
      <c r="P58" s="172">
        <f>'将来負担比率（分子）の構造'!M$50</f>
        <v>7018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1915</v>
      </c>
      <c r="C62" s="172"/>
      <c r="D62" s="172"/>
      <c r="E62" s="172">
        <f>'将来負担比率（分子）の構造'!J$45</f>
        <v>1870</v>
      </c>
      <c r="F62" s="172"/>
      <c r="G62" s="172"/>
      <c r="H62" s="172">
        <f>'将来負担比率（分子）の構造'!K$45</f>
        <v>1858</v>
      </c>
      <c r="I62" s="172"/>
      <c r="J62" s="172"/>
      <c r="K62" s="172">
        <f>'将来負担比率（分子）の構造'!L$45</f>
        <v>1957</v>
      </c>
      <c r="L62" s="172"/>
      <c r="M62" s="172"/>
      <c r="N62" s="172">
        <f>'将来負担比率（分子）の構造'!M$45</f>
        <v>1873</v>
      </c>
      <c r="O62" s="172"/>
      <c r="P62" s="172"/>
    </row>
    <row r="63" spans="1:16" x14ac:dyDescent="0.15">
      <c r="A63" s="172" t="s">
        <v>34</v>
      </c>
      <c r="B63" s="172">
        <f>'将来負担比率（分子）の構造'!I$44</f>
        <v>350</v>
      </c>
      <c r="C63" s="172"/>
      <c r="D63" s="172"/>
      <c r="E63" s="172">
        <f>'将来負担比率（分子）の構造'!J$44</f>
        <v>407</v>
      </c>
      <c r="F63" s="172"/>
      <c r="G63" s="172"/>
      <c r="H63" s="172">
        <f>'将来負担比率（分子）の構造'!K$44</f>
        <v>483</v>
      </c>
      <c r="I63" s="172"/>
      <c r="J63" s="172"/>
      <c r="K63" s="172">
        <f>'将来負担比率（分子）の構造'!L$44</f>
        <v>446</v>
      </c>
      <c r="L63" s="172"/>
      <c r="M63" s="172"/>
      <c r="N63" s="172">
        <f>'将来負担比率（分子）の構造'!M$44</f>
        <v>412</v>
      </c>
      <c r="O63" s="172"/>
      <c r="P63" s="172"/>
    </row>
    <row r="64" spans="1:16" x14ac:dyDescent="0.15">
      <c r="A64" s="172" t="s">
        <v>33</v>
      </c>
      <c r="B64" s="172">
        <f>'将来負担比率（分子）の構造'!I$43</f>
        <v>8896</v>
      </c>
      <c r="C64" s="172"/>
      <c r="D64" s="172"/>
      <c r="E64" s="172">
        <f>'将来負担比率（分子）の構造'!J$43</f>
        <v>8137</v>
      </c>
      <c r="F64" s="172"/>
      <c r="G64" s="172"/>
      <c r="H64" s="172">
        <f>'将来負担比率（分子）の構造'!K$43</f>
        <v>7401</v>
      </c>
      <c r="I64" s="172"/>
      <c r="J64" s="172"/>
      <c r="K64" s="172">
        <f>'将来負担比率（分子）の構造'!L$43</f>
        <v>6771</v>
      </c>
      <c r="L64" s="172"/>
      <c r="M64" s="172"/>
      <c r="N64" s="172">
        <f>'将来負担比率（分子）の構造'!M$43</f>
        <v>6149</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16747</v>
      </c>
      <c r="C66" s="172"/>
      <c r="D66" s="172"/>
      <c r="E66" s="172">
        <f>'将来負担比率（分子）の構造'!J$41</f>
        <v>17197</v>
      </c>
      <c r="F66" s="172"/>
      <c r="G66" s="172"/>
      <c r="H66" s="172">
        <f>'将来負担比率（分子）の構造'!K$41</f>
        <v>18069</v>
      </c>
      <c r="I66" s="172"/>
      <c r="J66" s="172"/>
      <c r="K66" s="172">
        <f>'将来負担比率（分子）の構造'!L$41</f>
        <v>20020</v>
      </c>
      <c r="L66" s="172"/>
      <c r="M66" s="172"/>
      <c r="N66" s="172">
        <f>'将来負担比率（分子）の構造'!M$41</f>
        <v>23469</v>
      </c>
      <c r="O66" s="172"/>
      <c r="P66" s="172"/>
    </row>
    <row r="67" spans="1:16" x14ac:dyDescent="0.15">
      <c r="A67" s="172" t="s">
        <v>71</v>
      </c>
      <c r="B67" s="172" t="e">
        <f>NA()</f>
        <v>#N/A</v>
      </c>
      <c r="C67" s="172">
        <f>IF(ISNUMBER('将来負担比率（分子）の構造'!I$53), IF('将来負担比率（分子）の構造'!I$53 &lt; 0, 0, '将来負担比率（分子）の構造'!I$53), NA())</f>
        <v>2928</v>
      </c>
      <c r="D67" s="172" t="e">
        <f>NA()</f>
        <v>#N/A</v>
      </c>
      <c r="E67" s="172" t="e">
        <f>NA()</f>
        <v>#N/A</v>
      </c>
      <c r="F67" s="172">
        <f>IF(ISNUMBER('将来負担比率（分子）の構造'!J$53), IF('将来負担比率（分子）の構造'!J$53 &lt; 0, 0, '将来負担比率（分子）の構造'!J$53), NA())</f>
        <v>3219</v>
      </c>
      <c r="G67" s="172" t="e">
        <f>NA()</f>
        <v>#N/A</v>
      </c>
      <c r="H67" s="172" t="e">
        <f>NA()</f>
        <v>#N/A</v>
      </c>
      <c r="I67" s="172">
        <f>IF(ISNUMBER('将来負担比率（分子）の構造'!K$53), IF('将来負担比率（分子）の構造'!K$53 &lt; 0, 0, '将来負担比率（分子）の構造'!K$53), NA())</f>
        <v>2371</v>
      </c>
      <c r="J67" s="172" t="e">
        <f>NA()</f>
        <v>#N/A</v>
      </c>
      <c r="K67" s="172" t="e">
        <f>NA()</f>
        <v>#N/A</v>
      </c>
      <c r="L67" s="172">
        <f>IF(ISNUMBER('将来負担比率（分子）の構造'!L$53), IF('将来負担比率（分子）の構造'!L$53 &lt; 0, 0, '将来負担比率（分子）の構造'!L$53), NA())</f>
        <v>3390</v>
      </c>
      <c r="M67" s="172" t="e">
        <f>NA()</f>
        <v>#N/A</v>
      </c>
      <c r="N67" s="172" t="e">
        <f>NA()</f>
        <v>#N/A</v>
      </c>
      <c r="O67" s="172">
        <f>IF(ISNUMBER('将来負担比率（分子）の構造'!M$53), IF('将来負担比率（分子）の構造'!M$53 &lt; 0, 0, '将来負担比率（分子）の構造'!M$53), NA())</f>
        <v>4876</v>
      </c>
      <c r="P67" s="172" t="e">
        <f>NA()</f>
        <v>#N/A</v>
      </c>
    </row>
    <row r="70" spans="1:16" x14ac:dyDescent="0.15">
      <c r="A70" s="174" t="s">
        <v>72</v>
      </c>
      <c r="B70" s="174"/>
      <c r="C70" s="174"/>
      <c r="D70" s="174"/>
      <c r="E70" s="174"/>
      <c r="F70" s="174"/>
    </row>
    <row r="71" spans="1:16" x14ac:dyDescent="0.15">
      <c r="A71" s="175"/>
      <c r="B71" s="175" t="str">
        <f>基金残高に係る経年分析!F54</f>
        <v>R03</v>
      </c>
      <c r="C71" s="175" t="str">
        <f>基金残高に係る経年分析!G54</f>
        <v>R04</v>
      </c>
      <c r="D71" s="175" t="str">
        <f>基金残高に係る経年分析!H54</f>
        <v>R05</v>
      </c>
    </row>
    <row r="72" spans="1:16" x14ac:dyDescent="0.15">
      <c r="A72" s="175" t="s">
        <v>73</v>
      </c>
      <c r="B72" s="176">
        <f>基金残高に係る経年分析!F55</f>
        <v>4138</v>
      </c>
      <c r="C72" s="176">
        <f>基金残高に係る経年分析!G55</f>
        <v>4052</v>
      </c>
      <c r="D72" s="176">
        <f>基金残高に係る経年分析!H55</f>
        <v>3907</v>
      </c>
    </row>
    <row r="73" spans="1:16" x14ac:dyDescent="0.15">
      <c r="A73" s="175" t="s">
        <v>74</v>
      </c>
      <c r="B73" s="176">
        <f>基金残高に係る経年分析!F56</f>
        <v>718</v>
      </c>
      <c r="C73" s="176">
        <f>基金残高に係る経年分析!G56</f>
        <v>768</v>
      </c>
      <c r="D73" s="176">
        <f>基金残高に係る経年分析!H56</f>
        <v>877</v>
      </c>
    </row>
    <row r="74" spans="1:16" x14ac:dyDescent="0.15">
      <c r="A74" s="175" t="s">
        <v>75</v>
      </c>
      <c r="B74" s="176">
        <f>基金残高に係る経年分析!F57</f>
        <v>2250</v>
      </c>
      <c r="C74" s="176">
        <f>基金残高に係る経年分析!G57</f>
        <v>1785</v>
      </c>
      <c r="D74" s="176">
        <f>基金残高に係る経年分析!H57</f>
        <v>1462</v>
      </c>
    </row>
  </sheetData>
  <sheetProtection algorithmName="SHA-512" hashValue="CxV0XTkquAF+xN1vtf8WUi3ztStqoyihS2AWQ45fW3NAtIbPGHnabDFL9Gel05R8EtRQ+I7EuqQdP7oF7tM8Fw==" saltValue="siwYcNeB1WEl6Rhvjf8Q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2025-03-17T00:07:10Z</cp:lastPrinted>
  <dcterms:created xsi:type="dcterms:W3CDTF">2025-02-19T02:45:02Z</dcterms:created>
  <dcterms:modified xsi:type="dcterms:W3CDTF">2025-03-17T00:07:16Z</dcterms:modified>
  <cp:category/>
</cp:coreProperties>
</file>