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0.1.204\d_財務情報課\D_財務情報課_文書分類\D12_財政\A8,5_一般財政事務\A8,5,1_財政事情、財政状況資料集\R6\【250311〆】R5財政状況資料集　作成依頼一式\"/>
    </mc:Choice>
  </mc:AlternateContent>
  <bookViews>
    <workbookView xWindow="0" yWindow="0" windowWidth="28800" windowHeight="14115" tabRatio="862"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U63" i="12"/>
  <c r="AP63" i="12"/>
  <c r="AF88" i="12"/>
  <c r="AF63" i="12"/>
  <c r="AP23" i="12"/>
  <c r="AA23" i="12"/>
  <c r="V23" i="12"/>
  <c r="Q23" i="12"/>
  <c r="AA32" i="12" l="1"/>
  <c r="AA31" i="12"/>
  <c r="AA30" i="12"/>
  <c r="AA28" i="12"/>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<sst xmlns="http://schemas.openxmlformats.org/spreadsheetml/2006/main" count="1158" uniqueCount="573">
  <si>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</si>
  <si>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</si>
  <si>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</si>
  <si>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</si>
  <si>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</si>
  <si>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</si>
  <si>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</si>
  <si>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</si>
  <si>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</si>
  <si>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</si>
  <si>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</si>
  <si>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</si>
  <si>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</si>
  <si>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</si>
  <si>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</si>
  <si>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</si>
  <si>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</si>
  <si>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</si>
  <si>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</si>
  <si>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</si>
  <si>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</si>
  <si>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</si>
  <si>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</si>
  <si>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</si>
  <si>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</si>
  <si>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</si>
  <si>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</si>
  <si>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</si>
  <si>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</si>
  <si>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</si>
  <si>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</si>
  <si>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</si>
  <si>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</si>
  <si>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</si>
  <si>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</si>
  <si>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</si>
  <si>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</si>
  <si>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</si>
  <si>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</si>
  <si>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</si>
  <si>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</si>
  <si>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</si>
  <si>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</si>
  <si>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</si>
  <si>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</si>
  <si>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</si>
  <si>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</si>
  <si>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</si>
  <si>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</si>
  <si>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</si>
  <si>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</si>
  <si>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</si>
  <si>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</si>
  <si>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</si>
  <si>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</si>
  <si>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</si>
  <si>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</si>
  <si>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</si>
  <si>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</si>
  <si>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</si>
  <si>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</si>
  <si>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</si>
  <si>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</si>
  <si>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</si>
  <si>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</si>
  <si>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</si>
  <si>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</si>
  <si>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</si>
  <si>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</si>
  <si>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</si>
  <si>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</si>
  <si>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</si>
  <si>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</si>
  <si>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</si>
  <si>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</si>
  <si>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</si>
  <si>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</si>
  <si>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</si>
  <si>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</si>
  <si>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</si>
  <si>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</si>
  <si>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</si>
  <si>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</si>
  <si>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</si>
  <si>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</si>
  <si>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</si>
  <si>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</si>
  <si>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</si>
  <si>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</si>
  <si>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</si>
  <si>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</si>
  <si>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</si>
  <si>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</si>
  <si>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</si>
  <si>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瑞穂市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</si>
  <si>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</si>
  <si>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</si>
  <si>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</si>
  <si>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</si>
  <si>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</si>
  <si>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</si>
  <si>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</si>
  <si>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</si>
  <si>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</si>
  <si>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</si>
  <si>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</si>
  <si>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</si>
  <si>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</si>
  <si>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</si>
  <si>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</si>
  <si>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</si>
  <si>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</si>
  <si>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</si>
  <si>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</si>
  <si>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</si>
  <si>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</si>
  <si>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</si>
  <si>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</si>
  <si>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</si>
  <si>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</si>
  <si>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</si>
  <si>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</si>
  <si>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</si>
  <si>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</si>
  <si>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</si>
  <si>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</si>
  <si>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</si>
  <si>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</si>
  <si>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</si>
  <si>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</si>
  <si>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</si>
  <si>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</si>
  <si>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</si>
  <si>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</si>
  <si>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</si>
  <si>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</si>
  <si>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</si>
  <si>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</si>
  <si>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</si>
  <si>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</si>
  <si>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</si>
  <si>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</si>
  <si>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</si>
  <si>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</si>
  <si>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</si>
  <si>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</si>
  <si>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</si>
  <si>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</si>
  <si>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</si>
  <si>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</si>
  <si>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</si>
  <si>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</si>
  <si>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</si>
  <si>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</si>
  <si>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</si>
  <si>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</si>
  <si>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</si>
  <si>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</si>
  <si>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</si>
  <si>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</si>
  <si>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</si>
  <si>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</si>
  <si>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</si>
  <si>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</si>
  <si>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</si>
  <si>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</si>
  <si>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</si>
  <si>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</si>
  <si>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</si>
  <si>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</si>
  <si>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</si>
  <si>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</si>
  <si>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</si>
  <si>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</si>
  <si>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</si>
  <si>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</si>
  <si>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</si>
  <si>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</si>
  <si>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</si>
  <si>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</si>
  <si>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</si>
  <si>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</si>
  <si>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</si>
  <si>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</si>
  <si>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</si>
  <si>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</si>
  <si>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</si>
  <si>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</si>
  <si>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</si>
  <si>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</si>
  <si>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</si>
  <si>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</si>
  <si>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</si>
  <si>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</si>
  <si>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</si>
  <si>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</si>
  <si>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</si>
  <si>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</si>
  <si>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</si>
  <si>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</si>
  <si>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</si>
  <si>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</si>
  <si>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</si>
  <si>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岐阜県瑞穂市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</si>
  <si>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</si>
  <si>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</si>
  <si>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</si>
  <si>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</si>
  <si>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</si>
  <si>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</si>
  <si>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</si>
  <si>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</si>
  <si>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</si>
  <si>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</si>
  <si>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</si>
  <si>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</si>
  <si>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</si>
  <si>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</si>
  <si>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</si>
  <si>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</si>
  <si>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</si>
  <si>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</si>
  <si>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</si>
  <si>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</si>
  <si>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</si>
  <si>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</si>
  <si>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</si>
  <si>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</si>
  <si>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</si>
  <si>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</si>
  <si>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</si>
  <si>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</si>
  <si>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</si>
  <si>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</si>
  <si>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</si>
  <si>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</si>
  <si>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</si>
  <si>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</si>
  <si>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</si>
  <si>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</si>
  <si>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</si>
  <si>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</si>
  <si>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</si>
  <si>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</si>
  <si>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</si>
  <si>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</si>
  <si>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</si>
  <si>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</si>
  <si>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</si>
  <si>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</si>
  <si>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</si>
  <si>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</si>
  <si>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</si>
  <si>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</si>
  <si>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</si>
  <si>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</si>
  <si>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</si>
  <si>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</si>
  <si>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</si>
  <si>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</si>
  <si>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</si>
  <si>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</si>
  <si>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</si>
  <si>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</si>
  <si>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</si>
  <si>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</si>
  <si>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</si>
  <si>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</si>
  <si>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</si>
  <si>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</si>
  <si>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</si>
  <si>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</si>
  <si>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</si>
  <si>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</si>
  <si>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</si>
  <si>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</si>
  <si>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</si>
  <si>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</si>
  <si>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</si>
  <si>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</si>
  <si>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</si>
  <si>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</si>
  <si>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</si>
  <si>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</si>
  <si>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</si>
  <si>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</si>
  <si>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</si>
  <si>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</si>
  <si>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</si>
  <si>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</si>
  <si>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</si>
  <si>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</si>
  <si>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</si>
  <si>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</si>
  <si>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</si>
  <si>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</si>
  <si>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</si>
  <si>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</si>
  <si>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</si>
  <si>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</si>
  <si>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</si>
  <si>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</si>
  <si>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</si>
  <si>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</si>
  <si>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</si>
  <si>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</si>
  <si>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</si>
  <si>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</si>
  <si>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</si>
  <si>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</si>
  <si>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</si>
  <si>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</si>
  <si>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</si>
  <si>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</si>
  <si>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</si>
  <si>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</si>
  <si>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</si>
  <si>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</si>
  <si>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</si>
  <si>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</si>
  <si>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</si>
  <si>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</si>
  <si>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</si>
  <si>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</si>
  <si>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</si>
  <si>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</si>
  <si>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</si>
  <si>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</si>
  <si>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</si>
  <si>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</si>
  <si>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</si>
  <si>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</si>
  <si>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</si>
  <si>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</si>
  <si>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</si>
  <si>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</si>
  <si>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</si>
  <si>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</si>
  <si>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</si>
  <si>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</si>
  <si>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</si>
  <si>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</si>
  <si>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</si>
  <si>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</si>
  <si>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</si>
  <si>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</si>
  <si>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</si>
  <si>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</si>
  <si>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</si>
  <si>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</si>
  <si>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</si>
  <si>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</si>
  <si>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</si>
  <si>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</si>
  <si>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岐阜県瑞穂市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</si>
  <si>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</si>
  <si>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</si>
  <si>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</si>
  <si>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</si>
  <si>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</si>
  <si>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</si>
  <si>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</si>
  <si>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</si>
  <si>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</si>
  <si>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</si>
  <si>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</si>
  <si>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</si>
  <si>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</si>
  <si>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</si>
  <si>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</si>
  <si>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</si>
  <si>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</si>
  <si>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</si>
  <si>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</si>
  <si>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</si>
  <si>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</si>
  <si>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</si>
  <si>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</si>
  <si>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</si>
  <si>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</si>
  <si>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</si>
  <si>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</si>
  <si>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</si>
  <si>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</si>
  <si>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</si>
  <si>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</si>
  <si>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</si>
  <si>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</si>
  <si>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</si>
  <si>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</si>
  <si>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</si>
  <si>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</si>
  <si>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</si>
  <si>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</si>
  <si>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</si>
  <si>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</si>
  <si>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</si>
  <si>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</si>
  <si>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</si>
  <si>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</si>
  <si>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</si>
  <si>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</si>
  <si>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</si>
  <si>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</si>
  <si>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</si>
  <si>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</si>
  <si>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</si>
  <si>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</si>
  <si>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</si>
  <si>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</si>
  <si>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</si>
  <si>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</si>
  <si>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</si>
  <si>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</si>
  <si>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</si>
  <si>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</si>
  <si>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</si>
  <si>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</si>
  <si>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</si>
  <si>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</si>
  <si>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</si>
  <si>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</si>
  <si>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</si>
  <si>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</si>
  <si>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</si>
  <si>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</si>
  <si>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</si>
  <si>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</si>
  <si>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</si>
  <si>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</si>
  <si>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</si>
  <si>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</si>
  <si>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</si>
  <si>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</si>
  <si>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</si>
  <si>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</si>
  <si>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</si>
  <si>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</si>
  <si>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</si>
  <si>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</si>
  <si>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</si>
  <si>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</si>
  <si>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</si>
  <si>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</si>
  <si>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</si>
  <si>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</si>
  <si>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</si>
  <si>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</si>
  <si>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</si>
  <si>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</si>
  <si>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</si>
  <si>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</si>
  <si>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</si>
  <si>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</si>
  <si>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</si>
  <si>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</si>
  <si>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</si>
  <si>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</si>
  <si>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</si>
  <si>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</si>
  <si>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</si>
  <si>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</si>
  <si>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</si>
  <si>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</si>
  <si>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</si>
  <si>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</si>
  <si>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</si>
  <si>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</si>
  <si>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</si>
  <si>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</si>
  <si>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</si>
  <si>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</si>
  <si>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</si>
  <si>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</si>
  <si>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</si>
  <si>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</si>
  <si>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</si>
  <si>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</si>
  <si>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</si>
  <si>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</si>
  <si>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</si>
  <si>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</si>
  <si>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</si>
  <si>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</si>
  <si>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</si>
  <si>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</si>
  <si>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</si>
  <si>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</si>
  <si>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</si>
  <si>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</si>
  <si>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</si>
  <si>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</si>
  <si>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</si>
  <si>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</si>
  <si>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</si>
  <si>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</si>
  <si>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</si>
  <si>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</si>
  <si>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</si>
  <si>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</si>
  <si>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</si>
  <si>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</si>
  <si>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</si>
  <si>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</si>
  <si>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</si>
  <si>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</si>
  <si>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</si>
  <si>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</si>
  <si>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</si>
  <si>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</si>
  <si>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</si>
  <si>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</si>
  <si>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</si>
  <si>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</si>
  <si>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</si>
  <si>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</si>
  <si>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</si>
  <si>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</si>
  <si>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</si>
  <si>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</si>
  <si>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</si>
  <si>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</si>
  <si>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</si>
  <si>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</si>
  <si>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</si>
  <si>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</si>
  <si>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</si>
  <si>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</si>
  <si>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</si>
  <si>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</si>
  <si>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1.92</t>
  </si>
  <si>
    <t>▲ 2.32</t>
  </si>
  <si>
    <t>▲ 0.05</t>
  </si>
  <si>
    <t>水道事業会計</t>
  </si>
  <si>
    <t>一般会計</t>
  </si>
  <si>
    <t>下水道事業会計</t>
  </si>
  <si>
    <t>国民健康保険事業特別会計</t>
  </si>
  <si>
    <t>後期高齢者医療事業特別会計</t>
  </si>
  <si>
    <t>農業集落排水事業特別会計</t>
  </si>
  <si>
    <t>その他会計（赤字）</t>
  </si>
  <si>
    <t>▲ 0.02</t>
  </si>
  <si>
    <t>その他会計（黒字）</t>
  </si>
  <si>
    <t>R01</t>
    <phoneticPr fontId="5"/>
  </si>
  <si>
    <t>R02</t>
    <phoneticPr fontId="5"/>
  </si>
  <si>
    <t>R03</t>
    <phoneticPr fontId="5"/>
  </si>
  <si>
    <t>R04</t>
    <phoneticPr fontId="5"/>
  </si>
  <si>
    <t>R05</t>
    <phoneticPr fontId="5"/>
  </si>
  <si>
    <t>岐阜県市町村会館組合</t>
  </si>
  <si>
    <t>岐阜県市町村職員退職手当組合</t>
  </si>
  <si>
    <t>西濃環境整備組合</t>
  </si>
  <si>
    <t>岐阜地域児童発達支援センター組合</t>
  </si>
  <si>
    <t>もとす広域連合（介護保険事業会計分）</t>
  </si>
  <si>
    <t>もとす広域連合（老人福祉施設特別会計分）</t>
    <rPh sb="8" eb="10">
      <t>ロウジン</t>
    </rPh>
    <rPh sb="10" eb="12">
      <t>フクシ</t>
    </rPh>
    <rPh sb="12" eb="14">
      <t>シセツ</t>
    </rPh>
    <rPh sb="14" eb="16">
      <t>トクベツ</t>
    </rPh>
    <phoneticPr fontId="2"/>
  </si>
  <si>
    <t>後期高齢者医療連合（一般会計分）</t>
  </si>
  <si>
    <t>後期高齢者医療連合（特別会計分）</t>
  </si>
  <si>
    <t>瑞穂市土地開発公社</t>
    <rPh sb="0" eb="3">
      <t>ミズホシ</t>
    </rPh>
    <rPh sb="3" eb="5">
      <t>トチ</t>
    </rPh>
    <rPh sb="5" eb="7">
      <t>カイハツ</t>
    </rPh>
    <rPh sb="7" eb="9">
      <t>コウシャ</t>
    </rPh>
    <phoneticPr fontId="2"/>
  </si>
  <si>
    <t>（一財）瑞穂市ふれあい公共公社</t>
    <rPh sb="1" eb="3">
      <t>イチザイ</t>
    </rPh>
    <rPh sb="4" eb="7">
      <t>ミズホシ</t>
    </rPh>
    <rPh sb="11" eb="13">
      <t>コウキョウ</t>
    </rPh>
    <rPh sb="13" eb="15">
      <t>コウシャ</t>
    </rPh>
    <phoneticPr fontId="2"/>
  </si>
  <si>
    <t>-</t>
    <phoneticPr fontId="2"/>
  </si>
  <si>
    <t>下水道事業対策基金</t>
    <rPh sb="0" eb="3">
      <t>ゲスイドウ</t>
    </rPh>
    <rPh sb="3" eb="5">
      <t>ジギョウ</t>
    </rPh>
    <rPh sb="5" eb="7">
      <t>タイサク</t>
    </rPh>
    <rPh sb="7" eb="9">
      <t>キキン</t>
    </rPh>
    <phoneticPr fontId="5"/>
  </si>
  <si>
    <t>庁舎建設基金</t>
    <rPh sb="0" eb="2">
      <t>チョウシャ</t>
    </rPh>
    <rPh sb="2" eb="4">
      <t>ケンセツ</t>
    </rPh>
    <rPh sb="4" eb="6">
      <t>キキン</t>
    </rPh>
    <phoneticPr fontId="5"/>
  </si>
  <si>
    <t>地域福祉基金</t>
    <rPh sb="0" eb="2">
      <t>チイキ</t>
    </rPh>
    <rPh sb="2" eb="4">
      <t>フクシ</t>
    </rPh>
    <rPh sb="4" eb="6">
      <t>キキン</t>
    </rPh>
    <phoneticPr fontId="5"/>
  </si>
  <si>
    <t>ふるさと応援基金</t>
    <phoneticPr fontId="5"/>
  </si>
  <si>
    <t>公共施設整備基金</t>
    <phoneticPr fontId="2"/>
  </si>
  <si>
    <t>-</t>
    <phoneticPr fontId="2"/>
  </si>
  <si>
    <t>基金から1,139百万円繰入</t>
    <phoneticPr fontId="2"/>
  </si>
  <si>
    <t>樽見鉄道株式会社</t>
    <rPh sb="0" eb="2">
      <t>タルミ</t>
    </rPh>
    <rPh sb="2" eb="4">
      <t>テツドウ</t>
    </rPh>
    <rPh sb="4" eb="8">
      <t>カブシキガイシャ</t>
    </rPh>
    <phoneticPr fontId="2"/>
  </si>
  <si>
    <t>〇</t>
    <phoneticPr fontId="2"/>
  </si>
  <si>
    <t>-</t>
    <phoneticPr fontId="2"/>
  </si>
  <si>
    <t>-</t>
    <phoneticPr fontId="2"/>
  </si>
  <si>
    <t>もとす広域連合（一般会計分）</t>
    <rPh sb="8" eb="10">
      <t>イッパン</t>
    </rPh>
    <phoneticPr fontId="2"/>
  </si>
  <si>
    <t>基金から62百万円繰入</t>
    <rPh sb="0" eb="2">
      <t>キキン</t>
    </rPh>
    <rPh sb="6" eb="8">
      <t>ヒャクマン</t>
    </rPh>
    <rPh sb="8" eb="9">
      <t>エン</t>
    </rPh>
    <rPh sb="9" eb="11">
      <t>クリイレ</t>
    </rPh>
    <phoneticPr fontId="2"/>
  </si>
  <si>
    <t>基金から30百万円繰入</t>
    <rPh sb="0" eb="2">
      <t>キキン</t>
    </rPh>
    <rPh sb="6" eb="8">
      <t>ヒャクマン</t>
    </rPh>
    <rPh sb="8" eb="9">
      <t>エン</t>
    </rPh>
    <rPh sb="9" eb="11">
      <t>クリイレ</t>
    </rPh>
    <phoneticPr fontId="2"/>
  </si>
  <si>
    <t>基金から98百万円繰入</t>
    <rPh sb="0" eb="2">
      <t>キキン</t>
    </rPh>
    <rPh sb="6" eb="8">
      <t>ヒャクマン</t>
    </rPh>
    <rPh sb="8" eb="9">
      <t>エン</t>
    </rPh>
    <rPh sb="9" eb="11">
      <t>クリイレ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</si>
</sst>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0" fontId="35" fillId="0" borderId="117" xfId="12" applyFont="1" applyBorder="1" applyAlignment="1" applyProtection="1">
      <alignment horizontal="left" vertical="center" shrinkToFit="1"/>
      <protection locked="0"/>
    </xf>
    <xf numFmtId="0" fontId="35" fillId="0" borderId="119" xfId="12" applyFont="1" applyBorder="1" applyAlignment="1" applyProtection="1">
      <alignment horizontal="lef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45945</c:v>
                </c:pt>
                <c:pt idx="3">
                  <c:v>44475</c:v>
                </c:pt>
                <c:pt idx="4">
                  <c:v>45982</c:v>
                </c:pt>
              </c:numCache>
            </c:numRef>
          </c:val>
          <c:smooth val="0"/>
          <c:extLst>
            <c:ext xmlns:c16="http://schemas.microsoft.com/office/drawing/2014/chart" uri="{C3380CC4-5D6E-409C-BE32-E72D297353CC}">
              <c16:uniqueId val="{00000000-0A7F-49DF-96DD-FE0629422FE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29460</c:v>
                </c:pt>
                <c:pt idx="1">
                  <c:v>37369</c:v>
                </c:pt>
                <c:pt idx="2">
                  <c:v>35908</c:v>
                </c:pt>
                <c:pt idx="3">
                  <c:v>39063</c:v>
                </c:pt>
                <c:pt idx="4">
                  <c:v>25217</c:v>
                </c:pt>
              </c:numCache>
            </c:numRef>
          </c:val>
          <c:smooth val="0"/>
          <c:extLst>
            <c:ext xmlns:c16="http://schemas.microsoft.com/office/drawing/2014/chart" uri="{C3380CC4-5D6E-409C-BE32-E72D297353CC}">
              <c16:uniqueId val="{00000001-0A7F-49DF-96DD-FE0629422FE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6.01</c:v>
                </c:pt>
                <c:pt idx="1">
                  <c:v>6.57</c:v>
                </c:pt>
                <c:pt idx="2">
                  <c:v>7.9</c:v>
                </c:pt>
                <c:pt idx="3">
                  <c:v>7.35</c:v>
                </c:pt>
                <c:pt idx="4">
                  <c:v>5.0999999999999996</c:v>
                </c:pt>
              </c:numCache>
            </c:numRef>
          </c:val>
          <c:extLst>
            <c:ext xmlns:c16="http://schemas.microsoft.com/office/drawing/2014/chart" uri="{C3380CC4-5D6E-409C-BE32-E72D297353CC}">
              <c16:uniqueId val="{00000000-DD69-49DF-931A-167376B02F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24.98</c:v>
                </c:pt>
                <c:pt idx="1">
                  <c:v>20.87</c:v>
                </c:pt>
                <c:pt idx="2">
                  <c:v>19.36</c:v>
                </c:pt>
                <c:pt idx="3">
                  <c:v>18.12</c:v>
                </c:pt>
                <c:pt idx="4">
                  <c:v>19.260000000000002</c:v>
                </c:pt>
              </c:numCache>
            </c:numRef>
          </c:val>
          <c:extLst>
            <c:ext xmlns:c16="http://schemas.microsoft.com/office/drawing/2014/chart" uri="{C3380CC4-5D6E-409C-BE32-E72D297353CC}">
              <c16:uniqueId val="{00000001-DD69-49DF-931A-167376B02F6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2.79</c:v>
                </c:pt>
                <c:pt idx="1">
                  <c:v>-1.92</c:v>
                </c:pt>
                <c:pt idx="2">
                  <c:v>3.1</c:v>
                </c:pt>
                <c:pt idx="3">
                  <c:v>-2.3199999999999998</c:v>
                </c:pt>
                <c:pt idx="4">
                  <c:v>-0.05</c:v>
                </c:pt>
              </c:numCache>
            </c:numRef>
          </c:val>
          <c:smooth val="0"/>
          <c:extLst>
            <c:ext xmlns:c16="http://schemas.microsoft.com/office/drawing/2014/chart" uri="{C3380CC4-5D6E-409C-BE32-E72D297353CC}">
              <c16:uniqueId val="{00000002-DD69-49DF-931A-167376B02F6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3D6-47C8-8B6A-E7673D7AA6F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0.02</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3D6-47C8-8B6A-E7673D7AA6F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3D6-47C8-8B6A-E7673D7AA6F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3D6-47C8-8B6A-E7673D7AA6F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0.02</c:v>
                </c:pt>
                <c:pt idx="8">
                  <c:v>#N/A</c:v>
                </c:pt>
                <c:pt idx="9">
                  <c:v>0.04</c:v>
                </c:pt>
              </c:numCache>
            </c:numRef>
          </c:val>
          <c:extLst>
            <c:ext xmlns:c16="http://schemas.microsoft.com/office/drawing/2014/chart" uri="{C3380CC4-5D6E-409C-BE32-E72D297353CC}">
              <c16:uniqueId val="{00000004-93D6-47C8-8B6A-E7673D7AA6FC}"/>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0.08</c:v>
                </c:pt>
                <c:pt idx="2">
                  <c:v>#N/A</c:v>
                </c:pt>
                <c:pt idx="3">
                  <c:v>0.15</c:v>
                </c:pt>
                <c:pt idx="4">
                  <c:v>#N/A</c:v>
                </c:pt>
                <c:pt idx="5">
                  <c:v>0.13</c:v>
                </c:pt>
                <c:pt idx="6">
                  <c:v>#N/A</c:v>
                </c:pt>
                <c:pt idx="7">
                  <c:v>0.04</c:v>
                </c:pt>
                <c:pt idx="8">
                  <c:v>#N/A</c:v>
                </c:pt>
                <c:pt idx="9">
                  <c:v>0.04</c:v>
                </c:pt>
              </c:numCache>
            </c:numRef>
          </c:val>
          <c:extLst>
            <c:ext xmlns:c16="http://schemas.microsoft.com/office/drawing/2014/chart" uri="{C3380CC4-5D6E-409C-BE32-E72D297353CC}">
              <c16:uniqueId val="{00000005-93D6-47C8-8B6A-E7673D7AA6F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0.77</c:v>
                </c:pt>
                <c:pt idx="2">
                  <c:v>#N/A</c:v>
                </c:pt>
                <c:pt idx="3">
                  <c:v>0.92</c:v>
                </c:pt>
                <c:pt idx="4">
                  <c:v>#N/A</c:v>
                </c:pt>
                <c:pt idx="5">
                  <c:v>0.72</c:v>
                </c:pt>
                <c:pt idx="6">
                  <c:v>#N/A</c:v>
                </c:pt>
                <c:pt idx="7">
                  <c:v>0.04</c:v>
                </c:pt>
                <c:pt idx="8">
                  <c:v>#N/A</c:v>
                </c:pt>
                <c:pt idx="9">
                  <c:v>0.48</c:v>
                </c:pt>
              </c:numCache>
            </c:numRef>
          </c:val>
          <c:extLst>
            <c:ext xmlns:c16="http://schemas.microsoft.com/office/drawing/2014/chart" uri="{C3380CC4-5D6E-409C-BE32-E72D297353CC}">
              <c16:uniqueId val="{00000006-93D6-47C8-8B6A-E7673D7AA6F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0.15</c:v>
                </c:pt>
                <c:pt idx="2">
                  <c:v>#N/A</c:v>
                </c:pt>
                <c:pt idx="3">
                  <c:v>0.23</c:v>
                </c:pt>
                <c:pt idx="4">
                  <c:v>#N/A</c:v>
                </c:pt>
                <c:pt idx="5">
                  <c:v>0.3</c:v>
                </c:pt>
                <c:pt idx="6">
                  <c:v>#N/A</c:v>
                </c:pt>
                <c:pt idx="7">
                  <c:v>0.48</c:v>
                </c:pt>
                <c:pt idx="8">
                  <c:v>#N/A</c:v>
                </c:pt>
                <c:pt idx="9">
                  <c:v>0.76</c:v>
                </c:pt>
              </c:numCache>
            </c:numRef>
          </c:val>
          <c:extLst>
            <c:ext xmlns:c16="http://schemas.microsoft.com/office/drawing/2014/chart" uri="{C3380CC4-5D6E-409C-BE32-E72D297353CC}">
              <c16:uniqueId val="{00000007-93D6-47C8-8B6A-E7673D7AA6F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6.03</c:v>
                </c:pt>
                <c:pt idx="2">
                  <c:v>#N/A</c:v>
                </c:pt>
                <c:pt idx="3">
                  <c:v>6.57</c:v>
                </c:pt>
                <c:pt idx="4">
                  <c:v>#N/A</c:v>
                </c:pt>
                <c:pt idx="5">
                  <c:v>7.9</c:v>
                </c:pt>
                <c:pt idx="6">
                  <c:v>#N/A</c:v>
                </c:pt>
                <c:pt idx="7">
                  <c:v>7.35</c:v>
                </c:pt>
                <c:pt idx="8">
                  <c:v>#N/A</c:v>
                </c:pt>
                <c:pt idx="9">
                  <c:v>5.0999999999999996</c:v>
                </c:pt>
              </c:numCache>
            </c:numRef>
          </c:val>
          <c:extLst>
            <c:ext xmlns:c16="http://schemas.microsoft.com/office/drawing/2014/chart" uri="{C3380CC4-5D6E-409C-BE32-E72D297353CC}">
              <c16:uniqueId val="{00000008-93D6-47C8-8B6A-E7673D7AA6F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10.47</c:v>
                </c:pt>
                <c:pt idx="2">
                  <c:v>#N/A</c:v>
                </c:pt>
                <c:pt idx="3">
                  <c:v>9.76</c:v>
                </c:pt>
                <c:pt idx="4">
                  <c:v>#N/A</c:v>
                </c:pt>
                <c:pt idx="5">
                  <c:v>8.58</c:v>
                </c:pt>
                <c:pt idx="6">
                  <c:v>#N/A</c:v>
                </c:pt>
                <c:pt idx="7">
                  <c:v>8.67</c:v>
                </c:pt>
                <c:pt idx="8">
                  <c:v>#N/A</c:v>
                </c:pt>
                <c:pt idx="9">
                  <c:v>8.64</c:v>
                </c:pt>
              </c:numCache>
            </c:numRef>
          </c:val>
          <c:extLst>
            <c:ext xmlns:c16="http://schemas.microsoft.com/office/drawing/2014/chart" uri="{C3380CC4-5D6E-409C-BE32-E72D297353CC}">
              <c16:uniqueId val="{00000009-93D6-47C8-8B6A-E7673D7AA6F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1082</c:v>
                </c:pt>
                <c:pt idx="5">
                  <c:v>1094</c:v>
                </c:pt>
                <c:pt idx="8">
                  <c:v>1088</c:v>
                </c:pt>
                <c:pt idx="11">
                  <c:v>1102</c:v>
                </c:pt>
                <c:pt idx="14">
                  <c:v>1077</c:v>
                </c:pt>
              </c:numCache>
            </c:numRef>
          </c:val>
          <c:extLst>
            <c:ext xmlns:c16="http://schemas.microsoft.com/office/drawing/2014/chart" uri="{C3380CC4-5D6E-409C-BE32-E72D297353CC}">
              <c16:uniqueId val="{00000000-0D96-4CE8-9D95-5035E9E2F4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D96-4CE8-9D95-5035E9E2F4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D96-4CE8-9D95-5035E9E2F4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57</c:v>
                </c:pt>
                <c:pt idx="3">
                  <c:v>48</c:v>
                </c:pt>
                <c:pt idx="6">
                  <c:v>48</c:v>
                </c:pt>
                <c:pt idx="9">
                  <c:v>49</c:v>
                </c:pt>
                <c:pt idx="12">
                  <c:v>49</c:v>
                </c:pt>
              </c:numCache>
            </c:numRef>
          </c:val>
          <c:extLst>
            <c:ext xmlns:c16="http://schemas.microsoft.com/office/drawing/2014/chart" uri="{C3380CC4-5D6E-409C-BE32-E72D297353CC}">
              <c16:uniqueId val="{00000003-0D96-4CE8-9D95-5035E9E2F4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110</c:v>
                </c:pt>
                <c:pt idx="3">
                  <c:v>119</c:v>
                </c:pt>
                <c:pt idx="6">
                  <c:v>127</c:v>
                </c:pt>
                <c:pt idx="9">
                  <c:v>97</c:v>
                </c:pt>
                <c:pt idx="12">
                  <c:v>98</c:v>
                </c:pt>
              </c:numCache>
            </c:numRef>
          </c:val>
          <c:extLst>
            <c:ext xmlns:c16="http://schemas.microsoft.com/office/drawing/2014/chart" uri="{C3380CC4-5D6E-409C-BE32-E72D297353CC}">
              <c16:uniqueId val="{00000004-0D96-4CE8-9D95-5035E9E2F4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96-4CE8-9D95-5035E9E2F4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D96-4CE8-9D95-5035E9E2F4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946</c:v>
                </c:pt>
                <c:pt idx="3">
                  <c:v>972</c:v>
                </c:pt>
                <c:pt idx="6">
                  <c:v>976</c:v>
                </c:pt>
                <c:pt idx="9">
                  <c:v>1098</c:v>
                </c:pt>
                <c:pt idx="12">
                  <c:v>1157</c:v>
                </c:pt>
              </c:numCache>
            </c:numRef>
          </c:val>
          <c:extLst>
            <c:ext xmlns:c16="http://schemas.microsoft.com/office/drawing/2014/chart" uri="{C3380CC4-5D6E-409C-BE32-E72D297353CC}">
              <c16:uniqueId val="{00000007-0D96-4CE8-9D95-5035E9E2F43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31</c:v>
                </c:pt>
                <c:pt idx="2">
                  <c:v>#N/A</c:v>
                </c:pt>
                <c:pt idx="3">
                  <c:v>#N/A</c:v>
                </c:pt>
                <c:pt idx="4">
                  <c:v>45</c:v>
                </c:pt>
                <c:pt idx="5">
                  <c:v>#N/A</c:v>
                </c:pt>
                <c:pt idx="6">
                  <c:v>#N/A</c:v>
                </c:pt>
                <c:pt idx="7">
                  <c:v>63</c:v>
                </c:pt>
                <c:pt idx="8">
                  <c:v>#N/A</c:v>
                </c:pt>
                <c:pt idx="9">
                  <c:v>#N/A</c:v>
                </c:pt>
                <c:pt idx="10">
                  <c:v>142</c:v>
                </c:pt>
                <c:pt idx="11">
                  <c:v>#N/A</c:v>
                </c:pt>
                <c:pt idx="12">
                  <c:v>#N/A</c:v>
                </c:pt>
                <c:pt idx="13">
                  <c:v>227</c:v>
                </c:pt>
                <c:pt idx="14">
                  <c:v>#N/A</c:v>
                </c:pt>
              </c:numCache>
            </c:numRef>
          </c:val>
          <c:smooth val="0"/>
          <c:extLst>
            <c:ext xmlns:c16="http://schemas.microsoft.com/office/drawing/2014/chart" uri="{C3380CC4-5D6E-409C-BE32-E72D297353CC}">
              <c16:uniqueId val="{00000008-0D96-4CE8-9D95-5035E9E2F43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12781</c:v>
                </c:pt>
                <c:pt idx="5">
                  <c:v>12692</c:v>
                </c:pt>
                <c:pt idx="8">
                  <c:v>12788</c:v>
                </c:pt>
                <c:pt idx="11">
                  <c:v>12334</c:v>
                </c:pt>
                <c:pt idx="14">
                  <c:v>10574</c:v>
                </c:pt>
              </c:numCache>
            </c:numRef>
          </c:val>
          <c:extLst>
            <c:ext xmlns:c16="http://schemas.microsoft.com/office/drawing/2014/chart" uri="{C3380CC4-5D6E-409C-BE32-E72D297353CC}">
              <c16:uniqueId val="{00000000-EDA1-4BDE-B7CA-31FF3C44DF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43</c:v>
                </c:pt>
                <c:pt idx="8">
                  <c:v>0</c:v>
                </c:pt>
                <c:pt idx="11">
                  <c:v>55</c:v>
                </c:pt>
                <c:pt idx="14">
                  <c:v>48</c:v>
                </c:pt>
              </c:numCache>
            </c:numRef>
          </c:val>
          <c:extLst>
            <c:ext xmlns:c16="http://schemas.microsoft.com/office/drawing/2014/chart" uri="{C3380CC4-5D6E-409C-BE32-E72D297353CC}">
              <c16:uniqueId val="{00000001-EDA1-4BDE-B7CA-31FF3C44DF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11918</c:v>
                </c:pt>
                <c:pt idx="5">
                  <c:v>11871</c:v>
                </c:pt>
                <c:pt idx="8">
                  <c:v>13078</c:v>
                </c:pt>
                <c:pt idx="11">
                  <c:v>13770</c:v>
                </c:pt>
                <c:pt idx="14">
                  <c:v>13807</c:v>
                </c:pt>
              </c:numCache>
            </c:numRef>
          </c:val>
          <c:extLst>
            <c:ext xmlns:c16="http://schemas.microsoft.com/office/drawing/2014/chart" uri="{C3380CC4-5D6E-409C-BE32-E72D297353CC}">
              <c16:uniqueId val="{00000002-EDA1-4BDE-B7CA-31FF3C44DF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DA1-4BDE-B7CA-31FF3C44DF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DA1-4BDE-B7CA-31FF3C44DF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A1-4BDE-B7CA-31FF3C44DF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DA1-4BDE-B7CA-31FF3C44DF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513</c:v>
                </c:pt>
                <c:pt idx="3">
                  <c:v>593</c:v>
                </c:pt>
                <c:pt idx="6">
                  <c:v>703</c:v>
                </c:pt>
                <c:pt idx="9">
                  <c:v>662</c:v>
                </c:pt>
                <c:pt idx="12">
                  <c:v>607</c:v>
                </c:pt>
              </c:numCache>
            </c:numRef>
          </c:val>
          <c:extLst>
            <c:ext xmlns:c16="http://schemas.microsoft.com/office/drawing/2014/chart" uri="{C3380CC4-5D6E-409C-BE32-E72D297353CC}">
              <c16:uniqueId val="{00000007-EDA1-4BDE-B7CA-31FF3C44DF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1174</c:v>
                </c:pt>
                <c:pt idx="3">
                  <c:v>1079</c:v>
                </c:pt>
                <c:pt idx="6">
                  <c:v>1148</c:v>
                </c:pt>
                <c:pt idx="9">
                  <c:v>1093</c:v>
                </c:pt>
                <c:pt idx="12">
                  <c:v>1130</c:v>
                </c:pt>
              </c:numCache>
            </c:numRef>
          </c:val>
          <c:extLst>
            <c:ext xmlns:c16="http://schemas.microsoft.com/office/drawing/2014/chart" uri="{C3380CC4-5D6E-409C-BE32-E72D297353CC}">
              <c16:uniqueId val="{00000008-EDA1-4BDE-B7CA-31FF3C44DF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DA1-4BDE-B7CA-31FF3C44DF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11632</c:v>
                </c:pt>
                <c:pt idx="3">
                  <c:v>11772</c:v>
                </c:pt>
                <c:pt idx="6">
                  <c:v>12060</c:v>
                </c:pt>
                <c:pt idx="9">
                  <c:v>11686</c:v>
                </c:pt>
                <c:pt idx="12">
                  <c:v>10882</c:v>
                </c:pt>
              </c:numCache>
            </c:numRef>
          </c:val>
          <c:extLst>
            <c:ext xmlns:c16="http://schemas.microsoft.com/office/drawing/2014/chart" uri="{C3380CC4-5D6E-409C-BE32-E72D297353CC}">
              <c16:uniqueId val="{0000000A-EDA1-4BDE-B7CA-31FF3C44DF5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DA1-4BDE-B7CA-31FF3C44DF5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2373</c:v>
                </c:pt>
                <c:pt idx="1">
                  <c:v>2178</c:v>
                </c:pt>
                <c:pt idx="2">
                  <c:v>2360</c:v>
                </c:pt>
              </c:numCache>
            </c:numRef>
          </c:val>
          <c:extLst>
            <c:ext xmlns:c16="http://schemas.microsoft.com/office/drawing/2014/chart" uri="{C3380CC4-5D6E-409C-BE32-E72D297353CC}">
              <c16:uniqueId val="{00000000-F2C9-4893-937C-207892850D7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1501</c:v>
                </c:pt>
                <c:pt idx="1">
                  <c:v>1473</c:v>
                </c:pt>
                <c:pt idx="2">
                  <c:v>1407</c:v>
                </c:pt>
              </c:numCache>
            </c:numRef>
          </c:val>
          <c:extLst>
            <c:ext xmlns:c16="http://schemas.microsoft.com/office/drawing/2014/chart" uri="{C3380CC4-5D6E-409C-BE32-E72D297353CC}">
              <c16:uniqueId val="{00000001-F2C9-4893-937C-207892850D7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8192</c:v>
                </c:pt>
                <c:pt idx="1">
                  <c:v>9122</c:v>
                </c:pt>
                <c:pt idx="2">
                  <c:v>9339</c:v>
                </c:pt>
              </c:numCache>
            </c:numRef>
          </c:val>
          <c:extLst>
            <c:ext xmlns:c16="http://schemas.microsoft.com/office/drawing/2014/chart" uri="{C3380CC4-5D6E-409C-BE32-E72D297353CC}">
              <c16:uniqueId val="{00000002-F2C9-4893-937C-207892850D7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56,329
53,639
28.19
21,687,450
20,789,234
625,554
12,254,320
10,882,117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類似団体平均とほぼ同水準であり、横ばいで推移している。令和３年度以降低下しているが、これは単年度の指数が高かった令和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年度までの数値が対象から外れたことが大きい。単年度の指数は令和３年度に</a:t>
          </a:r>
          <a:r>
            <a:rPr kumimoji="1" lang="en-US" altLang="ja-JP" sz="1300">
              <a:latin typeface="ＭＳ Ｐゴシック" panose="020B0600070205080204" pitchFamily="50" charset="-128"/>
              <a:ea typeface="ＭＳ Ｐゴシック" panose="020B0600070205080204" pitchFamily="50" charset="-128"/>
            </a:rPr>
            <a:t>0.718</a:t>
          </a:r>
          <a:r>
            <a:rPr kumimoji="1" lang="ja-JP" altLang="en-US" sz="1300">
              <a:latin typeface="ＭＳ Ｐゴシック" panose="020B0600070205080204" pitchFamily="50" charset="-128"/>
              <a:ea typeface="ＭＳ Ｐゴシック" panose="020B0600070205080204" pitchFamily="50" charset="-128"/>
            </a:rPr>
            <a:t>まで下がったものの、以降は若干増加しており、これは社会福祉費や高齢者保健福祉費の増などの社会保障経費の増は見られるが、それ以上に地方消費税交付金の増や、新築住宅の増加による固定資産税（家屋分）の増、納税義務者の増加による市民税所得割など歳入の増加があるためである。今後も歳出削減及び税収等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116417</xdr:rowOff>
    </xdr:to>
    <xdr:cxnSp macro="">
      <xdr:nvCxnSpPr>
        <xdr:cNvPr id="69" name="直線コネクタ 68"/>
        <xdr:cNvCxnSpPr/>
      </xdr:nvCxnSpPr>
      <xdr:spPr>
        <a:xfrm>
          <a:off x="4114800" y="71056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76200</xdr:rowOff>
    </xdr:to>
    <xdr:cxnSp macro="">
      <xdr:nvCxnSpPr>
        <xdr:cNvPr id="72" name="直線コネクタ 71"/>
        <xdr:cNvCxnSpPr/>
      </xdr:nvCxnSpPr>
      <xdr:spPr>
        <a:xfrm>
          <a:off x="3225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147108</xdr:rowOff>
    </xdr:from>
    <xdr:to>
      <xdr:col>15</xdr:col>
      <xdr:colOff>82550</xdr:colOff>
      <xdr:row>41</xdr:row>
      <xdr:rowOff>35983</xdr:rowOff>
    </xdr:to>
    <xdr:cxnSp macro="">
      <xdr:nvCxnSpPr>
        <xdr:cNvPr id="75" name="直線コネクタ 74"/>
        <xdr:cNvCxnSpPr/>
      </xdr:nvCxnSpPr>
      <xdr:spPr>
        <a:xfrm>
          <a:off x="2336800" y="700510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147108</xdr:rowOff>
    </xdr:from>
    <xdr:to>
      <xdr:col>11</xdr:col>
      <xdr:colOff>31750</xdr:colOff>
      <xdr:row>40</xdr:row>
      <xdr:rowOff>167217</xdr:rowOff>
    </xdr:to>
    <xdr:cxnSp macro="">
      <xdr:nvCxnSpPr>
        <xdr:cNvPr id="78" name="直線コネクタ 77"/>
        <xdr:cNvCxnSpPr/>
      </xdr:nvCxnSpPr>
      <xdr:spPr>
        <a:xfrm flipV="1">
          <a:off x="1447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80" name="テキスト ボックス 79"/>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1" name="テキスト ボックス 90"/>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3" name="テキスト ボックス 92"/>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96308</xdr:rowOff>
    </xdr:from>
    <xdr:to>
      <xdr:col>11</xdr:col>
      <xdr:colOff>82550</xdr:colOff>
      <xdr:row>41</xdr:row>
      <xdr:rowOff>26458</xdr:rowOff>
    </xdr:to>
    <xdr:sp macro="" textlink="">
      <xdr:nvSpPr>
        <xdr:cNvPr id="94" name="楕円 93"/>
        <xdr:cNvSpPr/>
      </xdr:nvSpPr>
      <xdr:spPr>
        <a:xfrm>
          <a:off x="2286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36635</xdr:rowOff>
    </xdr:from>
    <xdr:ext cx="762000" cy="259045"/>
    <xdr:sp macro="" textlink="">
      <xdr:nvSpPr>
        <xdr:cNvPr id="95" name="テキスト ボックス 94"/>
        <xdr:cNvSpPr txBox="1"/>
      </xdr:nvSpPr>
      <xdr:spPr>
        <a:xfrm>
          <a:off x="1955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繰上償還を実施してきたことによる公債費の抑制などにより、類似団体平均を上回る状況が続いていたが、令和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は比率算定の分子となる会計年度任用職員報酬や手当の増などによる人件費の増、物価高騰の影響による物件費の増、令和５年度は社会保障経費の増による扶助費の増や繰上償還による公債費の増などにより、ほとんどの性質において経常収支比率が前年度より上昇しております。</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170180</xdr:rowOff>
    </xdr:from>
    <xdr:to>
      <xdr:col>23</xdr:col>
      <xdr:colOff>133350</xdr:colOff>
      <xdr:row>65</xdr:row>
      <xdr:rowOff>165523</xdr:rowOff>
    </xdr:to>
    <xdr:cxnSp macro="">
      <xdr:nvCxnSpPr>
        <xdr:cNvPr id="127" name="直線コネクタ 126"/>
        <xdr:cNvCxnSpPr/>
      </xdr:nvCxnSpPr>
      <xdr:spPr>
        <a:xfrm flipV="1">
          <a:off x="4953000" y="10457180"/>
          <a:ext cx="0" cy="852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137600</xdr:rowOff>
    </xdr:from>
    <xdr:ext cx="762000" cy="259045"/>
    <xdr:sp macro="" textlink="">
      <xdr:nvSpPr>
        <xdr:cNvPr id="128" name="財政構造の弾力性最小値テキスト"/>
        <xdr:cNvSpPr txBox="1"/>
      </xdr:nvSpPr>
      <xdr:spPr>
        <a:xfrm>
          <a:off x="5041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165523</xdr:rowOff>
    </xdr:from>
    <xdr:to>
      <xdr:col>24</xdr:col>
      <xdr:colOff>12700</xdr:colOff>
      <xdr:row>65</xdr:row>
      <xdr:rowOff>165523</xdr:rowOff>
    </xdr:to>
    <xdr:cxnSp macro="">
      <xdr:nvCxnSpPr>
        <xdr:cNvPr id="129" name="直線コネクタ 128"/>
        <xdr:cNvCxnSpPr/>
      </xdr:nvCxnSpPr>
      <xdr:spPr>
        <a:xfrm>
          <a:off x="4864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85107</xdr:rowOff>
    </xdr:from>
    <xdr:ext cx="762000" cy="259045"/>
    <xdr:sp macro="" textlink="">
      <xdr:nvSpPr>
        <xdr:cNvPr id="130" name="財政構造の弾力性最大値テキスト"/>
        <xdr:cNvSpPr txBox="1"/>
      </xdr:nvSpPr>
      <xdr:spPr>
        <a:xfrm>
          <a:off x="5041900" y="1020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170180</xdr:rowOff>
    </xdr:from>
    <xdr:to>
      <xdr:col>24</xdr:col>
      <xdr:colOff>12700</xdr:colOff>
      <xdr:row>60</xdr:row>
      <xdr:rowOff>170180</xdr:rowOff>
    </xdr:to>
    <xdr:cxnSp macro="">
      <xdr:nvCxnSpPr>
        <xdr:cNvPr id="131" name="直線コネクタ 130"/>
        <xdr:cNvCxnSpPr/>
      </xdr:nvCxnSpPr>
      <xdr:spPr>
        <a:xfrm>
          <a:off x="4864100" y="1045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59055</xdr:rowOff>
    </xdr:from>
    <xdr:to>
      <xdr:col>23</xdr:col>
      <xdr:colOff>133350</xdr:colOff>
      <xdr:row>62</xdr:row>
      <xdr:rowOff>84667</xdr:rowOff>
    </xdr:to>
    <xdr:cxnSp macro="">
      <xdr:nvCxnSpPr>
        <xdr:cNvPr id="132" name="直線コネクタ 131"/>
        <xdr:cNvCxnSpPr/>
      </xdr:nvCxnSpPr>
      <xdr:spPr>
        <a:xfrm>
          <a:off x="4114800" y="10517505"/>
          <a:ext cx="8382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3" name="財政構造の弾力性平均値テキスト"/>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152612</xdr:rowOff>
    </xdr:from>
    <xdr:to>
      <xdr:col>19</xdr:col>
      <xdr:colOff>133350</xdr:colOff>
      <xdr:row>61</xdr:row>
      <xdr:rowOff>59055</xdr:rowOff>
    </xdr:to>
    <xdr:cxnSp macro="">
      <xdr:nvCxnSpPr>
        <xdr:cNvPr id="135" name="直線コネクタ 134"/>
        <xdr:cNvCxnSpPr/>
      </xdr:nvCxnSpPr>
      <xdr:spPr>
        <a:xfrm>
          <a:off x="3225800" y="10268162"/>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27305</xdr:rowOff>
    </xdr:from>
    <xdr:to>
      <xdr:col>19</xdr:col>
      <xdr:colOff>184150</xdr:colOff>
      <xdr:row>63</xdr:row>
      <xdr:rowOff>128905</xdr:rowOff>
    </xdr:to>
    <xdr:sp macro="" textlink="">
      <xdr:nvSpPr>
        <xdr:cNvPr id="136" name="フローチャート: 判断 135"/>
        <xdr:cNvSpPr/>
      </xdr:nvSpPr>
      <xdr:spPr>
        <a:xfrm>
          <a:off x="4064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113682</xdr:rowOff>
    </xdr:from>
    <xdr:ext cx="736600" cy="259045"/>
    <xdr:sp macro="" textlink="">
      <xdr:nvSpPr>
        <xdr:cNvPr id="137" name="テキスト ボックス 136"/>
        <xdr:cNvSpPr txBox="1"/>
      </xdr:nvSpPr>
      <xdr:spPr>
        <a:xfrm>
          <a:off x="3733800" y="10915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152612</xdr:rowOff>
    </xdr:from>
    <xdr:to>
      <xdr:col>15</xdr:col>
      <xdr:colOff>82550</xdr:colOff>
      <xdr:row>61</xdr:row>
      <xdr:rowOff>75142</xdr:rowOff>
    </xdr:to>
    <xdr:cxnSp macro="">
      <xdr:nvCxnSpPr>
        <xdr:cNvPr id="138" name="直線コネクタ 137"/>
        <xdr:cNvCxnSpPr/>
      </xdr:nvCxnSpPr>
      <xdr:spPr>
        <a:xfrm flipV="1">
          <a:off x="2336800" y="10268162"/>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53975</xdr:rowOff>
    </xdr:from>
    <xdr:to>
      <xdr:col>15</xdr:col>
      <xdr:colOff>133350</xdr:colOff>
      <xdr:row>62</xdr:row>
      <xdr:rowOff>155575</xdr:rowOff>
    </xdr:to>
    <xdr:sp macro="" textlink="">
      <xdr:nvSpPr>
        <xdr:cNvPr id="139" name="フローチャート: 判断 138"/>
        <xdr:cNvSpPr/>
      </xdr:nvSpPr>
      <xdr:spPr>
        <a:xfrm>
          <a:off x="3175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140352</xdr:rowOff>
    </xdr:from>
    <xdr:ext cx="762000" cy="259045"/>
    <xdr:sp macro="" textlink="">
      <xdr:nvSpPr>
        <xdr:cNvPr id="140" name="テキスト ボックス 139"/>
        <xdr:cNvSpPr txBox="1"/>
      </xdr:nvSpPr>
      <xdr:spPr>
        <a:xfrm>
          <a:off x="2844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75142</xdr:rowOff>
    </xdr:from>
    <xdr:to>
      <xdr:col>11</xdr:col>
      <xdr:colOff>31750</xdr:colOff>
      <xdr:row>62</xdr:row>
      <xdr:rowOff>12277</xdr:rowOff>
    </xdr:to>
    <xdr:cxnSp macro="">
      <xdr:nvCxnSpPr>
        <xdr:cNvPr id="141" name="直線コネクタ 140"/>
        <xdr:cNvCxnSpPr/>
      </xdr:nvCxnSpPr>
      <xdr:spPr>
        <a:xfrm flipV="1">
          <a:off x="1447800" y="10533592"/>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43" name="テキスト ボックス 142"/>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4" name="フローチャート: 判断 143"/>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109660</xdr:rowOff>
    </xdr:from>
    <xdr:ext cx="762000" cy="259045"/>
    <xdr:sp macro="" textlink="">
      <xdr:nvSpPr>
        <xdr:cNvPr id="145" name="テキスト ボックス 144"/>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33867</xdr:rowOff>
    </xdr:from>
    <xdr:to>
      <xdr:col>23</xdr:col>
      <xdr:colOff>184150</xdr:colOff>
      <xdr:row>62</xdr:row>
      <xdr:rowOff>135467</xdr:rowOff>
    </xdr:to>
    <xdr:sp macro="" textlink="">
      <xdr:nvSpPr>
        <xdr:cNvPr id="151" name="楕円 150"/>
        <xdr:cNvSpPr/>
      </xdr:nvSpPr>
      <xdr:spPr>
        <a:xfrm>
          <a:off x="4902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50394</xdr:rowOff>
    </xdr:from>
    <xdr:ext cx="762000" cy="259045"/>
    <xdr:sp macro="" textlink="">
      <xdr:nvSpPr>
        <xdr:cNvPr id="152" name="財政構造の弾力性該当値テキスト"/>
        <xdr:cNvSpPr txBox="1"/>
      </xdr:nvSpPr>
      <xdr:spPr>
        <a:xfrm>
          <a:off x="50419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8255</xdr:rowOff>
    </xdr:from>
    <xdr:to>
      <xdr:col>19</xdr:col>
      <xdr:colOff>184150</xdr:colOff>
      <xdr:row>61</xdr:row>
      <xdr:rowOff>109855</xdr:rowOff>
    </xdr:to>
    <xdr:sp macro="" textlink="">
      <xdr:nvSpPr>
        <xdr:cNvPr id="153" name="楕円 152"/>
        <xdr:cNvSpPr/>
      </xdr:nvSpPr>
      <xdr:spPr>
        <a:xfrm>
          <a:off x="4064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120032</xdr:rowOff>
    </xdr:from>
    <xdr:ext cx="736600" cy="259045"/>
    <xdr:sp macro="" textlink="">
      <xdr:nvSpPr>
        <xdr:cNvPr id="154" name="テキスト ボックス 153"/>
        <xdr:cNvSpPr txBox="1"/>
      </xdr:nvSpPr>
      <xdr:spPr>
        <a:xfrm>
          <a:off x="3733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101812</xdr:rowOff>
    </xdr:from>
    <xdr:to>
      <xdr:col>15</xdr:col>
      <xdr:colOff>133350</xdr:colOff>
      <xdr:row>60</xdr:row>
      <xdr:rowOff>31962</xdr:rowOff>
    </xdr:to>
    <xdr:sp macro="" textlink="">
      <xdr:nvSpPr>
        <xdr:cNvPr id="155" name="楕円 154"/>
        <xdr:cNvSpPr/>
      </xdr:nvSpPr>
      <xdr:spPr>
        <a:xfrm>
          <a:off x="31750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42139</xdr:rowOff>
    </xdr:from>
    <xdr:ext cx="762000" cy="259045"/>
    <xdr:sp macro="" textlink="">
      <xdr:nvSpPr>
        <xdr:cNvPr id="156" name="テキスト ボックス 155"/>
        <xdr:cNvSpPr txBox="1"/>
      </xdr:nvSpPr>
      <xdr:spPr>
        <a:xfrm>
          <a:off x="2844800" y="998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24342</xdr:rowOff>
    </xdr:from>
    <xdr:to>
      <xdr:col>11</xdr:col>
      <xdr:colOff>82550</xdr:colOff>
      <xdr:row>61</xdr:row>
      <xdr:rowOff>125942</xdr:rowOff>
    </xdr:to>
    <xdr:sp macro="" textlink="">
      <xdr:nvSpPr>
        <xdr:cNvPr id="157" name="楕円 156"/>
        <xdr:cNvSpPr/>
      </xdr:nvSpPr>
      <xdr:spPr>
        <a:xfrm>
          <a:off x="2286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136119</xdr:rowOff>
    </xdr:from>
    <xdr:ext cx="762000" cy="259045"/>
    <xdr:sp macro="" textlink="">
      <xdr:nvSpPr>
        <xdr:cNvPr id="158" name="テキスト ボックス 157"/>
        <xdr:cNvSpPr txBox="1"/>
      </xdr:nvSpPr>
      <xdr:spPr>
        <a:xfrm>
          <a:off x="1955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59" name="楕円 158"/>
        <xdr:cNvSpPr/>
      </xdr:nvSpPr>
      <xdr:spPr>
        <a:xfrm>
          <a:off x="1397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73254</xdr:rowOff>
    </xdr:from>
    <xdr:ext cx="762000" cy="259045"/>
    <xdr:sp macro="" textlink="">
      <xdr:nvSpPr>
        <xdr:cNvPr id="160" name="テキスト ボックス 159"/>
        <xdr:cNvSpPr txBox="1"/>
      </xdr:nvSpPr>
      <xdr:spPr>
        <a:xfrm>
          <a:off x="1066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[128,382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令和元年度以降人件費の増や物価高騰による物件費の増、また公共施設の老朽化による維持管理費の増などにより決算額は増化しておりましたが、類似団体平均と同様に令和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年度は微減となりました。これは新型コロナワクチン接種関連の経費の減による影響が考えられる。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今後は大月多目的広場を中心とし周辺一体の公共施設に指定管理者制度を導入することを検討しており、これにより人件費や維持管理費などのコスト削減を図りたい。</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8" name="直線コネクタ 187"/>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9" name="人件費・物件費等の状況最小値テキスト"/>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90" name="直線コネクタ 189"/>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91" name="人件費・物件費等の状況最大値テキスト"/>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2" name="直線コネクタ 191"/>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96143</xdr:rowOff>
    </xdr:from>
    <xdr:to>
      <xdr:col>23</xdr:col>
      <xdr:colOff>133350</xdr:colOff>
      <xdr:row>82</xdr:row>
      <xdr:rowOff>97668</xdr:rowOff>
    </xdr:to>
    <xdr:cxnSp macro="">
      <xdr:nvCxnSpPr>
        <xdr:cNvPr id="193" name="直線コネクタ 192"/>
        <xdr:cNvCxnSpPr/>
      </xdr:nvCxnSpPr>
      <xdr:spPr>
        <a:xfrm flipV="1">
          <a:off x="4114800" y="14155043"/>
          <a:ext cx="838200" cy="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4" name="人件費・物件費等の状況平均値テキスト"/>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5" name="フローチャート: 判断 194"/>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76964</xdr:rowOff>
    </xdr:from>
    <xdr:to>
      <xdr:col>19</xdr:col>
      <xdr:colOff>133350</xdr:colOff>
      <xdr:row>82</xdr:row>
      <xdr:rowOff>97668</xdr:rowOff>
    </xdr:to>
    <xdr:cxnSp macro="">
      <xdr:nvCxnSpPr>
        <xdr:cNvPr id="196" name="直線コネクタ 195"/>
        <xdr:cNvCxnSpPr/>
      </xdr:nvCxnSpPr>
      <xdr:spPr>
        <a:xfrm>
          <a:off x="3225800" y="14135864"/>
          <a:ext cx="889000" cy="2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7" name="フローチャート: 判断 196"/>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8" name="テキスト ボックス 197"/>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169673</xdr:rowOff>
    </xdr:from>
    <xdr:to>
      <xdr:col>15</xdr:col>
      <xdr:colOff>82550</xdr:colOff>
      <xdr:row>82</xdr:row>
      <xdr:rowOff>76964</xdr:rowOff>
    </xdr:to>
    <xdr:cxnSp macro="">
      <xdr:nvCxnSpPr>
        <xdr:cNvPr id="199" name="直線コネクタ 198"/>
        <xdr:cNvCxnSpPr/>
      </xdr:nvCxnSpPr>
      <xdr:spPr>
        <a:xfrm>
          <a:off x="2336800" y="14057123"/>
          <a:ext cx="889000" cy="7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200" name="フローチャート: 判断 199"/>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201" name="テキスト ボックス 200"/>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94706</xdr:rowOff>
    </xdr:from>
    <xdr:to>
      <xdr:col>11</xdr:col>
      <xdr:colOff>31750</xdr:colOff>
      <xdr:row>81</xdr:row>
      <xdr:rowOff>169673</xdr:rowOff>
    </xdr:to>
    <xdr:cxnSp macro="">
      <xdr:nvCxnSpPr>
        <xdr:cNvPr id="202" name="直線コネクタ 201"/>
        <xdr:cNvCxnSpPr/>
      </xdr:nvCxnSpPr>
      <xdr:spPr>
        <a:xfrm>
          <a:off x="1447800" y="13982156"/>
          <a:ext cx="889000" cy="7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140791</xdr:rowOff>
    </xdr:from>
    <xdr:to>
      <xdr:col>11</xdr:col>
      <xdr:colOff>82550</xdr:colOff>
      <xdr:row>83</xdr:row>
      <xdr:rowOff>70941</xdr:rowOff>
    </xdr:to>
    <xdr:sp macro="" textlink="">
      <xdr:nvSpPr>
        <xdr:cNvPr id="203" name="フローチャート: 判断 202"/>
        <xdr:cNvSpPr/>
      </xdr:nvSpPr>
      <xdr:spPr>
        <a:xfrm>
          <a:off x="2286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55718</xdr:rowOff>
    </xdr:from>
    <xdr:ext cx="762000" cy="259045"/>
    <xdr:sp macro="" textlink="">
      <xdr:nvSpPr>
        <xdr:cNvPr id="204" name="テキスト ボックス 203"/>
        <xdr:cNvSpPr txBox="1"/>
      </xdr:nvSpPr>
      <xdr:spPr>
        <a:xfrm>
          <a:off x="1955800" y="1428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46038</xdr:rowOff>
    </xdr:from>
    <xdr:to>
      <xdr:col>7</xdr:col>
      <xdr:colOff>31750</xdr:colOff>
      <xdr:row>82</xdr:row>
      <xdr:rowOff>147638</xdr:rowOff>
    </xdr:to>
    <xdr:sp macro="" textlink="">
      <xdr:nvSpPr>
        <xdr:cNvPr id="205" name="フローチャート: 判断 204"/>
        <xdr:cNvSpPr/>
      </xdr:nvSpPr>
      <xdr:spPr>
        <a:xfrm>
          <a:off x="1397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132415</xdr:rowOff>
    </xdr:from>
    <xdr:ext cx="762000" cy="259045"/>
    <xdr:sp macro="" textlink="">
      <xdr:nvSpPr>
        <xdr:cNvPr id="206" name="テキスト ボックス 205"/>
        <xdr:cNvSpPr txBox="1"/>
      </xdr:nvSpPr>
      <xdr:spPr>
        <a:xfrm>
          <a:off x="1066800" y="14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45343</xdr:rowOff>
    </xdr:from>
    <xdr:to>
      <xdr:col>23</xdr:col>
      <xdr:colOff>184150</xdr:colOff>
      <xdr:row>82</xdr:row>
      <xdr:rowOff>146943</xdr:rowOff>
    </xdr:to>
    <xdr:sp macro="" textlink="">
      <xdr:nvSpPr>
        <xdr:cNvPr id="212" name="楕円 211"/>
        <xdr:cNvSpPr/>
      </xdr:nvSpPr>
      <xdr:spPr>
        <a:xfrm>
          <a:off x="4902200" y="1410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61870</xdr:rowOff>
    </xdr:from>
    <xdr:ext cx="762000" cy="259045"/>
    <xdr:sp macro="" textlink="">
      <xdr:nvSpPr>
        <xdr:cNvPr id="213" name="人件費・物件費等の状況該当値テキスト"/>
        <xdr:cNvSpPr txBox="1"/>
      </xdr:nvSpPr>
      <xdr:spPr>
        <a:xfrm>
          <a:off x="5041900" y="139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46868</xdr:rowOff>
    </xdr:from>
    <xdr:to>
      <xdr:col>19</xdr:col>
      <xdr:colOff>184150</xdr:colOff>
      <xdr:row>82</xdr:row>
      <xdr:rowOff>148468</xdr:rowOff>
    </xdr:to>
    <xdr:sp macro="" textlink="">
      <xdr:nvSpPr>
        <xdr:cNvPr id="214" name="楕円 213"/>
        <xdr:cNvSpPr/>
      </xdr:nvSpPr>
      <xdr:spPr>
        <a:xfrm>
          <a:off x="4064000" y="1410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158645</xdr:rowOff>
    </xdr:from>
    <xdr:ext cx="736600" cy="259045"/>
    <xdr:sp macro="" textlink="">
      <xdr:nvSpPr>
        <xdr:cNvPr id="215" name="テキスト ボックス 214"/>
        <xdr:cNvSpPr txBox="1"/>
      </xdr:nvSpPr>
      <xdr:spPr>
        <a:xfrm>
          <a:off x="3733800" y="13874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26164</xdr:rowOff>
    </xdr:from>
    <xdr:to>
      <xdr:col>15</xdr:col>
      <xdr:colOff>133350</xdr:colOff>
      <xdr:row>82</xdr:row>
      <xdr:rowOff>127764</xdr:rowOff>
    </xdr:to>
    <xdr:sp macro="" textlink="">
      <xdr:nvSpPr>
        <xdr:cNvPr id="216" name="楕円 215"/>
        <xdr:cNvSpPr/>
      </xdr:nvSpPr>
      <xdr:spPr>
        <a:xfrm>
          <a:off x="3175000" y="1408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137941</xdr:rowOff>
    </xdr:from>
    <xdr:ext cx="762000" cy="259045"/>
    <xdr:sp macro="" textlink="">
      <xdr:nvSpPr>
        <xdr:cNvPr id="217" name="テキスト ボックス 216"/>
        <xdr:cNvSpPr txBox="1"/>
      </xdr:nvSpPr>
      <xdr:spPr>
        <a:xfrm>
          <a:off x="2844800" y="1385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118873</xdr:rowOff>
    </xdr:from>
    <xdr:to>
      <xdr:col>11</xdr:col>
      <xdr:colOff>82550</xdr:colOff>
      <xdr:row>82</xdr:row>
      <xdr:rowOff>49023</xdr:rowOff>
    </xdr:to>
    <xdr:sp macro="" textlink="">
      <xdr:nvSpPr>
        <xdr:cNvPr id="218" name="楕円 217"/>
        <xdr:cNvSpPr/>
      </xdr:nvSpPr>
      <xdr:spPr>
        <a:xfrm>
          <a:off x="2286000" y="140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59200</xdr:rowOff>
    </xdr:from>
    <xdr:ext cx="762000" cy="259045"/>
    <xdr:sp macro="" textlink="">
      <xdr:nvSpPr>
        <xdr:cNvPr id="219" name="テキスト ボックス 218"/>
        <xdr:cNvSpPr txBox="1"/>
      </xdr:nvSpPr>
      <xdr:spPr>
        <a:xfrm>
          <a:off x="1955800" y="137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43906</xdr:rowOff>
    </xdr:from>
    <xdr:to>
      <xdr:col>7</xdr:col>
      <xdr:colOff>31750</xdr:colOff>
      <xdr:row>81</xdr:row>
      <xdr:rowOff>145506</xdr:rowOff>
    </xdr:to>
    <xdr:sp macro="" textlink="">
      <xdr:nvSpPr>
        <xdr:cNvPr id="220" name="楕円 219"/>
        <xdr:cNvSpPr/>
      </xdr:nvSpPr>
      <xdr:spPr>
        <a:xfrm>
          <a:off x="1397000" y="139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155683</xdr:rowOff>
    </xdr:from>
    <xdr:ext cx="762000" cy="259045"/>
    <xdr:sp macro="" textlink="">
      <xdr:nvSpPr>
        <xdr:cNvPr id="221" name="テキスト ボックス 220"/>
        <xdr:cNvSpPr txBox="1"/>
      </xdr:nvSpPr>
      <xdr:spPr>
        <a:xfrm>
          <a:off x="1066800" y="1370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依然として類似団体内ではかなり低い水準にある。　</a:t>
          </a:r>
        </a:p>
        <a:p>
          <a:r>
            <a:rPr kumimoji="1" lang="ja-JP" altLang="en-US" sz="1300">
              <a:latin typeface="ＭＳ Ｐゴシック" panose="020B0600070205080204" pitchFamily="50" charset="-128"/>
              <a:ea typeface="ＭＳ Ｐゴシック" panose="020B0600070205080204" pitchFamily="50" charset="-128"/>
            </a:rPr>
            <a:t>　経験加算制度や復職時昇給制度の導入が遅れたことなどが要因と考えられる。</a:t>
          </a:r>
        </a:p>
        <a:p>
          <a:r>
            <a:rPr kumimoji="1" lang="ja-JP" altLang="en-US" sz="1300">
              <a:latin typeface="ＭＳ Ｐゴシック" panose="020B0600070205080204" pitchFamily="50" charset="-128"/>
              <a:ea typeface="ＭＳ Ｐゴシック" panose="020B0600070205080204" pitchFamily="50" charset="-128"/>
            </a:rPr>
            <a:t>　職員の増員を図る中で、退職者より新規採用者が多いことなどにより令和５年度は前年より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ポイントの減となった。引き続き、人事院勧告を踏まえ、適正化に努めていく。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50" name="直線コネクタ 249"/>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51" name="給与水準   （国との比較）最小値テキスト"/>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2" name="直線コネクタ 251"/>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3"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4" name="直線コネクタ 253"/>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114300</xdr:rowOff>
    </xdr:from>
    <xdr:to>
      <xdr:col>81</xdr:col>
      <xdr:colOff>44450</xdr:colOff>
      <xdr:row>82</xdr:row>
      <xdr:rowOff>143934</xdr:rowOff>
    </xdr:to>
    <xdr:cxnSp macro="">
      <xdr:nvCxnSpPr>
        <xdr:cNvPr id="255" name="直線コネクタ 254"/>
        <xdr:cNvCxnSpPr/>
      </xdr:nvCxnSpPr>
      <xdr:spPr>
        <a:xfrm flipV="1">
          <a:off x="16179800" y="14001750"/>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13352</xdr:rowOff>
    </xdr:from>
    <xdr:ext cx="762000" cy="259045"/>
    <xdr:sp macro="" textlink="">
      <xdr:nvSpPr>
        <xdr:cNvPr id="256" name="給与水準   （国との比較）平均値テキスト"/>
        <xdr:cNvSpPr txBox="1"/>
      </xdr:nvSpPr>
      <xdr:spPr>
        <a:xfrm>
          <a:off x="17106900" y="1458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7" name="フローチャート: 判断 256"/>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82</xdr:row>
      <xdr:rowOff>143934</xdr:rowOff>
    </xdr:to>
    <xdr:cxnSp macro="">
      <xdr:nvCxnSpPr>
        <xdr:cNvPr id="258" name="直線コネクタ 257"/>
        <xdr:cNvCxnSpPr/>
      </xdr:nvCxnSpPr>
      <xdr:spPr>
        <a:xfrm>
          <a:off x="15290800" y="141224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9" name="フローチャート: 判断 258"/>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60" name="テキスト ボックス 259"/>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84</xdr:row>
      <xdr:rowOff>22225</xdr:rowOff>
    </xdr:to>
    <xdr:cxnSp macro="">
      <xdr:nvCxnSpPr>
        <xdr:cNvPr id="261" name="直線コネクタ 260"/>
        <xdr:cNvCxnSpPr/>
      </xdr:nvCxnSpPr>
      <xdr:spPr>
        <a:xfrm flipV="1">
          <a:off x="14401800" y="14122400"/>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3" name="テキスト ボックス 262"/>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103716</xdr:rowOff>
    </xdr:from>
    <xdr:to>
      <xdr:col>68</xdr:col>
      <xdr:colOff>152400</xdr:colOff>
      <xdr:row>84</xdr:row>
      <xdr:rowOff>22225</xdr:rowOff>
    </xdr:to>
    <xdr:cxnSp macro="">
      <xdr:nvCxnSpPr>
        <xdr:cNvPr id="264" name="直線コネクタ 263"/>
        <xdr:cNvCxnSpPr/>
      </xdr:nvCxnSpPr>
      <xdr:spPr>
        <a:xfrm>
          <a:off x="13512800" y="14162616"/>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5" name="フローチャート: 判断 264"/>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6" name="テキスト ボックス 265"/>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68" name="テキスト ボックス 267"/>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63500</xdr:rowOff>
    </xdr:from>
    <xdr:to>
      <xdr:col>81</xdr:col>
      <xdr:colOff>95250</xdr:colOff>
      <xdr:row>81</xdr:row>
      <xdr:rowOff>165100</xdr:rowOff>
    </xdr:to>
    <xdr:sp macro="" textlink="">
      <xdr:nvSpPr>
        <xdr:cNvPr id="274" name="楕円 273"/>
        <xdr:cNvSpPr/>
      </xdr:nvSpPr>
      <xdr:spPr>
        <a:xfrm>
          <a:off x="169672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80027</xdr:rowOff>
    </xdr:from>
    <xdr:ext cx="762000" cy="259045"/>
    <xdr:sp macro="" textlink="">
      <xdr:nvSpPr>
        <xdr:cNvPr id="275" name="給与水準   （国との比較）該当値テキスト"/>
        <xdr:cNvSpPr txBox="1"/>
      </xdr:nvSpPr>
      <xdr:spPr>
        <a:xfrm>
          <a:off x="17106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93134</xdr:rowOff>
    </xdr:from>
    <xdr:to>
      <xdr:col>77</xdr:col>
      <xdr:colOff>95250</xdr:colOff>
      <xdr:row>83</xdr:row>
      <xdr:rowOff>23284</xdr:rowOff>
    </xdr:to>
    <xdr:sp macro="" textlink="">
      <xdr:nvSpPr>
        <xdr:cNvPr id="276" name="楕円 275"/>
        <xdr:cNvSpPr/>
      </xdr:nvSpPr>
      <xdr:spPr>
        <a:xfrm>
          <a:off x="16129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33461</xdr:rowOff>
    </xdr:from>
    <xdr:ext cx="736600" cy="259045"/>
    <xdr:sp macro="" textlink="">
      <xdr:nvSpPr>
        <xdr:cNvPr id="277" name="テキスト ボックス 276"/>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78" name="楕円 277"/>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79" name="テキスト ボックス 278"/>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142875</xdr:rowOff>
    </xdr:from>
    <xdr:to>
      <xdr:col>68</xdr:col>
      <xdr:colOff>203200</xdr:colOff>
      <xdr:row>84</xdr:row>
      <xdr:rowOff>73025</xdr:rowOff>
    </xdr:to>
    <xdr:sp macro="" textlink="">
      <xdr:nvSpPr>
        <xdr:cNvPr id="280" name="楕円 279"/>
        <xdr:cNvSpPr/>
      </xdr:nvSpPr>
      <xdr:spPr>
        <a:xfrm>
          <a:off x="14351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83202</xdr:rowOff>
    </xdr:from>
    <xdr:ext cx="762000" cy="259045"/>
    <xdr:sp macro="" textlink="">
      <xdr:nvSpPr>
        <xdr:cNvPr id="281" name="テキスト ボックス 280"/>
        <xdr:cNvSpPr txBox="1"/>
      </xdr:nvSpPr>
      <xdr:spPr>
        <a:xfrm>
          <a:off x="14020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52916</xdr:rowOff>
    </xdr:from>
    <xdr:to>
      <xdr:col>64</xdr:col>
      <xdr:colOff>152400</xdr:colOff>
      <xdr:row>82</xdr:row>
      <xdr:rowOff>154516</xdr:rowOff>
    </xdr:to>
    <xdr:sp macro="" textlink="">
      <xdr:nvSpPr>
        <xdr:cNvPr id="282" name="楕円 281"/>
        <xdr:cNvSpPr/>
      </xdr:nvSpPr>
      <xdr:spPr>
        <a:xfrm>
          <a:off x="13462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164693</xdr:rowOff>
    </xdr:from>
    <xdr:ext cx="762000" cy="259045"/>
    <xdr:sp macro="" textlink="">
      <xdr:nvSpPr>
        <xdr:cNvPr id="283" name="テキスト ボックス 282"/>
        <xdr:cNvSpPr txBox="1"/>
      </xdr:nvSpPr>
      <xdr:spPr>
        <a:xfrm>
          <a:off x="13131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５年間ほぼ同水準で推移しており、類似団体平均を下回る状況が続いている。定員管理計画においては職員数を増員することとしているが、計画通りに採用できておらず、休業中等の職員も含めた総職員数でも５</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程度不足している状況が続いている。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事業の見直しや民間委託等の効率化を図りながら、引き続き採用についても努力していく。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3" name="直線コネクタ 312"/>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4" name="定員管理の状況最小値テキスト"/>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5" name="直線コネクタ 314"/>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6" name="定員管理の状況最大値テキスト"/>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7" name="直線コネクタ 316"/>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59584</xdr:rowOff>
    </xdr:from>
    <xdr:to>
      <xdr:col>81</xdr:col>
      <xdr:colOff>44450</xdr:colOff>
      <xdr:row>60</xdr:row>
      <xdr:rowOff>69638</xdr:rowOff>
    </xdr:to>
    <xdr:cxnSp macro="">
      <xdr:nvCxnSpPr>
        <xdr:cNvPr id="318" name="直線コネクタ 317"/>
        <xdr:cNvCxnSpPr/>
      </xdr:nvCxnSpPr>
      <xdr:spPr>
        <a:xfrm>
          <a:off x="16179800" y="10346584"/>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9" name="定員管理の状況平均値テキスト"/>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20" name="フローチャート: 判断 319"/>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59584</xdr:rowOff>
    </xdr:from>
    <xdr:to>
      <xdr:col>77</xdr:col>
      <xdr:colOff>44450</xdr:colOff>
      <xdr:row>60</xdr:row>
      <xdr:rowOff>69638</xdr:rowOff>
    </xdr:to>
    <xdr:cxnSp macro="">
      <xdr:nvCxnSpPr>
        <xdr:cNvPr id="321" name="直線コネクタ 320"/>
        <xdr:cNvCxnSpPr/>
      </xdr:nvCxnSpPr>
      <xdr:spPr>
        <a:xfrm flipV="1">
          <a:off x="15290800" y="1034658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2" name="フローチャート: 判断 321"/>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3" name="テキスト ボックス 322"/>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69638</xdr:rowOff>
    </xdr:from>
    <xdr:to>
      <xdr:col>72</xdr:col>
      <xdr:colOff>203200</xdr:colOff>
      <xdr:row>60</xdr:row>
      <xdr:rowOff>73660</xdr:rowOff>
    </xdr:to>
    <xdr:cxnSp macro="">
      <xdr:nvCxnSpPr>
        <xdr:cNvPr id="324" name="直線コネクタ 323"/>
        <xdr:cNvCxnSpPr/>
      </xdr:nvCxnSpPr>
      <xdr:spPr>
        <a:xfrm flipV="1">
          <a:off x="14401800" y="1035663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5" name="フローチャート: 判断 324"/>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6" name="テキスト ボックス 325"/>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57573</xdr:rowOff>
    </xdr:from>
    <xdr:to>
      <xdr:col>68</xdr:col>
      <xdr:colOff>152400</xdr:colOff>
      <xdr:row>60</xdr:row>
      <xdr:rowOff>73660</xdr:rowOff>
    </xdr:to>
    <xdr:cxnSp macro="">
      <xdr:nvCxnSpPr>
        <xdr:cNvPr id="327" name="直線コネクタ 326"/>
        <xdr:cNvCxnSpPr/>
      </xdr:nvCxnSpPr>
      <xdr:spPr>
        <a:xfrm>
          <a:off x="13512800" y="103445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28" name="フローチャート: 判断 327"/>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29" name="テキスト ボックス 328"/>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0" name="フローチャート: 判断 329"/>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31" name="テキスト ボックス 330"/>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18838</xdr:rowOff>
    </xdr:from>
    <xdr:to>
      <xdr:col>81</xdr:col>
      <xdr:colOff>95250</xdr:colOff>
      <xdr:row>60</xdr:row>
      <xdr:rowOff>120438</xdr:rowOff>
    </xdr:to>
    <xdr:sp macro="" textlink="">
      <xdr:nvSpPr>
        <xdr:cNvPr id="337" name="楕円 336"/>
        <xdr:cNvSpPr/>
      </xdr:nvSpPr>
      <xdr:spPr>
        <a:xfrm>
          <a:off x="169672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35365</xdr:rowOff>
    </xdr:from>
    <xdr:ext cx="762000" cy="259045"/>
    <xdr:sp macro="" textlink="">
      <xdr:nvSpPr>
        <xdr:cNvPr id="338" name="定員管理の状況該当値テキスト"/>
        <xdr:cNvSpPr txBox="1"/>
      </xdr:nvSpPr>
      <xdr:spPr>
        <a:xfrm>
          <a:off x="17106900" y="1015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8784</xdr:rowOff>
    </xdr:from>
    <xdr:to>
      <xdr:col>77</xdr:col>
      <xdr:colOff>95250</xdr:colOff>
      <xdr:row>60</xdr:row>
      <xdr:rowOff>110384</xdr:rowOff>
    </xdr:to>
    <xdr:sp macro="" textlink="">
      <xdr:nvSpPr>
        <xdr:cNvPr id="339" name="楕円 338"/>
        <xdr:cNvSpPr/>
      </xdr:nvSpPr>
      <xdr:spPr>
        <a:xfrm>
          <a:off x="16129000" y="102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120561</xdr:rowOff>
    </xdr:from>
    <xdr:ext cx="736600" cy="259045"/>
    <xdr:sp macro="" textlink="">
      <xdr:nvSpPr>
        <xdr:cNvPr id="340" name="テキスト ボックス 339"/>
        <xdr:cNvSpPr txBox="1"/>
      </xdr:nvSpPr>
      <xdr:spPr>
        <a:xfrm>
          <a:off x="15798800" y="1006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18838</xdr:rowOff>
    </xdr:from>
    <xdr:to>
      <xdr:col>73</xdr:col>
      <xdr:colOff>44450</xdr:colOff>
      <xdr:row>60</xdr:row>
      <xdr:rowOff>120438</xdr:rowOff>
    </xdr:to>
    <xdr:sp macro="" textlink="">
      <xdr:nvSpPr>
        <xdr:cNvPr id="341" name="楕円 340"/>
        <xdr:cNvSpPr/>
      </xdr:nvSpPr>
      <xdr:spPr>
        <a:xfrm>
          <a:off x="15240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130615</xdr:rowOff>
    </xdr:from>
    <xdr:ext cx="762000" cy="259045"/>
    <xdr:sp macro="" textlink="">
      <xdr:nvSpPr>
        <xdr:cNvPr id="342" name="テキスト ボックス 341"/>
        <xdr:cNvSpPr txBox="1"/>
      </xdr:nvSpPr>
      <xdr:spPr>
        <a:xfrm>
          <a:off x="14909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22860</xdr:rowOff>
    </xdr:from>
    <xdr:to>
      <xdr:col>68</xdr:col>
      <xdr:colOff>203200</xdr:colOff>
      <xdr:row>60</xdr:row>
      <xdr:rowOff>124460</xdr:rowOff>
    </xdr:to>
    <xdr:sp macro="" textlink="">
      <xdr:nvSpPr>
        <xdr:cNvPr id="343" name="楕円 342"/>
        <xdr:cNvSpPr/>
      </xdr:nvSpPr>
      <xdr:spPr>
        <a:xfrm>
          <a:off x="14351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134637</xdr:rowOff>
    </xdr:from>
    <xdr:ext cx="762000" cy="259045"/>
    <xdr:sp macro="" textlink="">
      <xdr:nvSpPr>
        <xdr:cNvPr id="344" name="テキスト ボックス 343"/>
        <xdr:cNvSpPr txBox="1"/>
      </xdr:nvSpPr>
      <xdr:spPr>
        <a:xfrm>
          <a:off x="14020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6773</xdr:rowOff>
    </xdr:from>
    <xdr:to>
      <xdr:col>64</xdr:col>
      <xdr:colOff>152400</xdr:colOff>
      <xdr:row>60</xdr:row>
      <xdr:rowOff>108373</xdr:rowOff>
    </xdr:to>
    <xdr:sp macro="" textlink="">
      <xdr:nvSpPr>
        <xdr:cNvPr id="345" name="楕円 344"/>
        <xdr:cNvSpPr/>
      </xdr:nvSpPr>
      <xdr:spPr>
        <a:xfrm>
          <a:off x="13462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118550</xdr:rowOff>
    </xdr:from>
    <xdr:ext cx="762000" cy="259045"/>
    <xdr:sp macro="" textlink="">
      <xdr:nvSpPr>
        <xdr:cNvPr id="346" name="テキスト ボックス 345"/>
        <xdr:cNvSpPr txBox="1"/>
      </xdr:nvSpPr>
      <xdr:spPr>
        <a:xfrm>
          <a:off x="13131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を実施してきたことにより公債費の抑制ができており、類似団体平均を下回っている。令和５年度は、多額となった令和３年度の臨時財政対策債の償還が始まったことや、利率上昇に備え元金償還の据置期間を短くしたことにより公債費が増額し、比率の上昇につな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今後大型事業の進捗に伴い市債の発行額が増大し、急激な比率上昇を見込んでいるが、注視しながら事業の平準化を図っていく必要があると考える。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4" name="直線コネクタ 373"/>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5" name="公債費負担の状況最小値テキスト"/>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6" name="直線コネクタ 375"/>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7"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8" name="直線コネクタ 377"/>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124037</xdr:rowOff>
    </xdr:from>
    <xdr:to>
      <xdr:col>81</xdr:col>
      <xdr:colOff>44450</xdr:colOff>
      <xdr:row>38</xdr:row>
      <xdr:rowOff>164254</xdr:rowOff>
    </xdr:to>
    <xdr:cxnSp macro="">
      <xdr:nvCxnSpPr>
        <xdr:cNvPr id="379" name="直線コネクタ 378"/>
        <xdr:cNvCxnSpPr/>
      </xdr:nvCxnSpPr>
      <xdr:spPr>
        <a:xfrm>
          <a:off x="16179800" y="663913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0" name="公債費負担の状況平均値テキスト"/>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1" name="フローチャート: 判断 380"/>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99906</xdr:rowOff>
    </xdr:from>
    <xdr:to>
      <xdr:col>77</xdr:col>
      <xdr:colOff>44450</xdr:colOff>
      <xdr:row>38</xdr:row>
      <xdr:rowOff>124037</xdr:rowOff>
    </xdr:to>
    <xdr:cxnSp macro="">
      <xdr:nvCxnSpPr>
        <xdr:cNvPr id="382" name="直線コネクタ 381"/>
        <xdr:cNvCxnSpPr/>
      </xdr:nvCxnSpPr>
      <xdr:spPr>
        <a:xfrm>
          <a:off x="15290800" y="66150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3" name="フローチャート: 判断 382"/>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4" name="テキスト ボックス 383"/>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83820</xdr:rowOff>
    </xdr:from>
    <xdr:to>
      <xdr:col>72</xdr:col>
      <xdr:colOff>203200</xdr:colOff>
      <xdr:row>38</xdr:row>
      <xdr:rowOff>99906</xdr:rowOff>
    </xdr:to>
    <xdr:cxnSp macro="">
      <xdr:nvCxnSpPr>
        <xdr:cNvPr id="385" name="直線コネクタ 384"/>
        <xdr:cNvCxnSpPr/>
      </xdr:nvCxnSpPr>
      <xdr:spPr>
        <a:xfrm>
          <a:off x="14401800" y="65989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6" name="フローチャート: 判断 385"/>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7" name="テキスト ボックス 386"/>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83820</xdr:rowOff>
    </xdr:from>
    <xdr:to>
      <xdr:col>68</xdr:col>
      <xdr:colOff>152400</xdr:colOff>
      <xdr:row>38</xdr:row>
      <xdr:rowOff>115994</xdr:rowOff>
    </xdr:to>
    <xdr:cxnSp macro="">
      <xdr:nvCxnSpPr>
        <xdr:cNvPr id="388" name="直線コネクタ 387"/>
        <xdr:cNvCxnSpPr/>
      </xdr:nvCxnSpPr>
      <xdr:spPr>
        <a:xfrm flipV="1">
          <a:off x="13512800" y="659892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89" name="フローチャート: 判断 388"/>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90" name="テキスト ボックス 389"/>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1" name="フローチャート: 判断 390"/>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2" name="テキスト ボックス 391"/>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113454</xdr:rowOff>
    </xdr:from>
    <xdr:to>
      <xdr:col>81</xdr:col>
      <xdr:colOff>95250</xdr:colOff>
      <xdr:row>39</xdr:row>
      <xdr:rowOff>43604</xdr:rowOff>
    </xdr:to>
    <xdr:sp macro="" textlink="">
      <xdr:nvSpPr>
        <xdr:cNvPr id="398" name="楕円 397"/>
        <xdr:cNvSpPr/>
      </xdr:nvSpPr>
      <xdr:spPr>
        <a:xfrm>
          <a:off x="169672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129981</xdr:rowOff>
    </xdr:from>
    <xdr:ext cx="762000" cy="259045"/>
    <xdr:sp macro="" textlink="">
      <xdr:nvSpPr>
        <xdr:cNvPr id="399" name="公債費負担の状況該当値テキスト"/>
        <xdr:cNvSpPr txBox="1"/>
      </xdr:nvSpPr>
      <xdr:spPr>
        <a:xfrm>
          <a:off x="171069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73237</xdr:rowOff>
    </xdr:from>
    <xdr:to>
      <xdr:col>77</xdr:col>
      <xdr:colOff>95250</xdr:colOff>
      <xdr:row>39</xdr:row>
      <xdr:rowOff>3387</xdr:rowOff>
    </xdr:to>
    <xdr:sp macro="" textlink="">
      <xdr:nvSpPr>
        <xdr:cNvPr id="400" name="楕円 399"/>
        <xdr:cNvSpPr/>
      </xdr:nvSpPr>
      <xdr:spPr>
        <a:xfrm>
          <a:off x="16129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13564</xdr:rowOff>
    </xdr:from>
    <xdr:ext cx="736600" cy="259045"/>
    <xdr:sp macro="" textlink="">
      <xdr:nvSpPr>
        <xdr:cNvPr id="401" name="テキスト ボックス 400"/>
        <xdr:cNvSpPr txBox="1"/>
      </xdr:nvSpPr>
      <xdr:spPr>
        <a:xfrm>
          <a:off x="15798800" y="635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49106</xdr:rowOff>
    </xdr:from>
    <xdr:to>
      <xdr:col>73</xdr:col>
      <xdr:colOff>44450</xdr:colOff>
      <xdr:row>38</xdr:row>
      <xdr:rowOff>150706</xdr:rowOff>
    </xdr:to>
    <xdr:sp macro="" textlink="">
      <xdr:nvSpPr>
        <xdr:cNvPr id="402" name="楕円 401"/>
        <xdr:cNvSpPr/>
      </xdr:nvSpPr>
      <xdr:spPr>
        <a:xfrm>
          <a:off x="15240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160884</xdr:rowOff>
    </xdr:from>
    <xdr:ext cx="762000" cy="259045"/>
    <xdr:sp macro="" textlink="">
      <xdr:nvSpPr>
        <xdr:cNvPr id="403" name="テキスト ボックス 402"/>
        <xdr:cNvSpPr txBox="1"/>
      </xdr:nvSpPr>
      <xdr:spPr>
        <a:xfrm>
          <a:off x="14909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33020</xdr:rowOff>
    </xdr:from>
    <xdr:to>
      <xdr:col>68</xdr:col>
      <xdr:colOff>203200</xdr:colOff>
      <xdr:row>38</xdr:row>
      <xdr:rowOff>134620</xdr:rowOff>
    </xdr:to>
    <xdr:sp macro="" textlink="">
      <xdr:nvSpPr>
        <xdr:cNvPr id="404" name="楕円 403"/>
        <xdr:cNvSpPr/>
      </xdr:nvSpPr>
      <xdr:spPr>
        <a:xfrm>
          <a:off x="14351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144797</xdr:rowOff>
    </xdr:from>
    <xdr:ext cx="762000" cy="259045"/>
    <xdr:sp macro="" textlink="">
      <xdr:nvSpPr>
        <xdr:cNvPr id="405" name="テキスト ボックス 404"/>
        <xdr:cNvSpPr txBox="1"/>
      </xdr:nvSpPr>
      <xdr:spPr>
        <a:xfrm>
          <a:off x="14020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65194</xdr:rowOff>
    </xdr:from>
    <xdr:to>
      <xdr:col>64</xdr:col>
      <xdr:colOff>152400</xdr:colOff>
      <xdr:row>38</xdr:row>
      <xdr:rowOff>166794</xdr:rowOff>
    </xdr:to>
    <xdr:sp macro="" textlink="">
      <xdr:nvSpPr>
        <xdr:cNvPr id="406" name="楕円 405"/>
        <xdr:cNvSpPr/>
      </xdr:nvSpPr>
      <xdr:spPr>
        <a:xfrm>
          <a:off x="13462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5520</xdr:rowOff>
    </xdr:from>
    <xdr:ext cx="762000" cy="259045"/>
    <xdr:sp macro="" textlink="">
      <xdr:nvSpPr>
        <xdr:cNvPr id="407" name="テキスト ボックス 406"/>
        <xdr:cNvSpPr txBox="1"/>
      </xdr:nvSpPr>
      <xdr:spPr>
        <a:xfrm>
          <a:off x="13131800" y="634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前年度に引き続き、地方債残高が充当可能財源である基金の額を下回っており、黒字の状態となっている。令和５年度は繰上償還を実施したこともあり将来負担額は減少している。</a:t>
          </a:r>
        </a:p>
        <a:p>
          <a:r>
            <a:rPr kumimoji="1" lang="ja-JP" altLang="en-US" sz="1300">
              <a:latin typeface="ＭＳ Ｐゴシック" panose="020B0600070205080204" pitchFamily="50" charset="-128"/>
              <a:ea typeface="ＭＳ Ｐゴシック" panose="020B0600070205080204" pitchFamily="50" charset="-128"/>
            </a:rPr>
            <a:t>　今後、大型事業の財源としての基金の繰入や、起債も予定しているため、比率の悪化が見込まれることから、数値の変動を注視しながら財政の健全化に努めていく。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8" name="直線コネクタ 437"/>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9" name="将来負担の状況最小値テキスト"/>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40" name="直線コネクタ 439"/>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3" name="将来負担の状況平均値テキスト"/>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4" name="フローチャート: 判断 443"/>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7" name="フローチャート: 判断 446"/>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8" name="テキスト ボックス 447"/>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150525</xdr:rowOff>
    </xdr:from>
    <xdr:to>
      <xdr:col>68</xdr:col>
      <xdr:colOff>203200</xdr:colOff>
      <xdr:row>15</xdr:row>
      <xdr:rowOff>80675</xdr:rowOff>
    </xdr:to>
    <xdr:sp macro="" textlink="">
      <xdr:nvSpPr>
        <xdr:cNvPr id="449" name="フローチャート: 判断 448"/>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0" name="テキスト ボックス 449"/>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1" name="フローチャート: 判断 450"/>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2" name="テキスト ボックス 451"/>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56,329
53,639
28.19
21,687,450
20,789,234
625,554
12,254,320
10,882,117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類似団体を若干下回る状況が続いていたが、令和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年度から若干上回る状況となっている。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の職員数やラスパイレス指数が類似団体平均より下回っているにも関わらず、平均より経常収支比率が上回っているということから、会計年度任用職員に係る人件費が類似団体より多いことが推測され、職員の不足を会計年度任用職員で補わざるを得ない状況を改善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38826</xdr:rowOff>
    </xdr:from>
    <xdr:to>
      <xdr:col>24</xdr:col>
      <xdr:colOff>25400</xdr:colOff>
      <xdr:row>36</xdr:row>
      <xdr:rowOff>104140</xdr:rowOff>
    </xdr:to>
    <xdr:cxnSp macro="">
      <xdr:nvCxnSpPr>
        <xdr:cNvPr id="68" name="直線コネクタ 67"/>
        <xdr:cNvCxnSpPr/>
      </xdr:nvCxnSpPr>
      <xdr:spPr>
        <a:xfrm>
          <a:off x="3987800" y="621102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125367</xdr:rowOff>
    </xdr:from>
    <xdr:to>
      <xdr:col>19</xdr:col>
      <xdr:colOff>187325</xdr:colOff>
      <xdr:row>36</xdr:row>
      <xdr:rowOff>38826</xdr:rowOff>
    </xdr:to>
    <xdr:cxnSp macro="">
      <xdr:nvCxnSpPr>
        <xdr:cNvPr id="71" name="直線コネクタ 70"/>
        <xdr:cNvCxnSpPr/>
      </xdr:nvCxnSpPr>
      <xdr:spPr>
        <a:xfrm>
          <a:off x="3098800" y="6126117"/>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125367</xdr:rowOff>
    </xdr:from>
    <xdr:to>
      <xdr:col>15</xdr:col>
      <xdr:colOff>98425</xdr:colOff>
      <xdr:row>36</xdr:row>
      <xdr:rowOff>58420</xdr:rowOff>
    </xdr:to>
    <xdr:cxnSp macro="">
      <xdr:nvCxnSpPr>
        <xdr:cNvPr id="74" name="直線コネクタ 73"/>
        <xdr:cNvCxnSpPr/>
      </xdr:nvCxnSpPr>
      <xdr:spPr>
        <a:xfrm flipV="1">
          <a:off x="2209800" y="6126117"/>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159657</xdr:rowOff>
    </xdr:from>
    <xdr:to>
      <xdr:col>11</xdr:col>
      <xdr:colOff>9525</xdr:colOff>
      <xdr:row>36</xdr:row>
      <xdr:rowOff>58420</xdr:rowOff>
    </xdr:to>
    <xdr:cxnSp macro="">
      <xdr:nvCxnSpPr>
        <xdr:cNvPr id="77" name="直線コネクタ 76"/>
        <xdr:cNvCxnSpPr/>
      </xdr:nvCxnSpPr>
      <xdr:spPr>
        <a:xfrm>
          <a:off x="1320800" y="5988957"/>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126654</xdr:rowOff>
    </xdr:from>
    <xdr:ext cx="762000" cy="259045"/>
    <xdr:sp macro="" textlink="">
      <xdr:nvSpPr>
        <xdr:cNvPr id="79" name="テキスト ボックス 78"/>
        <xdr:cNvSpPr txBox="1"/>
      </xdr:nvSpPr>
      <xdr:spPr>
        <a:xfrm>
          <a:off x="1828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134819</xdr:rowOff>
    </xdr:from>
    <xdr:ext cx="762000" cy="259045"/>
    <xdr:sp macro="" textlink="">
      <xdr:nvSpPr>
        <xdr:cNvPr id="81" name="テキスト ボックス 80"/>
        <xdr:cNvSpPr txBox="1"/>
      </xdr:nvSpPr>
      <xdr:spPr>
        <a:xfrm>
          <a:off x="939800" y="613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7" name="楕円 86"/>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25417</xdr:rowOff>
    </xdr:from>
    <xdr:ext cx="762000" cy="259045"/>
    <xdr:sp macro="" textlink="">
      <xdr:nvSpPr>
        <xdr:cNvPr id="88" name="人件費該当値テキスト"/>
        <xdr:cNvSpPr txBox="1"/>
      </xdr:nvSpPr>
      <xdr:spPr>
        <a:xfrm>
          <a:off x="4914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159476</xdr:rowOff>
    </xdr:from>
    <xdr:to>
      <xdr:col>20</xdr:col>
      <xdr:colOff>38100</xdr:colOff>
      <xdr:row>36</xdr:row>
      <xdr:rowOff>89626</xdr:rowOff>
    </xdr:to>
    <xdr:sp macro="" textlink="">
      <xdr:nvSpPr>
        <xdr:cNvPr id="89" name="楕円 88"/>
        <xdr:cNvSpPr/>
      </xdr:nvSpPr>
      <xdr:spPr>
        <a:xfrm>
          <a:off x="3937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74403</xdr:rowOff>
    </xdr:from>
    <xdr:ext cx="736600" cy="259045"/>
    <xdr:sp macro="" textlink="">
      <xdr:nvSpPr>
        <xdr:cNvPr id="90" name="テキスト ボックス 89"/>
        <xdr:cNvSpPr txBox="1"/>
      </xdr:nvSpPr>
      <xdr:spPr>
        <a:xfrm>
          <a:off x="3606800" y="624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74567</xdr:rowOff>
    </xdr:from>
    <xdr:to>
      <xdr:col>15</xdr:col>
      <xdr:colOff>149225</xdr:colOff>
      <xdr:row>36</xdr:row>
      <xdr:rowOff>4717</xdr:rowOff>
    </xdr:to>
    <xdr:sp macro="" textlink="">
      <xdr:nvSpPr>
        <xdr:cNvPr id="91" name="楕円 90"/>
        <xdr:cNvSpPr/>
      </xdr:nvSpPr>
      <xdr:spPr>
        <a:xfrm>
          <a:off x="30480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14894</xdr:rowOff>
    </xdr:from>
    <xdr:ext cx="762000" cy="259045"/>
    <xdr:sp macro="" textlink="">
      <xdr:nvSpPr>
        <xdr:cNvPr id="92" name="テキスト ボックス 91"/>
        <xdr:cNvSpPr txBox="1"/>
      </xdr:nvSpPr>
      <xdr:spPr>
        <a:xfrm>
          <a:off x="2717800" y="584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3" name="楕円 92"/>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4" name="テキスト ボックス 93"/>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108857</xdr:rowOff>
    </xdr:from>
    <xdr:to>
      <xdr:col>6</xdr:col>
      <xdr:colOff>171450</xdr:colOff>
      <xdr:row>35</xdr:row>
      <xdr:rowOff>39007</xdr:rowOff>
    </xdr:to>
    <xdr:sp macro="" textlink="">
      <xdr:nvSpPr>
        <xdr:cNvPr id="95" name="楕円 94"/>
        <xdr:cNvSpPr/>
      </xdr:nvSpPr>
      <xdr:spPr>
        <a:xfrm>
          <a:off x="1270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49184</xdr:rowOff>
    </xdr:from>
    <xdr:ext cx="762000" cy="259045"/>
    <xdr:sp macro="" textlink="">
      <xdr:nvSpPr>
        <xdr:cNvPr id="96" name="テキスト ボックス 95"/>
        <xdr:cNvSpPr txBox="1"/>
      </xdr:nvSpPr>
      <xdr:spPr>
        <a:xfrm>
          <a:off x="939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類似団体平均より高い状況が続いており、これは塵芥処理や施設管理等の民間委託によるものである。令和３年度からの上昇については、電気やガス等の燃料代の増など、物価高騰に起因するものが大きい。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現在、新たな施設の指定管理制度による民間委託も進めており、さらに上昇することが見込まれる。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72136</xdr:rowOff>
    </xdr:from>
    <xdr:to>
      <xdr:col>82</xdr:col>
      <xdr:colOff>107950</xdr:colOff>
      <xdr:row>19</xdr:row>
      <xdr:rowOff>10414</xdr:rowOff>
    </xdr:to>
    <xdr:cxnSp macro="">
      <xdr:nvCxnSpPr>
        <xdr:cNvPr id="127" name="直線コネクタ 126"/>
        <xdr:cNvCxnSpPr/>
      </xdr:nvCxnSpPr>
      <xdr:spPr>
        <a:xfrm>
          <a:off x="15671800" y="315823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5842</xdr:rowOff>
    </xdr:from>
    <xdr:to>
      <xdr:col>78</xdr:col>
      <xdr:colOff>69850</xdr:colOff>
      <xdr:row>18</xdr:row>
      <xdr:rowOff>72136</xdr:rowOff>
    </xdr:to>
    <xdr:cxnSp macro="">
      <xdr:nvCxnSpPr>
        <xdr:cNvPr id="130" name="直線コネクタ 129"/>
        <xdr:cNvCxnSpPr/>
      </xdr:nvCxnSpPr>
      <xdr:spPr>
        <a:xfrm>
          <a:off x="14782800" y="2920492"/>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5842</xdr:rowOff>
    </xdr:from>
    <xdr:to>
      <xdr:col>73</xdr:col>
      <xdr:colOff>180975</xdr:colOff>
      <xdr:row>17</xdr:row>
      <xdr:rowOff>124714</xdr:rowOff>
    </xdr:to>
    <xdr:cxnSp macro="">
      <xdr:nvCxnSpPr>
        <xdr:cNvPr id="133" name="直線コネクタ 132"/>
        <xdr:cNvCxnSpPr/>
      </xdr:nvCxnSpPr>
      <xdr:spPr>
        <a:xfrm flipV="1">
          <a:off x="13893800" y="292049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124714</xdr:rowOff>
    </xdr:from>
    <xdr:to>
      <xdr:col>69</xdr:col>
      <xdr:colOff>92075</xdr:colOff>
      <xdr:row>19</xdr:row>
      <xdr:rowOff>74422</xdr:rowOff>
    </xdr:to>
    <xdr:cxnSp macro="">
      <xdr:nvCxnSpPr>
        <xdr:cNvPr id="136" name="直線コネクタ 135"/>
        <xdr:cNvCxnSpPr/>
      </xdr:nvCxnSpPr>
      <xdr:spPr>
        <a:xfrm flipV="1">
          <a:off x="13004800" y="3039364"/>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xdr:rowOff>
    </xdr:from>
    <xdr:to>
      <xdr:col>69</xdr:col>
      <xdr:colOff>142875</xdr:colOff>
      <xdr:row>16</xdr:row>
      <xdr:rowOff>118364</xdr:rowOff>
    </xdr:to>
    <xdr:sp macro="" textlink="">
      <xdr:nvSpPr>
        <xdr:cNvPr id="137" name="フローチャート: 判断 136"/>
        <xdr:cNvSpPr/>
      </xdr:nvSpPr>
      <xdr:spPr>
        <a:xfrm>
          <a:off x="13843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128541</xdr:rowOff>
    </xdr:from>
    <xdr:ext cx="762000" cy="259045"/>
    <xdr:sp macro="" textlink="">
      <xdr:nvSpPr>
        <xdr:cNvPr id="138" name="テキスト ボックス 137"/>
        <xdr:cNvSpPr txBox="1"/>
      </xdr:nvSpPr>
      <xdr:spPr>
        <a:xfrm>
          <a:off x="13512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9" name="フローチャート: 判断 138"/>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40" name="テキスト ボックス 139"/>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131064</xdr:rowOff>
    </xdr:from>
    <xdr:to>
      <xdr:col>82</xdr:col>
      <xdr:colOff>158750</xdr:colOff>
      <xdr:row>19</xdr:row>
      <xdr:rowOff>61214</xdr:rowOff>
    </xdr:to>
    <xdr:sp macro="" textlink="">
      <xdr:nvSpPr>
        <xdr:cNvPr id="146" name="楕円 145"/>
        <xdr:cNvSpPr/>
      </xdr:nvSpPr>
      <xdr:spPr>
        <a:xfrm>
          <a:off x="164592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103141</xdr:rowOff>
    </xdr:from>
    <xdr:ext cx="762000" cy="259045"/>
    <xdr:sp macro="" textlink="">
      <xdr:nvSpPr>
        <xdr:cNvPr id="147" name="物件費該当値テキスト"/>
        <xdr:cNvSpPr txBox="1"/>
      </xdr:nvSpPr>
      <xdr:spPr>
        <a:xfrm>
          <a:off x="165989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21336</xdr:rowOff>
    </xdr:from>
    <xdr:to>
      <xdr:col>78</xdr:col>
      <xdr:colOff>120650</xdr:colOff>
      <xdr:row>18</xdr:row>
      <xdr:rowOff>122936</xdr:rowOff>
    </xdr:to>
    <xdr:sp macro="" textlink="">
      <xdr:nvSpPr>
        <xdr:cNvPr id="148" name="楕円 147"/>
        <xdr:cNvSpPr/>
      </xdr:nvSpPr>
      <xdr:spPr>
        <a:xfrm>
          <a:off x="15621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107713</xdr:rowOff>
    </xdr:from>
    <xdr:ext cx="736600" cy="259045"/>
    <xdr:sp macro="" textlink="">
      <xdr:nvSpPr>
        <xdr:cNvPr id="149" name="テキスト ボックス 148"/>
        <xdr:cNvSpPr txBox="1"/>
      </xdr:nvSpPr>
      <xdr:spPr>
        <a:xfrm>
          <a:off x="15290800" y="319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126492</xdr:rowOff>
    </xdr:from>
    <xdr:to>
      <xdr:col>74</xdr:col>
      <xdr:colOff>31750</xdr:colOff>
      <xdr:row>17</xdr:row>
      <xdr:rowOff>56642</xdr:rowOff>
    </xdr:to>
    <xdr:sp macro="" textlink="">
      <xdr:nvSpPr>
        <xdr:cNvPr id="150" name="楕円 149"/>
        <xdr:cNvSpPr/>
      </xdr:nvSpPr>
      <xdr:spPr>
        <a:xfrm>
          <a:off x="14732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51" name="テキスト ボックス 150"/>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73914</xdr:rowOff>
    </xdr:from>
    <xdr:to>
      <xdr:col>69</xdr:col>
      <xdr:colOff>142875</xdr:colOff>
      <xdr:row>18</xdr:row>
      <xdr:rowOff>4064</xdr:rowOff>
    </xdr:to>
    <xdr:sp macro="" textlink="">
      <xdr:nvSpPr>
        <xdr:cNvPr id="152" name="楕円 151"/>
        <xdr:cNvSpPr/>
      </xdr:nvSpPr>
      <xdr:spPr>
        <a:xfrm>
          <a:off x="13843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160291</xdr:rowOff>
    </xdr:from>
    <xdr:ext cx="762000" cy="259045"/>
    <xdr:sp macro="" textlink="">
      <xdr:nvSpPr>
        <xdr:cNvPr id="153" name="テキスト ボックス 152"/>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23622</xdr:rowOff>
    </xdr:from>
    <xdr:to>
      <xdr:col>65</xdr:col>
      <xdr:colOff>53975</xdr:colOff>
      <xdr:row>19</xdr:row>
      <xdr:rowOff>125222</xdr:rowOff>
    </xdr:to>
    <xdr:sp macro="" textlink="">
      <xdr:nvSpPr>
        <xdr:cNvPr id="154" name="楕円 153"/>
        <xdr:cNvSpPr/>
      </xdr:nvSpPr>
      <xdr:spPr>
        <a:xfrm>
          <a:off x="12954000" y="32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109999</xdr:rowOff>
    </xdr:from>
    <xdr:ext cx="762000" cy="259045"/>
    <xdr:sp macro="" textlink="">
      <xdr:nvSpPr>
        <xdr:cNvPr id="155" name="テキスト ボックス 154"/>
        <xdr:cNvSpPr txBox="1"/>
      </xdr:nvSpPr>
      <xdr:spPr>
        <a:xfrm>
          <a:off x="12623800" y="33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自立支援給付事業や障害児通所支援事業、福祉医療費助成事業などの増により増加傾向にある。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独自事業も拡大していく予定であり、今後も上昇していくことが予想されるが、財政を圧迫することがないよう注視していく必要がある。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43180</xdr:rowOff>
    </xdr:from>
    <xdr:to>
      <xdr:col>24</xdr:col>
      <xdr:colOff>25400</xdr:colOff>
      <xdr:row>56</xdr:row>
      <xdr:rowOff>88900</xdr:rowOff>
    </xdr:to>
    <xdr:cxnSp macro="">
      <xdr:nvCxnSpPr>
        <xdr:cNvPr id="188" name="直線コネクタ 187"/>
        <xdr:cNvCxnSpPr/>
      </xdr:nvCxnSpPr>
      <xdr:spPr>
        <a:xfrm>
          <a:off x="3987800" y="9644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43180</xdr:rowOff>
    </xdr:to>
    <xdr:cxnSp macro="">
      <xdr:nvCxnSpPr>
        <xdr:cNvPr id="191" name="直線コネクタ 190"/>
        <xdr:cNvCxnSpPr/>
      </xdr:nvCxnSpPr>
      <xdr:spPr>
        <a:xfrm>
          <a:off x="3098800" y="9575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35560</xdr:rowOff>
    </xdr:to>
    <xdr:cxnSp macro="">
      <xdr:nvCxnSpPr>
        <xdr:cNvPr id="194" name="直線コネクタ 193"/>
        <xdr:cNvCxnSpPr/>
      </xdr:nvCxnSpPr>
      <xdr:spPr>
        <a:xfrm flipV="1">
          <a:off x="2209800" y="9575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35560</xdr:rowOff>
    </xdr:from>
    <xdr:to>
      <xdr:col>11</xdr:col>
      <xdr:colOff>9525</xdr:colOff>
      <xdr:row>56</xdr:row>
      <xdr:rowOff>149860</xdr:rowOff>
    </xdr:to>
    <xdr:cxnSp macro="">
      <xdr:nvCxnSpPr>
        <xdr:cNvPr id="197" name="直線コネクタ 196"/>
        <xdr:cNvCxnSpPr/>
      </xdr:nvCxnSpPr>
      <xdr:spPr>
        <a:xfrm flipV="1">
          <a:off x="1320800" y="96367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11430</xdr:rowOff>
    </xdr:from>
    <xdr:to>
      <xdr:col>11</xdr:col>
      <xdr:colOff>60325</xdr:colOff>
      <xdr:row>55</xdr:row>
      <xdr:rowOff>113030</xdr:rowOff>
    </xdr:to>
    <xdr:sp macro="" textlink="">
      <xdr:nvSpPr>
        <xdr:cNvPr id="198" name="フローチャート: 判断 197"/>
        <xdr:cNvSpPr/>
      </xdr:nvSpPr>
      <xdr:spPr>
        <a:xfrm>
          <a:off x="2159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123207</xdr:rowOff>
    </xdr:from>
    <xdr:ext cx="762000" cy="259045"/>
    <xdr:sp macro="" textlink="">
      <xdr:nvSpPr>
        <xdr:cNvPr id="199" name="テキスト ボックス 198"/>
        <xdr:cNvSpPr txBox="1"/>
      </xdr:nvSpPr>
      <xdr:spPr>
        <a:xfrm>
          <a:off x="1828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00" name="フローチャート: 判断 199"/>
        <xdr:cNvSpPr/>
      </xdr:nvSpPr>
      <xdr:spPr>
        <a:xfrm>
          <a:off x="1270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5097</xdr:rowOff>
    </xdr:from>
    <xdr:ext cx="762000" cy="259045"/>
    <xdr:sp macro="" textlink="">
      <xdr:nvSpPr>
        <xdr:cNvPr id="201" name="テキスト ボックス 200"/>
        <xdr:cNvSpPr txBox="1"/>
      </xdr:nvSpPr>
      <xdr:spPr>
        <a:xfrm>
          <a:off x="939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7" name="楕円 206"/>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8"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163830</xdr:rowOff>
    </xdr:from>
    <xdr:to>
      <xdr:col>20</xdr:col>
      <xdr:colOff>38100</xdr:colOff>
      <xdr:row>56</xdr:row>
      <xdr:rowOff>93980</xdr:rowOff>
    </xdr:to>
    <xdr:sp macro="" textlink="">
      <xdr:nvSpPr>
        <xdr:cNvPr id="209" name="楕円 208"/>
        <xdr:cNvSpPr/>
      </xdr:nvSpPr>
      <xdr:spPr>
        <a:xfrm>
          <a:off x="3937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210" name="テキスト ボックス 209"/>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1" name="楕円 210"/>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2" name="テキスト ボックス 211"/>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156210</xdr:rowOff>
    </xdr:from>
    <xdr:to>
      <xdr:col>11</xdr:col>
      <xdr:colOff>60325</xdr:colOff>
      <xdr:row>56</xdr:row>
      <xdr:rowOff>86360</xdr:rowOff>
    </xdr:to>
    <xdr:sp macro="" textlink="">
      <xdr:nvSpPr>
        <xdr:cNvPr id="213" name="楕円 212"/>
        <xdr:cNvSpPr/>
      </xdr:nvSpPr>
      <xdr:spPr>
        <a:xfrm>
          <a:off x="2159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214" name="テキスト ボックス 213"/>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15" name="楕円 214"/>
        <xdr:cNvSpPr/>
      </xdr:nvSpPr>
      <xdr:spPr>
        <a:xfrm>
          <a:off x="1270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216" name="テキスト ボックス 215"/>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類似団体内平均値を大きく下回る状況が続いている。主なものは繰出金で、他会計への繰出金を抑制していることが要因である。</a:t>
          </a:r>
        </a:p>
        <a:p>
          <a:r>
            <a:rPr kumimoji="1" lang="ja-JP" altLang="en-US" sz="1300">
              <a:latin typeface="ＭＳ Ｐゴシック" panose="020B0600070205080204" pitchFamily="50" charset="-128"/>
              <a:ea typeface="ＭＳ Ｐゴシック" panose="020B0600070205080204" pitchFamily="50" charset="-128"/>
            </a:rPr>
            <a:t>　今後も適正な繰出金の支出に努める。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121557</xdr:rowOff>
    </xdr:from>
    <xdr:to>
      <xdr:col>82</xdr:col>
      <xdr:colOff>107950</xdr:colOff>
      <xdr:row>52</xdr:row>
      <xdr:rowOff>165100</xdr:rowOff>
    </xdr:to>
    <xdr:cxnSp macro="">
      <xdr:nvCxnSpPr>
        <xdr:cNvPr id="251" name="直線コネクタ 250"/>
        <xdr:cNvCxnSpPr/>
      </xdr:nvCxnSpPr>
      <xdr:spPr>
        <a:xfrm>
          <a:off x="15671800" y="90369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121557</xdr:rowOff>
    </xdr:from>
    <xdr:to>
      <xdr:col>78</xdr:col>
      <xdr:colOff>69850</xdr:colOff>
      <xdr:row>52</xdr:row>
      <xdr:rowOff>132443</xdr:rowOff>
    </xdr:to>
    <xdr:cxnSp macro="">
      <xdr:nvCxnSpPr>
        <xdr:cNvPr id="254" name="直線コネクタ 253"/>
        <xdr:cNvCxnSpPr/>
      </xdr:nvCxnSpPr>
      <xdr:spPr>
        <a:xfrm flipV="1">
          <a:off x="14782800" y="9036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121557</xdr:rowOff>
    </xdr:from>
    <xdr:to>
      <xdr:col>73</xdr:col>
      <xdr:colOff>180975</xdr:colOff>
      <xdr:row>52</xdr:row>
      <xdr:rowOff>132443</xdr:rowOff>
    </xdr:to>
    <xdr:cxnSp macro="">
      <xdr:nvCxnSpPr>
        <xdr:cNvPr id="257" name="直線コネクタ 256"/>
        <xdr:cNvCxnSpPr/>
      </xdr:nvCxnSpPr>
      <xdr:spPr>
        <a:xfrm>
          <a:off x="13893800" y="9036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59" name="テキスト ボックス 258"/>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121557</xdr:rowOff>
    </xdr:from>
    <xdr:to>
      <xdr:col>69</xdr:col>
      <xdr:colOff>92075</xdr:colOff>
      <xdr:row>52</xdr:row>
      <xdr:rowOff>132443</xdr:rowOff>
    </xdr:to>
    <xdr:cxnSp macro="">
      <xdr:nvCxnSpPr>
        <xdr:cNvPr id="260" name="直線コネクタ 259"/>
        <xdr:cNvCxnSpPr/>
      </xdr:nvCxnSpPr>
      <xdr:spPr>
        <a:xfrm flipV="1">
          <a:off x="13004800" y="9036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27215</xdr:rowOff>
    </xdr:from>
    <xdr:to>
      <xdr:col>69</xdr:col>
      <xdr:colOff>142875</xdr:colOff>
      <xdr:row>56</xdr:row>
      <xdr:rowOff>128815</xdr:rowOff>
    </xdr:to>
    <xdr:sp macro="" textlink="">
      <xdr:nvSpPr>
        <xdr:cNvPr id="261" name="フローチャート: 判断 260"/>
        <xdr:cNvSpPr/>
      </xdr:nvSpPr>
      <xdr:spPr>
        <a:xfrm>
          <a:off x="13843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113592</xdr:rowOff>
    </xdr:from>
    <xdr:ext cx="762000" cy="259045"/>
    <xdr:sp macro="" textlink="">
      <xdr:nvSpPr>
        <xdr:cNvPr id="262" name="テキスト ボックス 261"/>
        <xdr:cNvSpPr txBox="1"/>
      </xdr:nvSpPr>
      <xdr:spPr>
        <a:xfrm>
          <a:off x="13512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3" name="フローチャート: 判断 262"/>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127199</xdr:rowOff>
    </xdr:from>
    <xdr:ext cx="762000" cy="259045"/>
    <xdr:sp macro="" textlink="">
      <xdr:nvSpPr>
        <xdr:cNvPr id="264" name="テキスト ボックス 263"/>
        <xdr:cNvSpPr txBox="1"/>
      </xdr:nvSpPr>
      <xdr:spPr>
        <a:xfrm>
          <a:off x="12623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114300</xdr:rowOff>
    </xdr:from>
    <xdr:to>
      <xdr:col>82</xdr:col>
      <xdr:colOff>158750</xdr:colOff>
      <xdr:row>53</xdr:row>
      <xdr:rowOff>44450</xdr:rowOff>
    </xdr:to>
    <xdr:sp macro="" textlink="">
      <xdr:nvSpPr>
        <xdr:cNvPr id="270" name="楕円 269"/>
        <xdr:cNvSpPr/>
      </xdr:nvSpPr>
      <xdr:spPr>
        <a:xfrm>
          <a:off x="164592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22877</xdr:rowOff>
    </xdr:from>
    <xdr:ext cx="762000" cy="259045"/>
    <xdr:sp macro="" textlink="">
      <xdr:nvSpPr>
        <xdr:cNvPr id="271" name="その他該当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70757</xdr:rowOff>
    </xdr:from>
    <xdr:to>
      <xdr:col>78</xdr:col>
      <xdr:colOff>120650</xdr:colOff>
      <xdr:row>53</xdr:row>
      <xdr:rowOff>907</xdr:rowOff>
    </xdr:to>
    <xdr:sp macro="" textlink="">
      <xdr:nvSpPr>
        <xdr:cNvPr id="272" name="楕円 271"/>
        <xdr:cNvSpPr/>
      </xdr:nvSpPr>
      <xdr:spPr>
        <a:xfrm>
          <a:off x="15621000" y="898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11084</xdr:rowOff>
    </xdr:from>
    <xdr:ext cx="736600" cy="259045"/>
    <xdr:sp macro="" textlink="">
      <xdr:nvSpPr>
        <xdr:cNvPr id="273" name="テキスト ボックス 272"/>
        <xdr:cNvSpPr txBox="1"/>
      </xdr:nvSpPr>
      <xdr:spPr>
        <a:xfrm>
          <a:off x="15290800" y="875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81643</xdr:rowOff>
    </xdr:from>
    <xdr:to>
      <xdr:col>74</xdr:col>
      <xdr:colOff>31750</xdr:colOff>
      <xdr:row>53</xdr:row>
      <xdr:rowOff>11793</xdr:rowOff>
    </xdr:to>
    <xdr:sp macro="" textlink="">
      <xdr:nvSpPr>
        <xdr:cNvPr id="274" name="楕円 273"/>
        <xdr:cNvSpPr/>
      </xdr:nvSpPr>
      <xdr:spPr>
        <a:xfrm>
          <a:off x="14732000" y="899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21970</xdr:rowOff>
    </xdr:from>
    <xdr:ext cx="762000" cy="259045"/>
    <xdr:sp macro="" textlink="">
      <xdr:nvSpPr>
        <xdr:cNvPr id="275" name="テキスト ボックス 274"/>
        <xdr:cNvSpPr txBox="1"/>
      </xdr:nvSpPr>
      <xdr:spPr>
        <a:xfrm>
          <a:off x="14401800" y="87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70757</xdr:rowOff>
    </xdr:from>
    <xdr:to>
      <xdr:col>69</xdr:col>
      <xdr:colOff>142875</xdr:colOff>
      <xdr:row>53</xdr:row>
      <xdr:rowOff>907</xdr:rowOff>
    </xdr:to>
    <xdr:sp macro="" textlink="">
      <xdr:nvSpPr>
        <xdr:cNvPr id="276" name="楕円 275"/>
        <xdr:cNvSpPr/>
      </xdr:nvSpPr>
      <xdr:spPr>
        <a:xfrm>
          <a:off x="13843000" y="898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11084</xdr:rowOff>
    </xdr:from>
    <xdr:ext cx="762000" cy="259045"/>
    <xdr:sp macro="" textlink="">
      <xdr:nvSpPr>
        <xdr:cNvPr id="277" name="テキスト ボックス 276"/>
        <xdr:cNvSpPr txBox="1"/>
      </xdr:nvSpPr>
      <xdr:spPr>
        <a:xfrm>
          <a:off x="13512800" y="875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81643</xdr:rowOff>
    </xdr:from>
    <xdr:to>
      <xdr:col>65</xdr:col>
      <xdr:colOff>53975</xdr:colOff>
      <xdr:row>53</xdr:row>
      <xdr:rowOff>11793</xdr:rowOff>
    </xdr:to>
    <xdr:sp macro="" textlink="">
      <xdr:nvSpPr>
        <xdr:cNvPr id="278" name="楕円 277"/>
        <xdr:cNvSpPr/>
      </xdr:nvSpPr>
      <xdr:spPr>
        <a:xfrm>
          <a:off x="12954000" y="899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21970</xdr:rowOff>
    </xdr:from>
    <xdr:ext cx="762000" cy="259045"/>
    <xdr:sp macro="" textlink="">
      <xdr:nvSpPr>
        <xdr:cNvPr id="279" name="テキスト ボックス 278"/>
        <xdr:cNvSpPr txBox="1"/>
      </xdr:nvSpPr>
      <xdr:spPr>
        <a:xfrm>
          <a:off x="12623800" y="87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類似団体平均と同程度を推移している。令和４年度、令和５年度についての上昇は電気代高騰による西濃環境整備組合への廃棄物処理負担金の増によるものである。今後も下水道事業への補助などが増えていくものと予想されるため、事業の精査等を進めながら経費の縮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58420</xdr:rowOff>
    </xdr:from>
    <xdr:to>
      <xdr:col>82</xdr:col>
      <xdr:colOff>107950</xdr:colOff>
      <xdr:row>38</xdr:row>
      <xdr:rowOff>134620</xdr:rowOff>
    </xdr:to>
    <xdr:cxnSp macro="">
      <xdr:nvCxnSpPr>
        <xdr:cNvPr id="311" name="直線コネクタ 310"/>
        <xdr:cNvCxnSpPr/>
      </xdr:nvCxnSpPr>
      <xdr:spPr>
        <a:xfrm>
          <a:off x="15671800" y="65735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macro="" textlink="">
      <xdr:nvSpPr>
        <xdr:cNvPr id="312" name="補助費等平均値テキスト"/>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20320</xdr:rowOff>
    </xdr:from>
    <xdr:to>
      <xdr:col>78</xdr:col>
      <xdr:colOff>69850</xdr:colOff>
      <xdr:row>38</xdr:row>
      <xdr:rowOff>58420</xdr:rowOff>
    </xdr:to>
    <xdr:cxnSp macro="">
      <xdr:nvCxnSpPr>
        <xdr:cNvPr id="314" name="直線コネクタ 313"/>
        <xdr:cNvCxnSpPr/>
      </xdr:nvCxnSpPr>
      <xdr:spPr>
        <a:xfrm>
          <a:off x="14782800" y="6535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20320</xdr:rowOff>
    </xdr:from>
    <xdr:to>
      <xdr:col>73</xdr:col>
      <xdr:colOff>180975</xdr:colOff>
      <xdr:row>39</xdr:row>
      <xdr:rowOff>16510</xdr:rowOff>
    </xdr:to>
    <xdr:cxnSp macro="">
      <xdr:nvCxnSpPr>
        <xdr:cNvPr id="317" name="直線コネクタ 316"/>
        <xdr:cNvCxnSpPr/>
      </xdr:nvCxnSpPr>
      <xdr:spPr>
        <a:xfrm flipV="1">
          <a:off x="13893800" y="65354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16510</xdr:rowOff>
    </xdr:from>
    <xdr:to>
      <xdr:col>69</xdr:col>
      <xdr:colOff>92075</xdr:colOff>
      <xdr:row>39</xdr:row>
      <xdr:rowOff>138430</xdr:rowOff>
    </xdr:to>
    <xdr:cxnSp macro="">
      <xdr:nvCxnSpPr>
        <xdr:cNvPr id="320" name="直線コネクタ 319"/>
        <xdr:cNvCxnSpPr/>
      </xdr:nvCxnSpPr>
      <xdr:spPr>
        <a:xfrm flipV="1">
          <a:off x="13004800" y="67030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91440</xdr:rowOff>
    </xdr:from>
    <xdr:to>
      <xdr:col>69</xdr:col>
      <xdr:colOff>142875</xdr:colOff>
      <xdr:row>39</xdr:row>
      <xdr:rowOff>21590</xdr:rowOff>
    </xdr:to>
    <xdr:sp macro="" textlink="">
      <xdr:nvSpPr>
        <xdr:cNvPr id="321" name="フローチャート: 判断 320"/>
        <xdr:cNvSpPr/>
      </xdr:nvSpPr>
      <xdr:spPr>
        <a:xfrm>
          <a:off x="138430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31767</xdr:rowOff>
    </xdr:from>
    <xdr:ext cx="762000" cy="259045"/>
    <xdr:sp macro="" textlink="">
      <xdr:nvSpPr>
        <xdr:cNvPr id="322" name="テキスト ボックス 321"/>
        <xdr:cNvSpPr txBox="1"/>
      </xdr:nvSpPr>
      <xdr:spPr>
        <a:xfrm>
          <a:off x="13512800" y="637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xdr:rowOff>
    </xdr:from>
    <xdr:to>
      <xdr:col>65</xdr:col>
      <xdr:colOff>53975</xdr:colOff>
      <xdr:row>38</xdr:row>
      <xdr:rowOff>116840</xdr:rowOff>
    </xdr:to>
    <xdr:sp macro="" textlink="">
      <xdr:nvSpPr>
        <xdr:cNvPr id="323" name="フローチャート: 判断 322"/>
        <xdr:cNvSpPr/>
      </xdr:nvSpPr>
      <xdr:spPr>
        <a:xfrm>
          <a:off x="12954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127017</xdr:rowOff>
    </xdr:from>
    <xdr:ext cx="762000" cy="259045"/>
    <xdr:sp macro="" textlink="">
      <xdr:nvSpPr>
        <xdr:cNvPr id="324" name="テキスト ボックス 323"/>
        <xdr:cNvSpPr txBox="1"/>
      </xdr:nvSpPr>
      <xdr:spPr>
        <a:xfrm>
          <a:off x="12623800" y="629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83820</xdr:rowOff>
    </xdr:from>
    <xdr:to>
      <xdr:col>82</xdr:col>
      <xdr:colOff>158750</xdr:colOff>
      <xdr:row>39</xdr:row>
      <xdr:rowOff>13970</xdr:rowOff>
    </xdr:to>
    <xdr:sp macro="" textlink="">
      <xdr:nvSpPr>
        <xdr:cNvPr id="330" name="楕円 329"/>
        <xdr:cNvSpPr/>
      </xdr:nvSpPr>
      <xdr:spPr>
        <a:xfrm>
          <a:off x="16459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55897</xdr:rowOff>
    </xdr:from>
    <xdr:ext cx="762000" cy="259045"/>
    <xdr:sp macro="" textlink="">
      <xdr:nvSpPr>
        <xdr:cNvPr id="331" name="補助費等該当値テキスト"/>
        <xdr:cNvSpPr txBox="1"/>
      </xdr:nvSpPr>
      <xdr:spPr>
        <a:xfrm>
          <a:off x="165989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32" name="楕円 331"/>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119397</xdr:rowOff>
    </xdr:from>
    <xdr:ext cx="736600" cy="259045"/>
    <xdr:sp macro="" textlink="">
      <xdr:nvSpPr>
        <xdr:cNvPr id="333" name="テキスト ボックス 332"/>
        <xdr:cNvSpPr txBox="1"/>
      </xdr:nvSpPr>
      <xdr:spPr>
        <a:xfrm>
          <a:off x="15290800" y="629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140970</xdr:rowOff>
    </xdr:from>
    <xdr:to>
      <xdr:col>74</xdr:col>
      <xdr:colOff>31750</xdr:colOff>
      <xdr:row>38</xdr:row>
      <xdr:rowOff>71120</xdr:rowOff>
    </xdr:to>
    <xdr:sp macro="" textlink="">
      <xdr:nvSpPr>
        <xdr:cNvPr id="334" name="楕円 333"/>
        <xdr:cNvSpPr/>
      </xdr:nvSpPr>
      <xdr:spPr>
        <a:xfrm>
          <a:off x="14732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81297</xdr:rowOff>
    </xdr:from>
    <xdr:ext cx="762000" cy="259045"/>
    <xdr:sp macro="" textlink="">
      <xdr:nvSpPr>
        <xdr:cNvPr id="335" name="テキスト ボックス 334"/>
        <xdr:cNvSpPr txBox="1"/>
      </xdr:nvSpPr>
      <xdr:spPr>
        <a:xfrm>
          <a:off x="14401800" y="625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137160</xdr:rowOff>
    </xdr:from>
    <xdr:to>
      <xdr:col>69</xdr:col>
      <xdr:colOff>142875</xdr:colOff>
      <xdr:row>39</xdr:row>
      <xdr:rowOff>67310</xdr:rowOff>
    </xdr:to>
    <xdr:sp macro="" textlink="">
      <xdr:nvSpPr>
        <xdr:cNvPr id="336" name="楕円 335"/>
        <xdr:cNvSpPr/>
      </xdr:nvSpPr>
      <xdr:spPr>
        <a:xfrm>
          <a:off x="13843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52087</xdr:rowOff>
    </xdr:from>
    <xdr:ext cx="762000" cy="259045"/>
    <xdr:sp macro="" textlink="">
      <xdr:nvSpPr>
        <xdr:cNvPr id="337" name="テキスト ボックス 336"/>
        <xdr:cNvSpPr txBox="1"/>
      </xdr:nvSpPr>
      <xdr:spPr>
        <a:xfrm>
          <a:off x="13512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87630</xdr:rowOff>
    </xdr:from>
    <xdr:to>
      <xdr:col>65</xdr:col>
      <xdr:colOff>53975</xdr:colOff>
      <xdr:row>40</xdr:row>
      <xdr:rowOff>17780</xdr:rowOff>
    </xdr:to>
    <xdr:sp macro="" textlink="">
      <xdr:nvSpPr>
        <xdr:cNvPr id="338" name="楕円 337"/>
        <xdr:cNvSpPr/>
      </xdr:nvSpPr>
      <xdr:spPr>
        <a:xfrm>
          <a:off x="12954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2557</xdr:rowOff>
    </xdr:from>
    <xdr:ext cx="762000" cy="259045"/>
    <xdr:sp macro="" textlink="">
      <xdr:nvSpPr>
        <xdr:cNvPr id="339" name="テキスト ボックス 338"/>
        <xdr:cNvSpPr txBox="1"/>
      </xdr:nvSpPr>
      <xdr:spPr>
        <a:xfrm>
          <a:off x="12623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の実施により公債費の抑制ができており、類似団体平均を下回っているが、令和５年度は、多額となった令和３年度の臨時財政対策債の償還開始や、利率上昇に備え元金償還の据置期間の短縮などが、比率の上昇につながっている。</a:t>
          </a:r>
        </a:p>
        <a:p>
          <a:r>
            <a:rPr kumimoji="1" lang="ja-JP" altLang="en-US" sz="1300">
              <a:latin typeface="ＭＳ Ｐゴシック" panose="020B0600070205080204" pitchFamily="50" charset="-128"/>
              <a:ea typeface="ＭＳ Ｐゴシック" panose="020B0600070205080204" pitchFamily="50" charset="-128"/>
            </a:rPr>
            <a:t>　現在は財政措置のある市債の発行のみとしているが、今後大型事業の進捗に伴い発行額の増大を見込んでいるため、事業費の抑制や他財源の検討などに努める。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104140</xdr:rowOff>
    </xdr:from>
    <xdr:to>
      <xdr:col>24</xdr:col>
      <xdr:colOff>25400</xdr:colOff>
      <xdr:row>74</xdr:row>
      <xdr:rowOff>157480</xdr:rowOff>
    </xdr:to>
    <xdr:cxnSp macro="">
      <xdr:nvCxnSpPr>
        <xdr:cNvPr id="372" name="直線コネクタ 371"/>
        <xdr:cNvCxnSpPr/>
      </xdr:nvCxnSpPr>
      <xdr:spPr>
        <a:xfrm>
          <a:off x="3987800" y="127914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27940</xdr:rowOff>
    </xdr:from>
    <xdr:to>
      <xdr:col>19</xdr:col>
      <xdr:colOff>187325</xdr:colOff>
      <xdr:row>74</xdr:row>
      <xdr:rowOff>104140</xdr:rowOff>
    </xdr:to>
    <xdr:cxnSp macro="">
      <xdr:nvCxnSpPr>
        <xdr:cNvPr id="375" name="直線コネクタ 374"/>
        <xdr:cNvCxnSpPr/>
      </xdr:nvCxnSpPr>
      <xdr:spPr>
        <a:xfrm>
          <a:off x="3098800" y="12715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27940</xdr:rowOff>
    </xdr:from>
    <xdr:to>
      <xdr:col>15</xdr:col>
      <xdr:colOff>98425</xdr:colOff>
      <xdr:row>74</xdr:row>
      <xdr:rowOff>88900</xdr:rowOff>
    </xdr:to>
    <xdr:cxnSp macro="">
      <xdr:nvCxnSpPr>
        <xdr:cNvPr id="378" name="直線コネクタ 377"/>
        <xdr:cNvCxnSpPr/>
      </xdr:nvCxnSpPr>
      <xdr:spPr>
        <a:xfrm flipV="1">
          <a:off x="2209800" y="12715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88900</xdr:rowOff>
    </xdr:from>
    <xdr:to>
      <xdr:col>11</xdr:col>
      <xdr:colOff>9525</xdr:colOff>
      <xdr:row>74</xdr:row>
      <xdr:rowOff>88900</xdr:rowOff>
    </xdr:to>
    <xdr:cxnSp macro="">
      <xdr:nvCxnSpPr>
        <xdr:cNvPr id="381" name="直線コネクタ 380"/>
        <xdr:cNvCxnSpPr/>
      </xdr:nvCxnSpPr>
      <xdr:spPr>
        <a:xfrm>
          <a:off x="1320800" y="12776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49530</xdr:rowOff>
    </xdr:from>
    <xdr:to>
      <xdr:col>11</xdr:col>
      <xdr:colOff>60325</xdr:colOff>
      <xdr:row>77</xdr:row>
      <xdr:rowOff>151130</xdr:rowOff>
    </xdr:to>
    <xdr:sp macro="" textlink="">
      <xdr:nvSpPr>
        <xdr:cNvPr id="382" name="フローチャート: 判断 381"/>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135907</xdr:rowOff>
    </xdr:from>
    <xdr:ext cx="762000" cy="259045"/>
    <xdr:sp macro="" textlink="">
      <xdr:nvSpPr>
        <xdr:cNvPr id="383" name="テキスト ボックス 382"/>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4" name="フローチャート: 判断 383"/>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5" name="テキスト ボックス 384"/>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106680</xdr:rowOff>
    </xdr:from>
    <xdr:to>
      <xdr:col>24</xdr:col>
      <xdr:colOff>76200</xdr:colOff>
      <xdr:row>75</xdr:row>
      <xdr:rowOff>36830</xdr:rowOff>
    </xdr:to>
    <xdr:sp macro="" textlink="">
      <xdr:nvSpPr>
        <xdr:cNvPr id="391" name="楕円 390"/>
        <xdr:cNvSpPr/>
      </xdr:nvSpPr>
      <xdr:spPr>
        <a:xfrm>
          <a:off x="4775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123207</xdr:rowOff>
    </xdr:from>
    <xdr:ext cx="762000" cy="259045"/>
    <xdr:sp macro="" textlink="">
      <xdr:nvSpPr>
        <xdr:cNvPr id="392" name="公債費該当値テキスト"/>
        <xdr:cNvSpPr txBox="1"/>
      </xdr:nvSpPr>
      <xdr:spPr>
        <a:xfrm>
          <a:off x="49149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53340</xdr:rowOff>
    </xdr:from>
    <xdr:to>
      <xdr:col>20</xdr:col>
      <xdr:colOff>38100</xdr:colOff>
      <xdr:row>74</xdr:row>
      <xdr:rowOff>154940</xdr:rowOff>
    </xdr:to>
    <xdr:sp macro="" textlink="">
      <xdr:nvSpPr>
        <xdr:cNvPr id="393" name="楕円 392"/>
        <xdr:cNvSpPr/>
      </xdr:nvSpPr>
      <xdr:spPr>
        <a:xfrm>
          <a:off x="3937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165117</xdr:rowOff>
    </xdr:from>
    <xdr:ext cx="736600" cy="259045"/>
    <xdr:sp macro="" textlink="">
      <xdr:nvSpPr>
        <xdr:cNvPr id="394" name="テキスト ボックス 393"/>
        <xdr:cNvSpPr txBox="1"/>
      </xdr:nvSpPr>
      <xdr:spPr>
        <a:xfrm>
          <a:off x="3606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148590</xdr:rowOff>
    </xdr:from>
    <xdr:to>
      <xdr:col>15</xdr:col>
      <xdr:colOff>149225</xdr:colOff>
      <xdr:row>74</xdr:row>
      <xdr:rowOff>78740</xdr:rowOff>
    </xdr:to>
    <xdr:sp macro="" textlink="">
      <xdr:nvSpPr>
        <xdr:cNvPr id="395" name="楕円 394"/>
        <xdr:cNvSpPr/>
      </xdr:nvSpPr>
      <xdr:spPr>
        <a:xfrm>
          <a:off x="3048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88917</xdr:rowOff>
    </xdr:from>
    <xdr:ext cx="762000" cy="259045"/>
    <xdr:sp macro="" textlink="">
      <xdr:nvSpPr>
        <xdr:cNvPr id="396" name="テキスト ボックス 395"/>
        <xdr:cNvSpPr txBox="1"/>
      </xdr:nvSpPr>
      <xdr:spPr>
        <a:xfrm>
          <a:off x="2717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38100</xdr:rowOff>
    </xdr:from>
    <xdr:to>
      <xdr:col>11</xdr:col>
      <xdr:colOff>60325</xdr:colOff>
      <xdr:row>74</xdr:row>
      <xdr:rowOff>139700</xdr:rowOff>
    </xdr:to>
    <xdr:sp macro="" textlink="">
      <xdr:nvSpPr>
        <xdr:cNvPr id="397" name="楕円 396"/>
        <xdr:cNvSpPr/>
      </xdr:nvSpPr>
      <xdr:spPr>
        <a:xfrm>
          <a:off x="2159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149877</xdr:rowOff>
    </xdr:from>
    <xdr:ext cx="762000" cy="259045"/>
    <xdr:sp macro="" textlink="">
      <xdr:nvSpPr>
        <xdr:cNvPr id="398" name="テキスト ボックス 397"/>
        <xdr:cNvSpPr txBox="1"/>
      </xdr:nvSpPr>
      <xdr:spPr>
        <a:xfrm>
          <a:off x="1828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38100</xdr:rowOff>
    </xdr:from>
    <xdr:to>
      <xdr:col>6</xdr:col>
      <xdr:colOff>171450</xdr:colOff>
      <xdr:row>74</xdr:row>
      <xdr:rowOff>139700</xdr:rowOff>
    </xdr:to>
    <xdr:sp macro="" textlink="">
      <xdr:nvSpPr>
        <xdr:cNvPr id="399" name="楕円 398"/>
        <xdr:cNvSpPr/>
      </xdr:nvSpPr>
      <xdr:spPr>
        <a:xfrm>
          <a:off x="1270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149877</xdr:rowOff>
    </xdr:from>
    <xdr:ext cx="762000" cy="259045"/>
    <xdr:sp macro="" textlink="">
      <xdr:nvSpPr>
        <xdr:cNvPr id="400" name="テキスト ボックス 399"/>
        <xdr:cNvSpPr txBox="1"/>
      </xdr:nvSpPr>
      <xdr:spPr>
        <a:xfrm>
          <a:off x="939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人件費、物件費、扶助費、補助費等とほとんどの項目において経常収支比率が上昇しており、結果として類似団体平均を下回ってはいるが平均に近い状況となった。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引き続き経常経費の縮減に努めていく。</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92710</xdr:rowOff>
    </xdr:from>
    <xdr:to>
      <xdr:col>82</xdr:col>
      <xdr:colOff>107950</xdr:colOff>
      <xdr:row>76</xdr:row>
      <xdr:rowOff>161289</xdr:rowOff>
    </xdr:to>
    <xdr:cxnSp macro="">
      <xdr:nvCxnSpPr>
        <xdr:cNvPr id="429" name="直線コネクタ 428"/>
        <xdr:cNvCxnSpPr/>
      </xdr:nvCxnSpPr>
      <xdr:spPr>
        <a:xfrm>
          <a:off x="15671800" y="12951460"/>
          <a:ext cx="838200" cy="24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138430</xdr:rowOff>
    </xdr:from>
    <xdr:to>
      <xdr:col>78</xdr:col>
      <xdr:colOff>69850</xdr:colOff>
      <xdr:row>75</xdr:row>
      <xdr:rowOff>92710</xdr:rowOff>
    </xdr:to>
    <xdr:cxnSp macro="">
      <xdr:nvCxnSpPr>
        <xdr:cNvPr id="432" name="直線コネクタ 431"/>
        <xdr:cNvCxnSpPr/>
      </xdr:nvCxnSpPr>
      <xdr:spPr>
        <a:xfrm>
          <a:off x="14782800" y="1265428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138430</xdr:rowOff>
    </xdr:from>
    <xdr:to>
      <xdr:col>73</xdr:col>
      <xdr:colOff>180975</xdr:colOff>
      <xdr:row>75</xdr:row>
      <xdr:rowOff>127000</xdr:rowOff>
    </xdr:to>
    <xdr:cxnSp macro="">
      <xdr:nvCxnSpPr>
        <xdr:cNvPr id="435" name="直線コネクタ 434"/>
        <xdr:cNvCxnSpPr/>
      </xdr:nvCxnSpPr>
      <xdr:spPr>
        <a:xfrm flipV="1">
          <a:off x="13893800" y="12654280"/>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139716</xdr:rowOff>
    </xdr:from>
    <xdr:ext cx="762000" cy="259045"/>
    <xdr:sp macro="" textlink="">
      <xdr:nvSpPr>
        <xdr:cNvPr id="437" name="テキスト ボックス 436"/>
        <xdr:cNvSpPr txBox="1"/>
      </xdr:nvSpPr>
      <xdr:spPr>
        <a:xfrm>
          <a:off x="14401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127000</xdr:rowOff>
    </xdr:from>
    <xdr:to>
      <xdr:col>69</xdr:col>
      <xdr:colOff>92075</xdr:colOff>
      <xdr:row>76</xdr:row>
      <xdr:rowOff>109855</xdr:rowOff>
    </xdr:to>
    <xdr:cxnSp macro="">
      <xdr:nvCxnSpPr>
        <xdr:cNvPr id="438" name="直線コネクタ 437"/>
        <xdr:cNvCxnSpPr/>
      </xdr:nvCxnSpPr>
      <xdr:spPr>
        <a:xfrm flipV="1">
          <a:off x="13004800" y="1298575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9" name="フローチャート: 判断 438"/>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40" name="テキスト ボックス 439"/>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41" name="フローチャート: 判断 440"/>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42" name="テキスト ボックス 441"/>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48" name="楕円 447"/>
        <xdr:cNvSpPr/>
      </xdr:nvSpPr>
      <xdr:spPr>
        <a:xfrm>
          <a:off x="16459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127016</xdr:rowOff>
    </xdr:from>
    <xdr:ext cx="762000" cy="259045"/>
    <xdr:sp macro="" textlink="">
      <xdr:nvSpPr>
        <xdr:cNvPr id="449" name="公債費以外該当値テキスト"/>
        <xdr:cNvSpPr txBox="1"/>
      </xdr:nvSpPr>
      <xdr:spPr>
        <a:xfrm>
          <a:off x="165989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41910</xdr:rowOff>
    </xdr:from>
    <xdr:to>
      <xdr:col>78</xdr:col>
      <xdr:colOff>120650</xdr:colOff>
      <xdr:row>75</xdr:row>
      <xdr:rowOff>143510</xdr:rowOff>
    </xdr:to>
    <xdr:sp macro="" textlink="">
      <xdr:nvSpPr>
        <xdr:cNvPr id="450" name="楕円 449"/>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51" name="テキスト ボックス 450"/>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87630</xdr:rowOff>
    </xdr:from>
    <xdr:to>
      <xdr:col>74</xdr:col>
      <xdr:colOff>31750</xdr:colOff>
      <xdr:row>74</xdr:row>
      <xdr:rowOff>17780</xdr:rowOff>
    </xdr:to>
    <xdr:sp macro="" textlink="">
      <xdr:nvSpPr>
        <xdr:cNvPr id="452" name="楕円 451"/>
        <xdr:cNvSpPr/>
      </xdr:nvSpPr>
      <xdr:spPr>
        <a:xfrm>
          <a:off x="14732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27957</xdr:rowOff>
    </xdr:from>
    <xdr:ext cx="762000" cy="259045"/>
    <xdr:sp macro="" textlink="">
      <xdr:nvSpPr>
        <xdr:cNvPr id="453" name="テキスト ボックス 452"/>
        <xdr:cNvSpPr txBox="1"/>
      </xdr:nvSpPr>
      <xdr:spPr>
        <a:xfrm>
          <a:off x="14401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76200</xdr:rowOff>
    </xdr:from>
    <xdr:to>
      <xdr:col>69</xdr:col>
      <xdr:colOff>142875</xdr:colOff>
      <xdr:row>76</xdr:row>
      <xdr:rowOff>6350</xdr:rowOff>
    </xdr:to>
    <xdr:sp macro="" textlink="">
      <xdr:nvSpPr>
        <xdr:cNvPr id="454" name="楕円 453"/>
        <xdr:cNvSpPr/>
      </xdr:nvSpPr>
      <xdr:spPr>
        <a:xfrm>
          <a:off x="13843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16527</xdr:rowOff>
    </xdr:from>
    <xdr:ext cx="762000" cy="259045"/>
    <xdr:sp macro="" textlink="">
      <xdr:nvSpPr>
        <xdr:cNvPr id="455" name="テキスト ボックス 454"/>
        <xdr:cNvSpPr txBox="1"/>
      </xdr:nvSpPr>
      <xdr:spPr>
        <a:xfrm>
          <a:off x="13512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59055</xdr:rowOff>
    </xdr:from>
    <xdr:to>
      <xdr:col>65</xdr:col>
      <xdr:colOff>53975</xdr:colOff>
      <xdr:row>76</xdr:row>
      <xdr:rowOff>160655</xdr:rowOff>
    </xdr:to>
    <xdr:sp macro="" textlink="">
      <xdr:nvSpPr>
        <xdr:cNvPr id="456" name="楕円 455"/>
        <xdr:cNvSpPr/>
      </xdr:nvSpPr>
      <xdr:spPr>
        <a:xfrm>
          <a:off x="129540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145432</xdr:rowOff>
    </xdr:from>
    <xdr:ext cx="762000" cy="259045"/>
    <xdr:sp macro="" textlink="">
      <xdr:nvSpPr>
        <xdr:cNvPr id="457" name="テキスト ボックス 456"/>
        <xdr:cNvSpPr txBox="1"/>
      </xdr:nvSpPr>
      <xdr:spPr>
        <a:xfrm>
          <a:off x="12623800" y="1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13208</xdr:rowOff>
    </xdr:from>
    <xdr:to>
      <xdr:col>29</xdr:col>
      <xdr:colOff>127000</xdr:colOff>
      <xdr:row>18</xdr:row>
      <xdr:rowOff>35738</xdr:rowOff>
    </xdr:to>
    <xdr:cxnSp macro="">
      <xdr:nvCxnSpPr>
        <xdr:cNvPr id="50" name="直線コネクタ 49"/>
        <xdr:cNvCxnSpPr/>
      </xdr:nvCxnSpPr>
      <xdr:spPr bwMode="auto">
        <a:xfrm flipV="1">
          <a:off x="5003800" y="3146933"/>
          <a:ext cx="647700" cy="22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35738</xdr:rowOff>
    </xdr:from>
    <xdr:to>
      <xdr:col>26</xdr:col>
      <xdr:colOff>50800</xdr:colOff>
      <xdr:row>18</xdr:row>
      <xdr:rowOff>43612</xdr:rowOff>
    </xdr:to>
    <xdr:cxnSp macro="">
      <xdr:nvCxnSpPr>
        <xdr:cNvPr id="53" name="直線コネクタ 52"/>
        <xdr:cNvCxnSpPr/>
      </xdr:nvCxnSpPr>
      <xdr:spPr bwMode="auto">
        <a:xfrm flipV="1">
          <a:off x="4305300" y="3169463"/>
          <a:ext cx="698500" cy="7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43612</xdr:rowOff>
    </xdr:from>
    <xdr:to>
      <xdr:col>22</xdr:col>
      <xdr:colOff>114300</xdr:colOff>
      <xdr:row>18</xdr:row>
      <xdr:rowOff>65875</xdr:rowOff>
    </xdr:to>
    <xdr:cxnSp macro="">
      <xdr:nvCxnSpPr>
        <xdr:cNvPr id="56" name="直線コネクタ 55"/>
        <xdr:cNvCxnSpPr/>
      </xdr:nvCxnSpPr>
      <xdr:spPr bwMode="auto">
        <a:xfrm flipV="1">
          <a:off x="3606800" y="3177337"/>
          <a:ext cx="698500" cy="22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65875</xdr:rowOff>
    </xdr:from>
    <xdr:to>
      <xdr:col>18</xdr:col>
      <xdr:colOff>177800</xdr:colOff>
      <xdr:row>18</xdr:row>
      <xdr:rowOff>122758</xdr:rowOff>
    </xdr:to>
    <xdr:cxnSp macro="">
      <xdr:nvCxnSpPr>
        <xdr:cNvPr id="59" name="直線コネクタ 58"/>
        <xdr:cNvCxnSpPr/>
      </xdr:nvCxnSpPr>
      <xdr:spPr bwMode="auto">
        <a:xfrm flipV="1">
          <a:off x="2908300" y="3199600"/>
          <a:ext cx="698500" cy="56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110795</xdr:rowOff>
    </xdr:from>
    <xdr:to>
      <xdr:col>19</xdr:col>
      <xdr:colOff>38100</xdr:colOff>
      <xdr:row>17</xdr:row>
      <xdr:rowOff>40945</xdr:rowOff>
    </xdr:to>
    <xdr:sp macro="" textlink="">
      <xdr:nvSpPr>
        <xdr:cNvPr id="60" name="フローチャート: 判断 59"/>
        <xdr:cNvSpPr/>
      </xdr:nvSpPr>
      <xdr:spPr bwMode="auto">
        <a:xfrm>
          <a:off x="3556000" y="2901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51122</xdr:rowOff>
    </xdr:from>
    <xdr:ext cx="762000" cy="259045"/>
    <xdr:sp macro="" textlink="">
      <xdr:nvSpPr>
        <xdr:cNvPr id="61" name="テキスト ボックス 60"/>
        <xdr:cNvSpPr txBox="1"/>
      </xdr:nvSpPr>
      <xdr:spPr>
        <a:xfrm>
          <a:off x="3225800" y="267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131737</xdr:rowOff>
    </xdr:from>
    <xdr:to>
      <xdr:col>15</xdr:col>
      <xdr:colOff>101600</xdr:colOff>
      <xdr:row>17</xdr:row>
      <xdr:rowOff>61887</xdr:rowOff>
    </xdr:to>
    <xdr:sp macro="" textlink="">
      <xdr:nvSpPr>
        <xdr:cNvPr id="62" name="フローチャート: 判断 61"/>
        <xdr:cNvSpPr/>
      </xdr:nvSpPr>
      <xdr:spPr bwMode="auto">
        <a:xfrm>
          <a:off x="2857500" y="29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72064</xdr:rowOff>
    </xdr:from>
    <xdr:ext cx="762000" cy="259045"/>
    <xdr:sp macro="" textlink="">
      <xdr:nvSpPr>
        <xdr:cNvPr id="63" name="テキスト ボックス 62"/>
        <xdr:cNvSpPr txBox="1"/>
      </xdr:nvSpPr>
      <xdr:spPr>
        <a:xfrm>
          <a:off x="2527300" y="26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133858</xdr:rowOff>
    </xdr:from>
    <xdr:to>
      <xdr:col>29</xdr:col>
      <xdr:colOff>177800</xdr:colOff>
      <xdr:row>18</xdr:row>
      <xdr:rowOff>64008</xdr:rowOff>
    </xdr:to>
    <xdr:sp macro="" textlink="">
      <xdr:nvSpPr>
        <xdr:cNvPr id="69" name="楕円 68"/>
        <xdr:cNvSpPr/>
      </xdr:nvSpPr>
      <xdr:spPr bwMode="auto">
        <a:xfrm>
          <a:off x="5600700" y="3096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42435</xdr:rowOff>
    </xdr:from>
    <xdr:ext cx="762000" cy="259045"/>
    <xdr:sp macro="" textlink="">
      <xdr:nvSpPr>
        <xdr:cNvPr id="70" name="人口1人当たり決算額の推移該当値テキスト130"/>
        <xdr:cNvSpPr txBox="1"/>
      </xdr:nvSpPr>
      <xdr:spPr>
        <a:xfrm>
          <a:off x="5740400" y="3004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156388</xdr:rowOff>
    </xdr:from>
    <xdr:to>
      <xdr:col>26</xdr:col>
      <xdr:colOff>101600</xdr:colOff>
      <xdr:row>18</xdr:row>
      <xdr:rowOff>86538</xdr:rowOff>
    </xdr:to>
    <xdr:sp macro="" textlink="">
      <xdr:nvSpPr>
        <xdr:cNvPr id="71" name="楕円 70"/>
        <xdr:cNvSpPr/>
      </xdr:nvSpPr>
      <xdr:spPr bwMode="auto">
        <a:xfrm>
          <a:off x="4953000" y="3118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71315</xdr:rowOff>
    </xdr:from>
    <xdr:ext cx="736600" cy="259045"/>
    <xdr:sp macro="" textlink="">
      <xdr:nvSpPr>
        <xdr:cNvPr id="72" name="テキスト ボックス 71"/>
        <xdr:cNvSpPr txBox="1"/>
      </xdr:nvSpPr>
      <xdr:spPr>
        <a:xfrm>
          <a:off x="4622800" y="320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164262</xdr:rowOff>
    </xdr:from>
    <xdr:to>
      <xdr:col>22</xdr:col>
      <xdr:colOff>165100</xdr:colOff>
      <xdr:row>18</xdr:row>
      <xdr:rowOff>94412</xdr:rowOff>
    </xdr:to>
    <xdr:sp macro="" textlink="">
      <xdr:nvSpPr>
        <xdr:cNvPr id="73" name="楕円 72"/>
        <xdr:cNvSpPr/>
      </xdr:nvSpPr>
      <xdr:spPr bwMode="auto">
        <a:xfrm>
          <a:off x="4254500" y="3126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79189</xdr:rowOff>
    </xdr:from>
    <xdr:ext cx="762000" cy="259045"/>
    <xdr:sp macro="" textlink="">
      <xdr:nvSpPr>
        <xdr:cNvPr id="74" name="テキスト ボックス 73"/>
        <xdr:cNvSpPr txBox="1"/>
      </xdr:nvSpPr>
      <xdr:spPr>
        <a:xfrm>
          <a:off x="3924300" y="321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15075</xdr:rowOff>
    </xdr:from>
    <xdr:to>
      <xdr:col>19</xdr:col>
      <xdr:colOff>38100</xdr:colOff>
      <xdr:row>18</xdr:row>
      <xdr:rowOff>116675</xdr:rowOff>
    </xdr:to>
    <xdr:sp macro="" textlink="">
      <xdr:nvSpPr>
        <xdr:cNvPr id="75" name="楕円 74"/>
        <xdr:cNvSpPr/>
      </xdr:nvSpPr>
      <xdr:spPr bwMode="auto">
        <a:xfrm>
          <a:off x="3556000" y="3148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101452</xdr:rowOff>
    </xdr:from>
    <xdr:ext cx="762000" cy="259045"/>
    <xdr:sp macro="" textlink="">
      <xdr:nvSpPr>
        <xdr:cNvPr id="76" name="テキスト ボックス 75"/>
        <xdr:cNvSpPr txBox="1"/>
      </xdr:nvSpPr>
      <xdr:spPr>
        <a:xfrm>
          <a:off x="3225800" y="32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71958</xdr:rowOff>
    </xdr:from>
    <xdr:to>
      <xdr:col>15</xdr:col>
      <xdr:colOff>101600</xdr:colOff>
      <xdr:row>19</xdr:row>
      <xdr:rowOff>2108</xdr:rowOff>
    </xdr:to>
    <xdr:sp macro="" textlink="">
      <xdr:nvSpPr>
        <xdr:cNvPr id="77" name="楕円 76"/>
        <xdr:cNvSpPr/>
      </xdr:nvSpPr>
      <xdr:spPr bwMode="auto">
        <a:xfrm>
          <a:off x="2857500" y="3205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158335</xdr:rowOff>
    </xdr:from>
    <xdr:ext cx="762000" cy="259045"/>
    <xdr:sp macro="" textlink="">
      <xdr:nvSpPr>
        <xdr:cNvPr id="78" name="テキスト ボックス 77"/>
        <xdr:cNvSpPr txBox="1"/>
      </xdr:nvSpPr>
      <xdr:spPr>
        <a:xfrm>
          <a:off x="2527300" y="329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28277</xdr:rowOff>
    </xdr:from>
    <xdr:to>
      <xdr:col>29</xdr:col>
      <xdr:colOff>127000</xdr:colOff>
      <xdr:row>37</xdr:row>
      <xdr:rowOff>77394</xdr:rowOff>
    </xdr:to>
    <xdr:cxnSp macro="">
      <xdr:nvCxnSpPr>
        <xdr:cNvPr id="113" name="直線コネクタ 112"/>
        <xdr:cNvCxnSpPr/>
      </xdr:nvCxnSpPr>
      <xdr:spPr bwMode="auto">
        <a:xfrm flipV="1">
          <a:off x="5003800" y="7152977"/>
          <a:ext cx="647700" cy="49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77394</xdr:rowOff>
    </xdr:from>
    <xdr:to>
      <xdr:col>26</xdr:col>
      <xdr:colOff>50800</xdr:colOff>
      <xdr:row>37</xdr:row>
      <xdr:rowOff>122951</xdr:rowOff>
    </xdr:to>
    <xdr:cxnSp macro="">
      <xdr:nvCxnSpPr>
        <xdr:cNvPr id="116" name="直線コネクタ 115"/>
        <xdr:cNvCxnSpPr/>
      </xdr:nvCxnSpPr>
      <xdr:spPr bwMode="auto">
        <a:xfrm flipV="1">
          <a:off x="4305300" y="7202094"/>
          <a:ext cx="698500" cy="45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122951</xdr:rowOff>
    </xdr:from>
    <xdr:to>
      <xdr:col>22</xdr:col>
      <xdr:colOff>114300</xdr:colOff>
      <xdr:row>37</xdr:row>
      <xdr:rowOff>133139</xdr:rowOff>
    </xdr:to>
    <xdr:cxnSp macro="">
      <xdr:nvCxnSpPr>
        <xdr:cNvPr id="119" name="直線コネクタ 118"/>
        <xdr:cNvCxnSpPr/>
      </xdr:nvCxnSpPr>
      <xdr:spPr bwMode="auto">
        <a:xfrm flipV="1">
          <a:off x="3606800" y="7247651"/>
          <a:ext cx="698500" cy="10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133139</xdr:rowOff>
    </xdr:from>
    <xdr:to>
      <xdr:col>18</xdr:col>
      <xdr:colOff>177800</xdr:colOff>
      <xdr:row>37</xdr:row>
      <xdr:rowOff>141957</xdr:rowOff>
    </xdr:to>
    <xdr:cxnSp macro="">
      <xdr:nvCxnSpPr>
        <xdr:cNvPr id="122" name="直線コネクタ 121"/>
        <xdr:cNvCxnSpPr/>
      </xdr:nvCxnSpPr>
      <xdr:spPr bwMode="auto">
        <a:xfrm flipV="1">
          <a:off x="2908300" y="7257839"/>
          <a:ext cx="698500" cy="8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148927</xdr:rowOff>
    </xdr:from>
    <xdr:to>
      <xdr:col>29</xdr:col>
      <xdr:colOff>177800</xdr:colOff>
      <xdr:row>37</xdr:row>
      <xdr:rowOff>79077</xdr:rowOff>
    </xdr:to>
    <xdr:sp macro="" textlink="">
      <xdr:nvSpPr>
        <xdr:cNvPr id="132" name="楕円 131"/>
        <xdr:cNvSpPr/>
      </xdr:nvSpPr>
      <xdr:spPr bwMode="auto">
        <a:xfrm>
          <a:off x="5600700" y="7102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121004</xdr:rowOff>
    </xdr:from>
    <xdr:ext cx="762000" cy="259045"/>
    <xdr:sp macro="" textlink="">
      <xdr:nvSpPr>
        <xdr:cNvPr id="133" name="人口1人当たり決算額の推移該当値テキスト445"/>
        <xdr:cNvSpPr txBox="1"/>
      </xdr:nvSpPr>
      <xdr:spPr>
        <a:xfrm>
          <a:off x="5740400" y="707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26594</xdr:rowOff>
    </xdr:from>
    <xdr:to>
      <xdr:col>26</xdr:col>
      <xdr:colOff>101600</xdr:colOff>
      <xdr:row>37</xdr:row>
      <xdr:rowOff>128194</xdr:rowOff>
    </xdr:to>
    <xdr:sp macro="" textlink="">
      <xdr:nvSpPr>
        <xdr:cNvPr id="134" name="楕円 133"/>
        <xdr:cNvSpPr/>
      </xdr:nvSpPr>
      <xdr:spPr bwMode="auto">
        <a:xfrm>
          <a:off x="4953000" y="7151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112971</xdr:rowOff>
    </xdr:from>
    <xdr:ext cx="736600" cy="259045"/>
    <xdr:sp macro="" textlink="">
      <xdr:nvSpPr>
        <xdr:cNvPr id="135" name="テキスト ボックス 134"/>
        <xdr:cNvSpPr txBox="1"/>
      </xdr:nvSpPr>
      <xdr:spPr>
        <a:xfrm>
          <a:off x="4622800" y="723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72151</xdr:rowOff>
    </xdr:from>
    <xdr:to>
      <xdr:col>22</xdr:col>
      <xdr:colOff>165100</xdr:colOff>
      <xdr:row>37</xdr:row>
      <xdr:rowOff>173751</xdr:rowOff>
    </xdr:to>
    <xdr:sp macro="" textlink="">
      <xdr:nvSpPr>
        <xdr:cNvPr id="136" name="楕円 135"/>
        <xdr:cNvSpPr/>
      </xdr:nvSpPr>
      <xdr:spPr bwMode="auto">
        <a:xfrm>
          <a:off x="4254500" y="7196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158528</xdr:rowOff>
    </xdr:from>
    <xdr:ext cx="762000" cy="259045"/>
    <xdr:sp macro="" textlink="">
      <xdr:nvSpPr>
        <xdr:cNvPr id="137" name="テキスト ボックス 136"/>
        <xdr:cNvSpPr txBox="1"/>
      </xdr:nvSpPr>
      <xdr:spPr>
        <a:xfrm>
          <a:off x="3924300" y="728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82339</xdr:rowOff>
    </xdr:from>
    <xdr:to>
      <xdr:col>19</xdr:col>
      <xdr:colOff>38100</xdr:colOff>
      <xdr:row>37</xdr:row>
      <xdr:rowOff>183939</xdr:rowOff>
    </xdr:to>
    <xdr:sp macro="" textlink="">
      <xdr:nvSpPr>
        <xdr:cNvPr id="138" name="楕円 137"/>
        <xdr:cNvSpPr/>
      </xdr:nvSpPr>
      <xdr:spPr bwMode="auto">
        <a:xfrm>
          <a:off x="3556000" y="7207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168716</xdr:rowOff>
    </xdr:from>
    <xdr:ext cx="762000" cy="259045"/>
    <xdr:sp macro="" textlink="">
      <xdr:nvSpPr>
        <xdr:cNvPr id="139" name="テキスト ボックス 138"/>
        <xdr:cNvSpPr txBox="1"/>
      </xdr:nvSpPr>
      <xdr:spPr>
        <a:xfrm>
          <a:off x="3225800" y="729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91157</xdr:rowOff>
    </xdr:from>
    <xdr:to>
      <xdr:col>15</xdr:col>
      <xdr:colOff>101600</xdr:colOff>
      <xdr:row>37</xdr:row>
      <xdr:rowOff>192757</xdr:rowOff>
    </xdr:to>
    <xdr:sp macro="" textlink="">
      <xdr:nvSpPr>
        <xdr:cNvPr id="140" name="楕円 139"/>
        <xdr:cNvSpPr/>
      </xdr:nvSpPr>
      <xdr:spPr bwMode="auto">
        <a:xfrm>
          <a:off x="2857500" y="7215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177534</xdr:rowOff>
    </xdr:from>
    <xdr:ext cx="762000" cy="259045"/>
    <xdr:sp macro="" textlink="">
      <xdr:nvSpPr>
        <xdr:cNvPr id="141" name="テキスト ボックス 140"/>
        <xdr:cNvSpPr txBox="1"/>
      </xdr:nvSpPr>
      <xdr:spPr>
        <a:xfrm>
          <a:off x="2527300" y="730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56,329
53,639
28.19
21,687,450
20,789,234
625,554
12,254,320
10,882,117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167437</xdr:rowOff>
    </xdr:from>
    <xdr:to>
      <xdr:col>24</xdr:col>
      <xdr:colOff>63500</xdr:colOff>
      <xdr:row>37</xdr:row>
      <xdr:rowOff>23381</xdr:rowOff>
    </xdr:to>
    <xdr:cxnSp macro="">
      <xdr:nvCxnSpPr>
        <xdr:cNvPr id="61" name="直線コネクタ 60"/>
        <xdr:cNvCxnSpPr/>
      </xdr:nvCxnSpPr>
      <xdr:spPr>
        <a:xfrm flipV="1">
          <a:off x="3797300" y="6339637"/>
          <a:ext cx="8382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23381</xdr:rowOff>
    </xdr:from>
    <xdr:to>
      <xdr:col>19</xdr:col>
      <xdr:colOff>177800</xdr:colOff>
      <xdr:row>37</xdr:row>
      <xdr:rowOff>33268</xdr:rowOff>
    </xdr:to>
    <xdr:cxnSp macro="">
      <xdr:nvCxnSpPr>
        <xdr:cNvPr id="64" name="直線コネクタ 63"/>
        <xdr:cNvCxnSpPr/>
      </xdr:nvCxnSpPr>
      <xdr:spPr>
        <a:xfrm flipV="1">
          <a:off x="2908300" y="6367031"/>
          <a:ext cx="88900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33268</xdr:rowOff>
    </xdr:from>
    <xdr:to>
      <xdr:col>15</xdr:col>
      <xdr:colOff>50800</xdr:colOff>
      <xdr:row>37</xdr:row>
      <xdr:rowOff>73006</xdr:rowOff>
    </xdr:to>
    <xdr:cxnSp macro="">
      <xdr:nvCxnSpPr>
        <xdr:cNvPr id="67" name="直線コネクタ 66"/>
        <xdr:cNvCxnSpPr/>
      </xdr:nvCxnSpPr>
      <xdr:spPr>
        <a:xfrm flipV="1">
          <a:off x="2019300" y="6376918"/>
          <a:ext cx="889000" cy="3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73006</xdr:rowOff>
    </xdr:from>
    <xdr:to>
      <xdr:col>10</xdr:col>
      <xdr:colOff>114300</xdr:colOff>
      <xdr:row>38</xdr:row>
      <xdr:rowOff>91922</xdr:rowOff>
    </xdr:to>
    <xdr:cxnSp macro="">
      <xdr:nvCxnSpPr>
        <xdr:cNvPr id="70" name="直線コネクタ 69"/>
        <xdr:cNvCxnSpPr/>
      </xdr:nvCxnSpPr>
      <xdr:spPr>
        <a:xfrm flipV="1">
          <a:off x="1130300" y="6416656"/>
          <a:ext cx="889000" cy="19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116637</xdr:rowOff>
    </xdr:from>
    <xdr:to>
      <xdr:col>24</xdr:col>
      <xdr:colOff>114300</xdr:colOff>
      <xdr:row>37</xdr:row>
      <xdr:rowOff>46787</xdr:rowOff>
    </xdr:to>
    <xdr:sp macro="" textlink="">
      <xdr:nvSpPr>
        <xdr:cNvPr id="80" name="楕円 79"/>
        <xdr:cNvSpPr/>
      </xdr:nvSpPr>
      <xdr:spPr>
        <a:xfrm>
          <a:off x="4584700" y="628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95064</xdr:rowOff>
    </xdr:from>
    <xdr:ext cx="534377" cy="259045"/>
    <xdr:sp macro="" textlink="">
      <xdr:nvSpPr>
        <xdr:cNvPr id="81" name="人件費該当値テキスト"/>
        <xdr:cNvSpPr txBox="1"/>
      </xdr:nvSpPr>
      <xdr:spPr>
        <a:xfrm>
          <a:off x="4686300" y="626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144031</xdr:rowOff>
    </xdr:from>
    <xdr:to>
      <xdr:col>20</xdr:col>
      <xdr:colOff>38100</xdr:colOff>
      <xdr:row>37</xdr:row>
      <xdr:rowOff>74181</xdr:rowOff>
    </xdr:to>
    <xdr:sp macro="" textlink="">
      <xdr:nvSpPr>
        <xdr:cNvPr id="82" name="楕円 81"/>
        <xdr:cNvSpPr/>
      </xdr:nvSpPr>
      <xdr:spPr>
        <a:xfrm>
          <a:off x="3746500" y="631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65308</xdr:rowOff>
    </xdr:from>
    <xdr:ext cx="534377" cy="259045"/>
    <xdr:sp macro="" textlink="">
      <xdr:nvSpPr>
        <xdr:cNvPr id="83" name="テキスト ボックス 82"/>
        <xdr:cNvSpPr txBox="1"/>
      </xdr:nvSpPr>
      <xdr:spPr>
        <a:xfrm>
          <a:off x="3530111" y="640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153918</xdr:rowOff>
    </xdr:from>
    <xdr:to>
      <xdr:col>15</xdr:col>
      <xdr:colOff>101600</xdr:colOff>
      <xdr:row>37</xdr:row>
      <xdr:rowOff>84068</xdr:rowOff>
    </xdr:to>
    <xdr:sp macro="" textlink="">
      <xdr:nvSpPr>
        <xdr:cNvPr id="84" name="楕円 83"/>
        <xdr:cNvSpPr/>
      </xdr:nvSpPr>
      <xdr:spPr>
        <a:xfrm>
          <a:off x="2857500" y="632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75195</xdr:rowOff>
    </xdr:from>
    <xdr:ext cx="534377" cy="259045"/>
    <xdr:sp macro="" textlink="">
      <xdr:nvSpPr>
        <xdr:cNvPr id="85" name="テキスト ボックス 84"/>
        <xdr:cNvSpPr txBox="1"/>
      </xdr:nvSpPr>
      <xdr:spPr>
        <a:xfrm>
          <a:off x="2641111" y="641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22206</xdr:rowOff>
    </xdr:from>
    <xdr:to>
      <xdr:col>10</xdr:col>
      <xdr:colOff>165100</xdr:colOff>
      <xdr:row>37</xdr:row>
      <xdr:rowOff>123806</xdr:rowOff>
    </xdr:to>
    <xdr:sp macro="" textlink="">
      <xdr:nvSpPr>
        <xdr:cNvPr id="86" name="楕円 85"/>
        <xdr:cNvSpPr/>
      </xdr:nvSpPr>
      <xdr:spPr>
        <a:xfrm>
          <a:off x="1968500" y="636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114933</xdr:rowOff>
    </xdr:from>
    <xdr:ext cx="534377" cy="259045"/>
    <xdr:sp macro="" textlink="">
      <xdr:nvSpPr>
        <xdr:cNvPr id="87" name="テキスト ボックス 86"/>
        <xdr:cNvSpPr txBox="1"/>
      </xdr:nvSpPr>
      <xdr:spPr>
        <a:xfrm>
          <a:off x="1752111" y="645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41122</xdr:rowOff>
    </xdr:from>
    <xdr:to>
      <xdr:col>6</xdr:col>
      <xdr:colOff>38100</xdr:colOff>
      <xdr:row>38</xdr:row>
      <xdr:rowOff>142722</xdr:rowOff>
    </xdr:to>
    <xdr:sp macro="" textlink="">
      <xdr:nvSpPr>
        <xdr:cNvPr id="88" name="楕円 87"/>
        <xdr:cNvSpPr/>
      </xdr:nvSpPr>
      <xdr:spPr>
        <a:xfrm>
          <a:off x="1079500" y="655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133849</xdr:rowOff>
    </xdr:from>
    <xdr:ext cx="534377" cy="259045"/>
    <xdr:sp macro="" textlink="">
      <xdr:nvSpPr>
        <xdr:cNvPr id="89" name="テキスト ボックス 88"/>
        <xdr:cNvSpPr txBox="1"/>
      </xdr:nvSpPr>
      <xdr:spPr>
        <a:xfrm>
          <a:off x="863111" y="66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84189</xdr:rowOff>
    </xdr:from>
    <xdr:to>
      <xdr:col>24</xdr:col>
      <xdr:colOff>63500</xdr:colOff>
      <xdr:row>56</xdr:row>
      <xdr:rowOff>114871</xdr:rowOff>
    </xdr:to>
    <xdr:cxnSp macro="">
      <xdr:nvCxnSpPr>
        <xdr:cNvPr id="119" name="直線コネクタ 118"/>
        <xdr:cNvCxnSpPr/>
      </xdr:nvCxnSpPr>
      <xdr:spPr>
        <a:xfrm>
          <a:off x="3797300" y="9685389"/>
          <a:ext cx="838200" cy="3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84189</xdr:rowOff>
    </xdr:from>
    <xdr:to>
      <xdr:col>19</xdr:col>
      <xdr:colOff>177800</xdr:colOff>
      <xdr:row>56</xdr:row>
      <xdr:rowOff>103975</xdr:rowOff>
    </xdr:to>
    <xdr:cxnSp macro="">
      <xdr:nvCxnSpPr>
        <xdr:cNvPr id="122" name="直線コネクタ 121"/>
        <xdr:cNvCxnSpPr/>
      </xdr:nvCxnSpPr>
      <xdr:spPr>
        <a:xfrm flipV="1">
          <a:off x="2908300" y="9685389"/>
          <a:ext cx="8890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103975</xdr:rowOff>
    </xdr:from>
    <xdr:to>
      <xdr:col>15</xdr:col>
      <xdr:colOff>50800</xdr:colOff>
      <xdr:row>56</xdr:row>
      <xdr:rowOff>164605</xdr:rowOff>
    </xdr:to>
    <xdr:cxnSp macro="">
      <xdr:nvCxnSpPr>
        <xdr:cNvPr id="125" name="直線コネクタ 124"/>
        <xdr:cNvCxnSpPr/>
      </xdr:nvCxnSpPr>
      <xdr:spPr>
        <a:xfrm flipV="1">
          <a:off x="2019300" y="9705175"/>
          <a:ext cx="889000" cy="6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122263</xdr:rowOff>
    </xdr:from>
    <xdr:to>
      <xdr:col>10</xdr:col>
      <xdr:colOff>114300</xdr:colOff>
      <xdr:row>56</xdr:row>
      <xdr:rowOff>164605</xdr:rowOff>
    </xdr:to>
    <xdr:cxnSp macro="">
      <xdr:nvCxnSpPr>
        <xdr:cNvPr id="128" name="直線コネクタ 127"/>
        <xdr:cNvCxnSpPr/>
      </xdr:nvCxnSpPr>
      <xdr:spPr>
        <a:xfrm>
          <a:off x="1130300" y="9723463"/>
          <a:ext cx="889000" cy="4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52336</xdr:rowOff>
    </xdr:from>
    <xdr:to>
      <xdr:col>10</xdr:col>
      <xdr:colOff>165100</xdr:colOff>
      <xdr:row>56</xdr:row>
      <xdr:rowOff>153936</xdr:rowOff>
    </xdr:to>
    <xdr:sp macro="" textlink="">
      <xdr:nvSpPr>
        <xdr:cNvPr id="129" name="フローチャート: 判断 128"/>
        <xdr:cNvSpPr/>
      </xdr:nvSpPr>
      <xdr:spPr>
        <a:xfrm>
          <a:off x="1968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170463</xdr:rowOff>
    </xdr:from>
    <xdr:ext cx="534377" cy="259045"/>
    <xdr:sp macro="" textlink="">
      <xdr:nvSpPr>
        <xdr:cNvPr id="130" name="テキスト ボックス 129"/>
        <xdr:cNvSpPr txBox="1"/>
      </xdr:nvSpPr>
      <xdr:spPr>
        <a:xfrm>
          <a:off x="1752111" y="94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69558</xdr:rowOff>
    </xdr:from>
    <xdr:to>
      <xdr:col>6</xdr:col>
      <xdr:colOff>38100</xdr:colOff>
      <xdr:row>56</xdr:row>
      <xdr:rowOff>171158</xdr:rowOff>
    </xdr:to>
    <xdr:sp macro="" textlink="">
      <xdr:nvSpPr>
        <xdr:cNvPr id="131" name="フローチャート: 判断 130"/>
        <xdr:cNvSpPr/>
      </xdr:nvSpPr>
      <xdr:spPr>
        <a:xfrm>
          <a:off x="1079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16235</xdr:rowOff>
    </xdr:from>
    <xdr:ext cx="534377" cy="259045"/>
    <xdr:sp macro="" textlink="">
      <xdr:nvSpPr>
        <xdr:cNvPr id="132" name="テキスト ボックス 131"/>
        <xdr:cNvSpPr txBox="1"/>
      </xdr:nvSpPr>
      <xdr:spPr>
        <a:xfrm>
          <a:off x="863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64071</xdr:rowOff>
    </xdr:from>
    <xdr:to>
      <xdr:col>24</xdr:col>
      <xdr:colOff>114300</xdr:colOff>
      <xdr:row>56</xdr:row>
      <xdr:rowOff>165671</xdr:rowOff>
    </xdr:to>
    <xdr:sp macro="" textlink="">
      <xdr:nvSpPr>
        <xdr:cNvPr id="138" name="楕円 137"/>
        <xdr:cNvSpPr/>
      </xdr:nvSpPr>
      <xdr:spPr>
        <a:xfrm>
          <a:off x="4584700" y="966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42498</xdr:rowOff>
    </xdr:from>
    <xdr:ext cx="534377" cy="259045"/>
    <xdr:sp macro="" textlink="">
      <xdr:nvSpPr>
        <xdr:cNvPr id="139" name="物件費該当値テキスト"/>
        <xdr:cNvSpPr txBox="1"/>
      </xdr:nvSpPr>
      <xdr:spPr>
        <a:xfrm>
          <a:off x="4686300" y="96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33389</xdr:rowOff>
    </xdr:from>
    <xdr:to>
      <xdr:col>20</xdr:col>
      <xdr:colOff>38100</xdr:colOff>
      <xdr:row>56</xdr:row>
      <xdr:rowOff>134989</xdr:rowOff>
    </xdr:to>
    <xdr:sp macro="" textlink="">
      <xdr:nvSpPr>
        <xdr:cNvPr id="140" name="楕円 139"/>
        <xdr:cNvSpPr/>
      </xdr:nvSpPr>
      <xdr:spPr>
        <a:xfrm>
          <a:off x="3746500" y="963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126116</xdr:rowOff>
    </xdr:from>
    <xdr:ext cx="534377" cy="259045"/>
    <xdr:sp macro="" textlink="">
      <xdr:nvSpPr>
        <xdr:cNvPr id="141" name="テキスト ボックス 140"/>
        <xdr:cNvSpPr txBox="1"/>
      </xdr:nvSpPr>
      <xdr:spPr>
        <a:xfrm>
          <a:off x="3530111" y="972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53175</xdr:rowOff>
    </xdr:from>
    <xdr:to>
      <xdr:col>15</xdr:col>
      <xdr:colOff>101600</xdr:colOff>
      <xdr:row>56</xdr:row>
      <xdr:rowOff>154775</xdr:rowOff>
    </xdr:to>
    <xdr:sp macro="" textlink="">
      <xdr:nvSpPr>
        <xdr:cNvPr id="142" name="楕円 141"/>
        <xdr:cNvSpPr/>
      </xdr:nvSpPr>
      <xdr:spPr>
        <a:xfrm>
          <a:off x="2857500" y="965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145902</xdr:rowOff>
    </xdr:from>
    <xdr:ext cx="534377" cy="259045"/>
    <xdr:sp macro="" textlink="">
      <xdr:nvSpPr>
        <xdr:cNvPr id="143" name="テキスト ボックス 142"/>
        <xdr:cNvSpPr txBox="1"/>
      </xdr:nvSpPr>
      <xdr:spPr>
        <a:xfrm>
          <a:off x="2641111" y="974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113805</xdr:rowOff>
    </xdr:from>
    <xdr:to>
      <xdr:col>10</xdr:col>
      <xdr:colOff>165100</xdr:colOff>
      <xdr:row>57</xdr:row>
      <xdr:rowOff>43955</xdr:rowOff>
    </xdr:to>
    <xdr:sp macro="" textlink="">
      <xdr:nvSpPr>
        <xdr:cNvPr id="144" name="楕円 143"/>
        <xdr:cNvSpPr/>
      </xdr:nvSpPr>
      <xdr:spPr>
        <a:xfrm>
          <a:off x="1968500" y="971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35082</xdr:rowOff>
    </xdr:from>
    <xdr:ext cx="534377" cy="259045"/>
    <xdr:sp macro="" textlink="">
      <xdr:nvSpPr>
        <xdr:cNvPr id="145" name="テキスト ボックス 144"/>
        <xdr:cNvSpPr txBox="1"/>
      </xdr:nvSpPr>
      <xdr:spPr>
        <a:xfrm>
          <a:off x="1752111" y="980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71463</xdr:rowOff>
    </xdr:from>
    <xdr:to>
      <xdr:col>6</xdr:col>
      <xdr:colOff>38100</xdr:colOff>
      <xdr:row>57</xdr:row>
      <xdr:rowOff>1613</xdr:rowOff>
    </xdr:to>
    <xdr:sp macro="" textlink="">
      <xdr:nvSpPr>
        <xdr:cNvPr id="146" name="楕円 145"/>
        <xdr:cNvSpPr/>
      </xdr:nvSpPr>
      <xdr:spPr>
        <a:xfrm>
          <a:off x="1079500" y="967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164190</xdr:rowOff>
    </xdr:from>
    <xdr:ext cx="534377" cy="259045"/>
    <xdr:sp macro="" textlink="">
      <xdr:nvSpPr>
        <xdr:cNvPr id="147" name="テキスト ボックス 146"/>
        <xdr:cNvSpPr txBox="1"/>
      </xdr:nvSpPr>
      <xdr:spPr>
        <a:xfrm>
          <a:off x="863111" y="976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19038</xdr:rowOff>
    </xdr:from>
    <xdr:to>
      <xdr:col>24</xdr:col>
      <xdr:colOff>63500</xdr:colOff>
      <xdr:row>78</xdr:row>
      <xdr:rowOff>37173</xdr:rowOff>
    </xdr:to>
    <xdr:cxnSp macro="">
      <xdr:nvCxnSpPr>
        <xdr:cNvPr id="176" name="直線コネクタ 175"/>
        <xdr:cNvCxnSpPr/>
      </xdr:nvCxnSpPr>
      <xdr:spPr>
        <a:xfrm flipV="1">
          <a:off x="3797300" y="13392138"/>
          <a:ext cx="83820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144212</xdr:rowOff>
    </xdr:from>
    <xdr:ext cx="469744" cy="259045"/>
    <xdr:sp macro="" textlink="">
      <xdr:nvSpPr>
        <xdr:cNvPr id="177" name="維持補修費平均値テキスト"/>
        <xdr:cNvSpPr txBox="1"/>
      </xdr:nvSpPr>
      <xdr:spPr>
        <a:xfrm>
          <a:off x="4686300" y="13345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37173</xdr:rowOff>
    </xdr:from>
    <xdr:to>
      <xdr:col>19</xdr:col>
      <xdr:colOff>177800</xdr:colOff>
      <xdr:row>78</xdr:row>
      <xdr:rowOff>40182</xdr:rowOff>
    </xdr:to>
    <xdr:cxnSp macro="">
      <xdr:nvCxnSpPr>
        <xdr:cNvPr id="179" name="直線コネクタ 178"/>
        <xdr:cNvCxnSpPr/>
      </xdr:nvCxnSpPr>
      <xdr:spPr>
        <a:xfrm flipV="1">
          <a:off x="2908300" y="13410273"/>
          <a:ext cx="8890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93160</xdr:rowOff>
    </xdr:from>
    <xdr:ext cx="469744" cy="259045"/>
    <xdr:sp macro="" textlink="">
      <xdr:nvSpPr>
        <xdr:cNvPr id="181" name="テキスト ボックス 180"/>
        <xdr:cNvSpPr txBox="1"/>
      </xdr:nvSpPr>
      <xdr:spPr>
        <a:xfrm>
          <a:off x="3562428" y="1346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40182</xdr:rowOff>
    </xdr:from>
    <xdr:to>
      <xdr:col>15</xdr:col>
      <xdr:colOff>50800</xdr:colOff>
      <xdr:row>78</xdr:row>
      <xdr:rowOff>97295</xdr:rowOff>
    </xdr:to>
    <xdr:cxnSp macro="">
      <xdr:nvCxnSpPr>
        <xdr:cNvPr id="182" name="直線コネクタ 181"/>
        <xdr:cNvCxnSpPr/>
      </xdr:nvCxnSpPr>
      <xdr:spPr>
        <a:xfrm flipV="1">
          <a:off x="2019300" y="13413282"/>
          <a:ext cx="889000" cy="5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92663</xdr:rowOff>
    </xdr:from>
    <xdr:ext cx="469744" cy="259045"/>
    <xdr:sp macro="" textlink="">
      <xdr:nvSpPr>
        <xdr:cNvPr id="184" name="テキスト ボックス 183"/>
        <xdr:cNvSpPr txBox="1"/>
      </xdr:nvSpPr>
      <xdr:spPr>
        <a:xfrm>
          <a:off x="2673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97295</xdr:rowOff>
    </xdr:from>
    <xdr:to>
      <xdr:col>10</xdr:col>
      <xdr:colOff>114300</xdr:colOff>
      <xdr:row>78</xdr:row>
      <xdr:rowOff>125564</xdr:rowOff>
    </xdr:to>
    <xdr:cxnSp macro="">
      <xdr:nvCxnSpPr>
        <xdr:cNvPr id="185" name="直線コネクタ 184"/>
        <xdr:cNvCxnSpPr/>
      </xdr:nvCxnSpPr>
      <xdr:spPr>
        <a:xfrm flipV="1">
          <a:off x="1130300" y="13470395"/>
          <a:ext cx="889000" cy="2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150661</xdr:rowOff>
    </xdr:from>
    <xdr:to>
      <xdr:col>10</xdr:col>
      <xdr:colOff>165100</xdr:colOff>
      <xdr:row>78</xdr:row>
      <xdr:rowOff>80811</xdr:rowOff>
    </xdr:to>
    <xdr:sp macro="" textlink="">
      <xdr:nvSpPr>
        <xdr:cNvPr id="186" name="フローチャート: 判断 185"/>
        <xdr:cNvSpPr/>
      </xdr:nvSpPr>
      <xdr:spPr>
        <a:xfrm>
          <a:off x="1968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97338</xdr:rowOff>
    </xdr:from>
    <xdr:ext cx="469744" cy="259045"/>
    <xdr:sp macro="" textlink="">
      <xdr:nvSpPr>
        <xdr:cNvPr id="187" name="テキスト ボックス 186"/>
        <xdr:cNvSpPr txBox="1"/>
      </xdr:nvSpPr>
      <xdr:spPr>
        <a:xfrm>
          <a:off x="1784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16890</xdr:rowOff>
    </xdr:from>
    <xdr:to>
      <xdr:col>6</xdr:col>
      <xdr:colOff>38100</xdr:colOff>
      <xdr:row>78</xdr:row>
      <xdr:rowOff>118490</xdr:rowOff>
    </xdr:to>
    <xdr:sp macro="" textlink="">
      <xdr:nvSpPr>
        <xdr:cNvPr id="188" name="フローチャート: 判断 187"/>
        <xdr:cNvSpPr/>
      </xdr:nvSpPr>
      <xdr:spPr>
        <a:xfrm>
          <a:off x="1079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135017</xdr:rowOff>
    </xdr:from>
    <xdr:ext cx="469744" cy="259045"/>
    <xdr:sp macro="" textlink="">
      <xdr:nvSpPr>
        <xdr:cNvPr id="189" name="テキスト ボックス 188"/>
        <xdr:cNvSpPr txBox="1"/>
      </xdr:nvSpPr>
      <xdr:spPr>
        <a:xfrm>
          <a:off x="895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139688</xdr:rowOff>
    </xdr:from>
    <xdr:to>
      <xdr:col>24</xdr:col>
      <xdr:colOff>114300</xdr:colOff>
      <xdr:row>78</xdr:row>
      <xdr:rowOff>69838</xdr:rowOff>
    </xdr:to>
    <xdr:sp macro="" textlink="">
      <xdr:nvSpPr>
        <xdr:cNvPr id="195" name="楕円 194"/>
        <xdr:cNvSpPr/>
      </xdr:nvSpPr>
      <xdr:spPr>
        <a:xfrm>
          <a:off x="4584700" y="1334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162565</xdr:rowOff>
    </xdr:from>
    <xdr:ext cx="469744" cy="259045"/>
    <xdr:sp macro="" textlink="">
      <xdr:nvSpPr>
        <xdr:cNvPr id="196" name="維持補修費該当値テキスト"/>
        <xdr:cNvSpPr txBox="1"/>
      </xdr:nvSpPr>
      <xdr:spPr>
        <a:xfrm>
          <a:off x="4686300" y="131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157823</xdr:rowOff>
    </xdr:from>
    <xdr:to>
      <xdr:col>20</xdr:col>
      <xdr:colOff>38100</xdr:colOff>
      <xdr:row>78</xdr:row>
      <xdr:rowOff>87973</xdr:rowOff>
    </xdr:to>
    <xdr:sp macro="" textlink="">
      <xdr:nvSpPr>
        <xdr:cNvPr id="197" name="楕円 196"/>
        <xdr:cNvSpPr/>
      </xdr:nvSpPr>
      <xdr:spPr>
        <a:xfrm>
          <a:off x="3746500" y="1335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104500</xdr:rowOff>
    </xdr:from>
    <xdr:ext cx="469744" cy="259045"/>
    <xdr:sp macro="" textlink="">
      <xdr:nvSpPr>
        <xdr:cNvPr id="198" name="テキスト ボックス 197"/>
        <xdr:cNvSpPr txBox="1"/>
      </xdr:nvSpPr>
      <xdr:spPr>
        <a:xfrm>
          <a:off x="3562428" y="1313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160832</xdr:rowOff>
    </xdr:from>
    <xdr:to>
      <xdr:col>15</xdr:col>
      <xdr:colOff>101600</xdr:colOff>
      <xdr:row>78</xdr:row>
      <xdr:rowOff>90982</xdr:rowOff>
    </xdr:to>
    <xdr:sp macro="" textlink="">
      <xdr:nvSpPr>
        <xdr:cNvPr id="199" name="楕円 198"/>
        <xdr:cNvSpPr/>
      </xdr:nvSpPr>
      <xdr:spPr>
        <a:xfrm>
          <a:off x="2857500" y="1336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107509</xdr:rowOff>
    </xdr:from>
    <xdr:ext cx="469744" cy="259045"/>
    <xdr:sp macro="" textlink="">
      <xdr:nvSpPr>
        <xdr:cNvPr id="200" name="テキスト ボックス 199"/>
        <xdr:cNvSpPr txBox="1"/>
      </xdr:nvSpPr>
      <xdr:spPr>
        <a:xfrm>
          <a:off x="2673428" y="1313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46495</xdr:rowOff>
    </xdr:from>
    <xdr:to>
      <xdr:col>10</xdr:col>
      <xdr:colOff>165100</xdr:colOff>
      <xdr:row>78</xdr:row>
      <xdr:rowOff>148095</xdr:rowOff>
    </xdr:to>
    <xdr:sp macro="" textlink="">
      <xdr:nvSpPr>
        <xdr:cNvPr id="201" name="楕円 200"/>
        <xdr:cNvSpPr/>
      </xdr:nvSpPr>
      <xdr:spPr>
        <a:xfrm>
          <a:off x="1968500" y="134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139222</xdr:rowOff>
    </xdr:from>
    <xdr:ext cx="469744" cy="259045"/>
    <xdr:sp macro="" textlink="">
      <xdr:nvSpPr>
        <xdr:cNvPr id="202" name="テキスト ボックス 201"/>
        <xdr:cNvSpPr txBox="1"/>
      </xdr:nvSpPr>
      <xdr:spPr>
        <a:xfrm>
          <a:off x="1784428" y="1351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74764</xdr:rowOff>
    </xdr:from>
    <xdr:to>
      <xdr:col>6</xdr:col>
      <xdr:colOff>38100</xdr:colOff>
      <xdr:row>79</xdr:row>
      <xdr:rowOff>4914</xdr:rowOff>
    </xdr:to>
    <xdr:sp macro="" textlink="">
      <xdr:nvSpPr>
        <xdr:cNvPr id="203" name="楕円 202"/>
        <xdr:cNvSpPr/>
      </xdr:nvSpPr>
      <xdr:spPr>
        <a:xfrm>
          <a:off x="1079500" y="1344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167491</xdr:rowOff>
    </xdr:from>
    <xdr:ext cx="469744" cy="259045"/>
    <xdr:sp macro="" textlink="">
      <xdr:nvSpPr>
        <xdr:cNvPr id="204" name="テキスト ボックス 203"/>
        <xdr:cNvSpPr txBox="1"/>
      </xdr:nvSpPr>
      <xdr:spPr>
        <a:xfrm>
          <a:off x="895428" y="1354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67506</xdr:rowOff>
    </xdr:from>
    <xdr:to>
      <xdr:col>24</xdr:col>
      <xdr:colOff>63500</xdr:colOff>
      <xdr:row>97</xdr:row>
      <xdr:rowOff>106989</xdr:rowOff>
    </xdr:to>
    <xdr:cxnSp macro="">
      <xdr:nvCxnSpPr>
        <xdr:cNvPr id="236" name="直線コネクタ 235"/>
        <xdr:cNvCxnSpPr/>
      </xdr:nvCxnSpPr>
      <xdr:spPr>
        <a:xfrm flipV="1">
          <a:off x="3797300" y="16698156"/>
          <a:ext cx="838200" cy="3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163931</xdr:rowOff>
    </xdr:from>
    <xdr:to>
      <xdr:col>19</xdr:col>
      <xdr:colOff>177800</xdr:colOff>
      <xdr:row>97</xdr:row>
      <xdr:rowOff>106989</xdr:rowOff>
    </xdr:to>
    <xdr:cxnSp macro="">
      <xdr:nvCxnSpPr>
        <xdr:cNvPr id="239" name="直線コネクタ 238"/>
        <xdr:cNvCxnSpPr/>
      </xdr:nvCxnSpPr>
      <xdr:spPr>
        <a:xfrm>
          <a:off x="2908300" y="16623131"/>
          <a:ext cx="889000" cy="11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163931</xdr:rowOff>
    </xdr:from>
    <xdr:to>
      <xdr:col>15</xdr:col>
      <xdr:colOff>50800</xdr:colOff>
      <xdr:row>98</xdr:row>
      <xdr:rowOff>96255</xdr:rowOff>
    </xdr:to>
    <xdr:cxnSp macro="">
      <xdr:nvCxnSpPr>
        <xdr:cNvPr id="242" name="直線コネクタ 241"/>
        <xdr:cNvCxnSpPr/>
      </xdr:nvCxnSpPr>
      <xdr:spPr>
        <a:xfrm flipV="1">
          <a:off x="2019300" y="16623131"/>
          <a:ext cx="889000" cy="27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96255</xdr:rowOff>
    </xdr:from>
    <xdr:to>
      <xdr:col>10</xdr:col>
      <xdr:colOff>114300</xdr:colOff>
      <xdr:row>98</xdr:row>
      <xdr:rowOff>120769</xdr:rowOff>
    </xdr:to>
    <xdr:cxnSp macro="">
      <xdr:nvCxnSpPr>
        <xdr:cNvPr id="245" name="直線コネクタ 244"/>
        <xdr:cNvCxnSpPr/>
      </xdr:nvCxnSpPr>
      <xdr:spPr>
        <a:xfrm flipV="1">
          <a:off x="1130300" y="16898355"/>
          <a:ext cx="889000" cy="2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91208</xdr:rowOff>
    </xdr:from>
    <xdr:to>
      <xdr:col>10</xdr:col>
      <xdr:colOff>165100</xdr:colOff>
      <xdr:row>98</xdr:row>
      <xdr:rowOff>21358</xdr:rowOff>
    </xdr:to>
    <xdr:sp macro="" textlink="">
      <xdr:nvSpPr>
        <xdr:cNvPr id="246" name="フローチャート: 判断 245"/>
        <xdr:cNvSpPr/>
      </xdr:nvSpPr>
      <xdr:spPr>
        <a:xfrm>
          <a:off x="1968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37885</xdr:rowOff>
    </xdr:from>
    <xdr:ext cx="534377" cy="259045"/>
    <xdr:sp macro="" textlink="">
      <xdr:nvSpPr>
        <xdr:cNvPr id="247" name="テキスト ボックス 246"/>
        <xdr:cNvSpPr txBox="1"/>
      </xdr:nvSpPr>
      <xdr:spPr>
        <a:xfrm>
          <a:off x="1752111" y="1649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129493</xdr:rowOff>
    </xdr:from>
    <xdr:to>
      <xdr:col>6</xdr:col>
      <xdr:colOff>38100</xdr:colOff>
      <xdr:row>98</xdr:row>
      <xdr:rowOff>59643</xdr:rowOff>
    </xdr:to>
    <xdr:sp macro="" textlink="">
      <xdr:nvSpPr>
        <xdr:cNvPr id="248" name="フローチャート: 判断 247"/>
        <xdr:cNvSpPr/>
      </xdr:nvSpPr>
      <xdr:spPr>
        <a:xfrm>
          <a:off x="1079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76170</xdr:rowOff>
    </xdr:from>
    <xdr:ext cx="534377" cy="259045"/>
    <xdr:sp macro="" textlink="">
      <xdr:nvSpPr>
        <xdr:cNvPr id="249" name="テキスト ボックス 248"/>
        <xdr:cNvSpPr txBox="1"/>
      </xdr:nvSpPr>
      <xdr:spPr>
        <a:xfrm>
          <a:off x="863111" y="165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16706</xdr:rowOff>
    </xdr:from>
    <xdr:to>
      <xdr:col>24</xdr:col>
      <xdr:colOff>114300</xdr:colOff>
      <xdr:row>97</xdr:row>
      <xdr:rowOff>118306</xdr:rowOff>
    </xdr:to>
    <xdr:sp macro="" textlink="">
      <xdr:nvSpPr>
        <xdr:cNvPr id="255" name="楕円 254"/>
        <xdr:cNvSpPr/>
      </xdr:nvSpPr>
      <xdr:spPr>
        <a:xfrm>
          <a:off x="4584700" y="1664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166583</xdr:rowOff>
    </xdr:from>
    <xdr:ext cx="534377" cy="259045"/>
    <xdr:sp macro="" textlink="">
      <xdr:nvSpPr>
        <xdr:cNvPr id="256" name="扶助費該当値テキスト"/>
        <xdr:cNvSpPr txBox="1"/>
      </xdr:nvSpPr>
      <xdr:spPr>
        <a:xfrm>
          <a:off x="4686300" y="166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56189</xdr:rowOff>
    </xdr:from>
    <xdr:to>
      <xdr:col>20</xdr:col>
      <xdr:colOff>38100</xdr:colOff>
      <xdr:row>97</xdr:row>
      <xdr:rowOff>157789</xdr:rowOff>
    </xdr:to>
    <xdr:sp macro="" textlink="">
      <xdr:nvSpPr>
        <xdr:cNvPr id="257" name="楕円 256"/>
        <xdr:cNvSpPr/>
      </xdr:nvSpPr>
      <xdr:spPr>
        <a:xfrm>
          <a:off x="3746500" y="1668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148916</xdr:rowOff>
    </xdr:from>
    <xdr:ext cx="534377" cy="259045"/>
    <xdr:sp macro="" textlink="">
      <xdr:nvSpPr>
        <xdr:cNvPr id="258" name="テキスト ボックス 257"/>
        <xdr:cNvSpPr txBox="1"/>
      </xdr:nvSpPr>
      <xdr:spPr>
        <a:xfrm>
          <a:off x="3530111" y="1677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113131</xdr:rowOff>
    </xdr:from>
    <xdr:to>
      <xdr:col>15</xdr:col>
      <xdr:colOff>101600</xdr:colOff>
      <xdr:row>97</xdr:row>
      <xdr:rowOff>43281</xdr:rowOff>
    </xdr:to>
    <xdr:sp macro="" textlink="">
      <xdr:nvSpPr>
        <xdr:cNvPr id="259" name="楕円 258"/>
        <xdr:cNvSpPr/>
      </xdr:nvSpPr>
      <xdr:spPr>
        <a:xfrm>
          <a:off x="2857500" y="1657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34408</xdr:rowOff>
    </xdr:from>
    <xdr:ext cx="599010" cy="259045"/>
    <xdr:sp macro="" textlink="">
      <xdr:nvSpPr>
        <xdr:cNvPr id="260" name="テキスト ボックス 259"/>
        <xdr:cNvSpPr txBox="1"/>
      </xdr:nvSpPr>
      <xdr:spPr>
        <a:xfrm>
          <a:off x="2608795" y="16665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45455</xdr:rowOff>
    </xdr:from>
    <xdr:to>
      <xdr:col>10</xdr:col>
      <xdr:colOff>165100</xdr:colOff>
      <xdr:row>98</xdr:row>
      <xdr:rowOff>147055</xdr:rowOff>
    </xdr:to>
    <xdr:sp macro="" textlink="">
      <xdr:nvSpPr>
        <xdr:cNvPr id="261" name="楕円 260"/>
        <xdr:cNvSpPr/>
      </xdr:nvSpPr>
      <xdr:spPr>
        <a:xfrm>
          <a:off x="1968500" y="1684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138182</xdr:rowOff>
    </xdr:from>
    <xdr:ext cx="534377" cy="259045"/>
    <xdr:sp macro="" textlink="">
      <xdr:nvSpPr>
        <xdr:cNvPr id="262" name="テキスト ボックス 261"/>
        <xdr:cNvSpPr txBox="1"/>
      </xdr:nvSpPr>
      <xdr:spPr>
        <a:xfrm>
          <a:off x="1752111" y="169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69969</xdr:rowOff>
    </xdr:from>
    <xdr:to>
      <xdr:col>6</xdr:col>
      <xdr:colOff>38100</xdr:colOff>
      <xdr:row>99</xdr:row>
      <xdr:rowOff>119</xdr:rowOff>
    </xdr:to>
    <xdr:sp macro="" textlink="">
      <xdr:nvSpPr>
        <xdr:cNvPr id="263" name="楕円 262"/>
        <xdr:cNvSpPr/>
      </xdr:nvSpPr>
      <xdr:spPr>
        <a:xfrm>
          <a:off x="1079500" y="1687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162696</xdr:rowOff>
    </xdr:from>
    <xdr:ext cx="534377" cy="259045"/>
    <xdr:sp macro="" textlink="">
      <xdr:nvSpPr>
        <xdr:cNvPr id="264" name="テキスト ボックス 263"/>
        <xdr:cNvSpPr txBox="1"/>
      </xdr:nvSpPr>
      <xdr:spPr>
        <a:xfrm>
          <a:off x="863111" y="169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52451</xdr:rowOff>
    </xdr:from>
    <xdr:to>
      <xdr:col>55</xdr:col>
      <xdr:colOff>0</xdr:colOff>
      <xdr:row>37</xdr:row>
      <xdr:rowOff>60955</xdr:rowOff>
    </xdr:to>
    <xdr:cxnSp macro="">
      <xdr:nvCxnSpPr>
        <xdr:cNvPr id="293" name="直線コネクタ 292"/>
        <xdr:cNvCxnSpPr/>
      </xdr:nvCxnSpPr>
      <xdr:spPr>
        <a:xfrm flipV="1">
          <a:off x="9639300" y="6396101"/>
          <a:ext cx="8382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60955</xdr:rowOff>
    </xdr:from>
    <xdr:to>
      <xdr:col>50</xdr:col>
      <xdr:colOff>114300</xdr:colOff>
      <xdr:row>37</xdr:row>
      <xdr:rowOff>82382</xdr:rowOff>
    </xdr:to>
    <xdr:cxnSp macro="">
      <xdr:nvCxnSpPr>
        <xdr:cNvPr id="296" name="直線コネクタ 295"/>
        <xdr:cNvCxnSpPr/>
      </xdr:nvCxnSpPr>
      <xdr:spPr>
        <a:xfrm flipV="1">
          <a:off x="8750300" y="6404605"/>
          <a:ext cx="889000" cy="2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126350</xdr:rowOff>
    </xdr:from>
    <xdr:to>
      <xdr:col>45</xdr:col>
      <xdr:colOff>177800</xdr:colOff>
      <xdr:row>37</xdr:row>
      <xdr:rowOff>82382</xdr:rowOff>
    </xdr:to>
    <xdr:cxnSp macro="">
      <xdr:nvCxnSpPr>
        <xdr:cNvPr id="299" name="直線コネクタ 298"/>
        <xdr:cNvCxnSpPr/>
      </xdr:nvCxnSpPr>
      <xdr:spPr>
        <a:xfrm>
          <a:off x="7861300" y="5612750"/>
          <a:ext cx="889000" cy="81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126350</xdr:rowOff>
    </xdr:from>
    <xdr:to>
      <xdr:col>41</xdr:col>
      <xdr:colOff>50800</xdr:colOff>
      <xdr:row>37</xdr:row>
      <xdr:rowOff>105433</xdr:rowOff>
    </xdr:to>
    <xdr:cxnSp macro="">
      <xdr:nvCxnSpPr>
        <xdr:cNvPr id="302" name="直線コネクタ 301"/>
        <xdr:cNvCxnSpPr/>
      </xdr:nvCxnSpPr>
      <xdr:spPr>
        <a:xfrm flipV="1">
          <a:off x="6972300" y="5612750"/>
          <a:ext cx="889000" cy="83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127633</xdr:rowOff>
    </xdr:from>
    <xdr:to>
      <xdr:col>41</xdr:col>
      <xdr:colOff>101600</xdr:colOff>
      <xdr:row>32</xdr:row>
      <xdr:rowOff>57783</xdr:rowOff>
    </xdr:to>
    <xdr:sp macro="" textlink="">
      <xdr:nvSpPr>
        <xdr:cNvPr id="303" name="フローチャート: 判断 302"/>
        <xdr:cNvSpPr/>
      </xdr:nvSpPr>
      <xdr:spPr>
        <a:xfrm>
          <a:off x="7810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74310</xdr:rowOff>
    </xdr:from>
    <xdr:ext cx="599010" cy="259045"/>
    <xdr:sp macro="" textlink="">
      <xdr:nvSpPr>
        <xdr:cNvPr id="304" name="テキスト ボックス 303"/>
        <xdr:cNvSpPr txBox="1"/>
      </xdr:nvSpPr>
      <xdr:spPr>
        <a:xfrm>
          <a:off x="7561795" y="521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131823</xdr:rowOff>
    </xdr:from>
    <xdr:to>
      <xdr:col>36</xdr:col>
      <xdr:colOff>165100</xdr:colOff>
      <xdr:row>37</xdr:row>
      <xdr:rowOff>61973</xdr:rowOff>
    </xdr:to>
    <xdr:sp macro="" textlink="">
      <xdr:nvSpPr>
        <xdr:cNvPr id="305" name="フローチャート: 判断 304"/>
        <xdr:cNvSpPr/>
      </xdr:nvSpPr>
      <xdr:spPr>
        <a:xfrm>
          <a:off x="6921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78500</xdr:rowOff>
    </xdr:from>
    <xdr:ext cx="534377" cy="259045"/>
    <xdr:sp macro="" textlink="">
      <xdr:nvSpPr>
        <xdr:cNvPr id="306" name="テキスト ボックス 305"/>
        <xdr:cNvSpPr txBox="1"/>
      </xdr:nvSpPr>
      <xdr:spPr>
        <a:xfrm>
          <a:off x="6705111" y="607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1651</xdr:rowOff>
    </xdr:from>
    <xdr:to>
      <xdr:col>55</xdr:col>
      <xdr:colOff>50800</xdr:colOff>
      <xdr:row>37</xdr:row>
      <xdr:rowOff>103251</xdr:rowOff>
    </xdr:to>
    <xdr:sp macro="" textlink="">
      <xdr:nvSpPr>
        <xdr:cNvPr id="312" name="楕円 311"/>
        <xdr:cNvSpPr/>
      </xdr:nvSpPr>
      <xdr:spPr>
        <a:xfrm>
          <a:off x="10426700" y="634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151528</xdr:rowOff>
    </xdr:from>
    <xdr:ext cx="534377" cy="259045"/>
    <xdr:sp macro="" textlink="">
      <xdr:nvSpPr>
        <xdr:cNvPr id="313" name="補助費等該当値テキスト"/>
        <xdr:cNvSpPr txBox="1"/>
      </xdr:nvSpPr>
      <xdr:spPr>
        <a:xfrm>
          <a:off x="10528300" y="632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10155</xdr:rowOff>
    </xdr:from>
    <xdr:to>
      <xdr:col>50</xdr:col>
      <xdr:colOff>165100</xdr:colOff>
      <xdr:row>37</xdr:row>
      <xdr:rowOff>111755</xdr:rowOff>
    </xdr:to>
    <xdr:sp macro="" textlink="">
      <xdr:nvSpPr>
        <xdr:cNvPr id="314" name="楕円 313"/>
        <xdr:cNvSpPr/>
      </xdr:nvSpPr>
      <xdr:spPr>
        <a:xfrm>
          <a:off x="9588500" y="635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102882</xdr:rowOff>
    </xdr:from>
    <xdr:ext cx="534377" cy="259045"/>
    <xdr:sp macro="" textlink="">
      <xdr:nvSpPr>
        <xdr:cNvPr id="315" name="テキスト ボックス 314"/>
        <xdr:cNvSpPr txBox="1"/>
      </xdr:nvSpPr>
      <xdr:spPr>
        <a:xfrm>
          <a:off x="9372111" y="644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31582</xdr:rowOff>
    </xdr:from>
    <xdr:to>
      <xdr:col>46</xdr:col>
      <xdr:colOff>38100</xdr:colOff>
      <xdr:row>37</xdr:row>
      <xdr:rowOff>133182</xdr:rowOff>
    </xdr:to>
    <xdr:sp macro="" textlink="">
      <xdr:nvSpPr>
        <xdr:cNvPr id="316" name="楕円 315"/>
        <xdr:cNvSpPr/>
      </xdr:nvSpPr>
      <xdr:spPr>
        <a:xfrm>
          <a:off x="8699500" y="637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124309</xdr:rowOff>
    </xdr:from>
    <xdr:ext cx="534377" cy="259045"/>
    <xdr:sp macro="" textlink="">
      <xdr:nvSpPr>
        <xdr:cNvPr id="317" name="テキスト ボックス 316"/>
        <xdr:cNvSpPr txBox="1"/>
      </xdr:nvSpPr>
      <xdr:spPr>
        <a:xfrm>
          <a:off x="8483111" y="646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75550</xdr:rowOff>
    </xdr:from>
    <xdr:to>
      <xdr:col>41</xdr:col>
      <xdr:colOff>101600</xdr:colOff>
      <xdr:row>33</xdr:row>
      <xdr:rowOff>5700</xdr:rowOff>
    </xdr:to>
    <xdr:sp macro="" textlink="">
      <xdr:nvSpPr>
        <xdr:cNvPr id="318" name="楕円 317"/>
        <xdr:cNvSpPr/>
      </xdr:nvSpPr>
      <xdr:spPr>
        <a:xfrm>
          <a:off x="7810500" y="55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168277</xdr:rowOff>
    </xdr:from>
    <xdr:ext cx="599010" cy="259045"/>
    <xdr:sp macro="" textlink="">
      <xdr:nvSpPr>
        <xdr:cNvPr id="319" name="テキスト ボックス 318"/>
        <xdr:cNvSpPr txBox="1"/>
      </xdr:nvSpPr>
      <xdr:spPr>
        <a:xfrm>
          <a:off x="7561795" y="565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54633</xdr:rowOff>
    </xdr:from>
    <xdr:to>
      <xdr:col>36</xdr:col>
      <xdr:colOff>165100</xdr:colOff>
      <xdr:row>37</xdr:row>
      <xdr:rowOff>156233</xdr:rowOff>
    </xdr:to>
    <xdr:sp macro="" textlink="">
      <xdr:nvSpPr>
        <xdr:cNvPr id="320" name="楕円 319"/>
        <xdr:cNvSpPr/>
      </xdr:nvSpPr>
      <xdr:spPr>
        <a:xfrm>
          <a:off x="6921500" y="639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147360</xdr:rowOff>
    </xdr:from>
    <xdr:ext cx="534377" cy="259045"/>
    <xdr:sp macro="" textlink="">
      <xdr:nvSpPr>
        <xdr:cNvPr id="321" name="テキスト ボックス 320"/>
        <xdr:cNvSpPr txBox="1"/>
      </xdr:nvSpPr>
      <xdr:spPr>
        <a:xfrm>
          <a:off x="6705111" y="649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62700</xdr:rowOff>
    </xdr:from>
    <xdr:to>
      <xdr:col>55</xdr:col>
      <xdr:colOff>0</xdr:colOff>
      <xdr:row>57</xdr:row>
      <xdr:rowOff>67094</xdr:rowOff>
    </xdr:to>
    <xdr:cxnSp macro="">
      <xdr:nvCxnSpPr>
        <xdr:cNvPr id="350" name="直線コネクタ 349"/>
        <xdr:cNvCxnSpPr/>
      </xdr:nvCxnSpPr>
      <xdr:spPr>
        <a:xfrm>
          <a:off x="9639300" y="9663900"/>
          <a:ext cx="838200" cy="17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62700</xdr:rowOff>
    </xdr:from>
    <xdr:to>
      <xdr:col>50</xdr:col>
      <xdr:colOff>114300</xdr:colOff>
      <xdr:row>56</xdr:row>
      <xdr:rowOff>102768</xdr:rowOff>
    </xdr:to>
    <xdr:cxnSp macro="">
      <xdr:nvCxnSpPr>
        <xdr:cNvPr id="353" name="直線コネクタ 352"/>
        <xdr:cNvCxnSpPr/>
      </xdr:nvCxnSpPr>
      <xdr:spPr>
        <a:xfrm flipV="1">
          <a:off x="8750300" y="9663900"/>
          <a:ext cx="889000" cy="4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84213</xdr:rowOff>
    </xdr:from>
    <xdr:to>
      <xdr:col>45</xdr:col>
      <xdr:colOff>177800</xdr:colOff>
      <xdr:row>56</xdr:row>
      <xdr:rowOff>102768</xdr:rowOff>
    </xdr:to>
    <xdr:cxnSp macro="">
      <xdr:nvCxnSpPr>
        <xdr:cNvPr id="356" name="直線コネクタ 355"/>
        <xdr:cNvCxnSpPr/>
      </xdr:nvCxnSpPr>
      <xdr:spPr>
        <a:xfrm>
          <a:off x="7861300" y="9685413"/>
          <a:ext cx="8890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84213</xdr:rowOff>
    </xdr:from>
    <xdr:to>
      <xdr:col>41</xdr:col>
      <xdr:colOff>50800</xdr:colOff>
      <xdr:row>57</xdr:row>
      <xdr:rowOff>13208</xdr:rowOff>
    </xdr:to>
    <xdr:cxnSp macro="">
      <xdr:nvCxnSpPr>
        <xdr:cNvPr id="359" name="直線コネクタ 358"/>
        <xdr:cNvCxnSpPr/>
      </xdr:nvCxnSpPr>
      <xdr:spPr>
        <a:xfrm flipV="1">
          <a:off x="6972300" y="9685413"/>
          <a:ext cx="889000" cy="10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40487</xdr:rowOff>
    </xdr:from>
    <xdr:to>
      <xdr:col>41</xdr:col>
      <xdr:colOff>101600</xdr:colOff>
      <xdr:row>54</xdr:row>
      <xdr:rowOff>142087</xdr:rowOff>
    </xdr:to>
    <xdr:sp macro="" textlink="">
      <xdr:nvSpPr>
        <xdr:cNvPr id="360" name="フローチャート: 判断 359"/>
        <xdr:cNvSpPr/>
      </xdr:nvSpPr>
      <xdr:spPr>
        <a:xfrm>
          <a:off x="7810500" y="929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158614</xdr:rowOff>
    </xdr:from>
    <xdr:ext cx="534377" cy="259045"/>
    <xdr:sp macro="" textlink="">
      <xdr:nvSpPr>
        <xdr:cNvPr id="361" name="テキスト ボックス 360"/>
        <xdr:cNvSpPr txBox="1"/>
      </xdr:nvSpPr>
      <xdr:spPr>
        <a:xfrm>
          <a:off x="7594111" y="907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58636</xdr:rowOff>
    </xdr:from>
    <xdr:to>
      <xdr:col>36</xdr:col>
      <xdr:colOff>165100</xdr:colOff>
      <xdr:row>54</xdr:row>
      <xdr:rowOff>160236</xdr:rowOff>
    </xdr:to>
    <xdr:sp macro="" textlink="">
      <xdr:nvSpPr>
        <xdr:cNvPr id="362" name="フローチャート: 判断 361"/>
        <xdr:cNvSpPr/>
      </xdr:nvSpPr>
      <xdr:spPr>
        <a:xfrm>
          <a:off x="6921500" y="931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5313</xdr:rowOff>
    </xdr:from>
    <xdr:ext cx="534377" cy="259045"/>
    <xdr:sp macro="" textlink="">
      <xdr:nvSpPr>
        <xdr:cNvPr id="363" name="テキスト ボックス 362"/>
        <xdr:cNvSpPr txBox="1"/>
      </xdr:nvSpPr>
      <xdr:spPr>
        <a:xfrm>
          <a:off x="6705111" y="909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16294</xdr:rowOff>
    </xdr:from>
    <xdr:to>
      <xdr:col>55</xdr:col>
      <xdr:colOff>50800</xdr:colOff>
      <xdr:row>57</xdr:row>
      <xdr:rowOff>117894</xdr:rowOff>
    </xdr:to>
    <xdr:sp macro="" textlink="">
      <xdr:nvSpPr>
        <xdr:cNvPr id="369" name="楕円 368"/>
        <xdr:cNvSpPr/>
      </xdr:nvSpPr>
      <xdr:spPr>
        <a:xfrm>
          <a:off x="10426700" y="978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166171</xdr:rowOff>
    </xdr:from>
    <xdr:ext cx="534377" cy="259045"/>
    <xdr:sp macro="" textlink="">
      <xdr:nvSpPr>
        <xdr:cNvPr id="370" name="普通建設事業費該当値テキスト"/>
        <xdr:cNvSpPr txBox="1"/>
      </xdr:nvSpPr>
      <xdr:spPr>
        <a:xfrm>
          <a:off x="10528300" y="976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11900</xdr:rowOff>
    </xdr:from>
    <xdr:to>
      <xdr:col>50</xdr:col>
      <xdr:colOff>165100</xdr:colOff>
      <xdr:row>56</xdr:row>
      <xdr:rowOff>113500</xdr:rowOff>
    </xdr:to>
    <xdr:sp macro="" textlink="">
      <xdr:nvSpPr>
        <xdr:cNvPr id="371" name="楕円 370"/>
        <xdr:cNvSpPr/>
      </xdr:nvSpPr>
      <xdr:spPr>
        <a:xfrm>
          <a:off x="9588500" y="96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104627</xdr:rowOff>
    </xdr:from>
    <xdr:ext cx="534377" cy="259045"/>
    <xdr:sp macro="" textlink="">
      <xdr:nvSpPr>
        <xdr:cNvPr id="372" name="テキスト ボックス 371"/>
        <xdr:cNvSpPr txBox="1"/>
      </xdr:nvSpPr>
      <xdr:spPr>
        <a:xfrm>
          <a:off x="9372111" y="970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51968</xdr:rowOff>
    </xdr:from>
    <xdr:to>
      <xdr:col>46</xdr:col>
      <xdr:colOff>38100</xdr:colOff>
      <xdr:row>56</xdr:row>
      <xdr:rowOff>153568</xdr:rowOff>
    </xdr:to>
    <xdr:sp macro="" textlink="">
      <xdr:nvSpPr>
        <xdr:cNvPr id="373" name="楕円 372"/>
        <xdr:cNvSpPr/>
      </xdr:nvSpPr>
      <xdr:spPr>
        <a:xfrm>
          <a:off x="8699500" y="965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144695</xdr:rowOff>
    </xdr:from>
    <xdr:ext cx="534377" cy="259045"/>
    <xdr:sp macro="" textlink="">
      <xdr:nvSpPr>
        <xdr:cNvPr id="374" name="テキスト ボックス 373"/>
        <xdr:cNvSpPr txBox="1"/>
      </xdr:nvSpPr>
      <xdr:spPr>
        <a:xfrm>
          <a:off x="8483111" y="974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33413</xdr:rowOff>
    </xdr:from>
    <xdr:to>
      <xdr:col>41</xdr:col>
      <xdr:colOff>101600</xdr:colOff>
      <xdr:row>56</xdr:row>
      <xdr:rowOff>135013</xdr:rowOff>
    </xdr:to>
    <xdr:sp macro="" textlink="">
      <xdr:nvSpPr>
        <xdr:cNvPr id="375" name="楕円 374"/>
        <xdr:cNvSpPr/>
      </xdr:nvSpPr>
      <xdr:spPr>
        <a:xfrm>
          <a:off x="7810500" y="963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126140</xdr:rowOff>
    </xdr:from>
    <xdr:ext cx="534377" cy="259045"/>
    <xdr:sp macro="" textlink="">
      <xdr:nvSpPr>
        <xdr:cNvPr id="376" name="テキスト ボックス 375"/>
        <xdr:cNvSpPr txBox="1"/>
      </xdr:nvSpPr>
      <xdr:spPr>
        <a:xfrm>
          <a:off x="7594111" y="972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133858</xdr:rowOff>
    </xdr:from>
    <xdr:to>
      <xdr:col>36</xdr:col>
      <xdr:colOff>165100</xdr:colOff>
      <xdr:row>57</xdr:row>
      <xdr:rowOff>64008</xdr:rowOff>
    </xdr:to>
    <xdr:sp macro="" textlink="">
      <xdr:nvSpPr>
        <xdr:cNvPr id="377" name="楕円 376"/>
        <xdr:cNvSpPr/>
      </xdr:nvSpPr>
      <xdr:spPr>
        <a:xfrm>
          <a:off x="6921500" y="973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55135</xdr:rowOff>
    </xdr:from>
    <xdr:ext cx="534377" cy="259045"/>
    <xdr:sp macro="" textlink="">
      <xdr:nvSpPr>
        <xdr:cNvPr id="378" name="テキスト ボックス 377"/>
        <xdr:cNvSpPr txBox="1"/>
      </xdr:nvSpPr>
      <xdr:spPr>
        <a:xfrm>
          <a:off x="6705111" y="982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46146</xdr:rowOff>
    </xdr:from>
    <xdr:to>
      <xdr:col>55</xdr:col>
      <xdr:colOff>0</xdr:colOff>
      <xdr:row>78</xdr:row>
      <xdr:rowOff>145929</xdr:rowOff>
    </xdr:to>
    <xdr:cxnSp macro="">
      <xdr:nvCxnSpPr>
        <xdr:cNvPr id="407" name="直線コネクタ 406"/>
        <xdr:cNvCxnSpPr/>
      </xdr:nvCxnSpPr>
      <xdr:spPr>
        <a:xfrm>
          <a:off x="9639300" y="13419246"/>
          <a:ext cx="838200" cy="9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46146</xdr:rowOff>
    </xdr:from>
    <xdr:to>
      <xdr:col>50</xdr:col>
      <xdr:colOff>114300</xdr:colOff>
      <xdr:row>78</xdr:row>
      <xdr:rowOff>63005</xdr:rowOff>
    </xdr:to>
    <xdr:cxnSp macro="">
      <xdr:nvCxnSpPr>
        <xdr:cNvPr id="410" name="直線コネクタ 409"/>
        <xdr:cNvCxnSpPr/>
      </xdr:nvCxnSpPr>
      <xdr:spPr>
        <a:xfrm flipV="1">
          <a:off x="8750300" y="13419246"/>
          <a:ext cx="889000" cy="1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63005</xdr:rowOff>
    </xdr:from>
    <xdr:to>
      <xdr:col>45</xdr:col>
      <xdr:colOff>177800</xdr:colOff>
      <xdr:row>78</xdr:row>
      <xdr:rowOff>78873</xdr:rowOff>
    </xdr:to>
    <xdr:cxnSp macro="">
      <xdr:nvCxnSpPr>
        <xdr:cNvPr id="413" name="直線コネクタ 412"/>
        <xdr:cNvCxnSpPr/>
      </xdr:nvCxnSpPr>
      <xdr:spPr>
        <a:xfrm flipV="1">
          <a:off x="7861300" y="13436105"/>
          <a:ext cx="889000" cy="1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78873</xdr:rowOff>
    </xdr:from>
    <xdr:to>
      <xdr:col>41</xdr:col>
      <xdr:colOff>50800</xdr:colOff>
      <xdr:row>78</xdr:row>
      <xdr:rowOff>116821</xdr:rowOff>
    </xdr:to>
    <xdr:cxnSp macro="">
      <xdr:nvCxnSpPr>
        <xdr:cNvPr id="416" name="直線コネクタ 415"/>
        <xdr:cNvCxnSpPr/>
      </xdr:nvCxnSpPr>
      <xdr:spPr>
        <a:xfrm flipV="1">
          <a:off x="6972300" y="13451973"/>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17" name="フローチャート: 判断 416"/>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18" name="テキスト ボックス 417"/>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19" name="フローチャート: 判断 418"/>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0" name="テキスト ボックス 419"/>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95129</xdr:rowOff>
    </xdr:from>
    <xdr:to>
      <xdr:col>55</xdr:col>
      <xdr:colOff>50800</xdr:colOff>
      <xdr:row>79</xdr:row>
      <xdr:rowOff>25279</xdr:rowOff>
    </xdr:to>
    <xdr:sp macro="" textlink="">
      <xdr:nvSpPr>
        <xdr:cNvPr id="426" name="楕円 425"/>
        <xdr:cNvSpPr/>
      </xdr:nvSpPr>
      <xdr:spPr>
        <a:xfrm>
          <a:off x="10426700" y="1346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10056</xdr:rowOff>
    </xdr:from>
    <xdr:ext cx="469744" cy="259045"/>
    <xdr:sp macro="" textlink="">
      <xdr:nvSpPr>
        <xdr:cNvPr id="427" name="普通建設事業費 （ うち新規整備　）該当値テキスト"/>
        <xdr:cNvSpPr txBox="1"/>
      </xdr:nvSpPr>
      <xdr:spPr>
        <a:xfrm>
          <a:off x="10528300" y="1338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166796</xdr:rowOff>
    </xdr:from>
    <xdr:to>
      <xdr:col>50</xdr:col>
      <xdr:colOff>165100</xdr:colOff>
      <xdr:row>78</xdr:row>
      <xdr:rowOff>96946</xdr:rowOff>
    </xdr:to>
    <xdr:sp macro="" textlink="">
      <xdr:nvSpPr>
        <xdr:cNvPr id="428" name="楕円 427"/>
        <xdr:cNvSpPr/>
      </xdr:nvSpPr>
      <xdr:spPr>
        <a:xfrm>
          <a:off x="9588500" y="1336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88073</xdr:rowOff>
    </xdr:from>
    <xdr:ext cx="469744" cy="259045"/>
    <xdr:sp macro="" textlink="">
      <xdr:nvSpPr>
        <xdr:cNvPr id="429" name="テキスト ボックス 428"/>
        <xdr:cNvSpPr txBox="1"/>
      </xdr:nvSpPr>
      <xdr:spPr>
        <a:xfrm>
          <a:off x="9404428" y="1346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12205</xdr:rowOff>
    </xdr:from>
    <xdr:to>
      <xdr:col>46</xdr:col>
      <xdr:colOff>38100</xdr:colOff>
      <xdr:row>78</xdr:row>
      <xdr:rowOff>113805</xdr:rowOff>
    </xdr:to>
    <xdr:sp macro="" textlink="">
      <xdr:nvSpPr>
        <xdr:cNvPr id="430" name="楕円 429"/>
        <xdr:cNvSpPr/>
      </xdr:nvSpPr>
      <xdr:spPr>
        <a:xfrm>
          <a:off x="8699500" y="133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104932</xdr:rowOff>
    </xdr:from>
    <xdr:ext cx="469744" cy="259045"/>
    <xdr:sp macro="" textlink="">
      <xdr:nvSpPr>
        <xdr:cNvPr id="431" name="テキスト ボックス 430"/>
        <xdr:cNvSpPr txBox="1"/>
      </xdr:nvSpPr>
      <xdr:spPr>
        <a:xfrm>
          <a:off x="8515428" y="1347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28073</xdr:rowOff>
    </xdr:from>
    <xdr:to>
      <xdr:col>41</xdr:col>
      <xdr:colOff>101600</xdr:colOff>
      <xdr:row>78</xdr:row>
      <xdr:rowOff>129673</xdr:rowOff>
    </xdr:to>
    <xdr:sp macro="" textlink="">
      <xdr:nvSpPr>
        <xdr:cNvPr id="432" name="楕円 431"/>
        <xdr:cNvSpPr/>
      </xdr:nvSpPr>
      <xdr:spPr>
        <a:xfrm>
          <a:off x="7810500" y="1340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120800</xdr:rowOff>
    </xdr:from>
    <xdr:ext cx="469744" cy="259045"/>
    <xdr:sp macro="" textlink="">
      <xdr:nvSpPr>
        <xdr:cNvPr id="433" name="テキスト ボックス 432"/>
        <xdr:cNvSpPr txBox="1"/>
      </xdr:nvSpPr>
      <xdr:spPr>
        <a:xfrm>
          <a:off x="7626428" y="1349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66021</xdr:rowOff>
    </xdr:from>
    <xdr:to>
      <xdr:col>36</xdr:col>
      <xdr:colOff>165100</xdr:colOff>
      <xdr:row>78</xdr:row>
      <xdr:rowOff>167621</xdr:rowOff>
    </xdr:to>
    <xdr:sp macro="" textlink="">
      <xdr:nvSpPr>
        <xdr:cNvPr id="434" name="楕円 433"/>
        <xdr:cNvSpPr/>
      </xdr:nvSpPr>
      <xdr:spPr>
        <a:xfrm>
          <a:off x="6921500" y="1343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158748</xdr:rowOff>
    </xdr:from>
    <xdr:ext cx="469744" cy="259045"/>
    <xdr:sp macro="" textlink="">
      <xdr:nvSpPr>
        <xdr:cNvPr id="435" name="テキスト ボックス 434"/>
        <xdr:cNvSpPr txBox="1"/>
      </xdr:nvSpPr>
      <xdr:spPr>
        <a:xfrm>
          <a:off x="6737428" y="1353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99352</xdr:rowOff>
    </xdr:from>
    <xdr:to>
      <xdr:col>55</xdr:col>
      <xdr:colOff>0</xdr:colOff>
      <xdr:row>97</xdr:row>
      <xdr:rowOff>127290</xdr:rowOff>
    </xdr:to>
    <xdr:cxnSp macro="">
      <xdr:nvCxnSpPr>
        <xdr:cNvPr id="466" name="直線コネクタ 465"/>
        <xdr:cNvCxnSpPr/>
      </xdr:nvCxnSpPr>
      <xdr:spPr>
        <a:xfrm>
          <a:off x="9639300" y="16730002"/>
          <a:ext cx="838200" cy="2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99352</xdr:rowOff>
    </xdr:from>
    <xdr:to>
      <xdr:col>50</xdr:col>
      <xdr:colOff>114300</xdr:colOff>
      <xdr:row>97</xdr:row>
      <xdr:rowOff>111223</xdr:rowOff>
    </xdr:to>
    <xdr:cxnSp macro="">
      <xdr:nvCxnSpPr>
        <xdr:cNvPr id="469" name="直線コネクタ 468"/>
        <xdr:cNvCxnSpPr/>
      </xdr:nvCxnSpPr>
      <xdr:spPr>
        <a:xfrm flipV="1">
          <a:off x="8750300" y="16730002"/>
          <a:ext cx="889000" cy="1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111223</xdr:rowOff>
    </xdr:from>
    <xdr:to>
      <xdr:col>45</xdr:col>
      <xdr:colOff>177800</xdr:colOff>
      <xdr:row>97</xdr:row>
      <xdr:rowOff>162021</xdr:rowOff>
    </xdr:to>
    <xdr:cxnSp macro="">
      <xdr:nvCxnSpPr>
        <xdr:cNvPr id="472" name="直線コネクタ 471"/>
        <xdr:cNvCxnSpPr/>
      </xdr:nvCxnSpPr>
      <xdr:spPr>
        <a:xfrm flipV="1">
          <a:off x="7861300" y="16741873"/>
          <a:ext cx="889000" cy="5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162021</xdr:rowOff>
    </xdr:from>
    <xdr:to>
      <xdr:col>41</xdr:col>
      <xdr:colOff>50800</xdr:colOff>
      <xdr:row>97</xdr:row>
      <xdr:rowOff>169059</xdr:rowOff>
    </xdr:to>
    <xdr:cxnSp macro="">
      <xdr:nvCxnSpPr>
        <xdr:cNvPr id="475" name="直線コネクタ 474"/>
        <xdr:cNvCxnSpPr/>
      </xdr:nvCxnSpPr>
      <xdr:spPr>
        <a:xfrm flipV="1">
          <a:off x="6972300" y="16792671"/>
          <a:ext cx="889000" cy="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136024</xdr:rowOff>
    </xdr:from>
    <xdr:to>
      <xdr:col>41</xdr:col>
      <xdr:colOff>101600</xdr:colOff>
      <xdr:row>96</xdr:row>
      <xdr:rowOff>66174</xdr:rowOff>
    </xdr:to>
    <xdr:sp macro="" textlink="">
      <xdr:nvSpPr>
        <xdr:cNvPr id="476" name="フローチャート: 判断 475"/>
        <xdr:cNvSpPr/>
      </xdr:nvSpPr>
      <xdr:spPr>
        <a:xfrm>
          <a:off x="7810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82701</xdr:rowOff>
    </xdr:from>
    <xdr:ext cx="534377" cy="259045"/>
    <xdr:sp macro="" textlink="">
      <xdr:nvSpPr>
        <xdr:cNvPr id="477" name="テキスト ボックス 476"/>
        <xdr:cNvSpPr txBox="1"/>
      </xdr:nvSpPr>
      <xdr:spPr>
        <a:xfrm>
          <a:off x="7594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164991</xdr:rowOff>
    </xdr:from>
    <xdr:to>
      <xdr:col>36</xdr:col>
      <xdr:colOff>165100</xdr:colOff>
      <xdr:row>96</xdr:row>
      <xdr:rowOff>95141</xdr:rowOff>
    </xdr:to>
    <xdr:sp macro="" textlink="">
      <xdr:nvSpPr>
        <xdr:cNvPr id="478" name="フローチャート: 判断 477"/>
        <xdr:cNvSpPr/>
      </xdr:nvSpPr>
      <xdr:spPr>
        <a:xfrm>
          <a:off x="6921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111668</xdr:rowOff>
    </xdr:from>
    <xdr:ext cx="534377" cy="259045"/>
    <xdr:sp macro="" textlink="">
      <xdr:nvSpPr>
        <xdr:cNvPr id="479" name="テキスト ボックス 478"/>
        <xdr:cNvSpPr txBox="1"/>
      </xdr:nvSpPr>
      <xdr:spPr>
        <a:xfrm>
          <a:off x="6705111" y="162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76490</xdr:rowOff>
    </xdr:from>
    <xdr:to>
      <xdr:col>55</xdr:col>
      <xdr:colOff>50800</xdr:colOff>
      <xdr:row>98</xdr:row>
      <xdr:rowOff>6640</xdr:rowOff>
    </xdr:to>
    <xdr:sp macro="" textlink="">
      <xdr:nvSpPr>
        <xdr:cNvPr id="485" name="楕円 484"/>
        <xdr:cNvSpPr/>
      </xdr:nvSpPr>
      <xdr:spPr>
        <a:xfrm>
          <a:off x="10426700" y="1670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54917</xdr:rowOff>
    </xdr:from>
    <xdr:ext cx="534377" cy="259045"/>
    <xdr:sp macro="" textlink="">
      <xdr:nvSpPr>
        <xdr:cNvPr id="486" name="普通建設事業費 （ うち更新整備　）該当値テキスト"/>
        <xdr:cNvSpPr txBox="1"/>
      </xdr:nvSpPr>
      <xdr:spPr>
        <a:xfrm>
          <a:off x="10528300" y="1668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48552</xdr:rowOff>
    </xdr:from>
    <xdr:to>
      <xdr:col>50</xdr:col>
      <xdr:colOff>165100</xdr:colOff>
      <xdr:row>97</xdr:row>
      <xdr:rowOff>150152</xdr:rowOff>
    </xdr:to>
    <xdr:sp macro="" textlink="">
      <xdr:nvSpPr>
        <xdr:cNvPr id="487" name="楕円 486"/>
        <xdr:cNvSpPr/>
      </xdr:nvSpPr>
      <xdr:spPr>
        <a:xfrm>
          <a:off x="9588500" y="166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141279</xdr:rowOff>
    </xdr:from>
    <xdr:ext cx="534377" cy="259045"/>
    <xdr:sp macro="" textlink="">
      <xdr:nvSpPr>
        <xdr:cNvPr id="488" name="テキスト ボックス 487"/>
        <xdr:cNvSpPr txBox="1"/>
      </xdr:nvSpPr>
      <xdr:spPr>
        <a:xfrm>
          <a:off x="9372111" y="1677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60423</xdr:rowOff>
    </xdr:from>
    <xdr:to>
      <xdr:col>46</xdr:col>
      <xdr:colOff>38100</xdr:colOff>
      <xdr:row>97</xdr:row>
      <xdr:rowOff>162023</xdr:rowOff>
    </xdr:to>
    <xdr:sp macro="" textlink="">
      <xdr:nvSpPr>
        <xdr:cNvPr id="489" name="楕円 488"/>
        <xdr:cNvSpPr/>
      </xdr:nvSpPr>
      <xdr:spPr>
        <a:xfrm>
          <a:off x="8699500" y="1669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153150</xdr:rowOff>
    </xdr:from>
    <xdr:ext cx="534377" cy="259045"/>
    <xdr:sp macro="" textlink="">
      <xdr:nvSpPr>
        <xdr:cNvPr id="490" name="テキスト ボックス 489"/>
        <xdr:cNvSpPr txBox="1"/>
      </xdr:nvSpPr>
      <xdr:spPr>
        <a:xfrm>
          <a:off x="8483111" y="1678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111221</xdr:rowOff>
    </xdr:from>
    <xdr:to>
      <xdr:col>41</xdr:col>
      <xdr:colOff>101600</xdr:colOff>
      <xdr:row>98</xdr:row>
      <xdr:rowOff>41371</xdr:rowOff>
    </xdr:to>
    <xdr:sp macro="" textlink="">
      <xdr:nvSpPr>
        <xdr:cNvPr id="491" name="楕円 490"/>
        <xdr:cNvSpPr/>
      </xdr:nvSpPr>
      <xdr:spPr>
        <a:xfrm>
          <a:off x="7810500" y="1674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32498</xdr:rowOff>
    </xdr:from>
    <xdr:ext cx="534377" cy="259045"/>
    <xdr:sp macro="" textlink="">
      <xdr:nvSpPr>
        <xdr:cNvPr id="492" name="テキスト ボックス 491"/>
        <xdr:cNvSpPr txBox="1"/>
      </xdr:nvSpPr>
      <xdr:spPr>
        <a:xfrm>
          <a:off x="7594111" y="1683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118259</xdr:rowOff>
    </xdr:from>
    <xdr:to>
      <xdr:col>36</xdr:col>
      <xdr:colOff>165100</xdr:colOff>
      <xdr:row>98</xdr:row>
      <xdr:rowOff>48409</xdr:rowOff>
    </xdr:to>
    <xdr:sp macro="" textlink="">
      <xdr:nvSpPr>
        <xdr:cNvPr id="493" name="楕円 492"/>
        <xdr:cNvSpPr/>
      </xdr:nvSpPr>
      <xdr:spPr>
        <a:xfrm>
          <a:off x="6921500" y="1674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39536</xdr:rowOff>
    </xdr:from>
    <xdr:ext cx="534377" cy="259045"/>
    <xdr:sp macro="" textlink="">
      <xdr:nvSpPr>
        <xdr:cNvPr id="494" name="テキスト ボックス 493"/>
        <xdr:cNvSpPr txBox="1"/>
      </xdr:nvSpPr>
      <xdr:spPr>
        <a:xfrm>
          <a:off x="6705111" y="1684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0" name="直線コネクタ 52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63480</xdr:rowOff>
    </xdr:from>
    <xdr:to>
      <xdr:col>72</xdr:col>
      <xdr:colOff>38100</xdr:colOff>
      <xdr:row>37</xdr:row>
      <xdr:rowOff>165080</xdr:rowOff>
    </xdr:to>
    <xdr:sp macro="" textlink="">
      <xdr:nvSpPr>
        <xdr:cNvPr id="531" name="フローチャート: 判断 530"/>
        <xdr:cNvSpPr/>
      </xdr:nvSpPr>
      <xdr:spPr>
        <a:xfrm>
          <a:off x="13652500" y="640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10157</xdr:rowOff>
    </xdr:from>
    <xdr:ext cx="469744" cy="259045"/>
    <xdr:sp macro="" textlink="">
      <xdr:nvSpPr>
        <xdr:cNvPr id="532" name="テキスト ボックス 531"/>
        <xdr:cNvSpPr txBox="1"/>
      </xdr:nvSpPr>
      <xdr:spPr>
        <a:xfrm>
          <a:off x="13468428" y="618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107919</xdr:rowOff>
    </xdr:from>
    <xdr:to>
      <xdr:col>67</xdr:col>
      <xdr:colOff>101600</xdr:colOff>
      <xdr:row>38</xdr:row>
      <xdr:rowOff>38069</xdr:rowOff>
    </xdr:to>
    <xdr:sp macro="" textlink="">
      <xdr:nvSpPr>
        <xdr:cNvPr id="533" name="フローチャート: 判断 532"/>
        <xdr:cNvSpPr/>
      </xdr:nvSpPr>
      <xdr:spPr>
        <a:xfrm>
          <a:off x="12763500" y="645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54596</xdr:rowOff>
    </xdr:from>
    <xdr:ext cx="469744" cy="259045"/>
    <xdr:sp macro="" textlink="">
      <xdr:nvSpPr>
        <xdr:cNvPr id="534" name="テキスト ボックス 533"/>
        <xdr:cNvSpPr txBox="1"/>
      </xdr:nvSpPr>
      <xdr:spPr>
        <a:xfrm>
          <a:off x="12579428" y="622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110630</xdr:rowOff>
    </xdr:from>
    <xdr:to>
      <xdr:col>85</xdr:col>
      <xdr:colOff>127000</xdr:colOff>
      <xdr:row>77</xdr:row>
      <xdr:rowOff>138328</xdr:rowOff>
    </xdr:to>
    <xdr:cxnSp macro="">
      <xdr:nvCxnSpPr>
        <xdr:cNvPr id="627" name="直線コネクタ 626"/>
        <xdr:cNvCxnSpPr/>
      </xdr:nvCxnSpPr>
      <xdr:spPr>
        <a:xfrm flipV="1">
          <a:off x="15481300" y="13312280"/>
          <a:ext cx="838200" cy="2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125730</xdr:rowOff>
    </xdr:from>
    <xdr:to>
      <xdr:col>81</xdr:col>
      <xdr:colOff>50800</xdr:colOff>
      <xdr:row>77</xdr:row>
      <xdr:rowOff>138328</xdr:rowOff>
    </xdr:to>
    <xdr:cxnSp macro="">
      <xdr:nvCxnSpPr>
        <xdr:cNvPr id="630" name="直線コネクタ 629"/>
        <xdr:cNvCxnSpPr/>
      </xdr:nvCxnSpPr>
      <xdr:spPr>
        <a:xfrm>
          <a:off x="14592300" y="13327380"/>
          <a:ext cx="889000" cy="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125730</xdr:rowOff>
    </xdr:from>
    <xdr:to>
      <xdr:col>76</xdr:col>
      <xdr:colOff>114300</xdr:colOff>
      <xdr:row>77</xdr:row>
      <xdr:rowOff>164122</xdr:rowOff>
    </xdr:to>
    <xdr:cxnSp macro="">
      <xdr:nvCxnSpPr>
        <xdr:cNvPr id="633" name="直線コネクタ 632"/>
        <xdr:cNvCxnSpPr/>
      </xdr:nvCxnSpPr>
      <xdr:spPr>
        <a:xfrm flipV="1">
          <a:off x="13703300" y="13327380"/>
          <a:ext cx="889000" cy="3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164122</xdr:rowOff>
    </xdr:from>
    <xdr:to>
      <xdr:col>71</xdr:col>
      <xdr:colOff>177800</xdr:colOff>
      <xdr:row>77</xdr:row>
      <xdr:rowOff>169038</xdr:rowOff>
    </xdr:to>
    <xdr:cxnSp macro="">
      <xdr:nvCxnSpPr>
        <xdr:cNvPr id="636" name="直線コネクタ 635"/>
        <xdr:cNvCxnSpPr/>
      </xdr:nvCxnSpPr>
      <xdr:spPr>
        <a:xfrm flipV="1">
          <a:off x="12814300" y="13365772"/>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3747</xdr:rowOff>
    </xdr:from>
    <xdr:to>
      <xdr:col>72</xdr:col>
      <xdr:colOff>38100</xdr:colOff>
      <xdr:row>76</xdr:row>
      <xdr:rowOff>105347</xdr:rowOff>
    </xdr:to>
    <xdr:sp macro="" textlink="">
      <xdr:nvSpPr>
        <xdr:cNvPr id="637" name="フローチャート: 判断 636"/>
        <xdr:cNvSpPr/>
      </xdr:nvSpPr>
      <xdr:spPr>
        <a:xfrm>
          <a:off x="13652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121873</xdr:rowOff>
    </xdr:from>
    <xdr:ext cx="534377" cy="259045"/>
    <xdr:sp macro="" textlink="">
      <xdr:nvSpPr>
        <xdr:cNvPr id="638" name="テキスト ボックス 637"/>
        <xdr:cNvSpPr txBox="1"/>
      </xdr:nvSpPr>
      <xdr:spPr>
        <a:xfrm>
          <a:off x="13436111" y="128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166915</xdr:rowOff>
    </xdr:from>
    <xdr:to>
      <xdr:col>67</xdr:col>
      <xdr:colOff>101600</xdr:colOff>
      <xdr:row>76</xdr:row>
      <xdr:rowOff>97065</xdr:rowOff>
    </xdr:to>
    <xdr:sp macro="" textlink="">
      <xdr:nvSpPr>
        <xdr:cNvPr id="639" name="フローチャート: 判断 638"/>
        <xdr:cNvSpPr/>
      </xdr:nvSpPr>
      <xdr:spPr>
        <a:xfrm>
          <a:off x="12763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113593</xdr:rowOff>
    </xdr:from>
    <xdr:ext cx="534377" cy="259045"/>
    <xdr:sp macro="" textlink="">
      <xdr:nvSpPr>
        <xdr:cNvPr id="640" name="テキスト ボックス 639"/>
        <xdr:cNvSpPr txBox="1"/>
      </xdr:nvSpPr>
      <xdr:spPr>
        <a:xfrm>
          <a:off x="12547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59830</xdr:rowOff>
    </xdr:from>
    <xdr:to>
      <xdr:col>85</xdr:col>
      <xdr:colOff>177800</xdr:colOff>
      <xdr:row>77</xdr:row>
      <xdr:rowOff>161430</xdr:rowOff>
    </xdr:to>
    <xdr:sp macro="" textlink="">
      <xdr:nvSpPr>
        <xdr:cNvPr id="646" name="楕円 645"/>
        <xdr:cNvSpPr/>
      </xdr:nvSpPr>
      <xdr:spPr>
        <a:xfrm>
          <a:off x="16268700" y="132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38257</xdr:rowOff>
    </xdr:from>
    <xdr:ext cx="534377" cy="259045"/>
    <xdr:sp macro="" textlink="">
      <xdr:nvSpPr>
        <xdr:cNvPr id="647" name="公債費該当値テキスト"/>
        <xdr:cNvSpPr txBox="1"/>
      </xdr:nvSpPr>
      <xdr:spPr>
        <a:xfrm>
          <a:off x="16370300" y="132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87528</xdr:rowOff>
    </xdr:from>
    <xdr:to>
      <xdr:col>81</xdr:col>
      <xdr:colOff>101600</xdr:colOff>
      <xdr:row>78</xdr:row>
      <xdr:rowOff>17678</xdr:rowOff>
    </xdr:to>
    <xdr:sp macro="" textlink="">
      <xdr:nvSpPr>
        <xdr:cNvPr id="648" name="楕円 647"/>
        <xdr:cNvSpPr/>
      </xdr:nvSpPr>
      <xdr:spPr>
        <a:xfrm>
          <a:off x="15430500" y="1328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8805</xdr:rowOff>
    </xdr:from>
    <xdr:ext cx="534377" cy="259045"/>
    <xdr:sp macro="" textlink="">
      <xdr:nvSpPr>
        <xdr:cNvPr id="649" name="テキスト ボックス 648"/>
        <xdr:cNvSpPr txBox="1"/>
      </xdr:nvSpPr>
      <xdr:spPr>
        <a:xfrm>
          <a:off x="15214111" y="1338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74930</xdr:rowOff>
    </xdr:from>
    <xdr:to>
      <xdr:col>76</xdr:col>
      <xdr:colOff>165100</xdr:colOff>
      <xdr:row>78</xdr:row>
      <xdr:rowOff>5080</xdr:rowOff>
    </xdr:to>
    <xdr:sp macro="" textlink="">
      <xdr:nvSpPr>
        <xdr:cNvPr id="650" name="楕円 649"/>
        <xdr:cNvSpPr/>
      </xdr:nvSpPr>
      <xdr:spPr>
        <a:xfrm>
          <a:off x="1454150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167657</xdr:rowOff>
    </xdr:from>
    <xdr:ext cx="534377" cy="259045"/>
    <xdr:sp macro="" textlink="">
      <xdr:nvSpPr>
        <xdr:cNvPr id="651" name="テキスト ボックス 650"/>
        <xdr:cNvSpPr txBox="1"/>
      </xdr:nvSpPr>
      <xdr:spPr>
        <a:xfrm>
          <a:off x="14325111" y="1336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113322</xdr:rowOff>
    </xdr:from>
    <xdr:to>
      <xdr:col>72</xdr:col>
      <xdr:colOff>38100</xdr:colOff>
      <xdr:row>78</xdr:row>
      <xdr:rowOff>43472</xdr:rowOff>
    </xdr:to>
    <xdr:sp macro="" textlink="">
      <xdr:nvSpPr>
        <xdr:cNvPr id="652" name="楕円 651"/>
        <xdr:cNvSpPr/>
      </xdr:nvSpPr>
      <xdr:spPr>
        <a:xfrm>
          <a:off x="13652500" y="1331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34599</xdr:rowOff>
    </xdr:from>
    <xdr:ext cx="534377" cy="259045"/>
    <xdr:sp macro="" textlink="">
      <xdr:nvSpPr>
        <xdr:cNvPr id="653" name="テキスト ボックス 652"/>
        <xdr:cNvSpPr txBox="1"/>
      </xdr:nvSpPr>
      <xdr:spPr>
        <a:xfrm>
          <a:off x="13436111" y="1340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118238</xdr:rowOff>
    </xdr:from>
    <xdr:to>
      <xdr:col>67</xdr:col>
      <xdr:colOff>101600</xdr:colOff>
      <xdr:row>78</xdr:row>
      <xdr:rowOff>48388</xdr:rowOff>
    </xdr:to>
    <xdr:sp macro="" textlink="">
      <xdr:nvSpPr>
        <xdr:cNvPr id="654" name="楕円 653"/>
        <xdr:cNvSpPr/>
      </xdr:nvSpPr>
      <xdr:spPr>
        <a:xfrm>
          <a:off x="12763500" y="1331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39515</xdr:rowOff>
    </xdr:from>
    <xdr:ext cx="534377" cy="259045"/>
    <xdr:sp macro="" textlink="">
      <xdr:nvSpPr>
        <xdr:cNvPr id="655" name="テキスト ボックス 654"/>
        <xdr:cNvSpPr txBox="1"/>
      </xdr:nvSpPr>
      <xdr:spPr>
        <a:xfrm>
          <a:off x="12547111" y="1341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58868</xdr:rowOff>
    </xdr:from>
    <xdr:to>
      <xdr:col>85</xdr:col>
      <xdr:colOff>127000</xdr:colOff>
      <xdr:row>97</xdr:row>
      <xdr:rowOff>72262</xdr:rowOff>
    </xdr:to>
    <xdr:cxnSp macro="">
      <xdr:nvCxnSpPr>
        <xdr:cNvPr id="682" name="直線コネクタ 681"/>
        <xdr:cNvCxnSpPr/>
      </xdr:nvCxnSpPr>
      <xdr:spPr>
        <a:xfrm>
          <a:off x="15481300" y="16689518"/>
          <a:ext cx="838200" cy="1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macro="" textlink="">
      <xdr:nvSpPr>
        <xdr:cNvPr id="683" name="積立金平均値テキスト"/>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1753</xdr:rowOff>
    </xdr:from>
    <xdr:to>
      <xdr:col>81</xdr:col>
      <xdr:colOff>50800</xdr:colOff>
      <xdr:row>97</xdr:row>
      <xdr:rowOff>58868</xdr:rowOff>
    </xdr:to>
    <xdr:cxnSp macro="">
      <xdr:nvCxnSpPr>
        <xdr:cNvPr id="685" name="直線コネクタ 684"/>
        <xdr:cNvCxnSpPr/>
      </xdr:nvCxnSpPr>
      <xdr:spPr>
        <a:xfrm>
          <a:off x="14592300" y="16632403"/>
          <a:ext cx="889000" cy="5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162681</xdr:rowOff>
    </xdr:from>
    <xdr:ext cx="534377" cy="259045"/>
    <xdr:sp macro="" textlink="">
      <xdr:nvSpPr>
        <xdr:cNvPr id="687" name="テキスト ボックス 686"/>
        <xdr:cNvSpPr txBox="1"/>
      </xdr:nvSpPr>
      <xdr:spPr>
        <a:xfrm>
          <a:off x="15214111" y="167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1753</xdr:rowOff>
    </xdr:from>
    <xdr:to>
      <xdr:col>76</xdr:col>
      <xdr:colOff>114300</xdr:colOff>
      <xdr:row>97</xdr:row>
      <xdr:rowOff>91145</xdr:rowOff>
    </xdr:to>
    <xdr:cxnSp macro="">
      <xdr:nvCxnSpPr>
        <xdr:cNvPr id="688" name="直線コネクタ 687"/>
        <xdr:cNvCxnSpPr/>
      </xdr:nvCxnSpPr>
      <xdr:spPr>
        <a:xfrm flipV="1">
          <a:off x="13703300" y="16632403"/>
          <a:ext cx="889000" cy="8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145215</xdr:rowOff>
    </xdr:from>
    <xdr:ext cx="534377" cy="259045"/>
    <xdr:sp macro="" textlink="">
      <xdr:nvSpPr>
        <xdr:cNvPr id="690" name="テキスト ボックス 689"/>
        <xdr:cNvSpPr txBox="1"/>
      </xdr:nvSpPr>
      <xdr:spPr>
        <a:xfrm>
          <a:off x="14325111" y="167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91145</xdr:rowOff>
    </xdr:from>
    <xdr:to>
      <xdr:col>71</xdr:col>
      <xdr:colOff>177800</xdr:colOff>
      <xdr:row>97</xdr:row>
      <xdr:rowOff>103188</xdr:rowOff>
    </xdr:to>
    <xdr:cxnSp macro="">
      <xdr:nvCxnSpPr>
        <xdr:cNvPr id="691" name="直線コネクタ 690"/>
        <xdr:cNvCxnSpPr/>
      </xdr:nvCxnSpPr>
      <xdr:spPr>
        <a:xfrm flipV="1">
          <a:off x="12814300" y="16721795"/>
          <a:ext cx="889000" cy="1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2" name="フローチャート: 判断 691"/>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28163</xdr:rowOff>
    </xdr:from>
    <xdr:ext cx="534377" cy="259045"/>
    <xdr:sp macro="" textlink="">
      <xdr:nvSpPr>
        <xdr:cNvPr id="693" name="テキスト ボックス 692"/>
        <xdr:cNvSpPr txBox="1"/>
      </xdr:nvSpPr>
      <xdr:spPr>
        <a:xfrm>
          <a:off x="13436111" y="168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694" name="フローチャート: 判断 693"/>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56427</xdr:rowOff>
    </xdr:from>
    <xdr:ext cx="534377" cy="259045"/>
    <xdr:sp macro="" textlink="">
      <xdr:nvSpPr>
        <xdr:cNvPr id="695" name="テキスト ボックス 694"/>
        <xdr:cNvSpPr txBox="1"/>
      </xdr:nvSpPr>
      <xdr:spPr>
        <a:xfrm>
          <a:off x="12547111" y="168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21462</xdr:rowOff>
    </xdr:from>
    <xdr:to>
      <xdr:col>85</xdr:col>
      <xdr:colOff>177800</xdr:colOff>
      <xdr:row>97</xdr:row>
      <xdr:rowOff>123062</xdr:rowOff>
    </xdr:to>
    <xdr:sp macro="" textlink="">
      <xdr:nvSpPr>
        <xdr:cNvPr id="701" name="楕円 700"/>
        <xdr:cNvSpPr/>
      </xdr:nvSpPr>
      <xdr:spPr>
        <a:xfrm>
          <a:off x="16268700" y="166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44339</xdr:rowOff>
    </xdr:from>
    <xdr:ext cx="534377" cy="259045"/>
    <xdr:sp macro="" textlink="">
      <xdr:nvSpPr>
        <xdr:cNvPr id="702" name="積立金該当値テキスト"/>
        <xdr:cNvSpPr txBox="1"/>
      </xdr:nvSpPr>
      <xdr:spPr>
        <a:xfrm>
          <a:off x="16370300" y="165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8068</xdr:rowOff>
    </xdr:from>
    <xdr:to>
      <xdr:col>81</xdr:col>
      <xdr:colOff>101600</xdr:colOff>
      <xdr:row>97</xdr:row>
      <xdr:rowOff>109668</xdr:rowOff>
    </xdr:to>
    <xdr:sp macro="" textlink="">
      <xdr:nvSpPr>
        <xdr:cNvPr id="703" name="楕円 702"/>
        <xdr:cNvSpPr/>
      </xdr:nvSpPr>
      <xdr:spPr>
        <a:xfrm>
          <a:off x="15430500" y="1663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126195</xdr:rowOff>
    </xdr:from>
    <xdr:ext cx="534377" cy="259045"/>
    <xdr:sp macro="" textlink="">
      <xdr:nvSpPr>
        <xdr:cNvPr id="704" name="テキスト ボックス 703"/>
        <xdr:cNvSpPr txBox="1"/>
      </xdr:nvSpPr>
      <xdr:spPr>
        <a:xfrm>
          <a:off x="15214111" y="1641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122403</xdr:rowOff>
    </xdr:from>
    <xdr:to>
      <xdr:col>76</xdr:col>
      <xdr:colOff>165100</xdr:colOff>
      <xdr:row>97</xdr:row>
      <xdr:rowOff>52553</xdr:rowOff>
    </xdr:to>
    <xdr:sp macro="" textlink="">
      <xdr:nvSpPr>
        <xdr:cNvPr id="705" name="楕円 704"/>
        <xdr:cNvSpPr/>
      </xdr:nvSpPr>
      <xdr:spPr>
        <a:xfrm>
          <a:off x="14541500" y="1658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69080</xdr:rowOff>
    </xdr:from>
    <xdr:ext cx="534377" cy="259045"/>
    <xdr:sp macro="" textlink="">
      <xdr:nvSpPr>
        <xdr:cNvPr id="706" name="テキスト ボックス 705"/>
        <xdr:cNvSpPr txBox="1"/>
      </xdr:nvSpPr>
      <xdr:spPr>
        <a:xfrm>
          <a:off x="14325111" y="1635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40345</xdr:rowOff>
    </xdr:from>
    <xdr:to>
      <xdr:col>72</xdr:col>
      <xdr:colOff>38100</xdr:colOff>
      <xdr:row>97</xdr:row>
      <xdr:rowOff>141945</xdr:rowOff>
    </xdr:to>
    <xdr:sp macro="" textlink="">
      <xdr:nvSpPr>
        <xdr:cNvPr id="707" name="楕円 706"/>
        <xdr:cNvSpPr/>
      </xdr:nvSpPr>
      <xdr:spPr>
        <a:xfrm>
          <a:off x="13652500" y="166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158472</xdr:rowOff>
    </xdr:from>
    <xdr:ext cx="534377" cy="259045"/>
    <xdr:sp macro="" textlink="">
      <xdr:nvSpPr>
        <xdr:cNvPr id="708" name="テキスト ボックス 707"/>
        <xdr:cNvSpPr txBox="1"/>
      </xdr:nvSpPr>
      <xdr:spPr>
        <a:xfrm>
          <a:off x="13436111" y="1644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52388</xdr:rowOff>
    </xdr:from>
    <xdr:to>
      <xdr:col>67</xdr:col>
      <xdr:colOff>101600</xdr:colOff>
      <xdr:row>97</xdr:row>
      <xdr:rowOff>153988</xdr:rowOff>
    </xdr:to>
    <xdr:sp macro="" textlink="">
      <xdr:nvSpPr>
        <xdr:cNvPr id="709" name="楕円 708"/>
        <xdr:cNvSpPr/>
      </xdr:nvSpPr>
      <xdr:spPr>
        <a:xfrm>
          <a:off x="12763500" y="166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170515</xdr:rowOff>
    </xdr:from>
    <xdr:ext cx="534377" cy="259045"/>
    <xdr:sp macro="" textlink="">
      <xdr:nvSpPr>
        <xdr:cNvPr id="710" name="テキスト ボックス 709"/>
        <xdr:cNvSpPr txBox="1"/>
      </xdr:nvSpPr>
      <xdr:spPr>
        <a:xfrm>
          <a:off x="12547111" y="1645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140589</xdr:rowOff>
    </xdr:from>
    <xdr:to>
      <xdr:col>116</xdr:col>
      <xdr:colOff>63500</xdr:colOff>
      <xdr:row>38</xdr:row>
      <xdr:rowOff>40132</xdr:rowOff>
    </xdr:to>
    <xdr:cxnSp macro="">
      <xdr:nvCxnSpPr>
        <xdr:cNvPr id="739" name="直線コネクタ 738"/>
        <xdr:cNvCxnSpPr/>
      </xdr:nvCxnSpPr>
      <xdr:spPr>
        <a:xfrm flipV="1">
          <a:off x="21323300" y="6484239"/>
          <a:ext cx="838200" cy="7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156100</xdr:rowOff>
    </xdr:from>
    <xdr:ext cx="469744" cy="259045"/>
    <xdr:sp macro="" textlink="">
      <xdr:nvSpPr>
        <xdr:cNvPr id="740" name="投資及び出資金平均値テキスト"/>
        <xdr:cNvSpPr txBox="1"/>
      </xdr:nvSpPr>
      <xdr:spPr>
        <a:xfrm>
          <a:off x="22212300" y="6499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40132</xdr:rowOff>
    </xdr:from>
    <xdr:to>
      <xdr:col>111</xdr:col>
      <xdr:colOff>177800</xdr:colOff>
      <xdr:row>39</xdr:row>
      <xdr:rowOff>21590</xdr:rowOff>
    </xdr:to>
    <xdr:cxnSp macro="">
      <xdr:nvCxnSpPr>
        <xdr:cNvPr id="742" name="直線コネクタ 741"/>
        <xdr:cNvCxnSpPr/>
      </xdr:nvCxnSpPr>
      <xdr:spPr>
        <a:xfrm flipV="1">
          <a:off x="20434300" y="6555232"/>
          <a:ext cx="889000" cy="15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97426</xdr:rowOff>
    </xdr:from>
    <xdr:ext cx="469744" cy="259045"/>
    <xdr:sp macro="" textlink="">
      <xdr:nvSpPr>
        <xdr:cNvPr id="744" name="テキスト ボックス 743"/>
        <xdr:cNvSpPr txBox="1"/>
      </xdr:nvSpPr>
      <xdr:spPr>
        <a:xfrm>
          <a:off x="21088428"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21463</xdr:rowOff>
    </xdr:from>
    <xdr:to>
      <xdr:col>107</xdr:col>
      <xdr:colOff>50800</xdr:colOff>
      <xdr:row>39</xdr:row>
      <xdr:rowOff>21590</xdr:rowOff>
    </xdr:to>
    <xdr:cxnSp macro="">
      <xdr:nvCxnSpPr>
        <xdr:cNvPr id="745" name="直線コネクタ 744"/>
        <xdr:cNvCxnSpPr/>
      </xdr:nvCxnSpPr>
      <xdr:spPr>
        <a:xfrm>
          <a:off x="19545300" y="6708013"/>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21336</xdr:rowOff>
    </xdr:from>
    <xdr:to>
      <xdr:col>102</xdr:col>
      <xdr:colOff>114300</xdr:colOff>
      <xdr:row>39</xdr:row>
      <xdr:rowOff>21463</xdr:rowOff>
    </xdr:to>
    <xdr:cxnSp macro="">
      <xdr:nvCxnSpPr>
        <xdr:cNvPr id="748" name="直線コネクタ 747"/>
        <xdr:cNvCxnSpPr/>
      </xdr:nvCxnSpPr>
      <xdr:spPr>
        <a:xfrm>
          <a:off x="18656300" y="6707886"/>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41910</xdr:rowOff>
    </xdr:from>
    <xdr:to>
      <xdr:col>102</xdr:col>
      <xdr:colOff>165100</xdr:colOff>
      <xdr:row>36</xdr:row>
      <xdr:rowOff>143510</xdr:rowOff>
    </xdr:to>
    <xdr:sp macro="" textlink="">
      <xdr:nvSpPr>
        <xdr:cNvPr id="749" name="フローチャート: 判断 748"/>
        <xdr:cNvSpPr/>
      </xdr:nvSpPr>
      <xdr:spPr>
        <a:xfrm>
          <a:off x="19494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160037</xdr:rowOff>
    </xdr:from>
    <xdr:ext cx="469744" cy="259045"/>
    <xdr:sp macro="" textlink="">
      <xdr:nvSpPr>
        <xdr:cNvPr id="750" name="テキスト ボックス 749"/>
        <xdr:cNvSpPr txBox="1"/>
      </xdr:nvSpPr>
      <xdr:spPr>
        <a:xfrm>
          <a:off x="19310428" y="59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163449</xdr:rowOff>
    </xdr:from>
    <xdr:to>
      <xdr:col>98</xdr:col>
      <xdr:colOff>38100</xdr:colOff>
      <xdr:row>37</xdr:row>
      <xdr:rowOff>93599</xdr:rowOff>
    </xdr:to>
    <xdr:sp macro="" textlink="">
      <xdr:nvSpPr>
        <xdr:cNvPr id="751" name="フローチャート: 判断 750"/>
        <xdr:cNvSpPr/>
      </xdr:nvSpPr>
      <xdr:spPr>
        <a:xfrm>
          <a:off x="18605500" y="633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110126</xdr:rowOff>
    </xdr:from>
    <xdr:ext cx="469744" cy="259045"/>
    <xdr:sp macro="" textlink="">
      <xdr:nvSpPr>
        <xdr:cNvPr id="752" name="テキスト ボックス 751"/>
        <xdr:cNvSpPr txBox="1"/>
      </xdr:nvSpPr>
      <xdr:spPr>
        <a:xfrm>
          <a:off x="18421428" y="611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89789</xdr:rowOff>
    </xdr:from>
    <xdr:to>
      <xdr:col>116</xdr:col>
      <xdr:colOff>114300</xdr:colOff>
      <xdr:row>38</xdr:row>
      <xdr:rowOff>19939</xdr:rowOff>
    </xdr:to>
    <xdr:sp macro="" textlink="">
      <xdr:nvSpPr>
        <xdr:cNvPr id="758" name="楕円 757"/>
        <xdr:cNvSpPr/>
      </xdr:nvSpPr>
      <xdr:spPr>
        <a:xfrm>
          <a:off x="22110700" y="64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112666</xdr:rowOff>
    </xdr:from>
    <xdr:ext cx="469744" cy="259045"/>
    <xdr:sp macro="" textlink="">
      <xdr:nvSpPr>
        <xdr:cNvPr id="759" name="投資及び出資金該当値テキスト"/>
        <xdr:cNvSpPr txBox="1"/>
      </xdr:nvSpPr>
      <xdr:spPr>
        <a:xfrm>
          <a:off x="22212300" y="628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160782</xdr:rowOff>
    </xdr:from>
    <xdr:to>
      <xdr:col>112</xdr:col>
      <xdr:colOff>38100</xdr:colOff>
      <xdr:row>38</xdr:row>
      <xdr:rowOff>90932</xdr:rowOff>
    </xdr:to>
    <xdr:sp macro="" textlink="">
      <xdr:nvSpPr>
        <xdr:cNvPr id="760" name="楕円 759"/>
        <xdr:cNvSpPr/>
      </xdr:nvSpPr>
      <xdr:spPr>
        <a:xfrm>
          <a:off x="212725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107459</xdr:rowOff>
    </xdr:from>
    <xdr:ext cx="469744" cy="259045"/>
    <xdr:sp macro="" textlink="">
      <xdr:nvSpPr>
        <xdr:cNvPr id="761" name="テキスト ボックス 760"/>
        <xdr:cNvSpPr txBox="1"/>
      </xdr:nvSpPr>
      <xdr:spPr>
        <a:xfrm>
          <a:off x="21088428" y="627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142240</xdr:rowOff>
    </xdr:from>
    <xdr:to>
      <xdr:col>107</xdr:col>
      <xdr:colOff>101600</xdr:colOff>
      <xdr:row>39</xdr:row>
      <xdr:rowOff>72390</xdr:rowOff>
    </xdr:to>
    <xdr:sp macro="" textlink="">
      <xdr:nvSpPr>
        <xdr:cNvPr id="762" name="楕円 761"/>
        <xdr:cNvSpPr/>
      </xdr:nvSpPr>
      <xdr:spPr>
        <a:xfrm>
          <a:off x="20383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63517</xdr:rowOff>
    </xdr:from>
    <xdr:ext cx="378565" cy="259045"/>
    <xdr:sp macro="" textlink="">
      <xdr:nvSpPr>
        <xdr:cNvPr id="763" name="テキスト ボックス 762"/>
        <xdr:cNvSpPr txBox="1"/>
      </xdr:nvSpPr>
      <xdr:spPr>
        <a:xfrm>
          <a:off x="20245017" y="6750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142113</xdr:rowOff>
    </xdr:from>
    <xdr:to>
      <xdr:col>102</xdr:col>
      <xdr:colOff>165100</xdr:colOff>
      <xdr:row>39</xdr:row>
      <xdr:rowOff>72263</xdr:rowOff>
    </xdr:to>
    <xdr:sp macro="" textlink="">
      <xdr:nvSpPr>
        <xdr:cNvPr id="764" name="楕円 763"/>
        <xdr:cNvSpPr/>
      </xdr:nvSpPr>
      <xdr:spPr>
        <a:xfrm>
          <a:off x="19494500" y="665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63390</xdr:rowOff>
    </xdr:from>
    <xdr:ext cx="378565" cy="259045"/>
    <xdr:sp macro="" textlink="">
      <xdr:nvSpPr>
        <xdr:cNvPr id="765" name="テキスト ボックス 764"/>
        <xdr:cNvSpPr txBox="1"/>
      </xdr:nvSpPr>
      <xdr:spPr>
        <a:xfrm>
          <a:off x="19356017" y="6749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141986</xdr:rowOff>
    </xdr:from>
    <xdr:to>
      <xdr:col>98</xdr:col>
      <xdr:colOff>38100</xdr:colOff>
      <xdr:row>39</xdr:row>
      <xdr:rowOff>72136</xdr:rowOff>
    </xdr:to>
    <xdr:sp macro="" textlink="">
      <xdr:nvSpPr>
        <xdr:cNvPr id="766" name="楕円 765"/>
        <xdr:cNvSpPr/>
      </xdr:nvSpPr>
      <xdr:spPr>
        <a:xfrm>
          <a:off x="18605500" y="66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63263</xdr:rowOff>
    </xdr:from>
    <xdr:ext cx="378565" cy="259045"/>
    <xdr:sp macro="" textlink="">
      <xdr:nvSpPr>
        <xdr:cNvPr id="767" name="テキスト ボックス 766"/>
        <xdr:cNvSpPr txBox="1"/>
      </xdr:nvSpPr>
      <xdr:spPr>
        <a:xfrm>
          <a:off x="18467017" y="6749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41059</xdr:rowOff>
    </xdr:from>
    <xdr:to>
      <xdr:col>116</xdr:col>
      <xdr:colOff>63500</xdr:colOff>
      <xdr:row>59</xdr:row>
      <xdr:rowOff>41059</xdr:rowOff>
    </xdr:to>
    <xdr:cxnSp macro="">
      <xdr:nvCxnSpPr>
        <xdr:cNvPr id="796" name="直線コネクタ 795"/>
        <xdr:cNvCxnSpPr/>
      </xdr:nvCxnSpPr>
      <xdr:spPr>
        <a:xfrm>
          <a:off x="21323300" y="101566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41021</xdr:rowOff>
    </xdr:from>
    <xdr:to>
      <xdr:col>111</xdr:col>
      <xdr:colOff>177800</xdr:colOff>
      <xdr:row>59</xdr:row>
      <xdr:rowOff>41059</xdr:rowOff>
    </xdr:to>
    <xdr:cxnSp macro="">
      <xdr:nvCxnSpPr>
        <xdr:cNvPr id="799" name="直線コネクタ 798"/>
        <xdr:cNvCxnSpPr/>
      </xdr:nvCxnSpPr>
      <xdr:spPr>
        <a:xfrm>
          <a:off x="20434300" y="10156571"/>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41021</xdr:rowOff>
    </xdr:from>
    <xdr:to>
      <xdr:col>107</xdr:col>
      <xdr:colOff>50800</xdr:colOff>
      <xdr:row>59</xdr:row>
      <xdr:rowOff>41021</xdr:rowOff>
    </xdr:to>
    <xdr:cxnSp macro="">
      <xdr:nvCxnSpPr>
        <xdr:cNvPr id="802" name="直線コネクタ 801"/>
        <xdr:cNvCxnSpPr/>
      </xdr:nvCxnSpPr>
      <xdr:spPr>
        <a:xfrm>
          <a:off x="19545300" y="10156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27153</xdr:rowOff>
    </xdr:from>
    <xdr:to>
      <xdr:col>102</xdr:col>
      <xdr:colOff>114300</xdr:colOff>
      <xdr:row>59</xdr:row>
      <xdr:rowOff>41021</xdr:rowOff>
    </xdr:to>
    <xdr:cxnSp macro="">
      <xdr:nvCxnSpPr>
        <xdr:cNvPr id="805" name="直線コネクタ 804"/>
        <xdr:cNvCxnSpPr/>
      </xdr:nvCxnSpPr>
      <xdr:spPr>
        <a:xfrm>
          <a:off x="18656300" y="10142703"/>
          <a:ext cx="8890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06" name="フローチャート: 判断 805"/>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07" name="テキスト ボックス 806"/>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08" name="フローチャート: 判断 807"/>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09" name="テキスト ボックス 808"/>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161709</xdr:rowOff>
    </xdr:from>
    <xdr:to>
      <xdr:col>116</xdr:col>
      <xdr:colOff>114300</xdr:colOff>
      <xdr:row>59</xdr:row>
      <xdr:rowOff>91859</xdr:rowOff>
    </xdr:to>
    <xdr:sp macro="" textlink="">
      <xdr:nvSpPr>
        <xdr:cNvPr id="815" name="楕円 814"/>
        <xdr:cNvSpPr/>
      </xdr:nvSpPr>
      <xdr:spPr>
        <a:xfrm>
          <a:off x="22110700" y="1010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76636</xdr:rowOff>
    </xdr:from>
    <xdr:ext cx="313932" cy="259045"/>
    <xdr:sp macro="" textlink="">
      <xdr:nvSpPr>
        <xdr:cNvPr id="816" name="貸付金該当値テキスト"/>
        <xdr:cNvSpPr txBox="1"/>
      </xdr:nvSpPr>
      <xdr:spPr>
        <a:xfrm>
          <a:off x="22212300" y="10020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161709</xdr:rowOff>
    </xdr:from>
    <xdr:to>
      <xdr:col>112</xdr:col>
      <xdr:colOff>38100</xdr:colOff>
      <xdr:row>59</xdr:row>
      <xdr:rowOff>91859</xdr:rowOff>
    </xdr:to>
    <xdr:sp macro="" textlink="">
      <xdr:nvSpPr>
        <xdr:cNvPr id="817" name="楕円 816"/>
        <xdr:cNvSpPr/>
      </xdr:nvSpPr>
      <xdr:spPr>
        <a:xfrm>
          <a:off x="21272500" y="1010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82986</xdr:rowOff>
    </xdr:from>
    <xdr:ext cx="313932" cy="259045"/>
    <xdr:sp macro="" textlink="">
      <xdr:nvSpPr>
        <xdr:cNvPr id="818" name="テキスト ボックス 817"/>
        <xdr:cNvSpPr txBox="1"/>
      </xdr:nvSpPr>
      <xdr:spPr>
        <a:xfrm>
          <a:off x="21166333" y="10198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161671</xdr:rowOff>
    </xdr:from>
    <xdr:to>
      <xdr:col>107</xdr:col>
      <xdr:colOff>101600</xdr:colOff>
      <xdr:row>59</xdr:row>
      <xdr:rowOff>91821</xdr:rowOff>
    </xdr:to>
    <xdr:sp macro="" textlink="">
      <xdr:nvSpPr>
        <xdr:cNvPr id="819" name="楕円 818"/>
        <xdr:cNvSpPr/>
      </xdr:nvSpPr>
      <xdr:spPr>
        <a:xfrm>
          <a:off x="20383500" y="1010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82948</xdr:rowOff>
    </xdr:from>
    <xdr:ext cx="313932" cy="259045"/>
    <xdr:sp macro="" textlink="">
      <xdr:nvSpPr>
        <xdr:cNvPr id="820" name="テキスト ボックス 819"/>
        <xdr:cNvSpPr txBox="1"/>
      </xdr:nvSpPr>
      <xdr:spPr>
        <a:xfrm>
          <a:off x="20277333" y="10198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161671</xdr:rowOff>
    </xdr:from>
    <xdr:to>
      <xdr:col>102</xdr:col>
      <xdr:colOff>165100</xdr:colOff>
      <xdr:row>59</xdr:row>
      <xdr:rowOff>91821</xdr:rowOff>
    </xdr:to>
    <xdr:sp macro="" textlink="">
      <xdr:nvSpPr>
        <xdr:cNvPr id="821" name="楕円 820"/>
        <xdr:cNvSpPr/>
      </xdr:nvSpPr>
      <xdr:spPr>
        <a:xfrm>
          <a:off x="19494500" y="1010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82948</xdr:rowOff>
    </xdr:from>
    <xdr:ext cx="313932" cy="259045"/>
    <xdr:sp macro="" textlink="">
      <xdr:nvSpPr>
        <xdr:cNvPr id="822" name="テキスト ボックス 821"/>
        <xdr:cNvSpPr txBox="1"/>
      </xdr:nvSpPr>
      <xdr:spPr>
        <a:xfrm>
          <a:off x="19388333" y="10198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147803</xdr:rowOff>
    </xdr:from>
    <xdr:to>
      <xdr:col>98</xdr:col>
      <xdr:colOff>38100</xdr:colOff>
      <xdr:row>59</xdr:row>
      <xdr:rowOff>77953</xdr:rowOff>
    </xdr:to>
    <xdr:sp macro="" textlink="">
      <xdr:nvSpPr>
        <xdr:cNvPr id="823" name="楕円 822"/>
        <xdr:cNvSpPr/>
      </xdr:nvSpPr>
      <xdr:spPr>
        <a:xfrm>
          <a:off x="18605500" y="1009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69080</xdr:rowOff>
    </xdr:from>
    <xdr:ext cx="378565" cy="259045"/>
    <xdr:sp macro="" textlink="">
      <xdr:nvSpPr>
        <xdr:cNvPr id="824" name="テキスト ボックス 823"/>
        <xdr:cNvSpPr txBox="1"/>
      </xdr:nvSpPr>
      <xdr:spPr>
        <a:xfrm>
          <a:off x="18467017" y="1018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110113</xdr:rowOff>
    </xdr:from>
    <xdr:to>
      <xdr:col>116</xdr:col>
      <xdr:colOff>63500</xdr:colOff>
      <xdr:row>78</xdr:row>
      <xdr:rowOff>136238</xdr:rowOff>
    </xdr:to>
    <xdr:cxnSp macro="">
      <xdr:nvCxnSpPr>
        <xdr:cNvPr id="856" name="直線コネクタ 855"/>
        <xdr:cNvCxnSpPr/>
      </xdr:nvCxnSpPr>
      <xdr:spPr>
        <a:xfrm flipV="1">
          <a:off x="21323300" y="1348321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136238</xdr:rowOff>
    </xdr:from>
    <xdr:to>
      <xdr:col>111</xdr:col>
      <xdr:colOff>177800</xdr:colOff>
      <xdr:row>78</xdr:row>
      <xdr:rowOff>140582</xdr:rowOff>
    </xdr:to>
    <xdr:cxnSp macro="">
      <xdr:nvCxnSpPr>
        <xdr:cNvPr id="859" name="直線コネクタ 858"/>
        <xdr:cNvCxnSpPr/>
      </xdr:nvCxnSpPr>
      <xdr:spPr>
        <a:xfrm flipV="1">
          <a:off x="20434300" y="13509338"/>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139047</xdr:rowOff>
    </xdr:from>
    <xdr:to>
      <xdr:col>107</xdr:col>
      <xdr:colOff>50800</xdr:colOff>
      <xdr:row>78</xdr:row>
      <xdr:rowOff>140582</xdr:rowOff>
    </xdr:to>
    <xdr:cxnSp macro="">
      <xdr:nvCxnSpPr>
        <xdr:cNvPr id="862" name="直線コネクタ 861"/>
        <xdr:cNvCxnSpPr/>
      </xdr:nvCxnSpPr>
      <xdr:spPr>
        <a:xfrm>
          <a:off x="19545300" y="13512147"/>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139047</xdr:rowOff>
    </xdr:from>
    <xdr:to>
      <xdr:col>102</xdr:col>
      <xdr:colOff>114300</xdr:colOff>
      <xdr:row>78</xdr:row>
      <xdr:rowOff>168047</xdr:rowOff>
    </xdr:to>
    <xdr:cxnSp macro="">
      <xdr:nvCxnSpPr>
        <xdr:cNvPr id="865" name="直線コネクタ 864"/>
        <xdr:cNvCxnSpPr/>
      </xdr:nvCxnSpPr>
      <xdr:spPr>
        <a:xfrm flipV="1">
          <a:off x="18656300" y="13512147"/>
          <a:ext cx="889000" cy="2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79136</xdr:rowOff>
    </xdr:from>
    <xdr:to>
      <xdr:col>102</xdr:col>
      <xdr:colOff>165100</xdr:colOff>
      <xdr:row>77</xdr:row>
      <xdr:rowOff>9286</xdr:rowOff>
    </xdr:to>
    <xdr:sp macro="" textlink="">
      <xdr:nvSpPr>
        <xdr:cNvPr id="866" name="フローチャート: 判断 865"/>
        <xdr:cNvSpPr/>
      </xdr:nvSpPr>
      <xdr:spPr>
        <a:xfrm>
          <a:off x="19494500" y="131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25812</xdr:rowOff>
    </xdr:from>
    <xdr:ext cx="534377" cy="259045"/>
    <xdr:sp macro="" textlink="">
      <xdr:nvSpPr>
        <xdr:cNvPr id="867" name="テキスト ボックス 866"/>
        <xdr:cNvSpPr txBox="1"/>
      </xdr:nvSpPr>
      <xdr:spPr>
        <a:xfrm>
          <a:off x="19278111" y="1288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63101</xdr:rowOff>
    </xdr:from>
    <xdr:to>
      <xdr:col>98</xdr:col>
      <xdr:colOff>38100</xdr:colOff>
      <xdr:row>75</xdr:row>
      <xdr:rowOff>164700</xdr:rowOff>
    </xdr:to>
    <xdr:sp macro="" textlink="">
      <xdr:nvSpPr>
        <xdr:cNvPr id="868" name="フローチャート: 判断 867"/>
        <xdr:cNvSpPr/>
      </xdr:nvSpPr>
      <xdr:spPr>
        <a:xfrm>
          <a:off x="18605500" y="129218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9778</xdr:rowOff>
    </xdr:from>
    <xdr:ext cx="534377" cy="259045"/>
    <xdr:sp macro="" textlink="">
      <xdr:nvSpPr>
        <xdr:cNvPr id="869" name="テキスト ボックス 868"/>
        <xdr:cNvSpPr txBox="1"/>
      </xdr:nvSpPr>
      <xdr:spPr>
        <a:xfrm>
          <a:off x="18389111" y="126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59313</xdr:rowOff>
    </xdr:from>
    <xdr:to>
      <xdr:col>116</xdr:col>
      <xdr:colOff>114300</xdr:colOff>
      <xdr:row>78</xdr:row>
      <xdr:rowOff>160913</xdr:rowOff>
    </xdr:to>
    <xdr:sp macro="" textlink="">
      <xdr:nvSpPr>
        <xdr:cNvPr id="875" name="楕円 874"/>
        <xdr:cNvSpPr/>
      </xdr:nvSpPr>
      <xdr:spPr>
        <a:xfrm>
          <a:off x="22110700" y="1343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37740</xdr:rowOff>
    </xdr:from>
    <xdr:ext cx="534377" cy="259045"/>
    <xdr:sp macro="" textlink="">
      <xdr:nvSpPr>
        <xdr:cNvPr id="876" name="繰出金該当値テキスト"/>
        <xdr:cNvSpPr txBox="1"/>
      </xdr:nvSpPr>
      <xdr:spPr>
        <a:xfrm>
          <a:off x="22212300" y="134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85438</xdr:rowOff>
    </xdr:from>
    <xdr:to>
      <xdr:col>112</xdr:col>
      <xdr:colOff>38100</xdr:colOff>
      <xdr:row>79</xdr:row>
      <xdr:rowOff>15588</xdr:rowOff>
    </xdr:to>
    <xdr:sp macro="" textlink="">
      <xdr:nvSpPr>
        <xdr:cNvPr id="877" name="楕円 876"/>
        <xdr:cNvSpPr/>
      </xdr:nvSpPr>
      <xdr:spPr>
        <a:xfrm>
          <a:off x="21272500" y="1345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6715</xdr:rowOff>
    </xdr:from>
    <xdr:ext cx="534377" cy="259045"/>
    <xdr:sp macro="" textlink="">
      <xdr:nvSpPr>
        <xdr:cNvPr id="878" name="テキスト ボックス 877"/>
        <xdr:cNvSpPr txBox="1"/>
      </xdr:nvSpPr>
      <xdr:spPr>
        <a:xfrm>
          <a:off x="21056111" y="1355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89782</xdr:rowOff>
    </xdr:from>
    <xdr:to>
      <xdr:col>107</xdr:col>
      <xdr:colOff>101600</xdr:colOff>
      <xdr:row>79</xdr:row>
      <xdr:rowOff>19932</xdr:rowOff>
    </xdr:to>
    <xdr:sp macro="" textlink="">
      <xdr:nvSpPr>
        <xdr:cNvPr id="879" name="楕円 878"/>
        <xdr:cNvSpPr/>
      </xdr:nvSpPr>
      <xdr:spPr>
        <a:xfrm>
          <a:off x="20383500" y="1346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11059</xdr:rowOff>
    </xdr:from>
    <xdr:ext cx="534377" cy="259045"/>
    <xdr:sp macro="" textlink="">
      <xdr:nvSpPr>
        <xdr:cNvPr id="880" name="テキスト ボックス 879"/>
        <xdr:cNvSpPr txBox="1"/>
      </xdr:nvSpPr>
      <xdr:spPr>
        <a:xfrm>
          <a:off x="20167111" y="1355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88247</xdr:rowOff>
    </xdr:from>
    <xdr:to>
      <xdr:col>102</xdr:col>
      <xdr:colOff>165100</xdr:colOff>
      <xdr:row>79</xdr:row>
      <xdr:rowOff>18397</xdr:rowOff>
    </xdr:to>
    <xdr:sp macro="" textlink="">
      <xdr:nvSpPr>
        <xdr:cNvPr id="881" name="楕円 880"/>
        <xdr:cNvSpPr/>
      </xdr:nvSpPr>
      <xdr:spPr>
        <a:xfrm>
          <a:off x="19494500" y="1346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9524</xdr:rowOff>
    </xdr:from>
    <xdr:ext cx="534377" cy="259045"/>
    <xdr:sp macro="" textlink="">
      <xdr:nvSpPr>
        <xdr:cNvPr id="882" name="テキスト ボックス 881"/>
        <xdr:cNvSpPr txBox="1"/>
      </xdr:nvSpPr>
      <xdr:spPr>
        <a:xfrm>
          <a:off x="19278111" y="1355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117247</xdr:rowOff>
    </xdr:from>
    <xdr:to>
      <xdr:col>98</xdr:col>
      <xdr:colOff>38100</xdr:colOff>
      <xdr:row>79</xdr:row>
      <xdr:rowOff>47397</xdr:rowOff>
    </xdr:to>
    <xdr:sp macro="" textlink="">
      <xdr:nvSpPr>
        <xdr:cNvPr id="883" name="楕円 882"/>
        <xdr:cNvSpPr/>
      </xdr:nvSpPr>
      <xdr:spPr>
        <a:xfrm>
          <a:off x="18605500" y="134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38524</xdr:rowOff>
    </xdr:from>
    <xdr:ext cx="534377" cy="259045"/>
    <xdr:sp macro="" textlink="">
      <xdr:nvSpPr>
        <xdr:cNvPr id="884" name="テキスト ボックス 883"/>
        <xdr:cNvSpPr txBox="1"/>
      </xdr:nvSpPr>
      <xdr:spPr>
        <a:xfrm>
          <a:off x="18389111" y="1358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369,068</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ほとんどの構成項目において類似団体平均を下回る中、維持補修費及び、投資及び出資金、積立金については平均を上回っている。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維持補修費については、築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年を超えた施設が多く、老朽化に伴い維持補修費が増加していることが影響している。予防保全による長寿命化を進めていくなど公共施設等の適正管理に努める。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投資及び出資金については、令和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年度に供用開始に向けて公共下水道の整備が進む中、下水道事業会計への出資金の増加に伴うものであり、また、積立金については、令和</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年の供用開始に向けて計画している庁舎建設の財源として基金積立を行っていることや、ふるさと応援寄付金の基金積立が要因である。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56,329
53,639
28.19
21,687,450
20,789,234
625,554
12,254,320
10,882,117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105867</xdr:rowOff>
    </xdr:from>
    <xdr:to>
      <xdr:col>24</xdr:col>
      <xdr:colOff>63500</xdr:colOff>
      <xdr:row>36</xdr:row>
      <xdr:rowOff>113640</xdr:rowOff>
    </xdr:to>
    <xdr:cxnSp macro="">
      <xdr:nvCxnSpPr>
        <xdr:cNvPr id="59" name="直線コネクタ 58"/>
        <xdr:cNvCxnSpPr/>
      </xdr:nvCxnSpPr>
      <xdr:spPr>
        <a:xfrm>
          <a:off x="3797300" y="6278067"/>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105867</xdr:rowOff>
    </xdr:from>
    <xdr:to>
      <xdr:col>19</xdr:col>
      <xdr:colOff>177800</xdr:colOff>
      <xdr:row>36</xdr:row>
      <xdr:rowOff>122326</xdr:rowOff>
    </xdr:to>
    <xdr:cxnSp macro="">
      <xdr:nvCxnSpPr>
        <xdr:cNvPr id="62" name="直線コネクタ 61"/>
        <xdr:cNvCxnSpPr/>
      </xdr:nvCxnSpPr>
      <xdr:spPr>
        <a:xfrm flipV="1">
          <a:off x="2908300" y="6278067"/>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122326</xdr:rowOff>
    </xdr:from>
    <xdr:to>
      <xdr:col>15</xdr:col>
      <xdr:colOff>50800</xdr:colOff>
      <xdr:row>36</xdr:row>
      <xdr:rowOff>137871</xdr:rowOff>
    </xdr:to>
    <xdr:cxnSp macro="">
      <xdr:nvCxnSpPr>
        <xdr:cNvPr id="65" name="直線コネクタ 64"/>
        <xdr:cNvCxnSpPr/>
      </xdr:nvCxnSpPr>
      <xdr:spPr>
        <a:xfrm flipV="1">
          <a:off x="2019300" y="6294526"/>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96723</xdr:rowOff>
    </xdr:from>
    <xdr:to>
      <xdr:col>10</xdr:col>
      <xdr:colOff>114300</xdr:colOff>
      <xdr:row>36</xdr:row>
      <xdr:rowOff>137871</xdr:rowOff>
    </xdr:to>
    <xdr:cxnSp macro="">
      <xdr:nvCxnSpPr>
        <xdr:cNvPr id="68" name="直線コネクタ 67"/>
        <xdr:cNvCxnSpPr/>
      </xdr:nvCxnSpPr>
      <xdr:spPr>
        <a:xfrm>
          <a:off x="1130300" y="626892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22318</xdr:rowOff>
    </xdr:from>
    <xdr:ext cx="469744" cy="259045"/>
    <xdr:sp macro="" textlink="">
      <xdr:nvSpPr>
        <xdr:cNvPr id="70" name="テキスト ボックス 69"/>
        <xdr:cNvSpPr txBox="1"/>
      </xdr:nvSpPr>
      <xdr:spPr>
        <a:xfrm>
          <a:off x="1784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62840</xdr:rowOff>
    </xdr:from>
    <xdr:to>
      <xdr:col>24</xdr:col>
      <xdr:colOff>114300</xdr:colOff>
      <xdr:row>36</xdr:row>
      <xdr:rowOff>164440</xdr:rowOff>
    </xdr:to>
    <xdr:sp macro="" textlink="">
      <xdr:nvSpPr>
        <xdr:cNvPr id="78" name="楕円 77"/>
        <xdr:cNvSpPr/>
      </xdr:nvSpPr>
      <xdr:spPr>
        <a:xfrm>
          <a:off x="4584700" y="62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41267</xdr:rowOff>
    </xdr:from>
    <xdr:ext cx="469744" cy="259045"/>
    <xdr:sp macro="" textlink="">
      <xdr:nvSpPr>
        <xdr:cNvPr id="79" name="議会費該当値テキスト"/>
        <xdr:cNvSpPr txBox="1"/>
      </xdr:nvSpPr>
      <xdr:spPr>
        <a:xfrm>
          <a:off x="4686300" y="621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55067</xdr:rowOff>
    </xdr:from>
    <xdr:to>
      <xdr:col>20</xdr:col>
      <xdr:colOff>38100</xdr:colOff>
      <xdr:row>36</xdr:row>
      <xdr:rowOff>156667</xdr:rowOff>
    </xdr:to>
    <xdr:sp macro="" textlink="">
      <xdr:nvSpPr>
        <xdr:cNvPr id="80" name="楕円 79"/>
        <xdr:cNvSpPr/>
      </xdr:nvSpPr>
      <xdr:spPr>
        <a:xfrm>
          <a:off x="3746500" y="622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147794</xdr:rowOff>
    </xdr:from>
    <xdr:ext cx="469744" cy="259045"/>
    <xdr:sp macro="" textlink="">
      <xdr:nvSpPr>
        <xdr:cNvPr id="81" name="テキスト ボックス 80"/>
        <xdr:cNvSpPr txBox="1"/>
      </xdr:nvSpPr>
      <xdr:spPr>
        <a:xfrm>
          <a:off x="3562428" y="631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71526</xdr:rowOff>
    </xdr:from>
    <xdr:to>
      <xdr:col>15</xdr:col>
      <xdr:colOff>101600</xdr:colOff>
      <xdr:row>37</xdr:row>
      <xdr:rowOff>1676</xdr:rowOff>
    </xdr:to>
    <xdr:sp macro="" textlink="">
      <xdr:nvSpPr>
        <xdr:cNvPr id="82" name="楕円 81"/>
        <xdr:cNvSpPr/>
      </xdr:nvSpPr>
      <xdr:spPr>
        <a:xfrm>
          <a:off x="2857500" y="62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164253</xdr:rowOff>
    </xdr:from>
    <xdr:ext cx="469744" cy="259045"/>
    <xdr:sp macro="" textlink="">
      <xdr:nvSpPr>
        <xdr:cNvPr id="83" name="テキスト ボックス 82"/>
        <xdr:cNvSpPr txBox="1"/>
      </xdr:nvSpPr>
      <xdr:spPr>
        <a:xfrm>
          <a:off x="2673428" y="63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87071</xdr:rowOff>
    </xdr:from>
    <xdr:to>
      <xdr:col>10</xdr:col>
      <xdr:colOff>165100</xdr:colOff>
      <xdr:row>37</xdr:row>
      <xdr:rowOff>17221</xdr:rowOff>
    </xdr:to>
    <xdr:sp macro="" textlink="">
      <xdr:nvSpPr>
        <xdr:cNvPr id="84" name="楕円 83"/>
        <xdr:cNvSpPr/>
      </xdr:nvSpPr>
      <xdr:spPr>
        <a:xfrm>
          <a:off x="1968500" y="625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8348</xdr:rowOff>
    </xdr:from>
    <xdr:ext cx="469744" cy="259045"/>
    <xdr:sp macro="" textlink="">
      <xdr:nvSpPr>
        <xdr:cNvPr id="85" name="テキスト ボックス 84"/>
        <xdr:cNvSpPr txBox="1"/>
      </xdr:nvSpPr>
      <xdr:spPr>
        <a:xfrm>
          <a:off x="1784428" y="635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45923</xdr:rowOff>
    </xdr:from>
    <xdr:to>
      <xdr:col>6</xdr:col>
      <xdr:colOff>38100</xdr:colOff>
      <xdr:row>36</xdr:row>
      <xdr:rowOff>147523</xdr:rowOff>
    </xdr:to>
    <xdr:sp macro="" textlink="">
      <xdr:nvSpPr>
        <xdr:cNvPr id="86" name="楕円 85"/>
        <xdr:cNvSpPr/>
      </xdr:nvSpPr>
      <xdr:spPr>
        <a:xfrm>
          <a:off x="1079500" y="621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138650</xdr:rowOff>
    </xdr:from>
    <xdr:ext cx="469744" cy="259045"/>
    <xdr:sp macro="" textlink="">
      <xdr:nvSpPr>
        <xdr:cNvPr id="87" name="テキスト ボックス 86"/>
        <xdr:cNvSpPr txBox="1"/>
      </xdr:nvSpPr>
      <xdr:spPr>
        <a:xfrm>
          <a:off x="895428" y="6310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52390</xdr:rowOff>
    </xdr:from>
    <xdr:to>
      <xdr:col>24</xdr:col>
      <xdr:colOff>63500</xdr:colOff>
      <xdr:row>56</xdr:row>
      <xdr:rowOff>76629</xdr:rowOff>
    </xdr:to>
    <xdr:cxnSp macro="">
      <xdr:nvCxnSpPr>
        <xdr:cNvPr id="116" name="直線コネクタ 115"/>
        <xdr:cNvCxnSpPr/>
      </xdr:nvCxnSpPr>
      <xdr:spPr>
        <a:xfrm>
          <a:off x="3797300" y="9653590"/>
          <a:ext cx="838200" cy="2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16500</xdr:rowOff>
    </xdr:from>
    <xdr:to>
      <xdr:col>19</xdr:col>
      <xdr:colOff>177800</xdr:colOff>
      <xdr:row>56</xdr:row>
      <xdr:rowOff>52390</xdr:rowOff>
    </xdr:to>
    <xdr:cxnSp macro="">
      <xdr:nvCxnSpPr>
        <xdr:cNvPr id="119" name="直線コネクタ 118"/>
        <xdr:cNvCxnSpPr/>
      </xdr:nvCxnSpPr>
      <xdr:spPr>
        <a:xfrm>
          <a:off x="2908300" y="9617700"/>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134366</xdr:rowOff>
    </xdr:from>
    <xdr:to>
      <xdr:col>15</xdr:col>
      <xdr:colOff>50800</xdr:colOff>
      <xdr:row>56</xdr:row>
      <xdr:rowOff>16500</xdr:rowOff>
    </xdr:to>
    <xdr:cxnSp macro="">
      <xdr:nvCxnSpPr>
        <xdr:cNvPr id="122" name="直線コネクタ 121"/>
        <xdr:cNvCxnSpPr/>
      </xdr:nvCxnSpPr>
      <xdr:spPr>
        <a:xfrm>
          <a:off x="2019300" y="8878316"/>
          <a:ext cx="889000" cy="73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86827</xdr:rowOff>
    </xdr:from>
    <xdr:ext cx="534377" cy="259045"/>
    <xdr:sp macro="" textlink="">
      <xdr:nvSpPr>
        <xdr:cNvPr id="124" name="テキスト ボックス 123"/>
        <xdr:cNvSpPr txBox="1"/>
      </xdr:nvSpPr>
      <xdr:spPr>
        <a:xfrm>
          <a:off x="2641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134366</xdr:rowOff>
    </xdr:from>
    <xdr:to>
      <xdr:col>10</xdr:col>
      <xdr:colOff>114300</xdr:colOff>
      <xdr:row>56</xdr:row>
      <xdr:rowOff>113860</xdr:rowOff>
    </xdr:to>
    <xdr:cxnSp macro="">
      <xdr:nvCxnSpPr>
        <xdr:cNvPr id="125" name="直線コネクタ 124"/>
        <xdr:cNvCxnSpPr/>
      </xdr:nvCxnSpPr>
      <xdr:spPr>
        <a:xfrm flipV="1">
          <a:off x="1130300" y="8878316"/>
          <a:ext cx="889000" cy="83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90637</xdr:rowOff>
    </xdr:from>
    <xdr:to>
      <xdr:col>10</xdr:col>
      <xdr:colOff>165100</xdr:colOff>
      <xdr:row>52</xdr:row>
      <xdr:rowOff>20787</xdr:rowOff>
    </xdr:to>
    <xdr:sp macro="" textlink="">
      <xdr:nvSpPr>
        <xdr:cNvPr id="126" name="フローチャート: 判断 125"/>
        <xdr:cNvSpPr/>
      </xdr:nvSpPr>
      <xdr:spPr>
        <a:xfrm>
          <a:off x="1968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11914</xdr:rowOff>
    </xdr:from>
    <xdr:ext cx="599010" cy="259045"/>
    <xdr:sp macro="" textlink="">
      <xdr:nvSpPr>
        <xdr:cNvPr id="127" name="テキスト ボックス 126"/>
        <xdr:cNvSpPr txBox="1"/>
      </xdr:nvSpPr>
      <xdr:spPr>
        <a:xfrm>
          <a:off x="1719795" y="892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40254</xdr:rowOff>
    </xdr:from>
    <xdr:to>
      <xdr:col>6</xdr:col>
      <xdr:colOff>38100</xdr:colOff>
      <xdr:row>56</xdr:row>
      <xdr:rowOff>141854</xdr:rowOff>
    </xdr:to>
    <xdr:sp macro="" textlink="">
      <xdr:nvSpPr>
        <xdr:cNvPr id="128" name="フローチャート: 判断 127"/>
        <xdr:cNvSpPr/>
      </xdr:nvSpPr>
      <xdr:spPr>
        <a:xfrm>
          <a:off x="1079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158381</xdr:rowOff>
    </xdr:from>
    <xdr:ext cx="534377" cy="259045"/>
    <xdr:sp macro="" textlink="">
      <xdr:nvSpPr>
        <xdr:cNvPr id="129" name="テキスト ボックス 128"/>
        <xdr:cNvSpPr txBox="1"/>
      </xdr:nvSpPr>
      <xdr:spPr>
        <a:xfrm>
          <a:off x="863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25829</xdr:rowOff>
    </xdr:from>
    <xdr:to>
      <xdr:col>24</xdr:col>
      <xdr:colOff>114300</xdr:colOff>
      <xdr:row>56</xdr:row>
      <xdr:rowOff>127429</xdr:rowOff>
    </xdr:to>
    <xdr:sp macro="" textlink="">
      <xdr:nvSpPr>
        <xdr:cNvPr id="135" name="楕円 134"/>
        <xdr:cNvSpPr/>
      </xdr:nvSpPr>
      <xdr:spPr>
        <a:xfrm>
          <a:off x="4584700" y="962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4256</xdr:rowOff>
    </xdr:from>
    <xdr:ext cx="534377" cy="259045"/>
    <xdr:sp macro="" textlink="">
      <xdr:nvSpPr>
        <xdr:cNvPr id="136" name="総務費該当値テキスト"/>
        <xdr:cNvSpPr txBox="1"/>
      </xdr:nvSpPr>
      <xdr:spPr>
        <a:xfrm>
          <a:off x="4686300" y="960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1590</xdr:rowOff>
    </xdr:from>
    <xdr:to>
      <xdr:col>20</xdr:col>
      <xdr:colOff>38100</xdr:colOff>
      <xdr:row>56</xdr:row>
      <xdr:rowOff>103190</xdr:rowOff>
    </xdr:to>
    <xdr:sp macro="" textlink="">
      <xdr:nvSpPr>
        <xdr:cNvPr id="137" name="楕円 136"/>
        <xdr:cNvSpPr/>
      </xdr:nvSpPr>
      <xdr:spPr>
        <a:xfrm>
          <a:off x="3746500" y="960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94317</xdr:rowOff>
    </xdr:from>
    <xdr:ext cx="534377" cy="259045"/>
    <xdr:sp macro="" textlink="">
      <xdr:nvSpPr>
        <xdr:cNvPr id="138" name="テキスト ボックス 137"/>
        <xdr:cNvSpPr txBox="1"/>
      </xdr:nvSpPr>
      <xdr:spPr>
        <a:xfrm>
          <a:off x="3530111" y="969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137150</xdr:rowOff>
    </xdr:from>
    <xdr:to>
      <xdr:col>15</xdr:col>
      <xdr:colOff>101600</xdr:colOff>
      <xdr:row>56</xdr:row>
      <xdr:rowOff>67300</xdr:rowOff>
    </xdr:to>
    <xdr:sp macro="" textlink="">
      <xdr:nvSpPr>
        <xdr:cNvPr id="139" name="楕円 138"/>
        <xdr:cNvSpPr/>
      </xdr:nvSpPr>
      <xdr:spPr>
        <a:xfrm>
          <a:off x="2857500" y="956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83827</xdr:rowOff>
    </xdr:from>
    <xdr:ext cx="534377" cy="259045"/>
    <xdr:sp macro="" textlink="">
      <xdr:nvSpPr>
        <xdr:cNvPr id="140" name="テキスト ボックス 139"/>
        <xdr:cNvSpPr txBox="1"/>
      </xdr:nvSpPr>
      <xdr:spPr>
        <a:xfrm>
          <a:off x="2641111" y="934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83566</xdr:rowOff>
    </xdr:from>
    <xdr:to>
      <xdr:col>10</xdr:col>
      <xdr:colOff>165100</xdr:colOff>
      <xdr:row>52</xdr:row>
      <xdr:rowOff>13716</xdr:rowOff>
    </xdr:to>
    <xdr:sp macro="" textlink="">
      <xdr:nvSpPr>
        <xdr:cNvPr id="141" name="楕円 140"/>
        <xdr:cNvSpPr/>
      </xdr:nvSpPr>
      <xdr:spPr>
        <a:xfrm>
          <a:off x="1968500" y="882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30243</xdr:rowOff>
    </xdr:from>
    <xdr:ext cx="599010" cy="259045"/>
    <xdr:sp macro="" textlink="">
      <xdr:nvSpPr>
        <xdr:cNvPr id="142" name="テキスト ボックス 141"/>
        <xdr:cNvSpPr txBox="1"/>
      </xdr:nvSpPr>
      <xdr:spPr>
        <a:xfrm>
          <a:off x="1719795" y="860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63060</xdr:rowOff>
    </xdr:from>
    <xdr:to>
      <xdr:col>6</xdr:col>
      <xdr:colOff>38100</xdr:colOff>
      <xdr:row>56</xdr:row>
      <xdr:rowOff>164660</xdr:rowOff>
    </xdr:to>
    <xdr:sp macro="" textlink="">
      <xdr:nvSpPr>
        <xdr:cNvPr id="143" name="楕円 142"/>
        <xdr:cNvSpPr/>
      </xdr:nvSpPr>
      <xdr:spPr>
        <a:xfrm>
          <a:off x="1079500" y="966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155787</xdr:rowOff>
    </xdr:from>
    <xdr:ext cx="534377" cy="259045"/>
    <xdr:sp macro="" textlink="">
      <xdr:nvSpPr>
        <xdr:cNvPr id="144" name="テキスト ボックス 143"/>
        <xdr:cNvSpPr txBox="1"/>
      </xdr:nvSpPr>
      <xdr:spPr>
        <a:xfrm>
          <a:off x="863111" y="975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29645</xdr:rowOff>
    </xdr:from>
    <xdr:to>
      <xdr:col>24</xdr:col>
      <xdr:colOff>62865</xdr:colOff>
      <xdr:row>77</xdr:row>
      <xdr:rowOff>104854</xdr:rowOff>
    </xdr:to>
    <xdr:cxnSp macro="">
      <xdr:nvCxnSpPr>
        <xdr:cNvPr id="169" name="直線コネクタ 168"/>
        <xdr:cNvCxnSpPr/>
      </xdr:nvCxnSpPr>
      <xdr:spPr>
        <a:xfrm flipV="1">
          <a:off x="4633595" y="12202595"/>
          <a:ext cx="1270" cy="1103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108681</xdr:rowOff>
    </xdr:from>
    <xdr:ext cx="599010" cy="259045"/>
    <xdr:sp macro="" textlink="">
      <xdr:nvSpPr>
        <xdr:cNvPr id="170" name="民生費最小値テキスト"/>
        <xdr:cNvSpPr txBox="1"/>
      </xdr:nvSpPr>
      <xdr:spPr>
        <a:xfrm>
          <a:off x="4686300" y="133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104854</xdr:rowOff>
    </xdr:from>
    <xdr:to>
      <xdr:col>24</xdr:col>
      <xdr:colOff>152400</xdr:colOff>
      <xdr:row>77</xdr:row>
      <xdr:rowOff>104854</xdr:rowOff>
    </xdr:to>
    <xdr:cxnSp macro="">
      <xdr:nvCxnSpPr>
        <xdr:cNvPr id="171" name="直線コネクタ 170"/>
        <xdr:cNvCxnSpPr/>
      </xdr:nvCxnSpPr>
      <xdr:spPr>
        <a:xfrm>
          <a:off x="4546600" y="1330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147772</xdr:rowOff>
    </xdr:from>
    <xdr:ext cx="599010" cy="259045"/>
    <xdr:sp macro="" textlink="">
      <xdr:nvSpPr>
        <xdr:cNvPr id="172" name="民生費最大値テキスト"/>
        <xdr:cNvSpPr txBox="1"/>
      </xdr:nvSpPr>
      <xdr:spPr>
        <a:xfrm>
          <a:off x="4686300" y="1197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29645</xdr:rowOff>
    </xdr:from>
    <xdr:to>
      <xdr:col>24</xdr:col>
      <xdr:colOff>152400</xdr:colOff>
      <xdr:row>71</xdr:row>
      <xdr:rowOff>29645</xdr:rowOff>
    </xdr:to>
    <xdr:cxnSp macro="">
      <xdr:nvCxnSpPr>
        <xdr:cNvPr id="173" name="直線コネクタ 172"/>
        <xdr:cNvCxnSpPr/>
      </xdr:nvCxnSpPr>
      <xdr:spPr>
        <a:xfrm>
          <a:off x="4546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143518</xdr:rowOff>
    </xdr:from>
    <xdr:to>
      <xdr:col>24</xdr:col>
      <xdr:colOff>63500</xdr:colOff>
      <xdr:row>77</xdr:row>
      <xdr:rowOff>20493</xdr:rowOff>
    </xdr:to>
    <xdr:cxnSp macro="">
      <xdr:nvCxnSpPr>
        <xdr:cNvPr id="174" name="直線コネクタ 173"/>
        <xdr:cNvCxnSpPr/>
      </xdr:nvCxnSpPr>
      <xdr:spPr>
        <a:xfrm flipV="1">
          <a:off x="3797300" y="13173718"/>
          <a:ext cx="838200" cy="4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19674</xdr:rowOff>
    </xdr:from>
    <xdr:ext cx="599010" cy="259045"/>
    <xdr:sp macro="" textlink="">
      <xdr:nvSpPr>
        <xdr:cNvPr id="175" name="民生費平均値テキスト"/>
        <xdr:cNvSpPr txBox="1"/>
      </xdr:nvSpPr>
      <xdr:spPr>
        <a:xfrm>
          <a:off x="4686300" y="12706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168247</xdr:rowOff>
    </xdr:from>
    <xdr:to>
      <xdr:col>24</xdr:col>
      <xdr:colOff>114300</xdr:colOff>
      <xdr:row>75</xdr:row>
      <xdr:rowOff>98397</xdr:rowOff>
    </xdr:to>
    <xdr:sp macro="" textlink="">
      <xdr:nvSpPr>
        <xdr:cNvPr id="176" name="フローチャート: 判断 175"/>
        <xdr:cNvSpPr/>
      </xdr:nvSpPr>
      <xdr:spPr>
        <a:xfrm>
          <a:off x="4584700" y="1285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159824</xdr:rowOff>
    </xdr:from>
    <xdr:to>
      <xdr:col>19</xdr:col>
      <xdr:colOff>177800</xdr:colOff>
      <xdr:row>77</xdr:row>
      <xdr:rowOff>20493</xdr:rowOff>
    </xdr:to>
    <xdr:cxnSp macro="">
      <xdr:nvCxnSpPr>
        <xdr:cNvPr id="177" name="直線コネクタ 176"/>
        <xdr:cNvCxnSpPr/>
      </xdr:nvCxnSpPr>
      <xdr:spPr>
        <a:xfrm>
          <a:off x="2908300" y="13190024"/>
          <a:ext cx="8890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74559</xdr:rowOff>
    </xdr:from>
    <xdr:to>
      <xdr:col>20</xdr:col>
      <xdr:colOff>38100</xdr:colOff>
      <xdr:row>76</xdr:row>
      <xdr:rowOff>4710</xdr:rowOff>
    </xdr:to>
    <xdr:sp macro="" textlink="">
      <xdr:nvSpPr>
        <xdr:cNvPr id="178" name="フローチャート: 判断 177"/>
        <xdr:cNvSpPr/>
      </xdr:nvSpPr>
      <xdr:spPr>
        <a:xfrm>
          <a:off x="37465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21236</xdr:rowOff>
    </xdr:from>
    <xdr:ext cx="599010" cy="259045"/>
    <xdr:sp macro="" textlink="">
      <xdr:nvSpPr>
        <xdr:cNvPr id="179" name="テキスト ボックス 178"/>
        <xdr:cNvSpPr txBox="1"/>
      </xdr:nvSpPr>
      <xdr:spPr>
        <a:xfrm>
          <a:off x="3497795" y="1270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159824</xdr:rowOff>
    </xdr:from>
    <xdr:to>
      <xdr:col>15</xdr:col>
      <xdr:colOff>50800</xdr:colOff>
      <xdr:row>78</xdr:row>
      <xdr:rowOff>5824</xdr:rowOff>
    </xdr:to>
    <xdr:cxnSp macro="">
      <xdr:nvCxnSpPr>
        <xdr:cNvPr id="180" name="直線コネクタ 179"/>
        <xdr:cNvCxnSpPr/>
      </xdr:nvCxnSpPr>
      <xdr:spPr>
        <a:xfrm flipV="1">
          <a:off x="2019300" y="13190024"/>
          <a:ext cx="889000" cy="1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10292</xdr:rowOff>
    </xdr:from>
    <xdr:to>
      <xdr:col>15</xdr:col>
      <xdr:colOff>101600</xdr:colOff>
      <xdr:row>75</xdr:row>
      <xdr:rowOff>111892</xdr:rowOff>
    </xdr:to>
    <xdr:sp macro="" textlink="">
      <xdr:nvSpPr>
        <xdr:cNvPr id="181" name="フローチャート: 判断 180"/>
        <xdr:cNvSpPr/>
      </xdr:nvSpPr>
      <xdr:spPr>
        <a:xfrm>
          <a:off x="2857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128419</xdr:rowOff>
    </xdr:from>
    <xdr:ext cx="599010" cy="259045"/>
    <xdr:sp macro="" textlink="">
      <xdr:nvSpPr>
        <xdr:cNvPr id="182" name="テキスト ボックス 181"/>
        <xdr:cNvSpPr txBox="1"/>
      </xdr:nvSpPr>
      <xdr:spPr>
        <a:xfrm>
          <a:off x="2608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5824</xdr:rowOff>
    </xdr:from>
    <xdr:to>
      <xdr:col>10</xdr:col>
      <xdr:colOff>114300</xdr:colOff>
      <xdr:row>78</xdr:row>
      <xdr:rowOff>46828</xdr:rowOff>
    </xdr:to>
    <xdr:cxnSp macro="">
      <xdr:nvCxnSpPr>
        <xdr:cNvPr id="183" name="直線コネクタ 182"/>
        <xdr:cNvCxnSpPr/>
      </xdr:nvCxnSpPr>
      <xdr:spPr>
        <a:xfrm flipV="1">
          <a:off x="1130300" y="13378924"/>
          <a:ext cx="889000" cy="4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124279</xdr:rowOff>
    </xdr:from>
    <xdr:to>
      <xdr:col>10</xdr:col>
      <xdr:colOff>165100</xdr:colOff>
      <xdr:row>77</xdr:row>
      <xdr:rowOff>54429</xdr:rowOff>
    </xdr:to>
    <xdr:sp macro="" textlink="">
      <xdr:nvSpPr>
        <xdr:cNvPr id="184" name="フローチャート: 判断 183"/>
        <xdr:cNvSpPr/>
      </xdr:nvSpPr>
      <xdr:spPr>
        <a:xfrm>
          <a:off x="1968500" y="1315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70957</xdr:rowOff>
    </xdr:from>
    <xdr:ext cx="599010" cy="259045"/>
    <xdr:sp macro="" textlink="">
      <xdr:nvSpPr>
        <xdr:cNvPr id="185" name="テキスト ボックス 184"/>
        <xdr:cNvSpPr txBox="1"/>
      </xdr:nvSpPr>
      <xdr:spPr>
        <a:xfrm>
          <a:off x="1719795" y="1292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165222</xdr:rowOff>
    </xdr:from>
    <xdr:to>
      <xdr:col>6</xdr:col>
      <xdr:colOff>38100</xdr:colOff>
      <xdr:row>77</xdr:row>
      <xdr:rowOff>95372</xdr:rowOff>
    </xdr:to>
    <xdr:sp macro="" textlink="">
      <xdr:nvSpPr>
        <xdr:cNvPr id="186" name="フローチャート: 判断 185"/>
        <xdr:cNvSpPr/>
      </xdr:nvSpPr>
      <xdr:spPr>
        <a:xfrm>
          <a:off x="1079500" y="1319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111899</xdr:rowOff>
    </xdr:from>
    <xdr:ext cx="599010" cy="259045"/>
    <xdr:sp macro="" textlink="">
      <xdr:nvSpPr>
        <xdr:cNvPr id="187" name="テキスト ボックス 186"/>
        <xdr:cNvSpPr txBox="1"/>
      </xdr:nvSpPr>
      <xdr:spPr>
        <a:xfrm>
          <a:off x="830795" y="1297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92718</xdr:rowOff>
    </xdr:from>
    <xdr:to>
      <xdr:col>24</xdr:col>
      <xdr:colOff>114300</xdr:colOff>
      <xdr:row>77</xdr:row>
      <xdr:rowOff>22868</xdr:rowOff>
    </xdr:to>
    <xdr:sp macro="" textlink="">
      <xdr:nvSpPr>
        <xdr:cNvPr id="193" name="楕円 192"/>
        <xdr:cNvSpPr/>
      </xdr:nvSpPr>
      <xdr:spPr>
        <a:xfrm>
          <a:off x="4584700" y="1312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71145</xdr:rowOff>
    </xdr:from>
    <xdr:ext cx="599010" cy="259045"/>
    <xdr:sp macro="" textlink="">
      <xdr:nvSpPr>
        <xdr:cNvPr id="194" name="民生費該当値テキスト"/>
        <xdr:cNvSpPr txBox="1"/>
      </xdr:nvSpPr>
      <xdr:spPr>
        <a:xfrm>
          <a:off x="4686300" y="1310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141143</xdr:rowOff>
    </xdr:from>
    <xdr:to>
      <xdr:col>20</xdr:col>
      <xdr:colOff>38100</xdr:colOff>
      <xdr:row>77</xdr:row>
      <xdr:rowOff>71293</xdr:rowOff>
    </xdr:to>
    <xdr:sp macro="" textlink="">
      <xdr:nvSpPr>
        <xdr:cNvPr id="195" name="楕円 194"/>
        <xdr:cNvSpPr/>
      </xdr:nvSpPr>
      <xdr:spPr>
        <a:xfrm>
          <a:off x="3746500" y="1317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62420</xdr:rowOff>
    </xdr:from>
    <xdr:ext cx="599010" cy="259045"/>
    <xdr:sp macro="" textlink="">
      <xdr:nvSpPr>
        <xdr:cNvPr id="196" name="テキスト ボックス 195"/>
        <xdr:cNvSpPr txBox="1"/>
      </xdr:nvSpPr>
      <xdr:spPr>
        <a:xfrm>
          <a:off x="3497795" y="1326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109024</xdr:rowOff>
    </xdr:from>
    <xdr:to>
      <xdr:col>15</xdr:col>
      <xdr:colOff>101600</xdr:colOff>
      <xdr:row>77</xdr:row>
      <xdr:rowOff>39174</xdr:rowOff>
    </xdr:to>
    <xdr:sp macro="" textlink="">
      <xdr:nvSpPr>
        <xdr:cNvPr id="197" name="楕円 196"/>
        <xdr:cNvSpPr/>
      </xdr:nvSpPr>
      <xdr:spPr>
        <a:xfrm>
          <a:off x="2857500" y="1313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30301</xdr:rowOff>
    </xdr:from>
    <xdr:ext cx="599010" cy="259045"/>
    <xdr:sp macro="" textlink="">
      <xdr:nvSpPr>
        <xdr:cNvPr id="198" name="テキスト ボックス 197"/>
        <xdr:cNvSpPr txBox="1"/>
      </xdr:nvSpPr>
      <xdr:spPr>
        <a:xfrm>
          <a:off x="2608795" y="13231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126474</xdr:rowOff>
    </xdr:from>
    <xdr:to>
      <xdr:col>10</xdr:col>
      <xdr:colOff>165100</xdr:colOff>
      <xdr:row>78</xdr:row>
      <xdr:rowOff>56624</xdr:rowOff>
    </xdr:to>
    <xdr:sp macro="" textlink="">
      <xdr:nvSpPr>
        <xdr:cNvPr id="199" name="楕円 198"/>
        <xdr:cNvSpPr/>
      </xdr:nvSpPr>
      <xdr:spPr>
        <a:xfrm>
          <a:off x="1968500" y="1332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47751</xdr:rowOff>
    </xdr:from>
    <xdr:ext cx="599010" cy="259045"/>
    <xdr:sp macro="" textlink="">
      <xdr:nvSpPr>
        <xdr:cNvPr id="200" name="テキスト ボックス 199"/>
        <xdr:cNvSpPr txBox="1"/>
      </xdr:nvSpPr>
      <xdr:spPr>
        <a:xfrm>
          <a:off x="1719795" y="1342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167478</xdr:rowOff>
    </xdr:from>
    <xdr:to>
      <xdr:col>6</xdr:col>
      <xdr:colOff>38100</xdr:colOff>
      <xdr:row>78</xdr:row>
      <xdr:rowOff>97628</xdr:rowOff>
    </xdr:to>
    <xdr:sp macro="" textlink="">
      <xdr:nvSpPr>
        <xdr:cNvPr id="201" name="楕円 200"/>
        <xdr:cNvSpPr/>
      </xdr:nvSpPr>
      <xdr:spPr>
        <a:xfrm>
          <a:off x="1079500" y="133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88755</xdr:rowOff>
    </xdr:from>
    <xdr:ext cx="599010" cy="259045"/>
    <xdr:sp macro="" textlink="">
      <xdr:nvSpPr>
        <xdr:cNvPr id="202" name="テキスト ボックス 201"/>
        <xdr:cNvSpPr txBox="1"/>
      </xdr:nvSpPr>
      <xdr:spPr>
        <a:xfrm>
          <a:off x="830795" y="13461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29" name="直線コネクタ 228"/>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0" name="衛生費最小値テキスト"/>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1" name="直線コネクタ 230"/>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2" name="衛生費最大値テキスト"/>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3" name="直線コネクタ 232"/>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50546</xdr:rowOff>
    </xdr:from>
    <xdr:to>
      <xdr:col>24</xdr:col>
      <xdr:colOff>63500</xdr:colOff>
      <xdr:row>99</xdr:row>
      <xdr:rowOff>66123</xdr:rowOff>
    </xdr:to>
    <xdr:cxnSp macro="">
      <xdr:nvCxnSpPr>
        <xdr:cNvPr id="234" name="直線コネクタ 233"/>
        <xdr:cNvCxnSpPr/>
      </xdr:nvCxnSpPr>
      <xdr:spPr>
        <a:xfrm>
          <a:off x="3797300" y="17024096"/>
          <a:ext cx="838200" cy="1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5" name="衛生費平均値テキスト"/>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36" name="フローチャート: 判断 235"/>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50546</xdr:rowOff>
    </xdr:from>
    <xdr:to>
      <xdr:col>19</xdr:col>
      <xdr:colOff>177800</xdr:colOff>
      <xdr:row>99</xdr:row>
      <xdr:rowOff>52636</xdr:rowOff>
    </xdr:to>
    <xdr:cxnSp macro="">
      <xdr:nvCxnSpPr>
        <xdr:cNvPr id="237" name="直線コネクタ 236"/>
        <xdr:cNvCxnSpPr/>
      </xdr:nvCxnSpPr>
      <xdr:spPr>
        <a:xfrm flipV="1">
          <a:off x="2908300" y="17024096"/>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38" name="フローチャート: 判断 237"/>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39" name="テキスト ボックス 238"/>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52636</xdr:rowOff>
    </xdr:from>
    <xdr:to>
      <xdr:col>15</xdr:col>
      <xdr:colOff>50800</xdr:colOff>
      <xdr:row>99</xdr:row>
      <xdr:rowOff>142453</xdr:rowOff>
    </xdr:to>
    <xdr:cxnSp macro="">
      <xdr:nvCxnSpPr>
        <xdr:cNvPr id="240" name="直線コネクタ 239"/>
        <xdr:cNvCxnSpPr/>
      </xdr:nvCxnSpPr>
      <xdr:spPr>
        <a:xfrm flipV="1">
          <a:off x="2019300" y="17026186"/>
          <a:ext cx="889000" cy="8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1" name="フローチャート: 判断 240"/>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2" name="テキスト ボックス 241"/>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142453</xdr:rowOff>
    </xdr:from>
    <xdr:to>
      <xdr:col>10</xdr:col>
      <xdr:colOff>114300</xdr:colOff>
      <xdr:row>99</xdr:row>
      <xdr:rowOff>144294</xdr:rowOff>
    </xdr:to>
    <xdr:cxnSp macro="">
      <xdr:nvCxnSpPr>
        <xdr:cNvPr id="243" name="直線コネクタ 242"/>
        <xdr:cNvCxnSpPr/>
      </xdr:nvCxnSpPr>
      <xdr:spPr>
        <a:xfrm flipV="1">
          <a:off x="1130300" y="17116003"/>
          <a:ext cx="889000" cy="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72692</xdr:rowOff>
    </xdr:from>
    <xdr:to>
      <xdr:col>10</xdr:col>
      <xdr:colOff>165100</xdr:colOff>
      <xdr:row>99</xdr:row>
      <xdr:rowOff>2842</xdr:rowOff>
    </xdr:to>
    <xdr:sp macro="" textlink="">
      <xdr:nvSpPr>
        <xdr:cNvPr id="244" name="フローチャート: 判断 243"/>
        <xdr:cNvSpPr/>
      </xdr:nvSpPr>
      <xdr:spPr>
        <a:xfrm>
          <a:off x="1968500" y="1687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19369</xdr:rowOff>
    </xdr:from>
    <xdr:ext cx="534377" cy="259045"/>
    <xdr:sp macro="" textlink="">
      <xdr:nvSpPr>
        <xdr:cNvPr id="245" name="テキスト ボックス 244"/>
        <xdr:cNvSpPr txBox="1"/>
      </xdr:nvSpPr>
      <xdr:spPr>
        <a:xfrm>
          <a:off x="1752111" y="1665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129373</xdr:rowOff>
    </xdr:from>
    <xdr:to>
      <xdr:col>6</xdr:col>
      <xdr:colOff>38100</xdr:colOff>
      <xdr:row>99</xdr:row>
      <xdr:rowOff>59523</xdr:rowOff>
    </xdr:to>
    <xdr:sp macro="" textlink="">
      <xdr:nvSpPr>
        <xdr:cNvPr id="246" name="フローチャート: 判断 245"/>
        <xdr:cNvSpPr/>
      </xdr:nvSpPr>
      <xdr:spPr>
        <a:xfrm>
          <a:off x="1079500" y="1693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76050</xdr:rowOff>
    </xdr:from>
    <xdr:ext cx="534377" cy="259045"/>
    <xdr:sp macro="" textlink="">
      <xdr:nvSpPr>
        <xdr:cNvPr id="247" name="テキスト ボックス 246"/>
        <xdr:cNvSpPr txBox="1"/>
      </xdr:nvSpPr>
      <xdr:spPr>
        <a:xfrm>
          <a:off x="863111" y="1670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15323</xdr:rowOff>
    </xdr:from>
    <xdr:to>
      <xdr:col>24</xdr:col>
      <xdr:colOff>114300</xdr:colOff>
      <xdr:row>99</xdr:row>
      <xdr:rowOff>116923</xdr:rowOff>
    </xdr:to>
    <xdr:sp macro="" textlink="">
      <xdr:nvSpPr>
        <xdr:cNvPr id="253" name="楕円 252"/>
        <xdr:cNvSpPr/>
      </xdr:nvSpPr>
      <xdr:spPr>
        <a:xfrm>
          <a:off x="4584700" y="1698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101700</xdr:rowOff>
    </xdr:from>
    <xdr:ext cx="534377" cy="259045"/>
    <xdr:sp macro="" textlink="">
      <xdr:nvSpPr>
        <xdr:cNvPr id="254" name="衛生費該当値テキスト"/>
        <xdr:cNvSpPr txBox="1"/>
      </xdr:nvSpPr>
      <xdr:spPr>
        <a:xfrm>
          <a:off x="4686300" y="1690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171196</xdr:rowOff>
    </xdr:from>
    <xdr:to>
      <xdr:col>20</xdr:col>
      <xdr:colOff>38100</xdr:colOff>
      <xdr:row>99</xdr:row>
      <xdr:rowOff>101346</xdr:rowOff>
    </xdr:to>
    <xdr:sp macro="" textlink="">
      <xdr:nvSpPr>
        <xdr:cNvPr id="255" name="楕円 254"/>
        <xdr:cNvSpPr/>
      </xdr:nvSpPr>
      <xdr:spPr>
        <a:xfrm>
          <a:off x="3746500" y="1697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92473</xdr:rowOff>
    </xdr:from>
    <xdr:ext cx="534377" cy="259045"/>
    <xdr:sp macro="" textlink="">
      <xdr:nvSpPr>
        <xdr:cNvPr id="256" name="テキスト ボックス 255"/>
        <xdr:cNvSpPr txBox="1"/>
      </xdr:nvSpPr>
      <xdr:spPr>
        <a:xfrm>
          <a:off x="3530111" y="1706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1836</xdr:rowOff>
    </xdr:from>
    <xdr:to>
      <xdr:col>15</xdr:col>
      <xdr:colOff>101600</xdr:colOff>
      <xdr:row>99</xdr:row>
      <xdr:rowOff>103436</xdr:rowOff>
    </xdr:to>
    <xdr:sp macro="" textlink="">
      <xdr:nvSpPr>
        <xdr:cNvPr id="257" name="楕円 256"/>
        <xdr:cNvSpPr/>
      </xdr:nvSpPr>
      <xdr:spPr>
        <a:xfrm>
          <a:off x="2857500" y="1697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94563</xdr:rowOff>
    </xdr:from>
    <xdr:ext cx="534377" cy="259045"/>
    <xdr:sp macro="" textlink="">
      <xdr:nvSpPr>
        <xdr:cNvPr id="258" name="テキスト ボックス 257"/>
        <xdr:cNvSpPr txBox="1"/>
      </xdr:nvSpPr>
      <xdr:spPr>
        <a:xfrm>
          <a:off x="2641111" y="1706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91653</xdr:rowOff>
    </xdr:from>
    <xdr:to>
      <xdr:col>10</xdr:col>
      <xdr:colOff>165100</xdr:colOff>
      <xdr:row>100</xdr:row>
      <xdr:rowOff>21803</xdr:rowOff>
    </xdr:to>
    <xdr:sp macro="" textlink="">
      <xdr:nvSpPr>
        <xdr:cNvPr id="259" name="楕円 258"/>
        <xdr:cNvSpPr/>
      </xdr:nvSpPr>
      <xdr:spPr>
        <a:xfrm>
          <a:off x="1968500" y="1706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12930</xdr:rowOff>
    </xdr:from>
    <xdr:ext cx="534377" cy="259045"/>
    <xdr:sp macro="" textlink="">
      <xdr:nvSpPr>
        <xdr:cNvPr id="260" name="テキスト ボックス 259"/>
        <xdr:cNvSpPr txBox="1"/>
      </xdr:nvSpPr>
      <xdr:spPr>
        <a:xfrm>
          <a:off x="1752111" y="1715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93494</xdr:rowOff>
    </xdr:from>
    <xdr:to>
      <xdr:col>6</xdr:col>
      <xdr:colOff>38100</xdr:colOff>
      <xdr:row>100</xdr:row>
      <xdr:rowOff>23644</xdr:rowOff>
    </xdr:to>
    <xdr:sp macro="" textlink="">
      <xdr:nvSpPr>
        <xdr:cNvPr id="261" name="楕円 260"/>
        <xdr:cNvSpPr/>
      </xdr:nvSpPr>
      <xdr:spPr>
        <a:xfrm>
          <a:off x="1079500" y="1706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14771</xdr:rowOff>
    </xdr:from>
    <xdr:ext cx="534377" cy="259045"/>
    <xdr:sp macro="" textlink="">
      <xdr:nvSpPr>
        <xdr:cNvPr id="262" name="テキスト ボックス 261"/>
        <xdr:cNvSpPr txBox="1"/>
      </xdr:nvSpPr>
      <xdr:spPr>
        <a:xfrm>
          <a:off x="863111" y="1715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4" name="テキスト ボックス 283"/>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88" name="直線コネクタ 287"/>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1" name="労働費最大値テキスト"/>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2" name="直線コネクタ 291"/>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69814</xdr:rowOff>
    </xdr:from>
    <xdr:to>
      <xdr:col>55</xdr:col>
      <xdr:colOff>0</xdr:colOff>
      <xdr:row>39</xdr:row>
      <xdr:rowOff>69814</xdr:rowOff>
    </xdr:to>
    <xdr:cxnSp macro="">
      <xdr:nvCxnSpPr>
        <xdr:cNvPr id="293" name="直線コネクタ 292"/>
        <xdr:cNvCxnSpPr/>
      </xdr:nvCxnSpPr>
      <xdr:spPr>
        <a:xfrm>
          <a:off x="9639300" y="67563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4" name="労働費平均値テキスト"/>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5" name="フローチャート: 判断 294"/>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61976</xdr:rowOff>
    </xdr:from>
    <xdr:to>
      <xdr:col>50</xdr:col>
      <xdr:colOff>114300</xdr:colOff>
      <xdr:row>39</xdr:row>
      <xdr:rowOff>69814</xdr:rowOff>
    </xdr:to>
    <xdr:cxnSp macro="">
      <xdr:nvCxnSpPr>
        <xdr:cNvPr id="296" name="直線コネクタ 295"/>
        <xdr:cNvCxnSpPr/>
      </xdr:nvCxnSpPr>
      <xdr:spPr>
        <a:xfrm>
          <a:off x="8750300" y="6748526"/>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297" name="フローチャート: 判断 296"/>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298" name="テキスト ボックス 297"/>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46954</xdr:rowOff>
    </xdr:from>
    <xdr:to>
      <xdr:col>45</xdr:col>
      <xdr:colOff>177800</xdr:colOff>
      <xdr:row>39</xdr:row>
      <xdr:rowOff>61976</xdr:rowOff>
    </xdr:to>
    <xdr:cxnSp macro="">
      <xdr:nvCxnSpPr>
        <xdr:cNvPr id="299" name="直線コネクタ 298"/>
        <xdr:cNvCxnSpPr/>
      </xdr:nvCxnSpPr>
      <xdr:spPr>
        <a:xfrm>
          <a:off x="7861300" y="6733504"/>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0" name="フローチャート: 判断 299"/>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1" name="テキスト ボックス 300"/>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46954</xdr:rowOff>
    </xdr:from>
    <xdr:to>
      <xdr:col>41</xdr:col>
      <xdr:colOff>50800</xdr:colOff>
      <xdr:row>39</xdr:row>
      <xdr:rowOff>68834</xdr:rowOff>
    </xdr:to>
    <xdr:cxnSp macro="">
      <xdr:nvCxnSpPr>
        <xdr:cNvPr id="302" name="直線コネクタ 301"/>
        <xdr:cNvCxnSpPr/>
      </xdr:nvCxnSpPr>
      <xdr:spPr>
        <a:xfrm flipV="1">
          <a:off x="6972300" y="6733504"/>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158786</xdr:rowOff>
    </xdr:from>
    <xdr:to>
      <xdr:col>41</xdr:col>
      <xdr:colOff>101600</xdr:colOff>
      <xdr:row>37</xdr:row>
      <xdr:rowOff>88936</xdr:rowOff>
    </xdr:to>
    <xdr:sp macro="" textlink="">
      <xdr:nvSpPr>
        <xdr:cNvPr id="303" name="フローチャート: 判断 302"/>
        <xdr:cNvSpPr/>
      </xdr:nvSpPr>
      <xdr:spPr>
        <a:xfrm>
          <a:off x="7810500" y="63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105463</xdr:rowOff>
    </xdr:from>
    <xdr:ext cx="469744" cy="259045"/>
    <xdr:sp macro="" textlink="">
      <xdr:nvSpPr>
        <xdr:cNvPr id="304" name="テキスト ボックス 303"/>
        <xdr:cNvSpPr txBox="1"/>
      </xdr:nvSpPr>
      <xdr:spPr>
        <a:xfrm>
          <a:off x="7626428" y="610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116985</xdr:rowOff>
    </xdr:from>
    <xdr:to>
      <xdr:col>36</xdr:col>
      <xdr:colOff>165100</xdr:colOff>
      <xdr:row>37</xdr:row>
      <xdr:rowOff>47135</xdr:rowOff>
    </xdr:to>
    <xdr:sp macro="" textlink="">
      <xdr:nvSpPr>
        <xdr:cNvPr id="305" name="フローチャート: 判断 304"/>
        <xdr:cNvSpPr/>
      </xdr:nvSpPr>
      <xdr:spPr>
        <a:xfrm>
          <a:off x="6921500" y="62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63662</xdr:rowOff>
    </xdr:from>
    <xdr:ext cx="469744" cy="259045"/>
    <xdr:sp macro="" textlink="">
      <xdr:nvSpPr>
        <xdr:cNvPr id="306" name="テキスト ボックス 305"/>
        <xdr:cNvSpPr txBox="1"/>
      </xdr:nvSpPr>
      <xdr:spPr>
        <a:xfrm>
          <a:off x="6737428" y="606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19014</xdr:rowOff>
    </xdr:from>
    <xdr:to>
      <xdr:col>55</xdr:col>
      <xdr:colOff>50800</xdr:colOff>
      <xdr:row>39</xdr:row>
      <xdr:rowOff>120614</xdr:rowOff>
    </xdr:to>
    <xdr:sp macro="" textlink="">
      <xdr:nvSpPr>
        <xdr:cNvPr id="312" name="楕円 311"/>
        <xdr:cNvSpPr/>
      </xdr:nvSpPr>
      <xdr:spPr>
        <a:xfrm>
          <a:off x="10426700" y="670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105391</xdr:rowOff>
    </xdr:from>
    <xdr:ext cx="313932" cy="259045"/>
    <xdr:sp macro="" textlink="">
      <xdr:nvSpPr>
        <xdr:cNvPr id="313" name="労働費該当値テキスト"/>
        <xdr:cNvSpPr txBox="1"/>
      </xdr:nvSpPr>
      <xdr:spPr>
        <a:xfrm>
          <a:off x="10528300" y="66204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19014</xdr:rowOff>
    </xdr:from>
    <xdr:to>
      <xdr:col>50</xdr:col>
      <xdr:colOff>165100</xdr:colOff>
      <xdr:row>39</xdr:row>
      <xdr:rowOff>120614</xdr:rowOff>
    </xdr:to>
    <xdr:sp macro="" textlink="">
      <xdr:nvSpPr>
        <xdr:cNvPr id="314" name="楕円 313"/>
        <xdr:cNvSpPr/>
      </xdr:nvSpPr>
      <xdr:spPr>
        <a:xfrm>
          <a:off x="9588500" y="670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111741</xdr:rowOff>
    </xdr:from>
    <xdr:ext cx="313932" cy="259045"/>
    <xdr:sp macro="" textlink="">
      <xdr:nvSpPr>
        <xdr:cNvPr id="315" name="テキスト ボックス 314"/>
        <xdr:cNvSpPr txBox="1"/>
      </xdr:nvSpPr>
      <xdr:spPr>
        <a:xfrm>
          <a:off x="9482333" y="67982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11176</xdr:rowOff>
    </xdr:from>
    <xdr:to>
      <xdr:col>46</xdr:col>
      <xdr:colOff>38100</xdr:colOff>
      <xdr:row>39</xdr:row>
      <xdr:rowOff>112776</xdr:rowOff>
    </xdr:to>
    <xdr:sp macro="" textlink="">
      <xdr:nvSpPr>
        <xdr:cNvPr id="316" name="楕円 315"/>
        <xdr:cNvSpPr/>
      </xdr:nvSpPr>
      <xdr:spPr>
        <a:xfrm>
          <a:off x="8699500" y="66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103903</xdr:rowOff>
    </xdr:from>
    <xdr:ext cx="378565" cy="259045"/>
    <xdr:sp macro="" textlink="">
      <xdr:nvSpPr>
        <xdr:cNvPr id="317" name="テキスト ボックス 316"/>
        <xdr:cNvSpPr txBox="1"/>
      </xdr:nvSpPr>
      <xdr:spPr>
        <a:xfrm>
          <a:off x="8561017" y="6790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167604</xdr:rowOff>
    </xdr:from>
    <xdr:to>
      <xdr:col>41</xdr:col>
      <xdr:colOff>101600</xdr:colOff>
      <xdr:row>39</xdr:row>
      <xdr:rowOff>97754</xdr:rowOff>
    </xdr:to>
    <xdr:sp macro="" textlink="">
      <xdr:nvSpPr>
        <xdr:cNvPr id="318" name="楕円 317"/>
        <xdr:cNvSpPr/>
      </xdr:nvSpPr>
      <xdr:spPr>
        <a:xfrm>
          <a:off x="7810500" y="668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88881</xdr:rowOff>
    </xdr:from>
    <xdr:ext cx="378565" cy="259045"/>
    <xdr:sp macro="" textlink="">
      <xdr:nvSpPr>
        <xdr:cNvPr id="319" name="テキスト ボックス 318"/>
        <xdr:cNvSpPr txBox="1"/>
      </xdr:nvSpPr>
      <xdr:spPr>
        <a:xfrm>
          <a:off x="7672017" y="6775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18034</xdr:rowOff>
    </xdr:from>
    <xdr:to>
      <xdr:col>36</xdr:col>
      <xdr:colOff>165100</xdr:colOff>
      <xdr:row>39</xdr:row>
      <xdr:rowOff>119634</xdr:rowOff>
    </xdr:to>
    <xdr:sp macro="" textlink="">
      <xdr:nvSpPr>
        <xdr:cNvPr id="320" name="楕円 319"/>
        <xdr:cNvSpPr/>
      </xdr:nvSpPr>
      <xdr:spPr>
        <a:xfrm>
          <a:off x="6921500" y="670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110761</xdr:rowOff>
    </xdr:from>
    <xdr:ext cx="313932" cy="259045"/>
    <xdr:sp macro="" textlink="">
      <xdr:nvSpPr>
        <xdr:cNvPr id="321" name="テキスト ボックス 320"/>
        <xdr:cNvSpPr txBox="1"/>
      </xdr:nvSpPr>
      <xdr:spPr>
        <a:xfrm>
          <a:off x="6815333" y="67973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5" name="直線コネクタ 344"/>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46" name="農林水産業費最小値テキスト"/>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47" name="直線コネクタ 346"/>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48" name="農林水産業費最大値テキスト"/>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49" name="直線コネクタ 348"/>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105639</xdr:rowOff>
    </xdr:from>
    <xdr:to>
      <xdr:col>55</xdr:col>
      <xdr:colOff>0</xdr:colOff>
      <xdr:row>58</xdr:row>
      <xdr:rowOff>114249</xdr:rowOff>
    </xdr:to>
    <xdr:cxnSp macro="">
      <xdr:nvCxnSpPr>
        <xdr:cNvPr id="350" name="直線コネクタ 349"/>
        <xdr:cNvCxnSpPr/>
      </xdr:nvCxnSpPr>
      <xdr:spPr>
        <a:xfrm>
          <a:off x="9639300" y="10049739"/>
          <a:ext cx="8382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1" name="農林水産業費平均値テキスト"/>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2" name="フローチャート: 判断 351"/>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105639</xdr:rowOff>
    </xdr:from>
    <xdr:to>
      <xdr:col>50</xdr:col>
      <xdr:colOff>114300</xdr:colOff>
      <xdr:row>58</xdr:row>
      <xdr:rowOff>111239</xdr:rowOff>
    </xdr:to>
    <xdr:cxnSp macro="">
      <xdr:nvCxnSpPr>
        <xdr:cNvPr id="353" name="直線コネクタ 352"/>
        <xdr:cNvCxnSpPr/>
      </xdr:nvCxnSpPr>
      <xdr:spPr>
        <a:xfrm flipV="1">
          <a:off x="8750300" y="10049739"/>
          <a:ext cx="8890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4" name="フローチャート: 判断 353"/>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5" name="テキスト ボックス 354"/>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111239</xdr:rowOff>
    </xdr:from>
    <xdr:to>
      <xdr:col>45</xdr:col>
      <xdr:colOff>177800</xdr:colOff>
      <xdr:row>58</xdr:row>
      <xdr:rowOff>126327</xdr:rowOff>
    </xdr:to>
    <xdr:cxnSp macro="">
      <xdr:nvCxnSpPr>
        <xdr:cNvPr id="356" name="直線コネクタ 355"/>
        <xdr:cNvCxnSpPr/>
      </xdr:nvCxnSpPr>
      <xdr:spPr>
        <a:xfrm flipV="1">
          <a:off x="7861300" y="10055339"/>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57" name="フローチャート: 判断 356"/>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58" name="テキスト ボックス 357"/>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100495</xdr:rowOff>
    </xdr:from>
    <xdr:to>
      <xdr:col>41</xdr:col>
      <xdr:colOff>50800</xdr:colOff>
      <xdr:row>58</xdr:row>
      <xdr:rowOff>126327</xdr:rowOff>
    </xdr:to>
    <xdr:cxnSp macro="">
      <xdr:nvCxnSpPr>
        <xdr:cNvPr id="359" name="直線コネクタ 358"/>
        <xdr:cNvCxnSpPr/>
      </xdr:nvCxnSpPr>
      <xdr:spPr>
        <a:xfrm>
          <a:off x="6972300" y="10044595"/>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23520</xdr:rowOff>
    </xdr:from>
    <xdr:to>
      <xdr:col>41</xdr:col>
      <xdr:colOff>101600</xdr:colOff>
      <xdr:row>56</xdr:row>
      <xdr:rowOff>125120</xdr:rowOff>
    </xdr:to>
    <xdr:sp macro="" textlink="">
      <xdr:nvSpPr>
        <xdr:cNvPr id="360" name="フローチャート: 判断 359"/>
        <xdr:cNvSpPr/>
      </xdr:nvSpPr>
      <xdr:spPr>
        <a:xfrm>
          <a:off x="7810500" y="96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141647</xdr:rowOff>
    </xdr:from>
    <xdr:ext cx="534377" cy="259045"/>
    <xdr:sp macro="" textlink="">
      <xdr:nvSpPr>
        <xdr:cNvPr id="361" name="テキスト ボックス 360"/>
        <xdr:cNvSpPr txBox="1"/>
      </xdr:nvSpPr>
      <xdr:spPr>
        <a:xfrm>
          <a:off x="7594111" y="939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162738</xdr:rowOff>
    </xdr:from>
    <xdr:to>
      <xdr:col>36</xdr:col>
      <xdr:colOff>165100</xdr:colOff>
      <xdr:row>56</xdr:row>
      <xdr:rowOff>92888</xdr:rowOff>
    </xdr:to>
    <xdr:sp macro="" textlink="">
      <xdr:nvSpPr>
        <xdr:cNvPr id="362" name="フローチャート: 判断 361"/>
        <xdr:cNvSpPr/>
      </xdr:nvSpPr>
      <xdr:spPr>
        <a:xfrm>
          <a:off x="6921500" y="959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109415</xdr:rowOff>
    </xdr:from>
    <xdr:ext cx="534377" cy="259045"/>
    <xdr:sp macro="" textlink="">
      <xdr:nvSpPr>
        <xdr:cNvPr id="363" name="テキスト ボックス 362"/>
        <xdr:cNvSpPr txBox="1"/>
      </xdr:nvSpPr>
      <xdr:spPr>
        <a:xfrm>
          <a:off x="6705111" y="936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63449</xdr:rowOff>
    </xdr:from>
    <xdr:to>
      <xdr:col>55</xdr:col>
      <xdr:colOff>50800</xdr:colOff>
      <xdr:row>58</xdr:row>
      <xdr:rowOff>165049</xdr:rowOff>
    </xdr:to>
    <xdr:sp macro="" textlink="">
      <xdr:nvSpPr>
        <xdr:cNvPr id="369" name="楕円 368"/>
        <xdr:cNvSpPr/>
      </xdr:nvSpPr>
      <xdr:spPr>
        <a:xfrm>
          <a:off x="10426700" y="1000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149826</xdr:rowOff>
    </xdr:from>
    <xdr:ext cx="469744" cy="259045"/>
    <xdr:sp macro="" textlink="">
      <xdr:nvSpPr>
        <xdr:cNvPr id="370" name="農林水産業費該当値テキスト"/>
        <xdr:cNvSpPr txBox="1"/>
      </xdr:nvSpPr>
      <xdr:spPr>
        <a:xfrm>
          <a:off x="10528300" y="992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54839</xdr:rowOff>
    </xdr:from>
    <xdr:to>
      <xdr:col>50</xdr:col>
      <xdr:colOff>165100</xdr:colOff>
      <xdr:row>58</xdr:row>
      <xdr:rowOff>156439</xdr:rowOff>
    </xdr:to>
    <xdr:sp macro="" textlink="">
      <xdr:nvSpPr>
        <xdr:cNvPr id="371" name="楕円 370"/>
        <xdr:cNvSpPr/>
      </xdr:nvSpPr>
      <xdr:spPr>
        <a:xfrm>
          <a:off x="9588500" y="999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147566</xdr:rowOff>
    </xdr:from>
    <xdr:ext cx="469744" cy="259045"/>
    <xdr:sp macro="" textlink="">
      <xdr:nvSpPr>
        <xdr:cNvPr id="372" name="テキスト ボックス 371"/>
        <xdr:cNvSpPr txBox="1"/>
      </xdr:nvSpPr>
      <xdr:spPr>
        <a:xfrm>
          <a:off x="9404428" y="1009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60439</xdr:rowOff>
    </xdr:from>
    <xdr:to>
      <xdr:col>46</xdr:col>
      <xdr:colOff>38100</xdr:colOff>
      <xdr:row>58</xdr:row>
      <xdr:rowOff>162039</xdr:rowOff>
    </xdr:to>
    <xdr:sp macro="" textlink="">
      <xdr:nvSpPr>
        <xdr:cNvPr id="373" name="楕円 372"/>
        <xdr:cNvSpPr/>
      </xdr:nvSpPr>
      <xdr:spPr>
        <a:xfrm>
          <a:off x="8699500" y="1000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153166</xdr:rowOff>
    </xdr:from>
    <xdr:ext cx="469744" cy="259045"/>
    <xdr:sp macro="" textlink="">
      <xdr:nvSpPr>
        <xdr:cNvPr id="374" name="テキスト ボックス 373"/>
        <xdr:cNvSpPr txBox="1"/>
      </xdr:nvSpPr>
      <xdr:spPr>
        <a:xfrm>
          <a:off x="8515428" y="1009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75527</xdr:rowOff>
    </xdr:from>
    <xdr:to>
      <xdr:col>41</xdr:col>
      <xdr:colOff>101600</xdr:colOff>
      <xdr:row>59</xdr:row>
      <xdr:rowOff>5677</xdr:rowOff>
    </xdr:to>
    <xdr:sp macro="" textlink="">
      <xdr:nvSpPr>
        <xdr:cNvPr id="375" name="楕円 374"/>
        <xdr:cNvSpPr/>
      </xdr:nvSpPr>
      <xdr:spPr>
        <a:xfrm>
          <a:off x="7810500" y="1001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168254</xdr:rowOff>
    </xdr:from>
    <xdr:ext cx="469744" cy="259045"/>
    <xdr:sp macro="" textlink="">
      <xdr:nvSpPr>
        <xdr:cNvPr id="376" name="テキスト ボックス 375"/>
        <xdr:cNvSpPr txBox="1"/>
      </xdr:nvSpPr>
      <xdr:spPr>
        <a:xfrm>
          <a:off x="7626428" y="1011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49695</xdr:rowOff>
    </xdr:from>
    <xdr:to>
      <xdr:col>36</xdr:col>
      <xdr:colOff>165100</xdr:colOff>
      <xdr:row>58</xdr:row>
      <xdr:rowOff>151295</xdr:rowOff>
    </xdr:to>
    <xdr:sp macro="" textlink="">
      <xdr:nvSpPr>
        <xdr:cNvPr id="377" name="楕円 376"/>
        <xdr:cNvSpPr/>
      </xdr:nvSpPr>
      <xdr:spPr>
        <a:xfrm>
          <a:off x="6921500" y="999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142422</xdr:rowOff>
    </xdr:from>
    <xdr:ext cx="469744" cy="259045"/>
    <xdr:sp macro="" textlink="">
      <xdr:nvSpPr>
        <xdr:cNvPr id="378" name="テキスト ボックス 377"/>
        <xdr:cNvSpPr txBox="1"/>
      </xdr:nvSpPr>
      <xdr:spPr>
        <a:xfrm>
          <a:off x="6737428" y="1008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4" name="直線コネクタ 403"/>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5" name="商工費最小値テキスト"/>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06" name="直線コネクタ 405"/>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07" name="商工費最大値テキスト"/>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08" name="直線コネクタ 407"/>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167491</xdr:rowOff>
    </xdr:from>
    <xdr:to>
      <xdr:col>55</xdr:col>
      <xdr:colOff>0</xdr:colOff>
      <xdr:row>79</xdr:row>
      <xdr:rowOff>16974</xdr:rowOff>
    </xdr:to>
    <xdr:cxnSp macro="">
      <xdr:nvCxnSpPr>
        <xdr:cNvPr id="409" name="直線コネクタ 408"/>
        <xdr:cNvCxnSpPr/>
      </xdr:nvCxnSpPr>
      <xdr:spPr>
        <a:xfrm>
          <a:off x="9639300" y="13540591"/>
          <a:ext cx="838200" cy="2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0" name="商工費平均値テキスト"/>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1" name="フローチャート: 判断 410"/>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96200</xdr:rowOff>
    </xdr:from>
    <xdr:to>
      <xdr:col>50</xdr:col>
      <xdr:colOff>114300</xdr:colOff>
      <xdr:row>78</xdr:row>
      <xdr:rowOff>167491</xdr:rowOff>
    </xdr:to>
    <xdr:cxnSp macro="">
      <xdr:nvCxnSpPr>
        <xdr:cNvPr id="412" name="直線コネクタ 411"/>
        <xdr:cNvCxnSpPr/>
      </xdr:nvCxnSpPr>
      <xdr:spPr>
        <a:xfrm>
          <a:off x="8750300" y="13469300"/>
          <a:ext cx="889000" cy="7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3" name="フローチャート: 判断 412"/>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4" name="テキスト ボックス 413"/>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96200</xdr:rowOff>
    </xdr:from>
    <xdr:to>
      <xdr:col>45</xdr:col>
      <xdr:colOff>177800</xdr:colOff>
      <xdr:row>79</xdr:row>
      <xdr:rowOff>39115</xdr:rowOff>
    </xdr:to>
    <xdr:cxnSp macro="">
      <xdr:nvCxnSpPr>
        <xdr:cNvPr id="415" name="直線コネクタ 414"/>
        <xdr:cNvCxnSpPr/>
      </xdr:nvCxnSpPr>
      <xdr:spPr>
        <a:xfrm flipV="1">
          <a:off x="7861300" y="13469300"/>
          <a:ext cx="889000" cy="11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16" name="フローチャート: 判断 415"/>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17" name="テキスト ボックス 416"/>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33303</xdr:rowOff>
    </xdr:from>
    <xdr:to>
      <xdr:col>41</xdr:col>
      <xdr:colOff>50800</xdr:colOff>
      <xdr:row>79</xdr:row>
      <xdr:rowOff>39115</xdr:rowOff>
    </xdr:to>
    <xdr:cxnSp macro="">
      <xdr:nvCxnSpPr>
        <xdr:cNvPr id="418" name="直線コネクタ 417"/>
        <xdr:cNvCxnSpPr/>
      </xdr:nvCxnSpPr>
      <xdr:spPr>
        <a:xfrm>
          <a:off x="6972300" y="13577853"/>
          <a:ext cx="8890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118585</xdr:rowOff>
    </xdr:from>
    <xdr:to>
      <xdr:col>41</xdr:col>
      <xdr:colOff>101600</xdr:colOff>
      <xdr:row>76</xdr:row>
      <xdr:rowOff>48735</xdr:rowOff>
    </xdr:to>
    <xdr:sp macro="" textlink="">
      <xdr:nvSpPr>
        <xdr:cNvPr id="419" name="フローチャート: 判断 418"/>
        <xdr:cNvSpPr/>
      </xdr:nvSpPr>
      <xdr:spPr>
        <a:xfrm>
          <a:off x="7810500" y="1297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65262</xdr:rowOff>
    </xdr:from>
    <xdr:ext cx="534377" cy="259045"/>
    <xdr:sp macro="" textlink="">
      <xdr:nvSpPr>
        <xdr:cNvPr id="420" name="テキスト ボックス 419"/>
        <xdr:cNvSpPr txBox="1"/>
      </xdr:nvSpPr>
      <xdr:spPr>
        <a:xfrm>
          <a:off x="7594111" y="1275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162967</xdr:rowOff>
    </xdr:from>
    <xdr:to>
      <xdr:col>36</xdr:col>
      <xdr:colOff>165100</xdr:colOff>
      <xdr:row>77</xdr:row>
      <xdr:rowOff>93117</xdr:rowOff>
    </xdr:to>
    <xdr:sp macro="" textlink="">
      <xdr:nvSpPr>
        <xdr:cNvPr id="421" name="フローチャート: 判断 420"/>
        <xdr:cNvSpPr/>
      </xdr:nvSpPr>
      <xdr:spPr>
        <a:xfrm>
          <a:off x="6921500" y="131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109643</xdr:rowOff>
    </xdr:from>
    <xdr:ext cx="534377" cy="259045"/>
    <xdr:sp macro="" textlink="">
      <xdr:nvSpPr>
        <xdr:cNvPr id="422" name="テキスト ボックス 421"/>
        <xdr:cNvSpPr txBox="1"/>
      </xdr:nvSpPr>
      <xdr:spPr>
        <a:xfrm>
          <a:off x="6705111" y="129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137624</xdr:rowOff>
    </xdr:from>
    <xdr:to>
      <xdr:col>55</xdr:col>
      <xdr:colOff>50800</xdr:colOff>
      <xdr:row>79</xdr:row>
      <xdr:rowOff>67774</xdr:rowOff>
    </xdr:to>
    <xdr:sp macro="" textlink="">
      <xdr:nvSpPr>
        <xdr:cNvPr id="428" name="楕円 427"/>
        <xdr:cNvSpPr/>
      </xdr:nvSpPr>
      <xdr:spPr>
        <a:xfrm>
          <a:off x="10426700" y="1351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52551</xdr:rowOff>
    </xdr:from>
    <xdr:ext cx="469744" cy="259045"/>
    <xdr:sp macro="" textlink="">
      <xdr:nvSpPr>
        <xdr:cNvPr id="429" name="商工費該当値テキスト"/>
        <xdr:cNvSpPr txBox="1"/>
      </xdr:nvSpPr>
      <xdr:spPr>
        <a:xfrm>
          <a:off x="10528300" y="1342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116691</xdr:rowOff>
    </xdr:from>
    <xdr:to>
      <xdr:col>50</xdr:col>
      <xdr:colOff>165100</xdr:colOff>
      <xdr:row>79</xdr:row>
      <xdr:rowOff>46841</xdr:rowOff>
    </xdr:to>
    <xdr:sp macro="" textlink="">
      <xdr:nvSpPr>
        <xdr:cNvPr id="430" name="楕円 429"/>
        <xdr:cNvSpPr/>
      </xdr:nvSpPr>
      <xdr:spPr>
        <a:xfrm>
          <a:off x="9588500" y="1348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37968</xdr:rowOff>
    </xdr:from>
    <xdr:ext cx="469744" cy="259045"/>
    <xdr:sp macro="" textlink="">
      <xdr:nvSpPr>
        <xdr:cNvPr id="431" name="テキスト ボックス 430"/>
        <xdr:cNvSpPr txBox="1"/>
      </xdr:nvSpPr>
      <xdr:spPr>
        <a:xfrm>
          <a:off x="9404428" y="1358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45400</xdr:rowOff>
    </xdr:from>
    <xdr:to>
      <xdr:col>46</xdr:col>
      <xdr:colOff>38100</xdr:colOff>
      <xdr:row>78</xdr:row>
      <xdr:rowOff>147000</xdr:rowOff>
    </xdr:to>
    <xdr:sp macro="" textlink="">
      <xdr:nvSpPr>
        <xdr:cNvPr id="432" name="楕円 431"/>
        <xdr:cNvSpPr/>
      </xdr:nvSpPr>
      <xdr:spPr>
        <a:xfrm>
          <a:off x="8699500" y="1341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138127</xdr:rowOff>
    </xdr:from>
    <xdr:ext cx="469744" cy="259045"/>
    <xdr:sp macro="" textlink="">
      <xdr:nvSpPr>
        <xdr:cNvPr id="433" name="テキスト ボックス 432"/>
        <xdr:cNvSpPr txBox="1"/>
      </xdr:nvSpPr>
      <xdr:spPr>
        <a:xfrm>
          <a:off x="8515428" y="1351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159765</xdr:rowOff>
    </xdr:from>
    <xdr:to>
      <xdr:col>41</xdr:col>
      <xdr:colOff>101600</xdr:colOff>
      <xdr:row>79</xdr:row>
      <xdr:rowOff>89915</xdr:rowOff>
    </xdr:to>
    <xdr:sp macro="" textlink="">
      <xdr:nvSpPr>
        <xdr:cNvPr id="434" name="楕円 433"/>
        <xdr:cNvSpPr/>
      </xdr:nvSpPr>
      <xdr:spPr>
        <a:xfrm>
          <a:off x="7810500" y="135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81042</xdr:rowOff>
    </xdr:from>
    <xdr:ext cx="469744" cy="259045"/>
    <xdr:sp macro="" textlink="">
      <xdr:nvSpPr>
        <xdr:cNvPr id="435" name="テキスト ボックス 434"/>
        <xdr:cNvSpPr txBox="1"/>
      </xdr:nvSpPr>
      <xdr:spPr>
        <a:xfrm>
          <a:off x="7626428" y="1362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153953</xdr:rowOff>
    </xdr:from>
    <xdr:to>
      <xdr:col>36</xdr:col>
      <xdr:colOff>165100</xdr:colOff>
      <xdr:row>79</xdr:row>
      <xdr:rowOff>84103</xdr:rowOff>
    </xdr:to>
    <xdr:sp macro="" textlink="">
      <xdr:nvSpPr>
        <xdr:cNvPr id="436" name="楕円 435"/>
        <xdr:cNvSpPr/>
      </xdr:nvSpPr>
      <xdr:spPr>
        <a:xfrm>
          <a:off x="6921500" y="1352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75230</xdr:rowOff>
    </xdr:from>
    <xdr:ext cx="469744" cy="259045"/>
    <xdr:sp macro="" textlink="">
      <xdr:nvSpPr>
        <xdr:cNvPr id="437" name="テキスト ボックス 436"/>
        <xdr:cNvSpPr txBox="1"/>
      </xdr:nvSpPr>
      <xdr:spPr>
        <a:xfrm>
          <a:off x="6737428" y="1361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0" name="テキスト ボックス 449"/>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4" name="テキスト ボックス 453"/>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6" name="テキスト ボックス 455"/>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0" name="直線コネクタ 459"/>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1" name="土木費最小値テキスト"/>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2" name="直線コネクタ 461"/>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3" name="土木費最大値テキスト"/>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4" name="直線コネクタ 463"/>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169098</xdr:rowOff>
    </xdr:from>
    <xdr:to>
      <xdr:col>55</xdr:col>
      <xdr:colOff>0</xdr:colOff>
      <xdr:row>97</xdr:row>
      <xdr:rowOff>115171</xdr:rowOff>
    </xdr:to>
    <xdr:cxnSp macro="">
      <xdr:nvCxnSpPr>
        <xdr:cNvPr id="465" name="直線コネクタ 464"/>
        <xdr:cNvCxnSpPr/>
      </xdr:nvCxnSpPr>
      <xdr:spPr>
        <a:xfrm>
          <a:off x="9639300" y="16628298"/>
          <a:ext cx="838200" cy="11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66" name="土木費平均値テキスト"/>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67" name="フローチャート: 判断 466"/>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169098</xdr:rowOff>
    </xdr:from>
    <xdr:to>
      <xdr:col>50</xdr:col>
      <xdr:colOff>114300</xdr:colOff>
      <xdr:row>97</xdr:row>
      <xdr:rowOff>8415</xdr:rowOff>
    </xdr:to>
    <xdr:cxnSp macro="">
      <xdr:nvCxnSpPr>
        <xdr:cNvPr id="468" name="直線コネクタ 467"/>
        <xdr:cNvCxnSpPr/>
      </xdr:nvCxnSpPr>
      <xdr:spPr>
        <a:xfrm flipV="1">
          <a:off x="8750300" y="16628298"/>
          <a:ext cx="889000" cy="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69" name="フローチャート: 判断 468"/>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0" name="テキスト ボックス 469"/>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94621</xdr:rowOff>
    </xdr:from>
    <xdr:to>
      <xdr:col>45</xdr:col>
      <xdr:colOff>177800</xdr:colOff>
      <xdr:row>97</xdr:row>
      <xdr:rowOff>8415</xdr:rowOff>
    </xdr:to>
    <xdr:cxnSp macro="">
      <xdr:nvCxnSpPr>
        <xdr:cNvPr id="471" name="直線コネクタ 470"/>
        <xdr:cNvCxnSpPr/>
      </xdr:nvCxnSpPr>
      <xdr:spPr>
        <a:xfrm>
          <a:off x="7861300" y="16553821"/>
          <a:ext cx="889000" cy="8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2" name="フローチャート: 判断 471"/>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3" name="テキスト ボックス 472"/>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94621</xdr:rowOff>
    </xdr:from>
    <xdr:to>
      <xdr:col>41</xdr:col>
      <xdr:colOff>50800</xdr:colOff>
      <xdr:row>97</xdr:row>
      <xdr:rowOff>150513</xdr:rowOff>
    </xdr:to>
    <xdr:cxnSp macro="">
      <xdr:nvCxnSpPr>
        <xdr:cNvPr id="474" name="直線コネクタ 473"/>
        <xdr:cNvCxnSpPr/>
      </xdr:nvCxnSpPr>
      <xdr:spPr>
        <a:xfrm flipV="1">
          <a:off x="6972300" y="16553821"/>
          <a:ext cx="889000" cy="22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36207</xdr:rowOff>
    </xdr:from>
    <xdr:to>
      <xdr:col>41</xdr:col>
      <xdr:colOff>101600</xdr:colOff>
      <xdr:row>95</xdr:row>
      <xdr:rowOff>137807</xdr:rowOff>
    </xdr:to>
    <xdr:sp macro="" textlink="">
      <xdr:nvSpPr>
        <xdr:cNvPr id="475" name="フローチャート: 判断 474"/>
        <xdr:cNvSpPr/>
      </xdr:nvSpPr>
      <xdr:spPr>
        <a:xfrm>
          <a:off x="7810500" y="163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154334</xdr:rowOff>
    </xdr:from>
    <xdr:ext cx="534377" cy="259045"/>
    <xdr:sp macro="" textlink="">
      <xdr:nvSpPr>
        <xdr:cNvPr id="476" name="テキスト ボックス 475"/>
        <xdr:cNvSpPr txBox="1"/>
      </xdr:nvSpPr>
      <xdr:spPr>
        <a:xfrm>
          <a:off x="7594111" y="160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54862</xdr:rowOff>
    </xdr:from>
    <xdr:to>
      <xdr:col>36</xdr:col>
      <xdr:colOff>165100</xdr:colOff>
      <xdr:row>95</xdr:row>
      <xdr:rowOff>156462</xdr:rowOff>
    </xdr:to>
    <xdr:sp macro="" textlink="">
      <xdr:nvSpPr>
        <xdr:cNvPr id="477" name="フローチャート: 判断 476"/>
        <xdr:cNvSpPr/>
      </xdr:nvSpPr>
      <xdr:spPr>
        <a:xfrm>
          <a:off x="6921500" y="1634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1539</xdr:rowOff>
    </xdr:from>
    <xdr:ext cx="534377" cy="259045"/>
    <xdr:sp macro="" textlink="">
      <xdr:nvSpPr>
        <xdr:cNvPr id="478" name="テキスト ボックス 477"/>
        <xdr:cNvSpPr txBox="1"/>
      </xdr:nvSpPr>
      <xdr:spPr>
        <a:xfrm>
          <a:off x="6705111" y="1611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64371</xdr:rowOff>
    </xdr:from>
    <xdr:to>
      <xdr:col>55</xdr:col>
      <xdr:colOff>50800</xdr:colOff>
      <xdr:row>97</xdr:row>
      <xdr:rowOff>165971</xdr:rowOff>
    </xdr:to>
    <xdr:sp macro="" textlink="">
      <xdr:nvSpPr>
        <xdr:cNvPr id="484" name="楕円 483"/>
        <xdr:cNvSpPr/>
      </xdr:nvSpPr>
      <xdr:spPr>
        <a:xfrm>
          <a:off x="10426700" y="1669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42798</xdr:rowOff>
    </xdr:from>
    <xdr:ext cx="534377" cy="259045"/>
    <xdr:sp macro="" textlink="">
      <xdr:nvSpPr>
        <xdr:cNvPr id="485" name="土木費該当値テキスト"/>
        <xdr:cNvSpPr txBox="1"/>
      </xdr:nvSpPr>
      <xdr:spPr>
        <a:xfrm>
          <a:off x="10528300" y="1667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118298</xdr:rowOff>
    </xdr:from>
    <xdr:to>
      <xdr:col>50</xdr:col>
      <xdr:colOff>165100</xdr:colOff>
      <xdr:row>97</xdr:row>
      <xdr:rowOff>48448</xdr:rowOff>
    </xdr:to>
    <xdr:sp macro="" textlink="">
      <xdr:nvSpPr>
        <xdr:cNvPr id="486" name="楕円 485"/>
        <xdr:cNvSpPr/>
      </xdr:nvSpPr>
      <xdr:spPr>
        <a:xfrm>
          <a:off x="9588500" y="1657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39575</xdr:rowOff>
    </xdr:from>
    <xdr:ext cx="534377" cy="259045"/>
    <xdr:sp macro="" textlink="">
      <xdr:nvSpPr>
        <xdr:cNvPr id="487" name="テキスト ボックス 486"/>
        <xdr:cNvSpPr txBox="1"/>
      </xdr:nvSpPr>
      <xdr:spPr>
        <a:xfrm>
          <a:off x="9372111" y="1667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129065</xdr:rowOff>
    </xdr:from>
    <xdr:to>
      <xdr:col>46</xdr:col>
      <xdr:colOff>38100</xdr:colOff>
      <xdr:row>97</xdr:row>
      <xdr:rowOff>59215</xdr:rowOff>
    </xdr:to>
    <xdr:sp macro="" textlink="">
      <xdr:nvSpPr>
        <xdr:cNvPr id="488" name="楕円 487"/>
        <xdr:cNvSpPr/>
      </xdr:nvSpPr>
      <xdr:spPr>
        <a:xfrm>
          <a:off x="8699500" y="165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50342</xdr:rowOff>
    </xdr:from>
    <xdr:ext cx="534377" cy="259045"/>
    <xdr:sp macro="" textlink="">
      <xdr:nvSpPr>
        <xdr:cNvPr id="489" name="テキスト ボックス 488"/>
        <xdr:cNvSpPr txBox="1"/>
      </xdr:nvSpPr>
      <xdr:spPr>
        <a:xfrm>
          <a:off x="8483111" y="1668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43821</xdr:rowOff>
    </xdr:from>
    <xdr:to>
      <xdr:col>41</xdr:col>
      <xdr:colOff>101600</xdr:colOff>
      <xdr:row>96</xdr:row>
      <xdr:rowOff>145421</xdr:rowOff>
    </xdr:to>
    <xdr:sp macro="" textlink="">
      <xdr:nvSpPr>
        <xdr:cNvPr id="490" name="楕円 489"/>
        <xdr:cNvSpPr/>
      </xdr:nvSpPr>
      <xdr:spPr>
        <a:xfrm>
          <a:off x="7810500" y="1650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136548</xdr:rowOff>
    </xdr:from>
    <xdr:ext cx="534377" cy="259045"/>
    <xdr:sp macro="" textlink="">
      <xdr:nvSpPr>
        <xdr:cNvPr id="491" name="テキスト ボックス 490"/>
        <xdr:cNvSpPr txBox="1"/>
      </xdr:nvSpPr>
      <xdr:spPr>
        <a:xfrm>
          <a:off x="7594111" y="1659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99713</xdr:rowOff>
    </xdr:from>
    <xdr:to>
      <xdr:col>36</xdr:col>
      <xdr:colOff>165100</xdr:colOff>
      <xdr:row>98</xdr:row>
      <xdr:rowOff>29863</xdr:rowOff>
    </xdr:to>
    <xdr:sp macro="" textlink="">
      <xdr:nvSpPr>
        <xdr:cNvPr id="492" name="楕円 491"/>
        <xdr:cNvSpPr/>
      </xdr:nvSpPr>
      <xdr:spPr>
        <a:xfrm>
          <a:off x="6921500" y="1673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20990</xdr:rowOff>
    </xdr:from>
    <xdr:ext cx="534377" cy="259045"/>
    <xdr:sp macro="" textlink="">
      <xdr:nvSpPr>
        <xdr:cNvPr id="493" name="テキスト ボックス 492"/>
        <xdr:cNvSpPr txBox="1"/>
      </xdr:nvSpPr>
      <xdr:spPr>
        <a:xfrm>
          <a:off x="6705111" y="1682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18" name="直線コネクタ 517"/>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19" name="消防費最小値テキスト"/>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0" name="直線コネクタ 519"/>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1" name="消防費最大値テキスト"/>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2" name="直線コネクタ 521"/>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35611</xdr:rowOff>
    </xdr:from>
    <xdr:to>
      <xdr:col>85</xdr:col>
      <xdr:colOff>127000</xdr:colOff>
      <xdr:row>37</xdr:row>
      <xdr:rowOff>127165</xdr:rowOff>
    </xdr:to>
    <xdr:cxnSp macro="">
      <xdr:nvCxnSpPr>
        <xdr:cNvPr id="523" name="直線コネクタ 522"/>
        <xdr:cNvCxnSpPr/>
      </xdr:nvCxnSpPr>
      <xdr:spPr>
        <a:xfrm>
          <a:off x="15481300" y="6379261"/>
          <a:ext cx="838200" cy="9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87901</xdr:rowOff>
    </xdr:from>
    <xdr:ext cx="534377" cy="259045"/>
    <xdr:sp macro="" textlink="">
      <xdr:nvSpPr>
        <xdr:cNvPr id="524" name="消防費平均値テキスト"/>
        <xdr:cNvSpPr txBox="1"/>
      </xdr:nvSpPr>
      <xdr:spPr>
        <a:xfrm>
          <a:off x="16370300" y="643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5" name="フローチャート: 判断 524"/>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35611</xdr:rowOff>
    </xdr:from>
    <xdr:to>
      <xdr:col>81</xdr:col>
      <xdr:colOff>50800</xdr:colOff>
      <xdr:row>37</xdr:row>
      <xdr:rowOff>124193</xdr:rowOff>
    </xdr:to>
    <xdr:cxnSp macro="">
      <xdr:nvCxnSpPr>
        <xdr:cNvPr id="526" name="直線コネクタ 525"/>
        <xdr:cNvCxnSpPr/>
      </xdr:nvCxnSpPr>
      <xdr:spPr>
        <a:xfrm flipV="1">
          <a:off x="14592300" y="6379261"/>
          <a:ext cx="889000" cy="8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27" name="フローチャート: 判断 526"/>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65155</xdr:rowOff>
    </xdr:from>
    <xdr:ext cx="534377" cy="259045"/>
    <xdr:sp macro="" textlink="">
      <xdr:nvSpPr>
        <xdr:cNvPr id="528" name="テキスト ボックス 527"/>
        <xdr:cNvSpPr txBox="1"/>
      </xdr:nvSpPr>
      <xdr:spPr>
        <a:xfrm>
          <a:off x="15214111" y="65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124193</xdr:rowOff>
    </xdr:from>
    <xdr:to>
      <xdr:col>76</xdr:col>
      <xdr:colOff>114300</xdr:colOff>
      <xdr:row>37</xdr:row>
      <xdr:rowOff>134519</xdr:rowOff>
    </xdr:to>
    <xdr:cxnSp macro="">
      <xdr:nvCxnSpPr>
        <xdr:cNvPr id="529" name="直線コネクタ 528"/>
        <xdr:cNvCxnSpPr/>
      </xdr:nvCxnSpPr>
      <xdr:spPr>
        <a:xfrm flipV="1">
          <a:off x="13703300" y="6467843"/>
          <a:ext cx="889000" cy="1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0" name="フローチャート: 判断 529"/>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72318</xdr:rowOff>
    </xdr:from>
    <xdr:ext cx="534377" cy="259045"/>
    <xdr:sp macro="" textlink="">
      <xdr:nvSpPr>
        <xdr:cNvPr id="531" name="テキスト ボックス 530"/>
        <xdr:cNvSpPr txBox="1"/>
      </xdr:nvSpPr>
      <xdr:spPr>
        <a:xfrm>
          <a:off x="14325111" y="65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95542</xdr:rowOff>
    </xdr:from>
    <xdr:to>
      <xdr:col>71</xdr:col>
      <xdr:colOff>177800</xdr:colOff>
      <xdr:row>37</xdr:row>
      <xdr:rowOff>134519</xdr:rowOff>
    </xdr:to>
    <xdr:cxnSp macro="">
      <xdr:nvCxnSpPr>
        <xdr:cNvPr id="532" name="直線コネクタ 531"/>
        <xdr:cNvCxnSpPr/>
      </xdr:nvCxnSpPr>
      <xdr:spPr>
        <a:xfrm>
          <a:off x="12814300" y="6439192"/>
          <a:ext cx="889000" cy="3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71717</xdr:rowOff>
    </xdr:from>
    <xdr:to>
      <xdr:col>72</xdr:col>
      <xdr:colOff>38100</xdr:colOff>
      <xdr:row>38</xdr:row>
      <xdr:rowOff>1867</xdr:rowOff>
    </xdr:to>
    <xdr:sp macro="" textlink="">
      <xdr:nvSpPr>
        <xdr:cNvPr id="533" name="フローチャート: 判断 532"/>
        <xdr:cNvSpPr/>
      </xdr:nvSpPr>
      <xdr:spPr>
        <a:xfrm>
          <a:off x="13652500" y="641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18394</xdr:rowOff>
    </xdr:from>
    <xdr:ext cx="534377" cy="259045"/>
    <xdr:sp macro="" textlink="">
      <xdr:nvSpPr>
        <xdr:cNvPr id="534" name="テキスト ボックス 533"/>
        <xdr:cNvSpPr txBox="1"/>
      </xdr:nvSpPr>
      <xdr:spPr>
        <a:xfrm>
          <a:off x="13436111" y="619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81928</xdr:rowOff>
    </xdr:from>
    <xdr:to>
      <xdr:col>67</xdr:col>
      <xdr:colOff>101600</xdr:colOff>
      <xdr:row>38</xdr:row>
      <xdr:rowOff>12078</xdr:rowOff>
    </xdr:to>
    <xdr:sp macro="" textlink="">
      <xdr:nvSpPr>
        <xdr:cNvPr id="535" name="フローチャート: 判断 534"/>
        <xdr:cNvSpPr/>
      </xdr:nvSpPr>
      <xdr:spPr>
        <a:xfrm>
          <a:off x="12763500" y="642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3205</xdr:rowOff>
    </xdr:from>
    <xdr:ext cx="534377" cy="259045"/>
    <xdr:sp macro="" textlink="">
      <xdr:nvSpPr>
        <xdr:cNvPr id="536" name="テキスト ボックス 535"/>
        <xdr:cNvSpPr txBox="1"/>
      </xdr:nvSpPr>
      <xdr:spPr>
        <a:xfrm>
          <a:off x="12547111" y="651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76365</xdr:rowOff>
    </xdr:from>
    <xdr:to>
      <xdr:col>85</xdr:col>
      <xdr:colOff>177800</xdr:colOff>
      <xdr:row>38</xdr:row>
      <xdr:rowOff>6515</xdr:rowOff>
    </xdr:to>
    <xdr:sp macro="" textlink="">
      <xdr:nvSpPr>
        <xdr:cNvPr id="542" name="楕円 541"/>
        <xdr:cNvSpPr/>
      </xdr:nvSpPr>
      <xdr:spPr>
        <a:xfrm>
          <a:off x="16268700" y="642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99242</xdr:rowOff>
    </xdr:from>
    <xdr:ext cx="534377" cy="259045"/>
    <xdr:sp macro="" textlink="">
      <xdr:nvSpPr>
        <xdr:cNvPr id="543" name="消防費該当値テキスト"/>
        <xdr:cNvSpPr txBox="1"/>
      </xdr:nvSpPr>
      <xdr:spPr>
        <a:xfrm>
          <a:off x="16370300" y="627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156261</xdr:rowOff>
    </xdr:from>
    <xdr:to>
      <xdr:col>81</xdr:col>
      <xdr:colOff>101600</xdr:colOff>
      <xdr:row>37</xdr:row>
      <xdr:rowOff>86411</xdr:rowOff>
    </xdr:to>
    <xdr:sp macro="" textlink="">
      <xdr:nvSpPr>
        <xdr:cNvPr id="544" name="楕円 543"/>
        <xdr:cNvSpPr/>
      </xdr:nvSpPr>
      <xdr:spPr>
        <a:xfrm>
          <a:off x="15430500" y="632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102938</xdr:rowOff>
    </xdr:from>
    <xdr:ext cx="534377" cy="259045"/>
    <xdr:sp macro="" textlink="">
      <xdr:nvSpPr>
        <xdr:cNvPr id="545" name="テキスト ボックス 544"/>
        <xdr:cNvSpPr txBox="1"/>
      </xdr:nvSpPr>
      <xdr:spPr>
        <a:xfrm>
          <a:off x="15214111" y="610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73393</xdr:rowOff>
    </xdr:from>
    <xdr:to>
      <xdr:col>76</xdr:col>
      <xdr:colOff>165100</xdr:colOff>
      <xdr:row>38</xdr:row>
      <xdr:rowOff>3543</xdr:rowOff>
    </xdr:to>
    <xdr:sp macro="" textlink="">
      <xdr:nvSpPr>
        <xdr:cNvPr id="546" name="楕円 545"/>
        <xdr:cNvSpPr/>
      </xdr:nvSpPr>
      <xdr:spPr>
        <a:xfrm>
          <a:off x="14541500" y="641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20070</xdr:rowOff>
    </xdr:from>
    <xdr:ext cx="534377" cy="259045"/>
    <xdr:sp macro="" textlink="">
      <xdr:nvSpPr>
        <xdr:cNvPr id="547" name="テキスト ボックス 546"/>
        <xdr:cNvSpPr txBox="1"/>
      </xdr:nvSpPr>
      <xdr:spPr>
        <a:xfrm>
          <a:off x="14325111" y="61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83719</xdr:rowOff>
    </xdr:from>
    <xdr:to>
      <xdr:col>72</xdr:col>
      <xdr:colOff>38100</xdr:colOff>
      <xdr:row>38</xdr:row>
      <xdr:rowOff>13869</xdr:rowOff>
    </xdr:to>
    <xdr:sp macro="" textlink="">
      <xdr:nvSpPr>
        <xdr:cNvPr id="548" name="楕円 547"/>
        <xdr:cNvSpPr/>
      </xdr:nvSpPr>
      <xdr:spPr>
        <a:xfrm>
          <a:off x="13652500" y="642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4995</xdr:rowOff>
    </xdr:from>
    <xdr:ext cx="534377" cy="259045"/>
    <xdr:sp macro="" textlink="">
      <xdr:nvSpPr>
        <xdr:cNvPr id="549" name="テキスト ボックス 548"/>
        <xdr:cNvSpPr txBox="1"/>
      </xdr:nvSpPr>
      <xdr:spPr>
        <a:xfrm>
          <a:off x="13436111" y="652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44742</xdr:rowOff>
    </xdr:from>
    <xdr:to>
      <xdr:col>67</xdr:col>
      <xdr:colOff>101600</xdr:colOff>
      <xdr:row>37</xdr:row>
      <xdr:rowOff>146342</xdr:rowOff>
    </xdr:to>
    <xdr:sp macro="" textlink="">
      <xdr:nvSpPr>
        <xdr:cNvPr id="550" name="楕円 549"/>
        <xdr:cNvSpPr/>
      </xdr:nvSpPr>
      <xdr:spPr>
        <a:xfrm>
          <a:off x="12763500" y="638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162869</xdr:rowOff>
    </xdr:from>
    <xdr:ext cx="534377" cy="259045"/>
    <xdr:sp macro="" textlink="">
      <xdr:nvSpPr>
        <xdr:cNvPr id="551" name="テキスト ボックス 550"/>
        <xdr:cNvSpPr txBox="1"/>
      </xdr:nvSpPr>
      <xdr:spPr>
        <a:xfrm>
          <a:off x="12547111" y="616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78" name="直線コネクタ 577"/>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79" name="教育費最小値テキスト"/>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0" name="直線コネクタ 579"/>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1" name="教育費最大値テキスト"/>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2" name="直線コネクタ 581"/>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16518</xdr:rowOff>
    </xdr:from>
    <xdr:to>
      <xdr:col>85</xdr:col>
      <xdr:colOff>127000</xdr:colOff>
      <xdr:row>57</xdr:row>
      <xdr:rowOff>65895</xdr:rowOff>
    </xdr:to>
    <xdr:cxnSp macro="">
      <xdr:nvCxnSpPr>
        <xdr:cNvPr id="583" name="直線コネクタ 582"/>
        <xdr:cNvCxnSpPr/>
      </xdr:nvCxnSpPr>
      <xdr:spPr>
        <a:xfrm>
          <a:off x="15481300" y="9789168"/>
          <a:ext cx="8382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4" name="教育費平均値テキスト"/>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5" name="フローチャート: 判断 584"/>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16518</xdr:rowOff>
    </xdr:from>
    <xdr:to>
      <xdr:col>81</xdr:col>
      <xdr:colOff>50800</xdr:colOff>
      <xdr:row>57</xdr:row>
      <xdr:rowOff>27212</xdr:rowOff>
    </xdr:to>
    <xdr:cxnSp macro="">
      <xdr:nvCxnSpPr>
        <xdr:cNvPr id="586" name="直線コネクタ 585"/>
        <xdr:cNvCxnSpPr/>
      </xdr:nvCxnSpPr>
      <xdr:spPr>
        <a:xfrm flipV="1">
          <a:off x="14592300" y="9789168"/>
          <a:ext cx="889000" cy="1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87" name="フローチャート: 判断 586"/>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88" name="テキスト ボックス 587"/>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6655</xdr:rowOff>
    </xdr:from>
    <xdr:to>
      <xdr:col>76</xdr:col>
      <xdr:colOff>114300</xdr:colOff>
      <xdr:row>57</xdr:row>
      <xdr:rowOff>27212</xdr:rowOff>
    </xdr:to>
    <xdr:cxnSp macro="">
      <xdr:nvCxnSpPr>
        <xdr:cNvPr id="589" name="直線コネクタ 588"/>
        <xdr:cNvCxnSpPr/>
      </xdr:nvCxnSpPr>
      <xdr:spPr>
        <a:xfrm>
          <a:off x="13703300" y="9779305"/>
          <a:ext cx="889000" cy="2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0" name="フローチャート: 判断 589"/>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1" name="テキスト ボックス 590"/>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6655</xdr:rowOff>
    </xdr:from>
    <xdr:to>
      <xdr:col>71</xdr:col>
      <xdr:colOff>177800</xdr:colOff>
      <xdr:row>57</xdr:row>
      <xdr:rowOff>100642</xdr:rowOff>
    </xdr:to>
    <xdr:cxnSp macro="">
      <xdr:nvCxnSpPr>
        <xdr:cNvPr id="592" name="直線コネクタ 591"/>
        <xdr:cNvCxnSpPr/>
      </xdr:nvCxnSpPr>
      <xdr:spPr>
        <a:xfrm flipV="1">
          <a:off x="12814300" y="9779305"/>
          <a:ext cx="889000" cy="9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136792</xdr:rowOff>
    </xdr:from>
    <xdr:to>
      <xdr:col>72</xdr:col>
      <xdr:colOff>38100</xdr:colOff>
      <xdr:row>56</xdr:row>
      <xdr:rowOff>66942</xdr:rowOff>
    </xdr:to>
    <xdr:sp macro="" textlink="">
      <xdr:nvSpPr>
        <xdr:cNvPr id="593" name="フローチャート: 判断 592"/>
        <xdr:cNvSpPr/>
      </xdr:nvSpPr>
      <xdr:spPr>
        <a:xfrm>
          <a:off x="136525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83469</xdr:rowOff>
    </xdr:from>
    <xdr:ext cx="534377" cy="259045"/>
    <xdr:sp macro="" textlink="">
      <xdr:nvSpPr>
        <xdr:cNvPr id="594" name="テキスト ボックス 593"/>
        <xdr:cNvSpPr txBox="1"/>
      </xdr:nvSpPr>
      <xdr:spPr>
        <a:xfrm>
          <a:off x="13436111" y="934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14932</xdr:rowOff>
    </xdr:from>
    <xdr:to>
      <xdr:col>67</xdr:col>
      <xdr:colOff>101600</xdr:colOff>
      <xdr:row>56</xdr:row>
      <xdr:rowOff>116532</xdr:rowOff>
    </xdr:to>
    <xdr:sp macro="" textlink="">
      <xdr:nvSpPr>
        <xdr:cNvPr id="595" name="フローチャート: 判断 594"/>
        <xdr:cNvSpPr/>
      </xdr:nvSpPr>
      <xdr:spPr>
        <a:xfrm>
          <a:off x="12763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133059</xdr:rowOff>
    </xdr:from>
    <xdr:ext cx="534377" cy="259045"/>
    <xdr:sp macro="" textlink="">
      <xdr:nvSpPr>
        <xdr:cNvPr id="596" name="テキスト ボックス 595"/>
        <xdr:cNvSpPr txBox="1"/>
      </xdr:nvSpPr>
      <xdr:spPr>
        <a:xfrm>
          <a:off x="12547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15095</xdr:rowOff>
    </xdr:from>
    <xdr:to>
      <xdr:col>85</xdr:col>
      <xdr:colOff>177800</xdr:colOff>
      <xdr:row>57</xdr:row>
      <xdr:rowOff>116695</xdr:rowOff>
    </xdr:to>
    <xdr:sp macro="" textlink="">
      <xdr:nvSpPr>
        <xdr:cNvPr id="602" name="楕円 601"/>
        <xdr:cNvSpPr/>
      </xdr:nvSpPr>
      <xdr:spPr>
        <a:xfrm>
          <a:off x="16268700" y="978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164972</xdr:rowOff>
    </xdr:from>
    <xdr:ext cx="534377" cy="259045"/>
    <xdr:sp macro="" textlink="">
      <xdr:nvSpPr>
        <xdr:cNvPr id="603" name="教育費該当値テキスト"/>
        <xdr:cNvSpPr txBox="1"/>
      </xdr:nvSpPr>
      <xdr:spPr>
        <a:xfrm>
          <a:off x="16370300" y="976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137168</xdr:rowOff>
    </xdr:from>
    <xdr:to>
      <xdr:col>81</xdr:col>
      <xdr:colOff>101600</xdr:colOff>
      <xdr:row>57</xdr:row>
      <xdr:rowOff>67318</xdr:rowOff>
    </xdr:to>
    <xdr:sp macro="" textlink="">
      <xdr:nvSpPr>
        <xdr:cNvPr id="604" name="楕円 603"/>
        <xdr:cNvSpPr/>
      </xdr:nvSpPr>
      <xdr:spPr>
        <a:xfrm>
          <a:off x="15430500" y="973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58445</xdr:rowOff>
    </xdr:from>
    <xdr:ext cx="534377" cy="259045"/>
    <xdr:sp macro="" textlink="">
      <xdr:nvSpPr>
        <xdr:cNvPr id="605" name="テキスト ボックス 604"/>
        <xdr:cNvSpPr txBox="1"/>
      </xdr:nvSpPr>
      <xdr:spPr>
        <a:xfrm>
          <a:off x="15214111" y="983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147862</xdr:rowOff>
    </xdr:from>
    <xdr:to>
      <xdr:col>76</xdr:col>
      <xdr:colOff>165100</xdr:colOff>
      <xdr:row>57</xdr:row>
      <xdr:rowOff>78012</xdr:rowOff>
    </xdr:to>
    <xdr:sp macro="" textlink="">
      <xdr:nvSpPr>
        <xdr:cNvPr id="606" name="楕円 605"/>
        <xdr:cNvSpPr/>
      </xdr:nvSpPr>
      <xdr:spPr>
        <a:xfrm>
          <a:off x="14541500" y="974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69139</xdr:rowOff>
    </xdr:from>
    <xdr:ext cx="534377" cy="259045"/>
    <xdr:sp macro="" textlink="">
      <xdr:nvSpPr>
        <xdr:cNvPr id="607" name="テキスト ボックス 606"/>
        <xdr:cNvSpPr txBox="1"/>
      </xdr:nvSpPr>
      <xdr:spPr>
        <a:xfrm>
          <a:off x="14325111" y="984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127305</xdr:rowOff>
    </xdr:from>
    <xdr:to>
      <xdr:col>72</xdr:col>
      <xdr:colOff>38100</xdr:colOff>
      <xdr:row>57</xdr:row>
      <xdr:rowOff>57455</xdr:rowOff>
    </xdr:to>
    <xdr:sp macro="" textlink="">
      <xdr:nvSpPr>
        <xdr:cNvPr id="608" name="楕円 607"/>
        <xdr:cNvSpPr/>
      </xdr:nvSpPr>
      <xdr:spPr>
        <a:xfrm>
          <a:off x="13652500" y="97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48582</xdr:rowOff>
    </xdr:from>
    <xdr:ext cx="534377" cy="259045"/>
    <xdr:sp macro="" textlink="">
      <xdr:nvSpPr>
        <xdr:cNvPr id="609" name="テキスト ボックス 608"/>
        <xdr:cNvSpPr txBox="1"/>
      </xdr:nvSpPr>
      <xdr:spPr>
        <a:xfrm>
          <a:off x="13436111" y="98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49842</xdr:rowOff>
    </xdr:from>
    <xdr:to>
      <xdr:col>67</xdr:col>
      <xdr:colOff>101600</xdr:colOff>
      <xdr:row>57</xdr:row>
      <xdr:rowOff>151442</xdr:rowOff>
    </xdr:to>
    <xdr:sp macro="" textlink="">
      <xdr:nvSpPr>
        <xdr:cNvPr id="610" name="楕円 609"/>
        <xdr:cNvSpPr/>
      </xdr:nvSpPr>
      <xdr:spPr>
        <a:xfrm>
          <a:off x="12763500" y="982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142569</xdr:rowOff>
    </xdr:from>
    <xdr:ext cx="534377" cy="259045"/>
    <xdr:sp macro="" textlink="">
      <xdr:nvSpPr>
        <xdr:cNvPr id="611" name="テキスト ボックス 610"/>
        <xdr:cNvSpPr txBox="1"/>
      </xdr:nvSpPr>
      <xdr:spPr>
        <a:xfrm>
          <a:off x="12547111" y="99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3" name="直線コネクタ 632"/>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4" name="災害復旧費最小値テキスト"/>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36" name="災害復旧費最大値テキスト"/>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37" name="直線コネクタ 636"/>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8" name="直線コネクタ 637"/>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39" name="災害復旧費平均値テキスト"/>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0" name="フローチャート: 判断 639"/>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1" name="直線コネクタ 640"/>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2" name="フローチャート: 判断 641"/>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3" name="テキスト ボックス 642"/>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4" name="直線コネクタ 643"/>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5" name="フローチャート: 判断 644"/>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46" name="テキスト ボックス 645"/>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7" name="直線コネクタ 646"/>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63067</xdr:rowOff>
    </xdr:from>
    <xdr:to>
      <xdr:col>72</xdr:col>
      <xdr:colOff>38100</xdr:colOff>
      <xdr:row>77</xdr:row>
      <xdr:rowOff>164667</xdr:rowOff>
    </xdr:to>
    <xdr:sp macro="" textlink="">
      <xdr:nvSpPr>
        <xdr:cNvPr id="648" name="フローチャート: 判断 647"/>
        <xdr:cNvSpPr/>
      </xdr:nvSpPr>
      <xdr:spPr>
        <a:xfrm>
          <a:off x="13652500" y="1326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9744</xdr:rowOff>
    </xdr:from>
    <xdr:ext cx="469744" cy="259045"/>
    <xdr:sp macro="" textlink="">
      <xdr:nvSpPr>
        <xdr:cNvPr id="649" name="テキスト ボックス 648"/>
        <xdr:cNvSpPr txBox="1"/>
      </xdr:nvSpPr>
      <xdr:spPr>
        <a:xfrm>
          <a:off x="13468428" y="1303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107919</xdr:rowOff>
    </xdr:from>
    <xdr:to>
      <xdr:col>67</xdr:col>
      <xdr:colOff>101600</xdr:colOff>
      <xdr:row>78</xdr:row>
      <xdr:rowOff>38069</xdr:rowOff>
    </xdr:to>
    <xdr:sp macro="" textlink="">
      <xdr:nvSpPr>
        <xdr:cNvPr id="650" name="フローチャート: 判断 649"/>
        <xdr:cNvSpPr/>
      </xdr:nvSpPr>
      <xdr:spPr>
        <a:xfrm>
          <a:off x="12763500" y="1330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54596</xdr:rowOff>
    </xdr:from>
    <xdr:ext cx="469744" cy="259045"/>
    <xdr:sp macro="" textlink="">
      <xdr:nvSpPr>
        <xdr:cNvPr id="651" name="テキスト ボックス 650"/>
        <xdr:cNvSpPr txBox="1"/>
      </xdr:nvSpPr>
      <xdr:spPr>
        <a:xfrm>
          <a:off x="12579428" y="1308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7" name="楕円 656"/>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58" name="災害復旧費該当値テキスト"/>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9" name="楕円 658"/>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0" name="テキスト ボックス 659"/>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1" name="楕円 660"/>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2" name="テキスト ボックス 661"/>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3" name="楕円 662"/>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4" name="テキスト ボックス 663"/>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5" name="楕円 664"/>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6" name="テキスト ボックス 665"/>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0" name="直線コネクタ 689"/>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1" name="公債費最小値テキスト"/>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2" name="直線コネクタ 691"/>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3" name="公債費最大値テキスト"/>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4" name="直線コネクタ 693"/>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110630</xdr:rowOff>
    </xdr:from>
    <xdr:to>
      <xdr:col>85</xdr:col>
      <xdr:colOff>127000</xdr:colOff>
      <xdr:row>97</xdr:row>
      <xdr:rowOff>138328</xdr:rowOff>
    </xdr:to>
    <xdr:cxnSp macro="">
      <xdr:nvCxnSpPr>
        <xdr:cNvPr id="695" name="直線コネクタ 694"/>
        <xdr:cNvCxnSpPr/>
      </xdr:nvCxnSpPr>
      <xdr:spPr>
        <a:xfrm flipV="1">
          <a:off x="15481300" y="16741280"/>
          <a:ext cx="838200" cy="2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696" name="公債費平均値テキスト"/>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697" name="フローチャート: 判断 696"/>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125718</xdr:rowOff>
    </xdr:from>
    <xdr:to>
      <xdr:col>81</xdr:col>
      <xdr:colOff>50800</xdr:colOff>
      <xdr:row>97</xdr:row>
      <xdr:rowOff>138328</xdr:rowOff>
    </xdr:to>
    <xdr:cxnSp macro="">
      <xdr:nvCxnSpPr>
        <xdr:cNvPr id="698" name="直線コネクタ 697"/>
        <xdr:cNvCxnSpPr/>
      </xdr:nvCxnSpPr>
      <xdr:spPr>
        <a:xfrm>
          <a:off x="14592300" y="16756368"/>
          <a:ext cx="889000" cy="1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699" name="フローチャート: 判断 698"/>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0" name="テキスト ボックス 699"/>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125718</xdr:rowOff>
    </xdr:from>
    <xdr:to>
      <xdr:col>76</xdr:col>
      <xdr:colOff>114300</xdr:colOff>
      <xdr:row>97</xdr:row>
      <xdr:rowOff>164122</xdr:rowOff>
    </xdr:to>
    <xdr:cxnSp macro="">
      <xdr:nvCxnSpPr>
        <xdr:cNvPr id="701" name="直線コネクタ 700"/>
        <xdr:cNvCxnSpPr/>
      </xdr:nvCxnSpPr>
      <xdr:spPr>
        <a:xfrm flipV="1">
          <a:off x="13703300" y="16756368"/>
          <a:ext cx="889000" cy="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2" name="フローチャート: 判断 701"/>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3" name="テキスト ボックス 702"/>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164122</xdr:rowOff>
    </xdr:from>
    <xdr:to>
      <xdr:col>71</xdr:col>
      <xdr:colOff>177800</xdr:colOff>
      <xdr:row>97</xdr:row>
      <xdr:rowOff>169038</xdr:rowOff>
    </xdr:to>
    <xdr:cxnSp macro="">
      <xdr:nvCxnSpPr>
        <xdr:cNvPr id="704" name="直線コネクタ 703"/>
        <xdr:cNvCxnSpPr/>
      </xdr:nvCxnSpPr>
      <xdr:spPr>
        <a:xfrm flipV="1">
          <a:off x="12814300" y="16794772"/>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3733</xdr:rowOff>
    </xdr:from>
    <xdr:to>
      <xdr:col>72</xdr:col>
      <xdr:colOff>38100</xdr:colOff>
      <xdr:row>96</xdr:row>
      <xdr:rowOff>105333</xdr:rowOff>
    </xdr:to>
    <xdr:sp macro="" textlink="">
      <xdr:nvSpPr>
        <xdr:cNvPr id="705" name="フローチャート: 判断 704"/>
        <xdr:cNvSpPr/>
      </xdr:nvSpPr>
      <xdr:spPr>
        <a:xfrm>
          <a:off x="13652500" y="164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121860</xdr:rowOff>
    </xdr:from>
    <xdr:ext cx="534377" cy="259045"/>
    <xdr:sp macro="" textlink="">
      <xdr:nvSpPr>
        <xdr:cNvPr id="706" name="テキスト ボックス 705"/>
        <xdr:cNvSpPr txBox="1"/>
      </xdr:nvSpPr>
      <xdr:spPr>
        <a:xfrm>
          <a:off x="13436111" y="162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166903</xdr:rowOff>
    </xdr:from>
    <xdr:to>
      <xdr:col>67</xdr:col>
      <xdr:colOff>101600</xdr:colOff>
      <xdr:row>96</xdr:row>
      <xdr:rowOff>97053</xdr:rowOff>
    </xdr:to>
    <xdr:sp macro="" textlink="">
      <xdr:nvSpPr>
        <xdr:cNvPr id="707" name="フローチャート: 判断 706"/>
        <xdr:cNvSpPr/>
      </xdr:nvSpPr>
      <xdr:spPr>
        <a:xfrm>
          <a:off x="12763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113580</xdr:rowOff>
    </xdr:from>
    <xdr:ext cx="534377" cy="259045"/>
    <xdr:sp macro="" textlink="">
      <xdr:nvSpPr>
        <xdr:cNvPr id="708" name="テキスト ボックス 707"/>
        <xdr:cNvSpPr txBox="1"/>
      </xdr:nvSpPr>
      <xdr:spPr>
        <a:xfrm>
          <a:off x="12547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59830</xdr:rowOff>
    </xdr:from>
    <xdr:to>
      <xdr:col>85</xdr:col>
      <xdr:colOff>177800</xdr:colOff>
      <xdr:row>97</xdr:row>
      <xdr:rowOff>161430</xdr:rowOff>
    </xdr:to>
    <xdr:sp macro="" textlink="">
      <xdr:nvSpPr>
        <xdr:cNvPr id="714" name="楕円 713"/>
        <xdr:cNvSpPr/>
      </xdr:nvSpPr>
      <xdr:spPr>
        <a:xfrm>
          <a:off x="16268700" y="166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38257</xdr:rowOff>
    </xdr:from>
    <xdr:ext cx="534377" cy="259045"/>
    <xdr:sp macro="" textlink="">
      <xdr:nvSpPr>
        <xdr:cNvPr id="715" name="公債費該当値テキスト"/>
        <xdr:cNvSpPr txBox="1"/>
      </xdr:nvSpPr>
      <xdr:spPr>
        <a:xfrm>
          <a:off x="16370300" y="166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87528</xdr:rowOff>
    </xdr:from>
    <xdr:to>
      <xdr:col>81</xdr:col>
      <xdr:colOff>101600</xdr:colOff>
      <xdr:row>98</xdr:row>
      <xdr:rowOff>17678</xdr:rowOff>
    </xdr:to>
    <xdr:sp macro="" textlink="">
      <xdr:nvSpPr>
        <xdr:cNvPr id="716" name="楕円 715"/>
        <xdr:cNvSpPr/>
      </xdr:nvSpPr>
      <xdr:spPr>
        <a:xfrm>
          <a:off x="15430500" y="1671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8805</xdr:rowOff>
    </xdr:from>
    <xdr:ext cx="534377" cy="259045"/>
    <xdr:sp macro="" textlink="">
      <xdr:nvSpPr>
        <xdr:cNvPr id="717" name="テキスト ボックス 716"/>
        <xdr:cNvSpPr txBox="1"/>
      </xdr:nvSpPr>
      <xdr:spPr>
        <a:xfrm>
          <a:off x="15214111" y="1681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74918</xdr:rowOff>
    </xdr:from>
    <xdr:to>
      <xdr:col>76</xdr:col>
      <xdr:colOff>165100</xdr:colOff>
      <xdr:row>98</xdr:row>
      <xdr:rowOff>5068</xdr:rowOff>
    </xdr:to>
    <xdr:sp macro="" textlink="">
      <xdr:nvSpPr>
        <xdr:cNvPr id="718" name="楕円 717"/>
        <xdr:cNvSpPr/>
      </xdr:nvSpPr>
      <xdr:spPr>
        <a:xfrm>
          <a:off x="14541500" y="167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167645</xdr:rowOff>
    </xdr:from>
    <xdr:ext cx="534377" cy="259045"/>
    <xdr:sp macro="" textlink="">
      <xdr:nvSpPr>
        <xdr:cNvPr id="719" name="テキスト ボックス 718"/>
        <xdr:cNvSpPr txBox="1"/>
      </xdr:nvSpPr>
      <xdr:spPr>
        <a:xfrm>
          <a:off x="14325111" y="1679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113322</xdr:rowOff>
    </xdr:from>
    <xdr:to>
      <xdr:col>72</xdr:col>
      <xdr:colOff>38100</xdr:colOff>
      <xdr:row>98</xdr:row>
      <xdr:rowOff>43472</xdr:rowOff>
    </xdr:to>
    <xdr:sp macro="" textlink="">
      <xdr:nvSpPr>
        <xdr:cNvPr id="720" name="楕円 719"/>
        <xdr:cNvSpPr/>
      </xdr:nvSpPr>
      <xdr:spPr>
        <a:xfrm>
          <a:off x="13652500" y="1674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34599</xdr:rowOff>
    </xdr:from>
    <xdr:ext cx="534377" cy="259045"/>
    <xdr:sp macro="" textlink="">
      <xdr:nvSpPr>
        <xdr:cNvPr id="721" name="テキスト ボックス 720"/>
        <xdr:cNvSpPr txBox="1"/>
      </xdr:nvSpPr>
      <xdr:spPr>
        <a:xfrm>
          <a:off x="13436111" y="1683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118238</xdr:rowOff>
    </xdr:from>
    <xdr:to>
      <xdr:col>67</xdr:col>
      <xdr:colOff>101600</xdr:colOff>
      <xdr:row>98</xdr:row>
      <xdr:rowOff>48388</xdr:rowOff>
    </xdr:to>
    <xdr:sp macro="" textlink="">
      <xdr:nvSpPr>
        <xdr:cNvPr id="722" name="楕円 721"/>
        <xdr:cNvSpPr/>
      </xdr:nvSpPr>
      <xdr:spPr>
        <a:xfrm>
          <a:off x="12763500" y="1674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39515</xdr:rowOff>
    </xdr:from>
    <xdr:ext cx="534377" cy="259045"/>
    <xdr:sp macro="" textlink="">
      <xdr:nvSpPr>
        <xdr:cNvPr id="723" name="テキスト ボックス 722"/>
        <xdr:cNvSpPr txBox="1"/>
      </xdr:nvSpPr>
      <xdr:spPr>
        <a:xfrm>
          <a:off x="12547111" y="1684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5" name="直線コネクタ 744"/>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46"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48" name="諸支出金最大値テキスト"/>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49" name="直線コネクタ 748"/>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1" name="諸支出金平均値テキスト"/>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2" name="フローチャート: 判断 751"/>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4" name="フローチャート: 判断 753"/>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5" name="テキスト ボックス 754"/>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57" name="フローチャート: 判断 756"/>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58" name="テキスト ボックス 757"/>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55525</xdr:rowOff>
    </xdr:from>
    <xdr:to>
      <xdr:col>102</xdr:col>
      <xdr:colOff>165100</xdr:colOff>
      <xdr:row>38</xdr:row>
      <xdr:rowOff>157125</xdr:rowOff>
    </xdr:to>
    <xdr:sp macro="" textlink="">
      <xdr:nvSpPr>
        <xdr:cNvPr id="760" name="フローチャート: 判断 759"/>
        <xdr:cNvSpPr/>
      </xdr:nvSpPr>
      <xdr:spPr>
        <a:xfrm>
          <a:off x="19494500" y="657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2202</xdr:rowOff>
    </xdr:from>
    <xdr:ext cx="313932" cy="259045"/>
    <xdr:sp macro="" textlink="">
      <xdr:nvSpPr>
        <xdr:cNvPr id="761" name="テキスト ボックス 760"/>
        <xdr:cNvSpPr txBox="1"/>
      </xdr:nvSpPr>
      <xdr:spPr>
        <a:xfrm>
          <a:off x="19388333" y="63458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48209</xdr:rowOff>
    </xdr:from>
    <xdr:to>
      <xdr:col>98</xdr:col>
      <xdr:colOff>38100</xdr:colOff>
      <xdr:row>38</xdr:row>
      <xdr:rowOff>149809</xdr:rowOff>
    </xdr:to>
    <xdr:sp macro="" textlink="">
      <xdr:nvSpPr>
        <xdr:cNvPr id="762" name="フローチャート: 判断 761"/>
        <xdr:cNvSpPr/>
      </xdr:nvSpPr>
      <xdr:spPr>
        <a:xfrm>
          <a:off x="18605500" y="65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166336</xdr:rowOff>
    </xdr:from>
    <xdr:ext cx="313932" cy="259045"/>
    <xdr:sp macro="" textlink="">
      <xdr:nvSpPr>
        <xdr:cNvPr id="763" name="テキスト ボックス 762"/>
        <xdr:cNvSpPr txBox="1"/>
      </xdr:nvSpPr>
      <xdr:spPr>
        <a:xfrm>
          <a:off x="18499333" y="6338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0"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ほとんどの構成項目において類似団体平均を下回っているが、消防費のみ前年に引き続き類似団体平均を上回っている。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消防費については令和５年度は消防署における車両の購入がないために岐阜市消防への委託料が減となった</a:t>
          </a:r>
          <a:r>
            <a:rPr kumimoji="1" lang="ja-JP" altLang="en-US" sz="1200">
              <a:latin typeface="ＭＳ ゴシック" panose="020B0609070205080204" pitchFamily="49" charset="-128"/>
              <a:ea typeface="ＭＳ ゴシック" panose="020B0609070205080204" pitchFamily="49" charset="-128"/>
            </a:rPr>
            <a:t>ことを主な要因として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2,403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民生費は自立支援給付事業や障害児通所支援事業などの経常的な事業において毎年増嵩しており、さらに令和５年度は電力・ガス・食料品等価格高騰重点支援給付金給付事業が増加の要因である。</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財政調整基金について令和５年度は決算剰余金の</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を積立し、標準財政規模の２０％を目安として残高を維持している。監査からの指摘に基づき、歳出予算不用額の削減に取り組んだ結果、令和５年度の実質収支額の標準財政規模に占める割合は</a:t>
          </a:r>
          <a:r>
            <a:rPr kumimoji="1" lang="en-US" altLang="ja-JP" sz="1400">
              <a:latin typeface="ＭＳ ゴシック" pitchFamily="49" charset="-128"/>
              <a:ea typeface="ＭＳ ゴシック" pitchFamily="49" charset="-128"/>
            </a:rPr>
            <a:t>2.25</a:t>
          </a:r>
          <a:r>
            <a:rPr kumimoji="1" lang="ja-JP" altLang="en-US" sz="1400">
              <a:latin typeface="ＭＳ ゴシック" pitchFamily="49" charset="-128"/>
              <a:ea typeface="ＭＳ ゴシック" pitchFamily="49" charset="-128"/>
            </a:rPr>
            <a:t>ポイントの減となったが、基金の取り崩しにより財源を確保している状況から、前年に引き続き実質単年度収支は赤字となった。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全会計において引き続き黒字となっているが、標準財政規模比では</a:t>
          </a:r>
          <a:r>
            <a:rPr kumimoji="1" lang="en-US" altLang="ja-JP" sz="1400">
              <a:latin typeface="ＭＳ ゴシック" pitchFamily="49" charset="-128"/>
              <a:ea typeface="ＭＳ ゴシック" pitchFamily="49" charset="-128"/>
            </a:rPr>
            <a:t>1.54</a:t>
          </a:r>
          <a:r>
            <a:rPr kumimoji="1" lang="ja-JP" altLang="en-US" sz="1400">
              <a:latin typeface="ＭＳ ゴシック" pitchFamily="49" charset="-128"/>
              <a:ea typeface="ＭＳ ゴシック" pitchFamily="49" charset="-128"/>
            </a:rPr>
            <a:t>ポイントの減となっている。一般会計において</a:t>
          </a:r>
          <a:r>
            <a:rPr kumimoji="1" lang="en-US" altLang="ja-JP" sz="1400">
              <a:latin typeface="ＭＳ ゴシック" pitchFamily="49" charset="-128"/>
              <a:ea typeface="ＭＳ ゴシック" pitchFamily="49" charset="-128"/>
            </a:rPr>
            <a:t>2.25</a:t>
          </a:r>
          <a:r>
            <a:rPr kumimoji="1" lang="ja-JP" altLang="en-US" sz="1400">
              <a:latin typeface="ＭＳ ゴシック" pitchFamily="49" charset="-128"/>
              <a:ea typeface="ＭＳ ゴシック" pitchFamily="49" charset="-128"/>
            </a:rPr>
            <a:t>ポイントの減となったことによる影響が大きい。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おいては引き続き経営が安定している状況であるが。一般会計においては庁舎建設や駅前開発の計画、下水道事業会計においては、公共下水道の整備が進められているため、今後大きく収支に影響を及ぼすことが想定されるため、引き続き財政の健全化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令和元年度から元利償還金の増加が続いているが、算入公債費等の額はほぼ横ばいで推移しているため、実質公債費比率は上昇している。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前年に引き続き、充当可能財源等が将来負担額を上回っている。</a:t>
          </a:r>
        </a:p>
        <a:p>
          <a:r>
            <a:rPr kumimoji="1" lang="ja-JP" altLang="en-US" sz="1400">
              <a:latin typeface="ＭＳ ゴシック" pitchFamily="49" charset="-128"/>
              <a:ea typeface="ＭＳ ゴシック" pitchFamily="49" charset="-128"/>
            </a:rPr>
            <a:t>　一般会計等に係る地方債の現在高は、令和５年度は繰上償還を実施したことも一因となり、</a:t>
          </a:r>
          <a:r>
            <a:rPr kumimoji="1" lang="en-US" altLang="ja-JP" sz="1400">
              <a:latin typeface="ＭＳ ゴシック" pitchFamily="49" charset="-128"/>
              <a:ea typeface="ＭＳ ゴシック" pitchFamily="49" charset="-128"/>
            </a:rPr>
            <a:t>804</a:t>
          </a:r>
          <a:r>
            <a:rPr kumimoji="1" lang="ja-JP" altLang="en-US" sz="1400">
              <a:latin typeface="ＭＳ ゴシック" pitchFamily="49" charset="-128"/>
              <a:ea typeface="ＭＳ ゴシック" pitchFamily="49" charset="-128"/>
            </a:rPr>
            <a:t>百万円減少したため、将来負担額は</a:t>
          </a:r>
          <a:r>
            <a:rPr kumimoji="1" lang="en-US" altLang="ja-JP" sz="1400">
              <a:latin typeface="ＭＳ ゴシック" pitchFamily="49" charset="-128"/>
              <a:ea typeface="ＭＳ ゴシック" pitchFamily="49" charset="-128"/>
            </a:rPr>
            <a:t>822</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一方、充当可能財源等は</a:t>
          </a:r>
          <a:r>
            <a:rPr kumimoji="1" lang="en-US" altLang="ja-JP" sz="1400">
              <a:latin typeface="ＭＳ ゴシック" pitchFamily="49" charset="-128"/>
              <a:ea typeface="ＭＳ ゴシック" pitchFamily="49" charset="-128"/>
            </a:rPr>
            <a:t>1,730</a:t>
          </a:r>
          <a:r>
            <a:rPr kumimoji="1" lang="ja-JP" altLang="en-US" sz="1400">
              <a:latin typeface="ＭＳ ゴシック" pitchFamily="49" charset="-128"/>
              <a:ea typeface="ＭＳ ゴシック" pitchFamily="49" charset="-128"/>
            </a:rPr>
            <a:t>は百万円の減となり、一番の要因である基準財政需要額算入見込額の大幅な減は、合併から</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年を迎え、合併特例債償還費の算入が終了したことによるものである。</a:t>
          </a: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岐阜県瑞穂市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百万円、特定目的基金である公共施設整備基金から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百万円を取崩した一方、財政調整基金に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百万円、特定目的基金であるふるさと応援基金に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百万円、庁舎建設基金に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計画している庁舎建設に向けて基金の積立を今後も進めていくため、基金全体の残高は増えていくことが見込まれるが、財源として基金を繰り入れすることで収支を保っている状況が続いているため、残高の増減を注視しながら今後事業を進め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公共施設整備基金：市の公共施設整備に必要な経費の財源に充てるため。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下水道事業対策基金：下水道事業の経費に充てるため。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ふるさと応援基金：ふるさと応援寄附条例に定める事業（安全で快適なまちづくり等）に要する経費の財源に充てるため。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庁舎建設基金：庁舎の建設事業費に充てるため。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地域福祉基金：高齢者、障害者、児童等の保健福祉、その他の地域福祉の増進を図る事業の財源に充てるため。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適正な基金管理に努めるとともに、事業の進捗に応じて取り崩しや積み立てを行う。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下水道事業対策基金：目標額の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百万円に達したため、当面の間利息分のみの積み立てとする。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公共施設整備基金：決算剰余金の積立をしながら、公共施設整備費が平準化するよう活用していく。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ふるさと応援基金：寄附金の積立をしながら、対象事業へ積極的に活用していく。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年度の供用開始に向けて、庁舎建設費に活用するため令和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億円増額し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地域福祉基金：地域福祉の増進のため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百万円ずつ取り崩して活用していく。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百万円積み立てしたため残高は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市の第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次総合計画において、標準財政規模に占める財政調整基金の残高の目標割合を２０％と定めているが、令和５年度は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百万円程度の不足であった。今後も不測の事態に備えて２０％程度を確保し、財政の健全な運営に努める。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令和５年度普通交付税再算定により追加交付された臨時財政対策債償還額分を積み立てしたが、繰上償還の元利償還分として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年度発行の臨時財政対策債の元金償還分として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令和５年度に普通交付税で追加交付された臨時財政対策債の償還分については、引き続き取り崩して償還元金に充当していく。現在、地方債の利率が上昇しており繰上償還するべき利率の高い市債はないため、当面の間は金融市場の動向を注視しながら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21687450</v>
      </c>
      <c r="BO4" s="449"/>
      <c r="BP4" s="449"/>
      <c r="BQ4" s="449"/>
      <c r="BR4" s="449"/>
      <c r="BS4" s="449"/>
      <c r="BT4" s="449"/>
      <c r="BU4" s="450"/>
      <c r="BV4" s="448">
        <v>22268522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5.0999999999999996</v>
      </c>
      <c r="CU4" s="589"/>
      <c r="CV4" s="589"/>
      <c r="CW4" s="589"/>
      <c r="CX4" s="589"/>
      <c r="CY4" s="589"/>
      <c r="CZ4" s="589"/>
      <c r="DA4" s="590"/>
      <c r="DB4" s="588">
        <v>7.4</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20789234</v>
      </c>
      <c r="BO5" s="420"/>
      <c r="BP5" s="420"/>
      <c r="BQ5" s="420"/>
      <c r="BR5" s="420"/>
      <c r="BS5" s="420"/>
      <c r="BT5" s="420"/>
      <c r="BU5" s="421"/>
      <c r="BV5" s="419">
        <v>21083784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88</v>
      </c>
      <c r="CU5" s="417"/>
      <c r="CV5" s="417"/>
      <c r="CW5" s="417"/>
      <c r="CX5" s="417"/>
      <c r="CY5" s="417"/>
      <c r="CZ5" s="417"/>
      <c r="DA5" s="418"/>
      <c r="DB5" s="416">
        <v>83.1</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898216</v>
      </c>
      <c r="BO6" s="420"/>
      <c r="BP6" s="420"/>
      <c r="BQ6" s="420"/>
      <c r="BR6" s="420"/>
      <c r="BS6" s="420"/>
      <c r="BT6" s="420"/>
      <c r="BU6" s="421"/>
      <c r="BV6" s="419">
        <v>1184738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89</v>
      </c>
      <c r="CU6" s="563"/>
      <c r="CV6" s="563"/>
      <c r="CW6" s="563"/>
      <c r="CX6" s="563"/>
      <c r="CY6" s="563"/>
      <c r="CZ6" s="563"/>
      <c r="DA6" s="564"/>
      <c r="DB6" s="562">
        <v>85.2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272662</v>
      </c>
      <c r="BO7" s="420"/>
      <c r="BP7" s="420"/>
      <c r="BQ7" s="420"/>
      <c r="BR7" s="420"/>
      <c r="BS7" s="420"/>
      <c r="BT7" s="420"/>
      <c r="BU7" s="421"/>
      <c r="BV7" s="419">
        <v>300594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12254320</v>
      </c>
      <c r="CU7" s="420"/>
      <c r="CV7" s="420"/>
      <c r="CW7" s="420"/>
      <c r="CX7" s="420"/>
      <c r="CY7" s="420"/>
      <c r="CZ7" s="420"/>
      <c r="DA7" s="421"/>
      <c r="DB7" s="419">
        <v>12024131</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625554</v>
      </c>
      <c r="BO8" s="420"/>
      <c r="BP8" s="420"/>
      <c r="BQ8" s="420"/>
      <c r="BR8" s="420"/>
      <c r="BS8" s="420"/>
      <c r="BT8" s="420"/>
      <c r="BU8" s="421"/>
      <c r="BV8" s="419">
        <v>884144</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0.72</v>
      </c>
      <c r="CU8" s="523"/>
      <c r="CV8" s="523"/>
      <c r="CW8" s="523"/>
      <c r="CX8" s="523"/>
      <c r="CY8" s="523"/>
      <c r="CZ8" s="523"/>
      <c r="DA8" s="524"/>
      <c r="DB8" s="522">
        <v>0.74</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56388</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-258590</v>
      </c>
      <c r="BO9" s="420"/>
      <c r="BP9" s="420"/>
      <c r="BQ9" s="420"/>
      <c r="BR9" s="420"/>
      <c r="BS9" s="420"/>
      <c r="BT9" s="420"/>
      <c r="BU9" s="421"/>
      <c r="BV9" s="419">
        <v>-84109</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8.1999999999999993</v>
      </c>
      <c r="CU9" s="417"/>
      <c r="CV9" s="417"/>
      <c r="CW9" s="417"/>
      <c r="CX9" s="417"/>
      <c r="CY9" s="417"/>
      <c r="CZ9" s="417"/>
      <c r="DA9" s="418"/>
      <c r="DB9" s="416">
        <v>7.3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54354</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444014</v>
      </c>
      <c r="BO10" s="420"/>
      <c r="BP10" s="420"/>
      <c r="BQ10" s="420"/>
      <c r="BR10" s="420"/>
      <c r="BS10" s="420"/>
      <c r="BT10" s="420"/>
      <c r="BU10" s="421"/>
      <c r="BV10" s="419">
        <v>1015</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70584</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56329</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261939</v>
      </c>
      <c r="BO12" s="420"/>
      <c r="BP12" s="420"/>
      <c r="BQ12" s="420"/>
      <c r="BR12" s="420"/>
      <c r="BS12" s="420"/>
      <c r="BT12" s="420"/>
      <c r="BU12" s="421"/>
      <c r="BV12" s="419">
        <v>195791</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53639</v>
      </c>
      <c r="S13" s="507"/>
      <c r="T13" s="507"/>
      <c r="U13" s="507"/>
      <c r="V13" s="508"/>
      <c r="W13" s="509" t="s">
        <v>131</v>
      </c>
      <c r="X13" s="405"/>
      <c r="Y13" s="405"/>
      <c r="Z13" s="405"/>
      <c r="AA13" s="405"/>
      <c r="AB13" s="406"/>
      <c r="AC13" s="372">
        <v>581</v>
      </c>
      <c r="AD13" s="373"/>
      <c r="AE13" s="373"/>
      <c r="AF13" s="373"/>
      <c r="AG13" s="374"/>
      <c r="AH13" s="372">
        <v>580</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-5931</v>
      </c>
      <c r="BO13" s="420"/>
      <c r="BP13" s="420"/>
      <c r="BQ13" s="420"/>
      <c r="BR13" s="420"/>
      <c r="BS13" s="420"/>
      <c r="BT13" s="420"/>
      <c r="BU13" s="421"/>
      <c r="BV13" s="419">
        <v>-278885</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1.2</v>
      </c>
      <c r="CU13" s="417"/>
      <c r="CV13" s="417"/>
      <c r="CW13" s="417"/>
      <c r="CX13" s="417"/>
      <c r="CY13" s="417"/>
      <c r="CZ13" s="417"/>
      <c r="DA13" s="418"/>
      <c r="DB13" s="416">
        <v>0.7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55985</v>
      </c>
      <c r="S14" s="507"/>
      <c r="T14" s="507"/>
      <c r="U14" s="507"/>
      <c r="V14" s="508"/>
      <c r="W14" s="510"/>
      <c r="X14" s="408"/>
      <c r="Y14" s="408"/>
      <c r="Z14" s="408"/>
      <c r="AA14" s="408"/>
      <c r="AB14" s="409"/>
      <c r="AC14" s="499">
        <v>2.2000000000000002</v>
      </c>
      <c r="AD14" s="500"/>
      <c r="AE14" s="500"/>
      <c r="AF14" s="500"/>
      <c r="AG14" s="501"/>
      <c r="AH14" s="499">
        <v>2.2000000000000002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53478</v>
      </c>
      <c r="S15" s="507"/>
      <c r="T15" s="507"/>
      <c r="U15" s="507"/>
      <c r="V15" s="508"/>
      <c r="W15" s="509" t="s">
        <v>137</v>
      </c>
      <c r="X15" s="405"/>
      <c r="Y15" s="405"/>
      <c r="Z15" s="405"/>
      <c r="AA15" s="405"/>
      <c r="AB15" s="406"/>
      <c r="AC15" s="372">
        <v>7994</v>
      </c>
      <c r="AD15" s="373"/>
      <c r="AE15" s="373"/>
      <c r="AF15" s="373"/>
      <c r="AG15" s="374"/>
      <c r="AH15" s="372">
        <v>7992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7313828</v>
      </c>
      <c r="BO15" s="449"/>
      <c r="BP15" s="449"/>
      <c r="BQ15" s="449"/>
      <c r="BR15" s="449"/>
      <c r="BS15" s="449"/>
      <c r="BT15" s="449"/>
      <c r="BU15" s="450"/>
      <c r="BV15" s="448">
        <v>7096008</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30</v>
      </c>
      <c r="AD16" s="500"/>
      <c r="AE16" s="500"/>
      <c r="AF16" s="500"/>
      <c r="AG16" s="501"/>
      <c r="AH16" s="499">
        <v>31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10204165</v>
      </c>
      <c r="BO16" s="420"/>
      <c r="BP16" s="420"/>
      <c r="BQ16" s="420"/>
      <c r="BR16" s="420"/>
      <c r="BS16" s="420"/>
      <c r="BT16" s="420"/>
      <c r="BU16" s="421"/>
      <c r="BV16" s="419">
        <v>9840970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18033</v>
      </c>
      <c r="AD17" s="373"/>
      <c r="AE17" s="373"/>
      <c r="AF17" s="373"/>
      <c r="AG17" s="374"/>
      <c r="AH17" s="372">
        <v>17224</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9230576</v>
      </c>
      <c r="BO17" s="420"/>
      <c r="BP17" s="420"/>
      <c r="BQ17" s="420"/>
      <c r="BR17" s="420"/>
      <c r="BS17" s="420"/>
      <c r="BT17" s="420"/>
      <c r="BU17" s="421"/>
      <c r="BV17" s="419">
        <v>8975511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28.19</v>
      </c>
      <c r="M18" s="472"/>
      <c r="N18" s="472"/>
      <c r="O18" s="472"/>
      <c r="P18" s="472"/>
      <c r="Q18" s="472"/>
      <c r="R18" s="473"/>
      <c r="S18" s="473"/>
      <c r="T18" s="473"/>
      <c r="U18" s="473"/>
      <c r="V18" s="474"/>
      <c r="W18" s="490"/>
      <c r="X18" s="491"/>
      <c r="Y18" s="491"/>
      <c r="Z18" s="491"/>
      <c r="AA18" s="491"/>
      <c r="AB18" s="515"/>
      <c r="AC18" s="389">
        <v>67.8</v>
      </c>
      <c r="AD18" s="390"/>
      <c r="AE18" s="390"/>
      <c r="AF18" s="390"/>
      <c r="AG18" s="475"/>
      <c r="AH18" s="389">
        <v>66.8</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10793244</v>
      </c>
      <c r="BO18" s="420"/>
      <c r="BP18" s="420"/>
      <c r="BQ18" s="420"/>
      <c r="BR18" s="420"/>
      <c r="BS18" s="420"/>
      <c r="BT18" s="420"/>
      <c r="BU18" s="421"/>
      <c r="BV18" s="419">
        <v>10138814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2000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14883748</v>
      </c>
      <c r="BO19" s="420"/>
      <c r="BP19" s="420"/>
      <c r="BQ19" s="420"/>
      <c r="BR19" s="420"/>
      <c r="BS19" s="420"/>
      <c r="BT19" s="420"/>
      <c r="BU19" s="421"/>
      <c r="BV19" s="419">
        <v>14893629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22502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10882117</v>
      </c>
      <c r="BO22" s="449"/>
      <c r="BP22" s="449"/>
      <c r="BQ22" s="449"/>
      <c r="BR22" s="449"/>
      <c r="BS22" s="449"/>
      <c r="BT22" s="449"/>
      <c r="BU22" s="450"/>
      <c r="BV22" s="448">
        <v>11685716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3503301</v>
      </c>
      <c r="BO23" s="420"/>
      <c r="BP23" s="420"/>
      <c r="BQ23" s="420"/>
      <c r="BR23" s="420"/>
      <c r="BS23" s="420"/>
      <c r="BT23" s="420"/>
      <c r="BU23" s="421"/>
      <c r="BV23" s="419">
        <v>3452539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8600</v>
      </c>
      <c r="R24" s="373"/>
      <c r="S24" s="373"/>
      <c r="T24" s="373"/>
      <c r="U24" s="373"/>
      <c r="V24" s="374"/>
      <c r="W24" s="462"/>
      <c r="X24" s="399"/>
      <c r="Y24" s="400"/>
      <c r="Z24" s="375" t="s">
        <v>162</v>
      </c>
      <c r="AA24" s="376"/>
      <c r="AB24" s="376"/>
      <c r="AC24" s="376"/>
      <c r="AD24" s="376"/>
      <c r="AE24" s="376"/>
      <c r="AF24" s="376"/>
      <c r="AG24" s="377"/>
      <c r="AH24" s="372">
        <v>319</v>
      </c>
      <c r="AI24" s="373"/>
      <c r="AJ24" s="373"/>
      <c r="AK24" s="373"/>
      <c r="AL24" s="374"/>
      <c r="AM24" s="372">
        <v>932437</v>
      </c>
      <c r="AN24" s="373"/>
      <c r="AO24" s="373"/>
      <c r="AP24" s="373"/>
      <c r="AQ24" s="373"/>
      <c r="AR24" s="374"/>
      <c r="AS24" s="372">
        <v>2923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3677834</v>
      </c>
      <c r="BO24" s="420"/>
      <c r="BP24" s="420"/>
      <c r="BQ24" s="420"/>
      <c r="BR24" s="420"/>
      <c r="BS24" s="420"/>
      <c r="BT24" s="420"/>
      <c r="BU24" s="421"/>
      <c r="BV24" s="419">
        <v>3759058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7200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378186</v>
      </c>
      <c r="BO25" s="449"/>
      <c r="BP25" s="449"/>
      <c r="BQ25" s="449"/>
      <c r="BR25" s="449"/>
      <c r="BS25" s="449"/>
      <c r="BT25" s="449"/>
      <c r="BU25" s="450"/>
      <c r="BV25" s="448">
        <v>403992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6500</v>
      </c>
      <c r="R26" s="373"/>
      <c r="S26" s="373"/>
      <c r="T26" s="373"/>
      <c r="U26" s="373"/>
      <c r="V26" s="374"/>
      <c r="W26" s="462"/>
      <c r="X26" s="399"/>
      <c r="Y26" s="400"/>
      <c r="Z26" s="375" t="s">
        <v>168</v>
      </c>
      <c r="AA26" s="430"/>
      <c r="AB26" s="430"/>
      <c r="AC26" s="430"/>
      <c r="AD26" s="430"/>
      <c r="AE26" s="430"/>
      <c r="AF26" s="430"/>
      <c r="AG26" s="431"/>
      <c r="AH26" s="372">
        <v>10</v>
      </c>
      <c r="AI26" s="373"/>
      <c r="AJ26" s="373"/>
      <c r="AK26" s="373"/>
      <c r="AL26" s="374"/>
      <c r="AM26" s="372">
        <v>21490</v>
      </c>
      <c r="AN26" s="373"/>
      <c r="AO26" s="373"/>
      <c r="AP26" s="373"/>
      <c r="AQ26" s="373"/>
      <c r="AR26" s="374"/>
      <c r="AS26" s="372">
        <v>2149</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3850</v>
      </c>
      <c r="R27" s="373"/>
      <c r="S27" s="373"/>
      <c r="T27" s="373"/>
      <c r="U27" s="373"/>
      <c r="V27" s="374"/>
      <c r="W27" s="462"/>
      <c r="X27" s="399"/>
      <c r="Y27" s="400"/>
      <c r="Z27" s="375" t="s">
        <v>171</v>
      </c>
      <c r="AA27" s="376"/>
      <c r="AB27" s="376"/>
      <c r="AC27" s="376"/>
      <c r="AD27" s="376"/>
      <c r="AE27" s="376"/>
      <c r="AF27" s="376"/>
      <c r="AG27" s="377"/>
      <c r="AH27" s="372">
        <v>9</v>
      </c>
      <c r="AI27" s="373"/>
      <c r="AJ27" s="373"/>
      <c r="AK27" s="373"/>
      <c r="AL27" s="374"/>
      <c r="AM27" s="372">
        <v>24912</v>
      </c>
      <c r="AN27" s="373"/>
      <c r="AO27" s="373"/>
      <c r="AP27" s="373"/>
      <c r="AQ27" s="373"/>
      <c r="AR27" s="374"/>
      <c r="AS27" s="372">
        <v>2768</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189452</v>
      </c>
      <c r="BO27" s="454"/>
      <c r="BP27" s="454"/>
      <c r="BQ27" s="454"/>
      <c r="BR27" s="454"/>
      <c r="BS27" s="454"/>
      <c r="BT27" s="454"/>
      <c r="BU27" s="455"/>
      <c r="BV27" s="453">
        <v>189450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3300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2360308</v>
      </c>
      <c r="BO28" s="449"/>
      <c r="BP28" s="449"/>
      <c r="BQ28" s="449"/>
      <c r="BR28" s="449"/>
      <c r="BS28" s="449"/>
      <c r="BT28" s="449"/>
      <c r="BU28" s="450"/>
      <c r="BV28" s="448">
        <v>2178233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16</v>
      </c>
      <c r="M29" s="373"/>
      <c r="N29" s="373"/>
      <c r="O29" s="373"/>
      <c r="P29" s="374"/>
      <c r="Q29" s="372">
        <v>3080</v>
      </c>
      <c r="R29" s="373"/>
      <c r="S29" s="373"/>
      <c r="T29" s="373"/>
      <c r="U29" s="373"/>
      <c r="V29" s="374"/>
      <c r="W29" s="463"/>
      <c r="X29" s="464"/>
      <c r="Y29" s="465"/>
      <c r="Z29" s="375" t="s">
        <v>177</v>
      </c>
      <c r="AA29" s="376"/>
      <c r="AB29" s="376"/>
      <c r="AC29" s="376"/>
      <c r="AD29" s="376"/>
      <c r="AE29" s="376"/>
      <c r="AF29" s="376"/>
      <c r="AG29" s="377"/>
      <c r="AH29" s="372">
        <v>328</v>
      </c>
      <c r="AI29" s="373"/>
      <c r="AJ29" s="373"/>
      <c r="AK29" s="373"/>
      <c r="AL29" s="374"/>
      <c r="AM29" s="372">
        <v>957349</v>
      </c>
      <c r="AN29" s="373"/>
      <c r="AO29" s="373"/>
      <c r="AP29" s="373"/>
      <c r="AQ29" s="373"/>
      <c r="AR29" s="374"/>
      <c r="AS29" s="372">
        <v>2919</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1406870</v>
      </c>
      <c r="BO29" s="420"/>
      <c r="BP29" s="420"/>
      <c r="BQ29" s="420"/>
      <c r="BR29" s="420"/>
      <c r="BS29" s="420"/>
      <c r="BT29" s="420"/>
      <c r="BU29" s="421"/>
      <c r="BV29" s="419">
        <v>1472646</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9338568</v>
      </c>
      <c r="BO30" s="454"/>
      <c r="BP30" s="454"/>
      <c r="BQ30" s="454"/>
      <c r="BR30" s="454"/>
      <c r="BS30" s="454"/>
      <c r="BT30" s="454"/>
      <c r="BU30" s="455"/>
      <c r="BV30" s="453">
        <v>9122036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4</v>
      </c>
      <c r="AN34" s="367"/>
      <c r="AO34" s="368" t="str">
        <f>IF('各会計、関係団体の財政状況及び健全化判断比率'!B30="","",'各会計、関係団体の財政状況及び健全化判断比率'!B30)</f>
        <v>水道事業会計</v>
      </c>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岐阜県市町村会館組合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瑞穂市土地開発公社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〇</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後期高齢者医療事業特別会計</v>
      </c>
      <c r="X35" s="368"/>
      <c r="Y35" s="368"/>
      <c r="Z35" s="368"/>
      <c r="AA35" s="368"/>
      <c r="AB35" s="368"/>
      <c r="AC35" s="368"/>
      <c r="AD35" s="368"/>
      <c r="AE35" s="368"/>
      <c r="AF35" s="368"/>
      <c r="AG35" s="368"/>
      <c r="AH35" s="368"/>
      <c r="AI35" s="368"/>
      <c r="AJ35" s="368"/>
      <c r="AK35" s="368"/>
      <c r="AL35" s="181"/>
      <c r="AM35" s="367">
        <f t="shared" ref="AM35:AM43" si="0">IF(AO35="","",AM34+1)</f>
        <v>5</v>
      </c>
      <c r="AN35" s="367"/>
      <c r="AO35" s="368" t="str">
        <f>IF('各会計、関係団体の財政状況及び健全化判断比率'!B31="","",'各会計、関係団体の財政状況及び健全化判断比率'!B31)</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岐阜県市町村職員退職手当組合</v>
      </c>
      <c r="BZ35" s="368"/>
      <c r="CA35" s="368"/>
      <c r="CB35" s="368"/>
      <c r="CC35" s="368"/>
      <c r="CD35" s="368"/>
      <c r="CE35" s="368"/>
      <c r="CF35" s="368"/>
      <c r="CG35" s="368"/>
      <c r="CH35" s="368"/>
      <c r="CI35" s="368"/>
      <c r="CJ35" s="368"/>
      <c r="CK35" s="368"/>
      <c r="CL35" s="368"/>
      <c r="CM35" s="368"/>
      <c r="CN35" s="181"/>
      <c r="CO35" s="367">
        <f t="shared" ref="CO35:CO43" si="3">IF(CQ35="","",CO34+1)</f>
        <v>17</v>
      </c>
      <c r="CP35" s="367"/>
      <c r="CQ35" s="368" t="str">
        <f>IF('各会計、関係団体の財政状況及び健全化判断比率'!BS8="","",'各会計、関係団体の財政状況及び健全化判断比率'!BS8)</f>
        <v>（一財）瑞穂市ふれあい公共公社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西濃環境整備組合</v>
      </c>
      <c r="BZ36" s="368"/>
      <c r="CA36" s="368"/>
      <c r="CB36" s="368"/>
      <c r="CC36" s="368"/>
      <c r="CD36" s="368"/>
      <c r="CE36" s="368"/>
      <c r="CF36" s="368"/>
      <c r="CG36" s="368"/>
      <c r="CH36" s="368"/>
      <c r="CI36" s="368"/>
      <c r="CJ36" s="368"/>
      <c r="CK36" s="368"/>
      <c r="CL36" s="368"/>
      <c r="CM36" s="368"/>
      <c r="CN36" s="181"/>
      <c r="CO36" s="367">
        <f t="shared" si="3"/>
        <v>18</v>
      </c>
      <c r="CP36" s="367"/>
      <c r="CQ36" s="368" t="str">
        <f>IF('各会計、関係団体の財政状況及び健全化判断比率'!BS9="","",'各会計、関係団体の財政状況及び健全化判断比率'!BS9)</f>
        <v>樽見鉄道株式会社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岐阜地域児童発達支援センター組合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もとす広域連合（一般会計分）</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もとす広域連合（介護保険事業会計分）</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もとす広域連合（老人福祉施設特別会計分）</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後期高齢者医療連合（一般会計分）</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後期高齢者医療連合（特別会計分）</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TMqlgsd8RS442aM715UvsdyTYLWyzNv5UZxgp7xZDAJpTiSMCsSyGazP9QJH+wfy2yc/maAAWZhymqhSPks9bA==" saltValue="V6PE8vUXcm5fpTD8dBF7r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7370534</v>
      </c>
      <c r="S5" s="677"/>
      <c r="T5" s="677"/>
      <c r="U5" s="677"/>
      <c r="V5" s="677"/>
      <c r="W5" s="677"/>
      <c r="X5" s="677"/>
      <c r="Y5" s="702"/>
      <c r="Z5" s="715">
        <v>34</v>
      </c>
      <c r="AA5" s="715"/>
      <c r="AB5" s="715"/>
      <c r="AC5" s="715"/>
      <c r="AD5" s="716">
        <v>7370534</v>
      </c>
      <c r="AE5" s="716"/>
      <c r="AF5" s="716"/>
      <c r="AG5" s="716"/>
      <c r="AH5" s="716"/>
      <c r="AI5" s="716"/>
      <c r="AJ5" s="716"/>
      <c r="AK5" s="716"/>
      <c r="AL5" s="703">
        <v>60.7</v>
      </c>
      <c r="AM5" s="685"/>
      <c r="AN5" s="685"/>
      <c r="AO5" s="704"/>
      <c r="AP5" s="679" t="s">
        <v>216</v>
      </c>
      <c r="AQ5" s="680"/>
      <c r="AR5" s="680"/>
      <c r="AS5" s="680"/>
      <c r="AT5" s="680"/>
      <c r="AU5" s="680"/>
      <c r="AV5" s="680"/>
      <c r="AW5" s="680"/>
      <c r="AX5" s="680"/>
      <c r="AY5" s="680"/>
      <c r="AZ5" s="680"/>
      <c r="BA5" s="680"/>
      <c r="BB5" s="680"/>
      <c r="BC5" s="680"/>
      <c r="BD5" s="680"/>
      <c r="BE5" s="680"/>
      <c r="BF5" s="681"/>
      <c r="BG5" s="621">
        <v>7370534</v>
      </c>
      <c r="BH5" s="622"/>
      <c r="BI5" s="622"/>
      <c r="BJ5" s="622"/>
      <c r="BK5" s="622"/>
      <c r="BL5" s="622"/>
      <c r="BM5" s="622"/>
      <c r="BN5" s="623"/>
      <c r="BO5" s="659">
        <v>100</v>
      </c>
      <c r="BP5" s="659"/>
      <c r="BQ5" s="659"/>
      <c r="BR5" s="659"/>
      <c r="BS5" s="660" t="s">
        <v>122</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195972</v>
      </c>
      <c r="S6" s="622"/>
      <c r="T6" s="622"/>
      <c r="U6" s="622"/>
      <c r="V6" s="622"/>
      <c r="W6" s="622"/>
      <c r="X6" s="622"/>
      <c r="Y6" s="623"/>
      <c r="Z6" s="659">
        <v>0.9</v>
      </c>
      <c r="AA6" s="659"/>
      <c r="AB6" s="659"/>
      <c r="AC6" s="659"/>
      <c r="AD6" s="660">
        <v>195972</v>
      </c>
      <c r="AE6" s="660"/>
      <c r="AF6" s="660"/>
      <c r="AG6" s="660"/>
      <c r="AH6" s="660"/>
      <c r="AI6" s="660"/>
      <c r="AJ6" s="660"/>
      <c r="AK6" s="660"/>
      <c r="AL6" s="624">
        <v>1.6</v>
      </c>
      <c r="AM6" s="625"/>
      <c r="AN6" s="625"/>
      <c r="AO6" s="661"/>
      <c r="AP6" s="618" t="s">
        <v>221</v>
      </c>
      <c r="AQ6" s="619"/>
      <c r="AR6" s="619"/>
      <c r="AS6" s="619"/>
      <c r="AT6" s="619"/>
      <c r="AU6" s="619"/>
      <c r="AV6" s="619"/>
      <c r="AW6" s="619"/>
      <c r="AX6" s="619"/>
      <c r="AY6" s="619"/>
      <c r="AZ6" s="619"/>
      <c r="BA6" s="619"/>
      <c r="BB6" s="619"/>
      <c r="BC6" s="619"/>
      <c r="BD6" s="619"/>
      <c r="BE6" s="619"/>
      <c r="BF6" s="620"/>
      <c r="BG6" s="621">
        <v>7370534</v>
      </c>
      <c r="BH6" s="622"/>
      <c r="BI6" s="622"/>
      <c r="BJ6" s="622"/>
      <c r="BK6" s="622"/>
      <c r="BL6" s="622"/>
      <c r="BM6" s="622"/>
      <c r="BN6" s="623"/>
      <c r="BO6" s="659">
        <v>100</v>
      </c>
      <c r="BP6" s="659"/>
      <c r="BQ6" s="659"/>
      <c r="BR6" s="659"/>
      <c r="BS6" s="660" t="s">
        <v>122</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158110</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158031</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2817</v>
      </c>
      <c r="S7" s="622"/>
      <c r="T7" s="622"/>
      <c r="U7" s="622"/>
      <c r="V7" s="622"/>
      <c r="W7" s="622"/>
      <c r="X7" s="622"/>
      <c r="Y7" s="623"/>
      <c r="Z7" s="659">
        <v>0</v>
      </c>
      <c r="AA7" s="659"/>
      <c r="AB7" s="659"/>
      <c r="AC7" s="659"/>
      <c r="AD7" s="660">
        <v>2817</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3503326</v>
      </c>
      <c r="BH7" s="622"/>
      <c r="BI7" s="622"/>
      <c r="BJ7" s="622"/>
      <c r="BK7" s="622"/>
      <c r="BL7" s="622"/>
      <c r="BM7" s="622"/>
      <c r="BN7" s="623"/>
      <c r="BO7" s="659">
        <v>47.5</v>
      </c>
      <c r="BP7" s="659"/>
      <c r="BQ7" s="659"/>
      <c r="BR7" s="659"/>
      <c r="BS7" s="660" t="s">
        <v>122</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3564342</v>
      </c>
      <c r="CS7" s="622"/>
      <c r="CT7" s="622"/>
      <c r="CU7" s="622"/>
      <c r="CV7" s="622"/>
      <c r="CW7" s="622"/>
      <c r="CX7" s="622"/>
      <c r="CY7" s="623"/>
      <c r="CZ7" s="659">
        <v>17.100000000000001</v>
      </c>
      <c r="DA7" s="659"/>
      <c r="DB7" s="659"/>
      <c r="DC7" s="659"/>
      <c r="DD7" s="627">
        <v>54439</v>
      </c>
      <c r="DE7" s="622"/>
      <c r="DF7" s="622"/>
      <c r="DG7" s="622"/>
      <c r="DH7" s="622"/>
      <c r="DI7" s="622"/>
      <c r="DJ7" s="622"/>
      <c r="DK7" s="622"/>
      <c r="DL7" s="622"/>
      <c r="DM7" s="622"/>
      <c r="DN7" s="622"/>
      <c r="DO7" s="622"/>
      <c r="DP7" s="623"/>
      <c r="DQ7" s="627">
        <v>2435170</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54641</v>
      </c>
      <c r="S8" s="622"/>
      <c r="T8" s="622"/>
      <c r="U8" s="622"/>
      <c r="V8" s="622"/>
      <c r="W8" s="622"/>
      <c r="X8" s="622"/>
      <c r="Y8" s="623"/>
      <c r="Z8" s="659">
        <v>0.3</v>
      </c>
      <c r="AA8" s="659"/>
      <c r="AB8" s="659"/>
      <c r="AC8" s="659"/>
      <c r="AD8" s="660">
        <v>54641</v>
      </c>
      <c r="AE8" s="660"/>
      <c r="AF8" s="660"/>
      <c r="AG8" s="660"/>
      <c r="AH8" s="660"/>
      <c r="AI8" s="660"/>
      <c r="AJ8" s="660"/>
      <c r="AK8" s="660"/>
      <c r="AL8" s="624">
        <v>0.5</v>
      </c>
      <c r="AM8" s="625"/>
      <c r="AN8" s="625"/>
      <c r="AO8" s="661"/>
      <c r="AP8" s="618" t="s">
        <v>227</v>
      </c>
      <c r="AQ8" s="619"/>
      <c r="AR8" s="619"/>
      <c r="AS8" s="619"/>
      <c r="AT8" s="619"/>
      <c r="AU8" s="619"/>
      <c r="AV8" s="619"/>
      <c r="AW8" s="619"/>
      <c r="AX8" s="619"/>
      <c r="AY8" s="619"/>
      <c r="AZ8" s="619"/>
      <c r="BA8" s="619"/>
      <c r="BB8" s="619"/>
      <c r="BC8" s="619"/>
      <c r="BD8" s="619"/>
      <c r="BE8" s="619"/>
      <c r="BF8" s="620"/>
      <c r="BG8" s="621">
        <v>103549</v>
      </c>
      <c r="BH8" s="622"/>
      <c r="BI8" s="622"/>
      <c r="BJ8" s="622"/>
      <c r="BK8" s="622"/>
      <c r="BL8" s="622"/>
      <c r="BM8" s="622"/>
      <c r="BN8" s="623"/>
      <c r="BO8" s="659">
        <v>1.4</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8702760</v>
      </c>
      <c r="CS8" s="622"/>
      <c r="CT8" s="622"/>
      <c r="CU8" s="622"/>
      <c r="CV8" s="622"/>
      <c r="CW8" s="622"/>
      <c r="CX8" s="622"/>
      <c r="CY8" s="623"/>
      <c r="CZ8" s="659">
        <v>41.9</v>
      </c>
      <c r="DA8" s="659"/>
      <c r="DB8" s="659"/>
      <c r="DC8" s="659"/>
      <c r="DD8" s="627">
        <v>105347</v>
      </c>
      <c r="DE8" s="622"/>
      <c r="DF8" s="622"/>
      <c r="DG8" s="622"/>
      <c r="DH8" s="622"/>
      <c r="DI8" s="622"/>
      <c r="DJ8" s="622"/>
      <c r="DK8" s="622"/>
      <c r="DL8" s="622"/>
      <c r="DM8" s="622"/>
      <c r="DN8" s="622"/>
      <c r="DO8" s="622"/>
      <c r="DP8" s="623"/>
      <c r="DQ8" s="627">
        <v>4794790</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61418</v>
      </c>
      <c r="S9" s="622"/>
      <c r="T9" s="622"/>
      <c r="U9" s="622"/>
      <c r="V9" s="622"/>
      <c r="W9" s="622"/>
      <c r="X9" s="622"/>
      <c r="Y9" s="623"/>
      <c r="Z9" s="659">
        <v>0.3</v>
      </c>
      <c r="AA9" s="659"/>
      <c r="AB9" s="659"/>
      <c r="AC9" s="659"/>
      <c r="AD9" s="660">
        <v>61418</v>
      </c>
      <c r="AE9" s="660"/>
      <c r="AF9" s="660"/>
      <c r="AG9" s="660"/>
      <c r="AH9" s="660"/>
      <c r="AI9" s="660"/>
      <c r="AJ9" s="660"/>
      <c r="AK9" s="660"/>
      <c r="AL9" s="624">
        <v>0.5</v>
      </c>
      <c r="AM9" s="625"/>
      <c r="AN9" s="625"/>
      <c r="AO9" s="661"/>
      <c r="AP9" s="618" t="s">
        <v>230</v>
      </c>
      <c r="AQ9" s="619"/>
      <c r="AR9" s="619"/>
      <c r="AS9" s="619"/>
      <c r="AT9" s="619"/>
      <c r="AU9" s="619"/>
      <c r="AV9" s="619"/>
      <c r="AW9" s="619"/>
      <c r="AX9" s="619"/>
      <c r="AY9" s="619"/>
      <c r="AZ9" s="619"/>
      <c r="BA9" s="619"/>
      <c r="BB9" s="619"/>
      <c r="BC9" s="619"/>
      <c r="BD9" s="619"/>
      <c r="BE9" s="619"/>
      <c r="BF9" s="620"/>
      <c r="BG9" s="621">
        <v>3099339</v>
      </c>
      <c r="BH9" s="622"/>
      <c r="BI9" s="622"/>
      <c r="BJ9" s="622"/>
      <c r="BK9" s="622"/>
      <c r="BL9" s="622"/>
      <c r="BM9" s="622"/>
      <c r="BN9" s="623"/>
      <c r="BO9" s="659">
        <v>42.1</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1859349</v>
      </c>
      <c r="CS9" s="622"/>
      <c r="CT9" s="622"/>
      <c r="CU9" s="622"/>
      <c r="CV9" s="622"/>
      <c r="CW9" s="622"/>
      <c r="CX9" s="622"/>
      <c r="CY9" s="623"/>
      <c r="CZ9" s="659">
        <v>8.9</v>
      </c>
      <c r="DA9" s="659"/>
      <c r="DB9" s="659"/>
      <c r="DC9" s="659"/>
      <c r="DD9" s="627">
        <v>76096</v>
      </c>
      <c r="DE9" s="622"/>
      <c r="DF9" s="622"/>
      <c r="DG9" s="622"/>
      <c r="DH9" s="622"/>
      <c r="DI9" s="622"/>
      <c r="DJ9" s="622"/>
      <c r="DK9" s="622"/>
      <c r="DL9" s="622"/>
      <c r="DM9" s="622"/>
      <c r="DN9" s="622"/>
      <c r="DO9" s="622"/>
      <c r="DP9" s="623"/>
      <c r="DQ9" s="627">
        <v>1473607</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121732</v>
      </c>
      <c r="BH10" s="622"/>
      <c r="BI10" s="622"/>
      <c r="BJ10" s="622"/>
      <c r="BK10" s="622"/>
      <c r="BL10" s="622"/>
      <c r="BM10" s="622"/>
      <c r="BN10" s="623"/>
      <c r="BO10" s="659">
        <v>1.7</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5000</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5000</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1325932</v>
      </c>
      <c r="S11" s="622"/>
      <c r="T11" s="622"/>
      <c r="U11" s="622"/>
      <c r="V11" s="622"/>
      <c r="W11" s="622"/>
      <c r="X11" s="622"/>
      <c r="Y11" s="623"/>
      <c r="Z11" s="624">
        <v>6.1</v>
      </c>
      <c r="AA11" s="625"/>
      <c r="AB11" s="625"/>
      <c r="AC11" s="626"/>
      <c r="AD11" s="627">
        <v>1325932</v>
      </c>
      <c r="AE11" s="622"/>
      <c r="AF11" s="622"/>
      <c r="AG11" s="622"/>
      <c r="AH11" s="622"/>
      <c r="AI11" s="622"/>
      <c r="AJ11" s="622"/>
      <c r="AK11" s="623"/>
      <c r="AL11" s="624">
        <v>10.9</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178706</v>
      </c>
      <c r="BH11" s="622"/>
      <c r="BI11" s="622"/>
      <c r="BJ11" s="622"/>
      <c r="BK11" s="622"/>
      <c r="BL11" s="622"/>
      <c r="BM11" s="622"/>
      <c r="BN11" s="623"/>
      <c r="BO11" s="659">
        <v>2.4</v>
      </c>
      <c r="BP11" s="659"/>
      <c r="BQ11" s="659"/>
      <c r="BR11" s="659"/>
      <c r="BS11" s="660" t="s">
        <v>122</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150270</v>
      </c>
      <c r="CS11" s="622"/>
      <c r="CT11" s="622"/>
      <c r="CU11" s="622"/>
      <c r="CV11" s="622"/>
      <c r="CW11" s="622"/>
      <c r="CX11" s="622"/>
      <c r="CY11" s="623"/>
      <c r="CZ11" s="659">
        <v>0.7</v>
      </c>
      <c r="DA11" s="659"/>
      <c r="DB11" s="659"/>
      <c r="DC11" s="659"/>
      <c r="DD11" s="627">
        <v>29287</v>
      </c>
      <c r="DE11" s="622"/>
      <c r="DF11" s="622"/>
      <c r="DG11" s="622"/>
      <c r="DH11" s="622"/>
      <c r="DI11" s="622"/>
      <c r="DJ11" s="622"/>
      <c r="DK11" s="622"/>
      <c r="DL11" s="622"/>
      <c r="DM11" s="622"/>
      <c r="DN11" s="622"/>
      <c r="DO11" s="622"/>
      <c r="DP11" s="623"/>
      <c r="DQ11" s="627">
        <v>87319</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3360207</v>
      </c>
      <c r="BH12" s="622"/>
      <c r="BI12" s="622"/>
      <c r="BJ12" s="622"/>
      <c r="BK12" s="622"/>
      <c r="BL12" s="622"/>
      <c r="BM12" s="622"/>
      <c r="BN12" s="623"/>
      <c r="BO12" s="659">
        <v>45.6</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141298</v>
      </c>
      <c r="CS12" s="622"/>
      <c r="CT12" s="622"/>
      <c r="CU12" s="622"/>
      <c r="CV12" s="622"/>
      <c r="CW12" s="622"/>
      <c r="CX12" s="622"/>
      <c r="CY12" s="623"/>
      <c r="CZ12" s="659">
        <v>0.7</v>
      </c>
      <c r="DA12" s="659"/>
      <c r="DB12" s="659"/>
      <c r="DC12" s="659"/>
      <c r="DD12" s="627" t="s">
        <v>122</v>
      </c>
      <c r="DE12" s="622"/>
      <c r="DF12" s="622"/>
      <c r="DG12" s="622"/>
      <c r="DH12" s="622"/>
      <c r="DI12" s="622"/>
      <c r="DJ12" s="622"/>
      <c r="DK12" s="622"/>
      <c r="DL12" s="622"/>
      <c r="DM12" s="622"/>
      <c r="DN12" s="622"/>
      <c r="DO12" s="622"/>
      <c r="DP12" s="623"/>
      <c r="DQ12" s="627">
        <v>126659</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3358706</v>
      </c>
      <c r="BH13" s="622"/>
      <c r="BI13" s="622"/>
      <c r="BJ13" s="622"/>
      <c r="BK13" s="622"/>
      <c r="BL13" s="622"/>
      <c r="BM13" s="622"/>
      <c r="BN13" s="623"/>
      <c r="BO13" s="659">
        <v>45.6</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1609480</v>
      </c>
      <c r="CS13" s="622"/>
      <c r="CT13" s="622"/>
      <c r="CU13" s="622"/>
      <c r="CV13" s="622"/>
      <c r="CW13" s="622"/>
      <c r="CX13" s="622"/>
      <c r="CY13" s="623"/>
      <c r="CZ13" s="659">
        <v>7.7</v>
      </c>
      <c r="DA13" s="659"/>
      <c r="DB13" s="659"/>
      <c r="DC13" s="659"/>
      <c r="DD13" s="627">
        <v>738575</v>
      </c>
      <c r="DE13" s="622"/>
      <c r="DF13" s="622"/>
      <c r="DG13" s="622"/>
      <c r="DH13" s="622"/>
      <c r="DI13" s="622"/>
      <c r="DJ13" s="622"/>
      <c r="DK13" s="622"/>
      <c r="DL13" s="622"/>
      <c r="DM13" s="622"/>
      <c r="DN13" s="622"/>
      <c r="DO13" s="622"/>
      <c r="DP13" s="623"/>
      <c r="DQ13" s="627">
        <v>1152830</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213</v>
      </c>
      <c r="S14" s="622"/>
      <c r="T14" s="622"/>
      <c r="U14" s="622"/>
      <c r="V14" s="622"/>
      <c r="W14" s="622"/>
      <c r="X14" s="622"/>
      <c r="Y14" s="623"/>
      <c r="Z14" s="659">
        <v>0</v>
      </c>
      <c r="AA14" s="659"/>
      <c r="AB14" s="659"/>
      <c r="AC14" s="659"/>
      <c r="AD14" s="660">
        <v>213</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167636</v>
      </c>
      <c r="BH14" s="622"/>
      <c r="BI14" s="622"/>
      <c r="BJ14" s="622"/>
      <c r="BK14" s="622"/>
      <c r="BL14" s="622"/>
      <c r="BM14" s="622"/>
      <c r="BN14" s="623"/>
      <c r="BO14" s="659">
        <v>2.2999999999999998</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947986</v>
      </c>
      <c r="CS14" s="622"/>
      <c r="CT14" s="622"/>
      <c r="CU14" s="622"/>
      <c r="CV14" s="622"/>
      <c r="CW14" s="622"/>
      <c r="CX14" s="622"/>
      <c r="CY14" s="623"/>
      <c r="CZ14" s="659">
        <v>4.5999999999999996</v>
      </c>
      <c r="DA14" s="659"/>
      <c r="DB14" s="659"/>
      <c r="DC14" s="659"/>
      <c r="DD14" s="627">
        <v>85371</v>
      </c>
      <c r="DE14" s="622"/>
      <c r="DF14" s="622"/>
      <c r="DG14" s="622"/>
      <c r="DH14" s="622"/>
      <c r="DI14" s="622"/>
      <c r="DJ14" s="622"/>
      <c r="DK14" s="622"/>
      <c r="DL14" s="622"/>
      <c r="DM14" s="622"/>
      <c r="DN14" s="622"/>
      <c r="DO14" s="622"/>
      <c r="DP14" s="623"/>
      <c r="DQ14" s="627">
        <v>849716</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339365</v>
      </c>
      <c r="BH15" s="622"/>
      <c r="BI15" s="622"/>
      <c r="BJ15" s="622"/>
      <c r="BK15" s="622"/>
      <c r="BL15" s="622"/>
      <c r="BM15" s="622"/>
      <c r="BN15" s="623"/>
      <c r="BO15" s="659">
        <v>4.5999999999999996</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2423265</v>
      </c>
      <c r="CS15" s="622"/>
      <c r="CT15" s="622"/>
      <c r="CU15" s="622"/>
      <c r="CV15" s="622"/>
      <c r="CW15" s="622"/>
      <c r="CX15" s="622"/>
      <c r="CY15" s="623"/>
      <c r="CZ15" s="659">
        <v>11.7</v>
      </c>
      <c r="DA15" s="659"/>
      <c r="DB15" s="659"/>
      <c r="DC15" s="659"/>
      <c r="DD15" s="627">
        <v>331350</v>
      </c>
      <c r="DE15" s="622"/>
      <c r="DF15" s="622"/>
      <c r="DG15" s="622"/>
      <c r="DH15" s="622"/>
      <c r="DI15" s="622"/>
      <c r="DJ15" s="622"/>
      <c r="DK15" s="622"/>
      <c r="DL15" s="622"/>
      <c r="DM15" s="622"/>
      <c r="DN15" s="622"/>
      <c r="DO15" s="622"/>
      <c r="DP15" s="623"/>
      <c r="DQ15" s="627">
        <v>1678979</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25512</v>
      </c>
      <c r="S16" s="622"/>
      <c r="T16" s="622"/>
      <c r="U16" s="622"/>
      <c r="V16" s="622"/>
      <c r="W16" s="622"/>
      <c r="X16" s="622"/>
      <c r="Y16" s="623"/>
      <c r="Z16" s="659">
        <v>0.1</v>
      </c>
      <c r="AA16" s="659"/>
      <c r="AB16" s="659"/>
      <c r="AC16" s="659"/>
      <c r="AD16" s="660">
        <v>25512</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85252</v>
      </c>
      <c r="S17" s="622"/>
      <c r="T17" s="622"/>
      <c r="U17" s="622"/>
      <c r="V17" s="622"/>
      <c r="W17" s="622"/>
      <c r="X17" s="622"/>
      <c r="Y17" s="623"/>
      <c r="Z17" s="659">
        <v>0.4</v>
      </c>
      <c r="AA17" s="659"/>
      <c r="AB17" s="659"/>
      <c r="AC17" s="659"/>
      <c r="AD17" s="660">
        <v>85252</v>
      </c>
      <c r="AE17" s="660"/>
      <c r="AF17" s="660"/>
      <c r="AG17" s="660"/>
      <c r="AH17" s="660"/>
      <c r="AI17" s="660"/>
      <c r="AJ17" s="660"/>
      <c r="AK17" s="660"/>
      <c r="AL17" s="624">
        <v>0.7</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1227374</v>
      </c>
      <c r="CS17" s="622"/>
      <c r="CT17" s="622"/>
      <c r="CU17" s="622"/>
      <c r="CV17" s="622"/>
      <c r="CW17" s="622"/>
      <c r="CX17" s="622"/>
      <c r="CY17" s="623"/>
      <c r="CZ17" s="659">
        <v>5.9</v>
      </c>
      <c r="DA17" s="659"/>
      <c r="DB17" s="659"/>
      <c r="DC17" s="659"/>
      <c r="DD17" s="627" t="s">
        <v>122</v>
      </c>
      <c r="DE17" s="622"/>
      <c r="DF17" s="622"/>
      <c r="DG17" s="622"/>
      <c r="DH17" s="622"/>
      <c r="DI17" s="622"/>
      <c r="DJ17" s="622"/>
      <c r="DK17" s="622"/>
      <c r="DL17" s="622"/>
      <c r="DM17" s="622"/>
      <c r="DN17" s="622"/>
      <c r="DO17" s="622"/>
      <c r="DP17" s="623"/>
      <c r="DQ17" s="627">
        <v>1223431</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97899</v>
      </c>
      <c r="S18" s="622"/>
      <c r="T18" s="622"/>
      <c r="U18" s="622"/>
      <c r="V18" s="622"/>
      <c r="W18" s="622"/>
      <c r="X18" s="622"/>
      <c r="Y18" s="623"/>
      <c r="Z18" s="659">
        <v>0.5</v>
      </c>
      <c r="AA18" s="659"/>
      <c r="AB18" s="659"/>
      <c r="AC18" s="659"/>
      <c r="AD18" s="660">
        <v>97899</v>
      </c>
      <c r="AE18" s="660"/>
      <c r="AF18" s="660"/>
      <c r="AG18" s="660"/>
      <c r="AH18" s="660"/>
      <c r="AI18" s="660"/>
      <c r="AJ18" s="660"/>
      <c r="AK18" s="660"/>
      <c r="AL18" s="624">
        <v>0.8</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91398</v>
      </c>
      <c r="S19" s="622"/>
      <c r="T19" s="622"/>
      <c r="U19" s="622"/>
      <c r="V19" s="622"/>
      <c r="W19" s="622"/>
      <c r="X19" s="622"/>
      <c r="Y19" s="623"/>
      <c r="Z19" s="659">
        <v>0.4</v>
      </c>
      <c r="AA19" s="659"/>
      <c r="AB19" s="659"/>
      <c r="AC19" s="659"/>
      <c r="AD19" s="660">
        <v>91398</v>
      </c>
      <c r="AE19" s="660"/>
      <c r="AF19" s="660"/>
      <c r="AG19" s="660"/>
      <c r="AH19" s="660"/>
      <c r="AI19" s="660"/>
      <c r="AJ19" s="660"/>
      <c r="AK19" s="660"/>
      <c r="AL19" s="624">
        <v>0.8</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6501</v>
      </c>
      <c r="S20" s="622"/>
      <c r="T20" s="622"/>
      <c r="U20" s="622"/>
      <c r="V20" s="622"/>
      <c r="W20" s="622"/>
      <c r="X20" s="622"/>
      <c r="Y20" s="623"/>
      <c r="Z20" s="659">
        <v>0</v>
      </c>
      <c r="AA20" s="659"/>
      <c r="AB20" s="659"/>
      <c r="AC20" s="659"/>
      <c r="AD20" s="660">
        <v>6501</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20789234</v>
      </c>
      <c r="CS20" s="622"/>
      <c r="CT20" s="622"/>
      <c r="CU20" s="622"/>
      <c r="CV20" s="622"/>
      <c r="CW20" s="622"/>
      <c r="CX20" s="622"/>
      <c r="CY20" s="623"/>
      <c r="CZ20" s="659">
        <v>100</v>
      </c>
      <c r="DA20" s="659"/>
      <c r="DB20" s="659"/>
      <c r="DC20" s="659"/>
      <c r="DD20" s="627">
        <v>1420465</v>
      </c>
      <c r="DE20" s="622"/>
      <c r="DF20" s="622"/>
      <c r="DG20" s="622"/>
      <c r="DH20" s="622"/>
      <c r="DI20" s="622"/>
      <c r="DJ20" s="622"/>
      <c r="DK20" s="622"/>
      <c r="DL20" s="622"/>
      <c r="DM20" s="622"/>
      <c r="DN20" s="622"/>
      <c r="DO20" s="622"/>
      <c r="DP20" s="623"/>
      <c r="DQ20" s="627">
        <v>13985532</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3215679</v>
      </c>
      <c r="S21" s="622"/>
      <c r="T21" s="622"/>
      <c r="U21" s="622"/>
      <c r="V21" s="622"/>
      <c r="W21" s="622"/>
      <c r="X21" s="622"/>
      <c r="Y21" s="623"/>
      <c r="Z21" s="659">
        <v>14.8</v>
      </c>
      <c r="AA21" s="659"/>
      <c r="AB21" s="659"/>
      <c r="AC21" s="659"/>
      <c r="AD21" s="660">
        <v>2890337</v>
      </c>
      <c r="AE21" s="660"/>
      <c r="AF21" s="660"/>
      <c r="AG21" s="660"/>
      <c r="AH21" s="660"/>
      <c r="AI21" s="660"/>
      <c r="AJ21" s="660"/>
      <c r="AK21" s="660"/>
      <c r="AL21" s="624">
        <v>23.8</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2890337</v>
      </c>
      <c r="S22" s="622"/>
      <c r="T22" s="622"/>
      <c r="U22" s="622"/>
      <c r="V22" s="622"/>
      <c r="W22" s="622"/>
      <c r="X22" s="622"/>
      <c r="Y22" s="623"/>
      <c r="Z22" s="659">
        <v>13.3</v>
      </c>
      <c r="AA22" s="659"/>
      <c r="AB22" s="659"/>
      <c r="AC22" s="659"/>
      <c r="AD22" s="660">
        <v>2890337</v>
      </c>
      <c r="AE22" s="660"/>
      <c r="AF22" s="660"/>
      <c r="AG22" s="660"/>
      <c r="AH22" s="660"/>
      <c r="AI22" s="660"/>
      <c r="AJ22" s="660"/>
      <c r="AK22" s="660"/>
      <c r="AL22" s="624">
        <v>23.8</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325342</v>
      </c>
      <c r="S23" s="622"/>
      <c r="T23" s="622"/>
      <c r="U23" s="622"/>
      <c r="V23" s="622"/>
      <c r="W23" s="622"/>
      <c r="X23" s="622"/>
      <c r="Y23" s="623"/>
      <c r="Z23" s="659">
        <v>1.5</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9954176</v>
      </c>
      <c r="CS24" s="677"/>
      <c r="CT24" s="677"/>
      <c r="CU24" s="677"/>
      <c r="CV24" s="677"/>
      <c r="CW24" s="677"/>
      <c r="CX24" s="677"/>
      <c r="CY24" s="702"/>
      <c r="CZ24" s="703">
        <v>47.9</v>
      </c>
      <c r="DA24" s="685"/>
      <c r="DB24" s="685"/>
      <c r="DC24" s="705"/>
      <c r="DD24" s="701">
        <v>6422139</v>
      </c>
      <c r="DE24" s="677"/>
      <c r="DF24" s="677"/>
      <c r="DG24" s="677"/>
      <c r="DH24" s="677"/>
      <c r="DI24" s="677"/>
      <c r="DJ24" s="677"/>
      <c r="DK24" s="702"/>
      <c r="DL24" s="701">
        <v>5863881</v>
      </c>
      <c r="DM24" s="677"/>
      <c r="DN24" s="677"/>
      <c r="DO24" s="677"/>
      <c r="DP24" s="677"/>
      <c r="DQ24" s="677"/>
      <c r="DR24" s="677"/>
      <c r="DS24" s="677"/>
      <c r="DT24" s="677"/>
      <c r="DU24" s="677"/>
      <c r="DV24" s="702"/>
      <c r="DW24" s="703">
        <v>47.8</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12435869</v>
      </c>
      <c r="S25" s="622"/>
      <c r="T25" s="622"/>
      <c r="U25" s="622"/>
      <c r="V25" s="622"/>
      <c r="W25" s="622"/>
      <c r="X25" s="622"/>
      <c r="Y25" s="623"/>
      <c r="Z25" s="659">
        <v>57.3</v>
      </c>
      <c r="AA25" s="659"/>
      <c r="AB25" s="659"/>
      <c r="AC25" s="659"/>
      <c r="AD25" s="660">
        <v>12110527</v>
      </c>
      <c r="AE25" s="660"/>
      <c r="AF25" s="660"/>
      <c r="AG25" s="660"/>
      <c r="AH25" s="660"/>
      <c r="AI25" s="660"/>
      <c r="AJ25" s="660"/>
      <c r="AK25" s="660"/>
      <c r="AL25" s="624">
        <v>99.8</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3410378</v>
      </c>
      <c r="CS25" s="634"/>
      <c r="CT25" s="634"/>
      <c r="CU25" s="634"/>
      <c r="CV25" s="634"/>
      <c r="CW25" s="634"/>
      <c r="CX25" s="634"/>
      <c r="CY25" s="635"/>
      <c r="CZ25" s="624">
        <v>16.399999999999999</v>
      </c>
      <c r="DA25" s="636"/>
      <c r="DB25" s="636"/>
      <c r="DC25" s="637"/>
      <c r="DD25" s="627">
        <v>3124036</v>
      </c>
      <c r="DE25" s="634"/>
      <c r="DF25" s="634"/>
      <c r="DG25" s="634"/>
      <c r="DH25" s="634"/>
      <c r="DI25" s="634"/>
      <c r="DJ25" s="634"/>
      <c r="DK25" s="635"/>
      <c r="DL25" s="627">
        <v>3115466</v>
      </c>
      <c r="DM25" s="634"/>
      <c r="DN25" s="634"/>
      <c r="DO25" s="634"/>
      <c r="DP25" s="634"/>
      <c r="DQ25" s="634"/>
      <c r="DR25" s="634"/>
      <c r="DS25" s="634"/>
      <c r="DT25" s="634"/>
      <c r="DU25" s="634"/>
      <c r="DV25" s="635"/>
      <c r="DW25" s="624">
        <v>25.4</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4710</v>
      </c>
      <c r="S26" s="622"/>
      <c r="T26" s="622"/>
      <c r="U26" s="622"/>
      <c r="V26" s="622"/>
      <c r="W26" s="622"/>
      <c r="X26" s="622"/>
      <c r="Y26" s="623"/>
      <c r="Z26" s="659">
        <v>0</v>
      </c>
      <c r="AA26" s="659"/>
      <c r="AB26" s="659"/>
      <c r="AC26" s="659"/>
      <c r="AD26" s="660">
        <v>4710</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1757178</v>
      </c>
      <c r="CS26" s="622"/>
      <c r="CT26" s="622"/>
      <c r="CU26" s="622"/>
      <c r="CV26" s="622"/>
      <c r="CW26" s="622"/>
      <c r="CX26" s="622"/>
      <c r="CY26" s="623"/>
      <c r="CZ26" s="624">
        <v>8.5</v>
      </c>
      <c r="DA26" s="636"/>
      <c r="DB26" s="636"/>
      <c r="DC26" s="637"/>
      <c r="DD26" s="627">
        <v>1690201</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31761</v>
      </c>
      <c r="S27" s="622"/>
      <c r="T27" s="622"/>
      <c r="U27" s="622"/>
      <c r="V27" s="622"/>
      <c r="W27" s="622"/>
      <c r="X27" s="622"/>
      <c r="Y27" s="623"/>
      <c r="Z27" s="659">
        <v>0.1</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7370534</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5316435</v>
      </c>
      <c r="CS27" s="634"/>
      <c r="CT27" s="634"/>
      <c r="CU27" s="634"/>
      <c r="CV27" s="634"/>
      <c r="CW27" s="634"/>
      <c r="CX27" s="634"/>
      <c r="CY27" s="635"/>
      <c r="CZ27" s="624">
        <v>25.6</v>
      </c>
      <c r="DA27" s="636"/>
      <c r="DB27" s="636"/>
      <c r="DC27" s="637"/>
      <c r="DD27" s="627">
        <v>2074683</v>
      </c>
      <c r="DE27" s="634"/>
      <c r="DF27" s="634"/>
      <c r="DG27" s="634"/>
      <c r="DH27" s="634"/>
      <c r="DI27" s="634"/>
      <c r="DJ27" s="634"/>
      <c r="DK27" s="635"/>
      <c r="DL27" s="627">
        <v>1595579</v>
      </c>
      <c r="DM27" s="634"/>
      <c r="DN27" s="634"/>
      <c r="DO27" s="634"/>
      <c r="DP27" s="634"/>
      <c r="DQ27" s="634"/>
      <c r="DR27" s="634"/>
      <c r="DS27" s="634"/>
      <c r="DT27" s="634"/>
      <c r="DU27" s="634"/>
      <c r="DV27" s="635"/>
      <c r="DW27" s="624">
        <v>13</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269179</v>
      </c>
      <c r="S28" s="622"/>
      <c r="T28" s="622"/>
      <c r="U28" s="622"/>
      <c r="V28" s="622"/>
      <c r="W28" s="622"/>
      <c r="X28" s="622"/>
      <c r="Y28" s="623"/>
      <c r="Z28" s="659">
        <v>1.2</v>
      </c>
      <c r="AA28" s="659"/>
      <c r="AB28" s="659"/>
      <c r="AC28" s="659"/>
      <c r="AD28" s="660">
        <v>18003</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1227363</v>
      </c>
      <c r="CS28" s="622"/>
      <c r="CT28" s="622"/>
      <c r="CU28" s="622"/>
      <c r="CV28" s="622"/>
      <c r="CW28" s="622"/>
      <c r="CX28" s="622"/>
      <c r="CY28" s="623"/>
      <c r="CZ28" s="624">
        <v>5.9</v>
      </c>
      <c r="DA28" s="636"/>
      <c r="DB28" s="636"/>
      <c r="DC28" s="637"/>
      <c r="DD28" s="627">
        <v>1223420</v>
      </c>
      <c r="DE28" s="622"/>
      <c r="DF28" s="622"/>
      <c r="DG28" s="622"/>
      <c r="DH28" s="622"/>
      <c r="DI28" s="622"/>
      <c r="DJ28" s="622"/>
      <c r="DK28" s="623"/>
      <c r="DL28" s="627">
        <v>1152836</v>
      </c>
      <c r="DM28" s="622"/>
      <c r="DN28" s="622"/>
      <c r="DO28" s="622"/>
      <c r="DP28" s="622"/>
      <c r="DQ28" s="622"/>
      <c r="DR28" s="622"/>
      <c r="DS28" s="622"/>
      <c r="DT28" s="622"/>
      <c r="DU28" s="622"/>
      <c r="DV28" s="623"/>
      <c r="DW28" s="624">
        <v>9.4</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115041</v>
      </c>
      <c r="S29" s="622"/>
      <c r="T29" s="622"/>
      <c r="U29" s="622"/>
      <c r="V29" s="622"/>
      <c r="W29" s="622"/>
      <c r="X29" s="622"/>
      <c r="Y29" s="623"/>
      <c r="Z29" s="659">
        <v>0.5</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1227363</v>
      </c>
      <c r="CS29" s="634"/>
      <c r="CT29" s="634"/>
      <c r="CU29" s="634"/>
      <c r="CV29" s="634"/>
      <c r="CW29" s="634"/>
      <c r="CX29" s="634"/>
      <c r="CY29" s="635"/>
      <c r="CZ29" s="624">
        <v>5.9</v>
      </c>
      <c r="DA29" s="636"/>
      <c r="DB29" s="636"/>
      <c r="DC29" s="637"/>
      <c r="DD29" s="627">
        <v>1223420</v>
      </c>
      <c r="DE29" s="634"/>
      <c r="DF29" s="634"/>
      <c r="DG29" s="634"/>
      <c r="DH29" s="634"/>
      <c r="DI29" s="634"/>
      <c r="DJ29" s="634"/>
      <c r="DK29" s="635"/>
      <c r="DL29" s="627">
        <v>1152836</v>
      </c>
      <c r="DM29" s="634"/>
      <c r="DN29" s="634"/>
      <c r="DO29" s="634"/>
      <c r="DP29" s="634"/>
      <c r="DQ29" s="634"/>
      <c r="DR29" s="634"/>
      <c r="DS29" s="634"/>
      <c r="DT29" s="634"/>
      <c r="DU29" s="634"/>
      <c r="DV29" s="635"/>
      <c r="DW29" s="624">
        <v>9.4</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3315539</v>
      </c>
      <c r="S30" s="622"/>
      <c r="T30" s="622"/>
      <c r="U30" s="622"/>
      <c r="V30" s="622"/>
      <c r="W30" s="622"/>
      <c r="X30" s="622"/>
      <c r="Y30" s="623"/>
      <c r="Z30" s="659">
        <v>15.3</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1201399</v>
      </c>
      <c r="CS30" s="622"/>
      <c r="CT30" s="622"/>
      <c r="CU30" s="622"/>
      <c r="CV30" s="622"/>
      <c r="CW30" s="622"/>
      <c r="CX30" s="622"/>
      <c r="CY30" s="623"/>
      <c r="CZ30" s="624">
        <v>5.8</v>
      </c>
      <c r="DA30" s="636"/>
      <c r="DB30" s="636"/>
      <c r="DC30" s="637"/>
      <c r="DD30" s="627">
        <v>1197456</v>
      </c>
      <c r="DE30" s="622"/>
      <c r="DF30" s="622"/>
      <c r="DG30" s="622"/>
      <c r="DH30" s="622"/>
      <c r="DI30" s="622"/>
      <c r="DJ30" s="622"/>
      <c r="DK30" s="623"/>
      <c r="DL30" s="627">
        <v>1126872</v>
      </c>
      <c r="DM30" s="622"/>
      <c r="DN30" s="622"/>
      <c r="DO30" s="622"/>
      <c r="DP30" s="622"/>
      <c r="DQ30" s="622"/>
      <c r="DR30" s="622"/>
      <c r="DS30" s="622"/>
      <c r="DT30" s="622"/>
      <c r="DU30" s="622"/>
      <c r="DV30" s="623"/>
      <c r="DW30" s="624">
        <v>9.1999999999999993</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v>
      </c>
      <c r="BH31" s="684"/>
      <c r="BI31" s="684"/>
      <c r="BJ31" s="684"/>
      <c r="BK31" s="684"/>
      <c r="BL31" s="684"/>
      <c r="BM31" s="685">
        <v>97.2</v>
      </c>
      <c r="BN31" s="684"/>
      <c r="BO31" s="684"/>
      <c r="BP31" s="684"/>
      <c r="BQ31" s="686"/>
      <c r="BR31" s="683">
        <v>99.1</v>
      </c>
      <c r="BS31" s="684"/>
      <c r="BT31" s="684"/>
      <c r="BU31" s="684"/>
      <c r="BV31" s="684"/>
      <c r="BW31" s="684"/>
      <c r="BX31" s="685">
        <v>97.3</v>
      </c>
      <c r="BY31" s="684"/>
      <c r="BZ31" s="684"/>
      <c r="CA31" s="684"/>
      <c r="CB31" s="686"/>
      <c r="CD31" s="642"/>
      <c r="CE31" s="643"/>
      <c r="CF31" s="618" t="s">
        <v>300</v>
      </c>
      <c r="CG31" s="619"/>
      <c r="CH31" s="619"/>
      <c r="CI31" s="619"/>
      <c r="CJ31" s="619"/>
      <c r="CK31" s="619"/>
      <c r="CL31" s="619"/>
      <c r="CM31" s="619"/>
      <c r="CN31" s="619"/>
      <c r="CO31" s="619"/>
      <c r="CP31" s="619"/>
      <c r="CQ31" s="620"/>
      <c r="CR31" s="621">
        <v>25964</v>
      </c>
      <c r="CS31" s="634"/>
      <c r="CT31" s="634"/>
      <c r="CU31" s="634"/>
      <c r="CV31" s="634"/>
      <c r="CW31" s="634"/>
      <c r="CX31" s="634"/>
      <c r="CY31" s="635"/>
      <c r="CZ31" s="624">
        <v>0.1</v>
      </c>
      <c r="DA31" s="636"/>
      <c r="DB31" s="636"/>
      <c r="DC31" s="637"/>
      <c r="DD31" s="627">
        <v>25964</v>
      </c>
      <c r="DE31" s="634"/>
      <c r="DF31" s="634"/>
      <c r="DG31" s="634"/>
      <c r="DH31" s="634"/>
      <c r="DI31" s="634"/>
      <c r="DJ31" s="634"/>
      <c r="DK31" s="635"/>
      <c r="DL31" s="627">
        <v>25964</v>
      </c>
      <c r="DM31" s="634"/>
      <c r="DN31" s="634"/>
      <c r="DO31" s="634"/>
      <c r="DP31" s="634"/>
      <c r="DQ31" s="634"/>
      <c r="DR31" s="634"/>
      <c r="DS31" s="634"/>
      <c r="DT31" s="634"/>
      <c r="DU31" s="634"/>
      <c r="DV31" s="635"/>
      <c r="DW31" s="624">
        <v>0.2</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1374964</v>
      </c>
      <c r="S32" s="622"/>
      <c r="T32" s="622"/>
      <c r="U32" s="622"/>
      <c r="V32" s="622"/>
      <c r="W32" s="622"/>
      <c r="X32" s="622"/>
      <c r="Y32" s="623"/>
      <c r="Z32" s="659">
        <v>6.3</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98.9</v>
      </c>
      <c r="BH32" s="634"/>
      <c r="BI32" s="634"/>
      <c r="BJ32" s="634"/>
      <c r="BK32" s="634"/>
      <c r="BL32" s="634"/>
      <c r="BM32" s="625">
        <v>96.8</v>
      </c>
      <c r="BN32" s="634"/>
      <c r="BO32" s="634"/>
      <c r="BP32" s="634"/>
      <c r="BQ32" s="657"/>
      <c r="BR32" s="687">
        <v>98.9</v>
      </c>
      <c r="BS32" s="634"/>
      <c r="BT32" s="634"/>
      <c r="BU32" s="634"/>
      <c r="BV32" s="634"/>
      <c r="BW32" s="634"/>
      <c r="BX32" s="625">
        <v>97</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16494</v>
      </c>
      <c r="S33" s="622"/>
      <c r="T33" s="622"/>
      <c r="U33" s="622"/>
      <c r="V33" s="622"/>
      <c r="W33" s="622"/>
      <c r="X33" s="622"/>
      <c r="Y33" s="623"/>
      <c r="Z33" s="659">
        <v>0.1</v>
      </c>
      <c r="AA33" s="659"/>
      <c r="AB33" s="659"/>
      <c r="AC33" s="659"/>
      <c r="AD33" s="660">
        <v>49</v>
      </c>
      <c r="AE33" s="660"/>
      <c r="AF33" s="660"/>
      <c r="AG33" s="660"/>
      <c r="AH33" s="660"/>
      <c r="AI33" s="660"/>
      <c r="AJ33" s="660"/>
      <c r="AK33" s="660"/>
      <c r="AL33" s="624">
        <v>0</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99.2</v>
      </c>
      <c r="BH33" s="606"/>
      <c r="BI33" s="606"/>
      <c r="BJ33" s="606"/>
      <c r="BK33" s="606"/>
      <c r="BL33" s="606"/>
      <c r="BM33" s="652">
        <v>97.5</v>
      </c>
      <c r="BN33" s="606"/>
      <c r="BO33" s="606"/>
      <c r="BP33" s="606"/>
      <c r="BQ33" s="669"/>
      <c r="BR33" s="682">
        <v>99.2</v>
      </c>
      <c r="BS33" s="606"/>
      <c r="BT33" s="606"/>
      <c r="BU33" s="606"/>
      <c r="BV33" s="606"/>
      <c r="BW33" s="606"/>
      <c r="BX33" s="652">
        <v>97.6</v>
      </c>
      <c r="BY33" s="606"/>
      <c r="BZ33" s="606"/>
      <c r="CA33" s="606"/>
      <c r="CB33" s="669"/>
      <c r="CD33" s="618" t="s">
        <v>307</v>
      </c>
      <c r="CE33" s="619"/>
      <c r="CF33" s="619"/>
      <c r="CG33" s="619"/>
      <c r="CH33" s="619"/>
      <c r="CI33" s="619"/>
      <c r="CJ33" s="619"/>
      <c r="CK33" s="619"/>
      <c r="CL33" s="619"/>
      <c r="CM33" s="619"/>
      <c r="CN33" s="619"/>
      <c r="CO33" s="619"/>
      <c r="CP33" s="619"/>
      <c r="CQ33" s="620"/>
      <c r="CR33" s="621">
        <v>9414593</v>
      </c>
      <c r="CS33" s="634"/>
      <c r="CT33" s="634"/>
      <c r="CU33" s="634"/>
      <c r="CV33" s="634"/>
      <c r="CW33" s="634"/>
      <c r="CX33" s="634"/>
      <c r="CY33" s="635"/>
      <c r="CZ33" s="624">
        <v>45.3</v>
      </c>
      <c r="DA33" s="636"/>
      <c r="DB33" s="636"/>
      <c r="DC33" s="637"/>
      <c r="DD33" s="627">
        <v>6984761</v>
      </c>
      <c r="DE33" s="634"/>
      <c r="DF33" s="634"/>
      <c r="DG33" s="634"/>
      <c r="DH33" s="634"/>
      <c r="DI33" s="634"/>
      <c r="DJ33" s="634"/>
      <c r="DK33" s="635"/>
      <c r="DL33" s="627">
        <v>4929363</v>
      </c>
      <c r="DM33" s="634"/>
      <c r="DN33" s="634"/>
      <c r="DO33" s="634"/>
      <c r="DP33" s="634"/>
      <c r="DQ33" s="634"/>
      <c r="DR33" s="634"/>
      <c r="DS33" s="634"/>
      <c r="DT33" s="634"/>
      <c r="DU33" s="634"/>
      <c r="DV33" s="635"/>
      <c r="DW33" s="624">
        <v>40.200000000000003</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759693</v>
      </c>
      <c r="S34" s="622"/>
      <c r="T34" s="622"/>
      <c r="U34" s="622"/>
      <c r="V34" s="622"/>
      <c r="W34" s="622"/>
      <c r="X34" s="622"/>
      <c r="Y34" s="623"/>
      <c r="Z34" s="659">
        <v>3.5</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3658869</v>
      </c>
      <c r="CS34" s="622"/>
      <c r="CT34" s="622"/>
      <c r="CU34" s="622"/>
      <c r="CV34" s="622"/>
      <c r="CW34" s="622"/>
      <c r="CX34" s="622"/>
      <c r="CY34" s="623"/>
      <c r="CZ34" s="624">
        <v>17.600000000000001</v>
      </c>
      <c r="DA34" s="636"/>
      <c r="DB34" s="636"/>
      <c r="DC34" s="637"/>
      <c r="DD34" s="627">
        <v>2694272</v>
      </c>
      <c r="DE34" s="622"/>
      <c r="DF34" s="622"/>
      <c r="DG34" s="622"/>
      <c r="DH34" s="622"/>
      <c r="DI34" s="622"/>
      <c r="DJ34" s="622"/>
      <c r="DK34" s="623"/>
      <c r="DL34" s="627">
        <v>2525173</v>
      </c>
      <c r="DM34" s="622"/>
      <c r="DN34" s="622"/>
      <c r="DO34" s="622"/>
      <c r="DP34" s="622"/>
      <c r="DQ34" s="622"/>
      <c r="DR34" s="622"/>
      <c r="DS34" s="622"/>
      <c r="DT34" s="622"/>
      <c r="DU34" s="622"/>
      <c r="DV34" s="623"/>
      <c r="DW34" s="624">
        <v>20.6</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1143794</v>
      </c>
      <c r="S35" s="622"/>
      <c r="T35" s="622"/>
      <c r="U35" s="622"/>
      <c r="V35" s="622"/>
      <c r="W35" s="622"/>
      <c r="X35" s="622"/>
      <c r="Y35" s="623"/>
      <c r="Z35" s="659">
        <v>5.3</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291054</v>
      </c>
      <c r="CS35" s="634"/>
      <c r="CT35" s="634"/>
      <c r="CU35" s="634"/>
      <c r="CV35" s="634"/>
      <c r="CW35" s="634"/>
      <c r="CX35" s="634"/>
      <c r="CY35" s="635"/>
      <c r="CZ35" s="624">
        <v>1.4</v>
      </c>
      <c r="DA35" s="636"/>
      <c r="DB35" s="636"/>
      <c r="DC35" s="637"/>
      <c r="DD35" s="627">
        <v>192757</v>
      </c>
      <c r="DE35" s="634"/>
      <c r="DF35" s="634"/>
      <c r="DG35" s="634"/>
      <c r="DH35" s="634"/>
      <c r="DI35" s="634"/>
      <c r="DJ35" s="634"/>
      <c r="DK35" s="635"/>
      <c r="DL35" s="627">
        <v>148587</v>
      </c>
      <c r="DM35" s="634"/>
      <c r="DN35" s="634"/>
      <c r="DO35" s="634"/>
      <c r="DP35" s="634"/>
      <c r="DQ35" s="634"/>
      <c r="DR35" s="634"/>
      <c r="DS35" s="634"/>
      <c r="DT35" s="634"/>
      <c r="DU35" s="634"/>
      <c r="DV35" s="635"/>
      <c r="DW35" s="624">
        <v>1.2</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1184738</v>
      </c>
      <c r="S36" s="622"/>
      <c r="T36" s="622"/>
      <c r="U36" s="622"/>
      <c r="V36" s="622"/>
      <c r="W36" s="622"/>
      <c r="X36" s="622"/>
      <c r="Y36" s="623"/>
      <c r="Z36" s="659">
        <v>5.5</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1641205</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59311</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2475687</v>
      </c>
      <c r="CS36" s="622"/>
      <c r="CT36" s="622"/>
      <c r="CU36" s="622"/>
      <c r="CV36" s="622"/>
      <c r="CW36" s="622"/>
      <c r="CX36" s="622"/>
      <c r="CY36" s="623"/>
      <c r="CZ36" s="624">
        <v>11.9</v>
      </c>
      <c r="DA36" s="636"/>
      <c r="DB36" s="636"/>
      <c r="DC36" s="637"/>
      <c r="DD36" s="627">
        <v>2132857</v>
      </c>
      <c r="DE36" s="622"/>
      <c r="DF36" s="622"/>
      <c r="DG36" s="622"/>
      <c r="DH36" s="622"/>
      <c r="DI36" s="622"/>
      <c r="DJ36" s="622"/>
      <c r="DK36" s="623"/>
      <c r="DL36" s="627">
        <v>1611384</v>
      </c>
      <c r="DM36" s="622"/>
      <c r="DN36" s="622"/>
      <c r="DO36" s="622"/>
      <c r="DP36" s="622"/>
      <c r="DQ36" s="622"/>
      <c r="DR36" s="622"/>
      <c r="DS36" s="622"/>
      <c r="DT36" s="622"/>
      <c r="DU36" s="622"/>
      <c r="DV36" s="623"/>
      <c r="DW36" s="624">
        <v>13.1</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637868</v>
      </c>
      <c r="S37" s="622"/>
      <c r="T37" s="622"/>
      <c r="U37" s="622"/>
      <c r="V37" s="622"/>
      <c r="W37" s="622"/>
      <c r="X37" s="622"/>
      <c r="Y37" s="623"/>
      <c r="Z37" s="659">
        <v>2.9</v>
      </c>
      <c r="AA37" s="659"/>
      <c r="AB37" s="659"/>
      <c r="AC37" s="659"/>
      <c r="AD37" s="660">
        <v>21</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220414</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37560</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553301</v>
      </c>
      <c r="CS37" s="634"/>
      <c r="CT37" s="634"/>
      <c r="CU37" s="634"/>
      <c r="CV37" s="634"/>
      <c r="CW37" s="634"/>
      <c r="CX37" s="634"/>
      <c r="CY37" s="635"/>
      <c r="CZ37" s="624">
        <v>2.7</v>
      </c>
      <c r="DA37" s="636"/>
      <c r="DB37" s="636"/>
      <c r="DC37" s="637"/>
      <c r="DD37" s="627">
        <v>549597</v>
      </c>
      <c r="DE37" s="634"/>
      <c r="DF37" s="634"/>
      <c r="DG37" s="634"/>
      <c r="DH37" s="634"/>
      <c r="DI37" s="634"/>
      <c r="DJ37" s="634"/>
      <c r="DK37" s="635"/>
      <c r="DL37" s="627">
        <v>431143</v>
      </c>
      <c r="DM37" s="634"/>
      <c r="DN37" s="634"/>
      <c r="DO37" s="634"/>
      <c r="DP37" s="634"/>
      <c r="DQ37" s="634"/>
      <c r="DR37" s="634"/>
      <c r="DS37" s="634"/>
      <c r="DT37" s="634"/>
      <c r="DU37" s="634"/>
      <c r="DV37" s="635"/>
      <c r="DW37" s="624">
        <v>3.5</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397800</v>
      </c>
      <c r="S38" s="622"/>
      <c r="T38" s="622"/>
      <c r="U38" s="622"/>
      <c r="V38" s="622"/>
      <c r="W38" s="622"/>
      <c r="X38" s="622"/>
      <c r="Y38" s="623"/>
      <c r="Z38" s="659">
        <v>1.8</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34681</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5830</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1402904</v>
      </c>
      <c r="CS38" s="622"/>
      <c r="CT38" s="622"/>
      <c r="CU38" s="622"/>
      <c r="CV38" s="622"/>
      <c r="CW38" s="622"/>
      <c r="CX38" s="622"/>
      <c r="CY38" s="623"/>
      <c r="CZ38" s="624">
        <v>6.7</v>
      </c>
      <c r="DA38" s="636"/>
      <c r="DB38" s="636"/>
      <c r="DC38" s="637"/>
      <c r="DD38" s="627">
        <v>1147004</v>
      </c>
      <c r="DE38" s="622"/>
      <c r="DF38" s="622"/>
      <c r="DG38" s="622"/>
      <c r="DH38" s="622"/>
      <c r="DI38" s="622"/>
      <c r="DJ38" s="622"/>
      <c r="DK38" s="623"/>
      <c r="DL38" s="627">
        <v>639219</v>
      </c>
      <c r="DM38" s="622"/>
      <c r="DN38" s="622"/>
      <c r="DO38" s="622"/>
      <c r="DP38" s="622"/>
      <c r="DQ38" s="622"/>
      <c r="DR38" s="622"/>
      <c r="DS38" s="622"/>
      <c r="DT38" s="622"/>
      <c r="DU38" s="622"/>
      <c r="DV38" s="623"/>
      <c r="DW38" s="624">
        <v>5.2</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711</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8843</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1471613</v>
      </c>
      <c r="CS39" s="634"/>
      <c r="CT39" s="634"/>
      <c r="CU39" s="634"/>
      <c r="CV39" s="634"/>
      <c r="CW39" s="634"/>
      <c r="CX39" s="634"/>
      <c r="CY39" s="635"/>
      <c r="CZ39" s="624">
        <v>7.1</v>
      </c>
      <c r="DA39" s="636"/>
      <c r="DB39" s="636"/>
      <c r="DC39" s="637"/>
      <c r="DD39" s="627">
        <v>704905</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133400</v>
      </c>
      <c r="S40" s="622"/>
      <c r="T40" s="622"/>
      <c r="U40" s="622"/>
      <c r="V40" s="622"/>
      <c r="W40" s="622"/>
      <c r="X40" s="622"/>
      <c r="Y40" s="623"/>
      <c r="Z40" s="659">
        <v>0.6</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95</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114466</v>
      </c>
      <c r="CS40" s="622"/>
      <c r="CT40" s="622"/>
      <c r="CU40" s="622"/>
      <c r="CV40" s="622"/>
      <c r="CW40" s="622"/>
      <c r="CX40" s="622"/>
      <c r="CY40" s="623"/>
      <c r="CZ40" s="624">
        <v>0.6</v>
      </c>
      <c r="DA40" s="636"/>
      <c r="DB40" s="636"/>
      <c r="DC40" s="637"/>
      <c r="DD40" s="627">
        <v>112966</v>
      </c>
      <c r="DE40" s="622"/>
      <c r="DF40" s="622"/>
      <c r="DG40" s="622"/>
      <c r="DH40" s="622"/>
      <c r="DI40" s="622"/>
      <c r="DJ40" s="622"/>
      <c r="DK40" s="623"/>
      <c r="DL40" s="627">
        <v>5000</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21687450</v>
      </c>
      <c r="S41" s="646"/>
      <c r="T41" s="646"/>
      <c r="U41" s="646"/>
      <c r="V41" s="646"/>
      <c r="W41" s="646"/>
      <c r="X41" s="646"/>
      <c r="Y41" s="649"/>
      <c r="Z41" s="650">
        <v>100</v>
      </c>
      <c r="AA41" s="650"/>
      <c r="AB41" s="650"/>
      <c r="AC41" s="650"/>
      <c r="AD41" s="651">
        <v>12133310</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308688</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1076711</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363</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1420465</v>
      </c>
      <c r="CS42" s="634"/>
      <c r="CT42" s="634"/>
      <c r="CU42" s="634"/>
      <c r="CV42" s="634"/>
      <c r="CW42" s="634"/>
      <c r="CX42" s="634"/>
      <c r="CY42" s="635"/>
      <c r="CZ42" s="624">
        <v>6.8</v>
      </c>
      <c r="DA42" s="636"/>
      <c r="DB42" s="636"/>
      <c r="DC42" s="637"/>
      <c r="DD42" s="627">
        <v>578632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30258</v>
      </c>
      <c r="CS43" s="634"/>
      <c r="CT43" s="634"/>
      <c r="CU43" s="634"/>
      <c r="CV43" s="634"/>
      <c r="CW43" s="634"/>
      <c r="CX43" s="634"/>
      <c r="CY43" s="635"/>
      <c r="CZ43" s="624">
        <v>0.1</v>
      </c>
      <c r="DA43" s="636"/>
      <c r="DB43" s="636"/>
      <c r="DC43" s="637"/>
      <c r="DD43" s="627">
        <v>30258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1420465</v>
      </c>
      <c r="CS44" s="622"/>
      <c r="CT44" s="622"/>
      <c r="CU44" s="622"/>
      <c r="CV44" s="622"/>
      <c r="CW44" s="622"/>
      <c r="CX44" s="622"/>
      <c r="CY44" s="623"/>
      <c r="CZ44" s="624">
        <v>6.8</v>
      </c>
      <c r="DA44" s="625"/>
      <c r="DB44" s="625"/>
      <c r="DC44" s="626"/>
      <c r="DD44" s="627">
        <v>578632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137083</v>
      </c>
      <c r="CS45" s="634"/>
      <c r="CT45" s="634"/>
      <c r="CU45" s="634"/>
      <c r="CV45" s="634"/>
      <c r="CW45" s="634"/>
      <c r="CX45" s="634"/>
      <c r="CY45" s="635"/>
      <c r="CZ45" s="624">
        <v>0.7</v>
      </c>
      <c r="DA45" s="636"/>
      <c r="DB45" s="636"/>
      <c r="DC45" s="637"/>
      <c r="DD45" s="627">
        <v>9005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1266220</v>
      </c>
      <c r="CS46" s="622"/>
      <c r="CT46" s="622"/>
      <c r="CU46" s="622"/>
      <c r="CV46" s="622"/>
      <c r="CW46" s="622"/>
      <c r="CX46" s="622"/>
      <c r="CY46" s="623"/>
      <c r="CZ46" s="624">
        <v>6.1</v>
      </c>
      <c r="DA46" s="625"/>
      <c r="DB46" s="625"/>
      <c r="DC46" s="626"/>
      <c r="DD46" s="627">
        <v>552465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20789234</v>
      </c>
      <c r="CS49" s="606"/>
      <c r="CT49" s="606"/>
      <c r="CU49" s="606"/>
      <c r="CV49" s="606"/>
      <c r="CW49" s="606"/>
      <c r="CX49" s="606"/>
      <c r="CY49" s="607"/>
      <c r="CZ49" s="608">
        <v>100</v>
      </c>
      <c r="DA49" s="609"/>
      <c r="DB49" s="609"/>
      <c r="DC49" s="610"/>
      <c r="DD49" s="611">
        <v>13985532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jrpSL3dNcUz5B2LnQ/Upsoo3yGjxkBwVvtleg3iqIhmZ8oi+HNWMn6SvztQ6vFJiJRsOJX4CBvfEKPO/8Vd+rQ==" saltValue="/gtOhdWYYwIdO1inDvMof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topLeftCell="A16" zoomScale="70" zoomScaleNormal="25" zoomScaleSheetLayoutView="70" workbookViewId="0">
      <selection activeCell="AA28" sqref="AA28:AE2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2" t="s">
        <v>352</v>
      </c>
      <c r="B2" s="1092"/>
      <c r="C2" s="1092"/>
      <c r="D2" s="1092"/>
      <c r="E2" s="1092"/>
      <c r="F2" s="1092"/>
      <c r="G2" s="1092"/>
      <c r="H2" s="1092"/>
      <c r="I2" s="1092"/>
      <c r="J2" s="1092"/>
      <c r="K2" s="1092"/>
      <c r="L2" s="1092"/>
      <c r="M2" s="1092"/>
      <c r="N2" s="1092"/>
      <c r="O2" s="1092"/>
      <c r="P2" s="1092"/>
      <c r="Q2" s="1092"/>
      <c r="R2" s="1092"/>
      <c r="S2" s="1092"/>
      <c r="T2" s="1092"/>
      <c r="U2" s="1092"/>
      <c r="V2" s="1092"/>
      <c r="W2" s="1092"/>
      <c r="X2" s="1092"/>
      <c r="Y2" s="1092"/>
      <c r="Z2" s="1092"/>
      <c r="AA2" s="1092"/>
      <c r="AB2" s="1092"/>
      <c r="AC2" s="1092"/>
      <c r="AD2" s="1092"/>
      <c r="AE2" s="1092"/>
      <c r="AF2" s="1092"/>
      <c r="AG2" s="1092"/>
      <c r="AH2" s="1092"/>
      <c r="AI2" s="1092"/>
      <c r="AJ2" s="1092"/>
      <c r="AK2" s="1092"/>
      <c r="AL2" s="1092"/>
      <c r="AM2" s="1092"/>
      <c r="AN2" s="1092"/>
      <c r="AO2" s="1092"/>
      <c r="AP2" s="1092"/>
      <c r="AQ2" s="1092"/>
      <c r="AR2" s="1092"/>
      <c r="AS2" s="1092"/>
      <c r="AT2" s="1092"/>
      <c r="AU2" s="1092"/>
      <c r="AV2" s="1092"/>
      <c r="AW2" s="1092"/>
      <c r="AX2" s="1092"/>
      <c r="AY2" s="1092"/>
      <c r="AZ2" s="1092"/>
      <c r="BA2" s="1092"/>
      <c r="BB2" s="1092"/>
      <c r="BC2" s="1092"/>
      <c r="BD2" s="1092"/>
      <c r="BE2" s="1092"/>
      <c r="BF2" s="1092"/>
      <c r="BG2" s="1092"/>
      <c r="BH2" s="1092"/>
      <c r="BI2" s="109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3" t="s">
        <v>353</v>
      </c>
      <c r="DK2" s="1094"/>
      <c r="DL2" s="1094"/>
      <c r="DM2" s="1094"/>
      <c r="DN2" s="1094"/>
      <c r="DO2" s="1095"/>
      <c r="DP2" s="228"/>
      <c r="DQ2" s="1093" t="s">
        <v>354</v>
      </c>
      <c r="DR2" s="1094"/>
      <c r="DS2" s="1094"/>
      <c r="DT2" s="1094"/>
      <c r="DU2" s="1094"/>
      <c r="DV2" s="1094"/>
      <c r="DW2" s="1094"/>
      <c r="DX2" s="1094"/>
      <c r="DY2" s="1094"/>
      <c r="DZ2" s="1095"/>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1" t="s">
        <v>355</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7" t="s">
        <v>357</v>
      </c>
      <c r="B5" s="998"/>
      <c r="C5" s="998"/>
      <c r="D5" s="998"/>
      <c r="E5" s="998"/>
      <c r="F5" s="998"/>
      <c r="G5" s="998"/>
      <c r="H5" s="998"/>
      <c r="I5" s="998"/>
      <c r="J5" s="998"/>
      <c r="K5" s="998"/>
      <c r="L5" s="998"/>
      <c r="M5" s="998"/>
      <c r="N5" s="998"/>
      <c r="O5" s="998"/>
      <c r="P5" s="999"/>
      <c r="Q5" s="1003" t="s">
        <v>358</v>
      </c>
      <c r="R5" s="1004"/>
      <c r="S5" s="1004"/>
      <c r="T5" s="1004"/>
      <c r="U5" s="1005"/>
      <c r="V5" s="1003" t="s">
        <v>359</v>
      </c>
      <c r="W5" s="1004"/>
      <c r="X5" s="1004"/>
      <c r="Y5" s="1004"/>
      <c r="Z5" s="1005"/>
      <c r="AA5" s="1003" t="s">
        <v>360</v>
      </c>
      <c r="AB5" s="1004"/>
      <c r="AC5" s="1004"/>
      <c r="AD5" s="1004"/>
      <c r="AE5" s="1004"/>
      <c r="AF5" s="1096" t="s">
        <v>361</v>
      </c>
      <c r="AG5" s="1004"/>
      <c r="AH5" s="1004"/>
      <c r="AI5" s="1004"/>
      <c r="AJ5" s="1017"/>
      <c r="AK5" s="1004" t="s">
        <v>362</v>
      </c>
      <c r="AL5" s="1004"/>
      <c r="AM5" s="1004"/>
      <c r="AN5" s="1004"/>
      <c r="AO5" s="1005"/>
      <c r="AP5" s="1003" t="s">
        <v>363</v>
      </c>
      <c r="AQ5" s="1004"/>
      <c r="AR5" s="1004"/>
      <c r="AS5" s="1004"/>
      <c r="AT5" s="1005"/>
      <c r="AU5" s="1003" t="s">
        <v>364</v>
      </c>
      <c r="AV5" s="1004"/>
      <c r="AW5" s="1004"/>
      <c r="AX5" s="1004"/>
      <c r="AY5" s="1017"/>
      <c r="AZ5" s="232"/>
      <c r="BA5" s="232"/>
      <c r="BB5" s="232"/>
      <c r="BC5" s="232"/>
      <c r="BD5" s="232"/>
      <c r="BE5" s="233"/>
      <c r="BF5" s="233"/>
      <c r="BG5" s="233"/>
      <c r="BH5" s="233"/>
      <c r="BI5" s="233"/>
      <c r="BJ5" s="233"/>
      <c r="BK5" s="233"/>
      <c r="BL5" s="233"/>
      <c r="BM5" s="233"/>
      <c r="BN5" s="233"/>
      <c r="BO5" s="233"/>
      <c r="BP5" s="233"/>
      <c r="BQ5" s="997" t="s">
        <v>365</v>
      </c>
      <c r="BR5" s="998"/>
      <c r="BS5" s="998"/>
      <c r="BT5" s="998"/>
      <c r="BU5" s="998"/>
      <c r="BV5" s="998"/>
      <c r="BW5" s="998"/>
      <c r="BX5" s="998"/>
      <c r="BY5" s="998"/>
      <c r="BZ5" s="998"/>
      <c r="CA5" s="998"/>
      <c r="CB5" s="998"/>
      <c r="CC5" s="998"/>
      <c r="CD5" s="998"/>
      <c r="CE5" s="998"/>
      <c r="CF5" s="998"/>
      <c r="CG5" s="999"/>
      <c r="CH5" s="1003" t="s">
        <v>366</v>
      </c>
      <c r="CI5" s="1004"/>
      <c r="CJ5" s="1004"/>
      <c r="CK5" s="1004"/>
      <c r="CL5" s="1005"/>
      <c r="CM5" s="1003" t="s">
        <v>367</v>
      </c>
      <c r="CN5" s="1004"/>
      <c r="CO5" s="1004"/>
      <c r="CP5" s="1004"/>
      <c r="CQ5" s="1005"/>
      <c r="CR5" s="1003" t="s">
        <v>368</v>
      </c>
      <c r="CS5" s="1004"/>
      <c r="CT5" s="1004"/>
      <c r="CU5" s="1004"/>
      <c r="CV5" s="1005"/>
      <c r="CW5" s="1003" t="s">
        <v>369</v>
      </c>
      <c r="CX5" s="1004"/>
      <c r="CY5" s="1004"/>
      <c r="CZ5" s="1004"/>
      <c r="DA5" s="1005"/>
      <c r="DB5" s="1003" t="s">
        <v>370</v>
      </c>
      <c r="DC5" s="1004"/>
      <c r="DD5" s="1004"/>
      <c r="DE5" s="1004"/>
      <c r="DF5" s="1005"/>
      <c r="DG5" s="1086" t="s">
        <v>371</v>
      </c>
      <c r="DH5" s="1087"/>
      <c r="DI5" s="1087"/>
      <c r="DJ5" s="1087"/>
      <c r="DK5" s="1088"/>
      <c r="DL5" s="1086" t="s">
        <v>372</v>
      </c>
      <c r="DM5" s="1087"/>
      <c r="DN5" s="1087"/>
      <c r="DO5" s="1087"/>
      <c r="DP5" s="1088"/>
      <c r="DQ5" s="1003" t="s">
        <v>373</v>
      </c>
      <c r="DR5" s="1004"/>
      <c r="DS5" s="1004"/>
      <c r="DT5" s="1004"/>
      <c r="DU5" s="1005"/>
      <c r="DV5" s="1003" t="s">
        <v>364</v>
      </c>
      <c r="DW5" s="1004"/>
      <c r="DX5" s="1004"/>
      <c r="DY5" s="1004"/>
      <c r="DZ5" s="1017"/>
      <c r="EA5" s="234"/>
    </row>
    <row r="6" spans="1:131" s="235" customFormat="1" ht="26.25" customHeight="1" thickBot="1" x14ac:dyDescent="0.2">
      <c r="A6" s="1000"/>
      <c r="B6" s="1001"/>
      <c r="C6" s="1001"/>
      <c r="D6" s="1001"/>
      <c r="E6" s="1001"/>
      <c r="F6" s="1001"/>
      <c r="G6" s="1001"/>
      <c r="H6" s="1001"/>
      <c r="I6" s="1001"/>
      <c r="J6" s="1001"/>
      <c r="K6" s="1001"/>
      <c r="L6" s="1001"/>
      <c r="M6" s="1001"/>
      <c r="N6" s="1001"/>
      <c r="O6" s="1001"/>
      <c r="P6" s="1002"/>
      <c r="Q6" s="1006"/>
      <c r="R6" s="1007"/>
      <c r="S6" s="1007"/>
      <c r="T6" s="1007"/>
      <c r="U6" s="1008"/>
      <c r="V6" s="1006"/>
      <c r="W6" s="1007"/>
      <c r="X6" s="1007"/>
      <c r="Y6" s="1007"/>
      <c r="Z6" s="1008"/>
      <c r="AA6" s="1006"/>
      <c r="AB6" s="1007"/>
      <c r="AC6" s="1007"/>
      <c r="AD6" s="1007"/>
      <c r="AE6" s="1007"/>
      <c r="AF6" s="1097"/>
      <c r="AG6" s="1007"/>
      <c r="AH6" s="1007"/>
      <c r="AI6" s="1007"/>
      <c r="AJ6" s="1018"/>
      <c r="AK6" s="1007"/>
      <c r="AL6" s="1007"/>
      <c r="AM6" s="1007"/>
      <c r="AN6" s="1007"/>
      <c r="AO6" s="1008"/>
      <c r="AP6" s="1006"/>
      <c r="AQ6" s="1007"/>
      <c r="AR6" s="1007"/>
      <c r="AS6" s="1007"/>
      <c r="AT6" s="1008"/>
      <c r="AU6" s="1006"/>
      <c r="AV6" s="1007"/>
      <c r="AW6" s="1007"/>
      <c r="AX6" s="1007"/>
      <c r="AY6" s="1018"/>
      <c r="AZ6" s="232"/>
      <c r="BA6" s="232"/>
      <c r="BB6" s="232"/>
      <c r="BC6" s="232"/>
      <c r="BD6" s="232"/>
      <c r="BE6" s="233"/>
      <c r="BF6" s="233"/>
      <c r="BG6" s="233"/>
      <c r="BH6" s="233"/>
      <c r="BI6" s="233"/>
      <c r="BJ6" s="233"/>
      <c r="BK6" s="233"/>
      <c r="BL6" s="233"/>
      <c r="BM6" s="233"/>
      <c r="BN6" s="233"/>
      <c r="BO6" s="233"/>
      <c r="BP6" s="233"/>
      <c r="BQ6" s="1000"/>
      <c r="BR6" s="1001"/>
      <c r="BS6" s="1001"/>
      <c r="BT6" s="1001"/>
      <c r="BU6" s="1001"/>
      <c r="BV6" s="1001"/>
      <c r="BW6" s="1001"/>
      <c r="BX6" s="1001"/>
      <c r="BY6" s="1001"/>
      <c r="BZ6" s="1001"/>
      <c r="CA6" s="1001"/>
      <c r="CB6" s="1001"/>
      <c r="CC6" s="1001"/>
      <c r="CD6" s="1001"/>
      <c r="CE6" s="1001"/>
      <c r="CF6" s="1001"/>
      <c r="CG6" s="1002"/>
      <c r="CH6" s="1006"/>
      <c r="CI6" s="1007"/>
      <c r="CJ6" s="1007"/>
      <c r="CK6" s="1007"/>
      <c r="CL6" s="1008"/>
      <c r="CM6" s="1006"/>
      <c r="CN6" s="1007"/>
      <c r="CO6" s="1007"/>
      <c r="CP6" s="1007"/>
      <c r="CQ6" s="1008"/>
      <c r="CR6" s="1006"/>
      <c r="CS6" s="1007"/>
      <c r="CT6" s="1007"/>
      <c r="CU6" s="1007"/>
      <c r="CV6" s="1008"/>
      <c r="CW6" s="1006"/>
      <c r="CX6" s="1007"/>
      <c r="CY6" s="1007"/>
      <c r="CZ6" s="1007"/>
      <c r="DA6" s="1008"/>
      <c r="DB6" s="1006"/>
      <c r="DC6" s="1007"/>
      <c r="DD6" s="1007"/>
      <c r="DE6" s="1007"/>
      <c r="DF6" s="1008"/>
      <c r="DG6" s="1089"/>
      <c r="DH6" s="1090"/>
      <c r="DI6" s="1090"/>
      <c r="DJ6" s="1090"/>
      <c r="DK6" s="1091"/>
      <c r="DL6" s="1089"/>
      <c r="DM6" s="1090"/>
      <c r="DN6" s="1090"/>
      <c r="DO6" s="1090"/>
      <c r="DP6" s="1091"/>
      <c r="DQ6" s="1006"/>
      <c r="DR6" s="1007"/>
      <c r="DS6" s="1007"/>
      <c r="DT6" s="1007"/>
      <c r="DU6" s="1008"/>
      <c r="DV6" s="1006"/>
      <c r="DW6" s="1007"/>
      <c r="DX6" s="1007"/>
      <c r="DY6" s="1007"/>
      <c r="DZ6" s="1018"/>
      <c r="EA6" s="234"/>
    </row>
    <row r="7" spans="1:131" s="235" customFormat="1" ht="26.25" customHeight="1" thickTop="1" x14ac:dyDescent="0.15">
      <c r="A7" s="236">
        <v>1</v>
      </c>
      <c r="B7" s="1049" t="s">
        <v>374</v>
      </c>
      <c r="C7" s="1050"/>
      <c r="D7" s="1050"/>
      <c r="E7" s="1050"/>
      <c r="F7" s="1050"/>
      <c r="G7" s="1050"/>
      <c r="H7" s="1050"/>
      <c r="I7" s="1050"/>
      <c r="J7" s="1050"/>
      <c r="K7" s="1050"/>
      <c r="L7" s="1050"/>
      <c r="M7" s="1050"/>
      <c r="N7" s="1050"/>
      <c r="O7" s="1050"/>
      <c r="P7" s="1051"/>
      <c r="Q7" s="1104">
        <v>21694</v>
      </c>
      <c r="R7" s="1105"/>
      <c r="S7" s="1105"/>
      <c r="T7" s="1105"/>
      <c r="U7" s="1105"/>
      <c r="V7" s="1105">
        <v>20796</v>
      </c>
      <c r="W7" s="1105"/>
      <c r="X7" s="1105"/>
      <c r="Y7" s="1105"/>
      <c r="Z7" s="1105"/>
      <c r="AA7" s="1105">
        <v>898</v>
      </c>
      <c r="AB7" s="1105"/>
      <c r="AC7" s="1105"/>
      <c r="AD7" s="1105"/>
      <c r="AE7" s="1106"/>
      <c r="AF7" s="1107">
        <v>626</v>
      </c>
      <c r="AG7" s="1108"/>
      <c r="AH7" s="1108"/>
      <c r="AI7" s="1108"/>
      <c r="AJ7" s="1109"/>
      <c r="AK7" s="1110">
        <v>1143794</v>
      </c>
      <c r="AL7" s="1111"/>
      <c r="AM7" s="1111"/>
      <c r="AN7" s="1111"/>
      <c r="AO7" s="1111"/>
      <c r="AP7" s="1111">
        <v>10882</v>
      </c>
      <c r="AQ7" s="1111"/>
      <c r="AR7" s="1111"/>
      <c r="AS7" s="1111"/>
      <c r="AT7" s="1111"/>
      <c r="AU7" s="1112" t="s">
        <v>564</v>
      </c>
      <c r="AV7" s="1112"/>
      <c r="AW7" s="1112"/>
      <c r="AX7" s="1112"/>
      <c r="AY7" s="1113"/>
      <c r="AZ7" s="232"/>
      <c r="BA7" s="232"/>
      <c r="BB7" s="232"/>
      <c r="BC7" s="232"/>
      <c r="BD7" s="232"/>
      <c r="BE7" s="233"/>
      <c r="BF7" s="233"/>
      <c r="BG7" s="233"/>
      <c r="BH7" s="233"/>
      <c r="BI7" s="233"/>
      <c r="BJ7" s="233"/>
      <c r="BK7" s="233"/>
      <c r="BL7" s="233"/>
      <c r="BM7" s="233"/>
      <c r="BN7" s="233"/>
      <c r="BO7" s="233"/>
      <c r="BP7" s="233"/>
      <c r="BQ7" s="236">
        <v>1</v>
      </c>
      <c r="BR7" s="237" t="s">
        <v>566</v>
      </c>
      <c r="BS7" s="1101" t="s">
        <v>555</v>
      </c>
      <c r="BT7" s="1102"/>
      <c r="BU7" s="1102"/>
      <c r="BV7" s="1102"/>
      <c r="BW7" s="1102"/>
      <c r="BX7" s="1102"/>
      <c r="BY7" s="1102"/>
      <c r="BZ7" s="1102"/>
      <c r="CA7" s="1102"/>
      <c r="CB7" s="1102"/>
      <c r="CC7" s="1102"/>
      <c r="CD7" s="1102"/>
      <c r="CE7" s="1102"/>
      <c r="CF7" s="1102"/>
      <c r="CG7" s="1114"/>
      <c r="CH7" s="1098">
        <v>0</v>
      </c>
      <c r="CI7" s="1099"/>
      <c r="CJ7" s="1099"/>
      <c r="CK7" s="1099"/>
      <c r="CL7" s="1100"/>
      <c r="CM7" s="1098">
        <v>1</v>
      </c>
      <c r="CN7" s="1099"/>
      <c r="CO7" s="1099"/>
      <c r="CP7" s="1099"/>
      <c r="CQ7" s="1100"/>
      <c r="CR7" s="1098">
        <v>1</v>
      </c>
      <c r="CS7" s="1099"/>
      <c r="CT7" s="1099"/>
      <c r="CU7" s="1099"/>
      <c r="CV7" s="1100"/>
      <c r="CW7" s="1098" t="s">
        <v>557</v>
      </c>
      <c r="CX7" s="1099"/>
      <c r="CY7" s="1099"/>
      <c r="CZ7" s="1099"/>
      <c r="DA7" s="1100"/>
      <c r="DB7" s="1098" t="s">
        <v>557</v>
      </c>
      <c r="DC7" s="1099"/>
      <c r="DD7" s="1099"/>
      <c r="DE7" s="1099"/>
      <c r="DF7" s="1100"/>
      <c r="DG7" s="1098" t="s">
        <v>557</v>
      </c>
      <c r="DH7" s="1099"/>
      <c r="DI7" s="1099"/>
      <c r="DJ7" s="1099"/>
      <c r="DK7" s="1100"/>
      <c r="DL7" s="1098" t="s">
        <v>557</v>
      </c>
      <c r="DM7" s="1099"/>
      <c r="DN7" s="1099"/>
      <c r="DO7" s="1099"/>
      <c r="DP7" s="1100"/>
      <c r="DQ7" s="1098" t="s">
        <v>557</v>
      </c>
      <c r="DR7" s="1099"/>
      <c r="DS7" s="1099"/>
      <c r="DT7" s="1099"/>
      <c r="DU7" s="1100"/>
      <c r="DV7" s="1101"/>
      <c r="DW7" s="1102"/>
      <c r="DX7" s="1102"/>
      <c r="DY7" s="1102"/>
      <c r="DZ7" s="1103"/>
      <c r="EA7" s="234"/>
    </row>
    <row r="8" spans="1:131" s="235" customFormat="1" ht="26.25" customHeight="1" x14ac:dyDescent="0.15">
      <c r="A8" s="238">
        <v>2</v>
      </c>
      <c r="B8" s="1032"/>
      <c r="C8" s="1033"/>
      <c r="D8" s="1033"/>
      <c r="E8" s="1033"/>
      <c r="F8" s="1033"/>
      <c r="G8" s="1033"/>
      <c r="H8" s="1033"/>
      <c r="I8" s="1033"/>
      <c r="J8" s="1033"/>
      <c r="K8" s="1033"/>
      <c r="L8" s="1033"/>
      <c r="M8" s="1033"/>
      <c r="N8" s="1033"/>
      <c r="O8" s="1033"/>
      <c r="P8" s="1034"/>
      <c r="Q8" s="1040"/>
      <c r="R8" s="1041"/>
      <c r="S8" s="1041"/>
      <c r="T8" s="1041"/>
      <c r="U8" s="1041"/>
      <c r="V8" s="1041"/>
      <c r="W8" s="1041"/>
      <c r="X8" s="1041"/>
      <c r="Y8" s="1041"/>
      <c r="Z8" s="1041"/>
      <c r="AA8" s="1041"/>
      <c r="AB8" s="1041"/>
      <c r="AC8" s="1041"/>
      <c r="AD8" s="1041"/>
      <c r="AE8" s="1042"/>
      <c r="AF8" s="1037"/>
      <c r="AG8" s="1038"/>
      <c r="AH8" s="1038"/>
      <c r="AI8" s="1038"/>
      <c r="AJ8" s="1039"/>
      <c r="AK8" s="1082"/>
      <c r="AL8" s="1083"/>
      <c r="AM8" s="1083"/>
      <c r="AN8" s="1083"/>
      <c r="AO8" s="1083"/>
      <c r="AP8" s="1083"/>
      <c r="AQ8" s="1083"/>
      <c r="AR8" s="1083"/>
      <c r="AS8" s="1083"/>
      <c r="AT8" s="1083"/>
      <c r="AU8" s="1084"/>
      <c r="AV8" s="1084"/>
      <c r="AW8" s="1084"/>
      <c r="AX8" s="1084"/>
      <c r="AY8" s="1085"/>
      <c r="AZ8" s="232"/>
      <c r="BA8" s="232"/>
      <c r="BB8" s="232"/>
      <c r="BC8" s="232"/>
      <c r="BD8" s="232"/>
      <c r="BE8" s="233"/>
      <c r="BF8" s="233"/>
      <c r="BG8" s="233"/>
      <c r="BH8" s="233"/>
      <c r="BI8" s="233"/>
      <c r="BJ8" s="233"/>
      <c r="BK8" s="233"/>
      <c r="BL8" s="233"/>
      <c r="BM8" s="233"/>
      <c r="BN8" s="233"/>
      <c r="BO8" s="233"/>
      <c r="BP8" s="233"/>
      <c r="BQ8" s="238">
        <v>2</v>
      </c>
      <c r="BR8" s="239"/>
      <c r="BS8" s="994" t="s">
        <v>556</v>
      </c>
      <c r="BT8" s="995"/>
      <c r="BU8" s="995"/>
      <c r="BV8" s="995"/>
      <c r="BW8" s="995"/>
      <c r="BX8" s="995"/>
      <c r="BY8" s="995"/>
      <c r="BZ8" s="995"/>
      <c r="CA8" s="995"/>
      <c r="CB8" s="995"/>
      <c r="CC8" s="995"/>
      <c r="CD8" s="995"/>
      <c r="CE8" s="995"/>
      <c r="CF8" s="995"/>
      <c r="CG8" s="1016"/>
      <c r="CH8" s="991">
        <v>8</v>
      </c>
      <c r="CI8" s="992"/>
      <c r="CJ8" s="992"/>
      <c r="CK8" s="992"/>
      <c r="CL8" s="993"/>
      <c r="CM8" s="991">
        <v>94</v>
      </c>
      <c r="CN8" s="992"/>
      <c r="CO8" s="992"/>
      <c r="CP8" s="992"/>
      <c r="CQ8" s="993"/>
      <c r="CR8" s="991">
        <v>3</v>
      </c>
      <c r="CS8" s="992"/>
      <c r="CT8" s="992"/>
      <c r="CU8" s="992"/>
      <c r="CV8" s="993"/>
      <c r="CW8" s="991" t="s">
        <v>557</v>
      </c>
      <c r="CX8" s="992"/>
      <c r="CY8" s="992"/>
      <c r="CZ8" s="992"/>
      <c r="DA8" s="993"/>
      <c r="DB8" s="991" t="s">
        <v>557</v>
      </c>
      <c r="DC8" s="992"/>
      <c r="DD8" s="992"/>
      <c r="DE8" s="992"/>
      <c r="DF8" s="993"/>
      <c r="DG8" s="991" t="s">
        <v>557</v>
      </c>
      <c r="DH8" s="992"/>
      <c r="DI8" s="992"/>
      <c r="DJ8" s="992"/>
      <c r="DK8" s="993"/>
      <c r="DL8" s="991" t="s">
        <v>557</v>
      </c>
      <c r="DM8" s="992"/>
      <c r="DN8" s="992"/>
      <c r="DO8" s="992"/>
      <c r="DP8" s="993"/>
      <c r="DQ8" s="991" t="s">
        <v>557</v>
      </c>
      <c r="DR8" s="992"/>
      <c r="DS8" s="992"/>
      <c r="DT8" s="992"/>
      <c r="DU8" s="993"/>
      <c r="DV8" s="994"/>
      <c r="DW8" s="995"/>
      <c r="DX8" s="995"/>
      <c r="DY8" s="995"/>
      <c r="DZ8" s="996"/>
      <c r="EA8" s="234"/>
    </row>
    <row r="9" spans="1:131" s="235" customFormat="1" ht="26.25" customHeight="1" x14ac:dyDescent="0.15">
      <c r="A9" s="238">
        <v>3</v>
      </c>
      <c r="B9" s="1032"/>
      <c r="C9" s="1033"/>
      <c r="D9" s="1033"/>
      <c r="E9" s="1033"/>
      <c r="F9" s="1033"/>
      <c r="G9" s="1033"/>
      <c r="H9" s="1033"/>
      <c r="I9" s="1033"/>
      <c r="J9" s="1033"/>
      <c r="K9" s="1033"/>
      <c r="L9" s="1033"/>
      <c r="M9" s="1033"/>
      <c r="N9" s="1033"/>
      <c r="O9" s="1033"/>
      <c r="P9" s="1034"/>
      <c r="Q9" s="1040"/>
      <c r="R9" s="1041"/>
      <c r="S9" s="1041"/>
      <c r="T9" s="1041"/>
      <c r="U9" s="1041"/>
      <c r="V9" s="1041"/>
      <c r="W9" s="1041"/>
      <c r="X9" s="1041"/>
      <c r="Y9" s="1041"/>
      <c r="Z9" s="1041"/>
      <c r="AA9" s="1041"/>
      <c r="AB9" s="1041"/>
      <c r="AC9" s="1041"/>
      <c r="AD9" s="1041"/>
      <c r="AE9" s="1042"/>
      <c r="AF9" s="1037"/>
      <c r="AG9" s="1038"/>
      <c r="AH9" s="1038"/>
      <c r="AI9" s="1038"/>
      <c r="AJ9" s="1039"/>
      <c r="AK9" s="1082"/>
      <c r="AL9" s="1083"/>
      <c r="AM9" s="1083"/>
      <c r="AN9" s="1083"/>
      <c r="AO9" s="1083"/>
      <c r="AP9" s="1083"/>
      <c r="AQ9" s="1083"/>
      <c r="AR9" s="1083"/>
      <c r="AS9" s="1083"/>
      <c r="AT9" s="1083"/>
      <c r="AU9" s="1084"/>
      <c r="AV9" s="1084"/>
      <c r="AW9" s="1084"/>
      <c r="AX9" s="1084"/>
      <c r="AY9" s="1085"/>
      <c r="AZ9" s="232"/>
      <c r="BA9" s="232"/>
      <c r="BB9" s="232"/>
      <c r="BC9" s="232"/>
      <c r="BD9" s="232"/>
      <c r="BE9" s="233"/>
      <c r="BF9" s="233"/>
      <c r="BG9" s="233"/>
      <c r="BH9" s="233"/>
      <c r="BI9" s="233"/>
      <c r="BJ9" s="233"/>
      <c r="BK9" s="233"/>
      <c r="BL9" s="233"/>
      <c r="BM9" s="233"/>
      <c r="BN9" s="233"/>
      <c r="BO9" s="233"/>
      <c r="BP9" s="233"/>
      <c r="BQ9" s="238">
        <v>3</v>
      </c>
      <c r="BR9" s="239"/>
      <c r="BS9" s="994" t="s">
        <v>565</v>
      </c>
      <c r="BT9" s="995"/>
      <c r="BU9" s="995"/>
      <c r="BV9" s="995"/>
      <c r="BW9" s="995"/>
      <c r="BX9" s="995"/>
      <c r="BY9" s="995"/>
      <c r="BZ9" s="995"/>
      <c r="CA9" s="995"/>
      <c r="CB9" s="995"/>
      <c r="CC9" s="995"/>
      <c r="CD9" s="995"/>
      <c r="CE9" s="995"/>
      <c r="CF9" s="995"/>
      <c r="CG9" s="1016"/>
      <c r="CH9" s="991">
        <v>-79</v>
      </c>
      <c r="CI9" s="992"/>
      <c r="CJ9" s="992"/>
      <c r="CK9" s="992"/>
      <c r="CL9" s="993"/>
      <c r="CM9" s="991">
        <v>68</v>
      </c>
      <c r="CN9" s="992"/>
      <c r="CO9" s="992"/>
      <c r="CP9" s="992"/>
      <c r="CQ9" s="993"/>
      <c r="CR9" s="991">
        <v>2</v>
      </c>
      <c r="CS9" s="992"/>
      <c r="CT9" s="992"/>
      <c r="CU9" s="992"/>
      <c r="CV9" s="993"/>
      <c r="CW9" s="991">
        <v>11</v>
      </c>
      <c r="CX9" s="992"/>
      <c r="CY9" s="992"/>
      <c r="CZ9" s="992"/>
      <c r="DA9" s="993"/>
      <c r="DB9" s="991" t="s">
        <v>567</v>
      </c>
      <c r="DC9" s="992"/>
      <c r="DD9" s="992"/>
      <c r="DE9" s="992"/>
      <c r="DF9" s="993"/>
      <c r="DG9" s="991" t="s">
        <v>567</v>
      </c>
      <c r="DH9" s="992"/>
      <c r="DI9" s="992"/>
      <c r="DJ9" s="992"/>
      <c r="DK9" s="993"/>
      <c r="DL9" s="991" t="s">
        <v>567</v>
      </c>
      <c r="DM9" s="992"/>
      <c r="DN9" s="992"/>
      <c r="DO9" s="992"/>
      <c r="DP9" s="993"/>
      <c r="DQ9" s="991" t="s">
        <v>567</v>
      </c>
      <c r="DR9" s="992"/>
      <c r="DS9" s="992"/>
      <c r="DT9" s="992"/>
      <c r="DU9" s="993"/>
      <c r="DV9" s="994"/>
      <c r="DW9" s="995"/>
      <c r="DX9" s="995"/>
      <c r="DY9" s="995"/>
      <c r="DZ9" s="996"/>
      <c r="EA9" s="234"/>
    </row>
    <row r="10" spans="1:131" s="235" customFormat="1" ht="26.25" customHeight="1" x14ac:dyDescent="0.15">
      <c r="A10" s="238">
        <v>4</v>
      </c>
      <c r="B10" s="1032"/>
      <c r="C10" s="1033"/>
      <c r="D10" s="1033"/>
      <c r="E10" s="1033"/>
      <c r="F10" s="1033"/>
      <c r="G10" s="1033"/>
      <c r="H10" s="1033"/>
      <c r="I10" s="1033"/>
      <c r="J10" s="1033"/>
      <c r="K10" s="1033"/>
      <c r="L10" s="1033"/>
      <c r="M10" s="1033"/>
      <c r="N10" s="1033"/>
      <c r="O10" s="1033"/>
      <c r="P10" s="1034"/>
      <c r="Q10" s="1040"/>
      <c r="R10" s="1041"/>
      <c r="S10" s="1041"/>
      <c r="T10" s="1041"/>
      <c r="U10" s="1041"/>
      <c r="V10" s="1041"/>
      <c r="W10" s="1041"/>
      <c r="X10" s="1041"/>
      <c r="Y10" s="1041"/>
      <c r="Z10" s="1041"/>
      <c r="AA10" s="1041"/>
      <c r="AB10" s="1041"/>
      <c r="AC10" s="1041"/>
      <c r="AD10" s="1041"/>
      <c r="AE10" s="1042"/>
      <c r="AF10" s="1037"/>
      <c r="AG10" s="1038"/>
      <c r="AH10" s="1038"/>
      <c r="AI10" s="1038"/>
      <c r="AJ10" s="1039"/>
      <c r="AK10" s="1082"/>
      <c r="AL10" s="1083"/>
      <c r="AM10" s="1083"/>
      <c r="AN10" s="1083"/>
      <c r="AO10" s="1083"/>
      <c r="AP10" s="1083"/>
      <c r="AQ10" s="1083"/>
      <c r="AR10" s="1083"/>
      <c r="AS10" s="1083"/>
      <c r="AT10" s="1083"/>
      <c r="AU10" s="1084"/>
      <c r="AV10" s="1084"/>
      <c r="AW10" s="1084"/>
      <c r="AX10" s="1084"/>
      <c r="AY10" s="1085"/>
      <c r="AZ10" s="232"/>
      <c r="BA10" s="232"/>
      <c r="BB10" s="232"/>
      <c r="BC10" s="232"/>
      <c r="BD10" s="232"/>
      <c r="BE10" s="233"/>
      <c r="BF10" s="233"/>
      <c r="BG10" s="233"/>
      <c r="BH10" s="233"/>
      <c r="BI10" s="233"/>
      <c r="BJ10" s="233"/>
      <c r="BK10" s="233"/>
      <c r="BL10" s="233"/>
      <c r="BM10" s="233"/>
      <c r="BN10" s="233"/>
      <c r="BO10" s="233"/>
      <c r="BP10" s="233"/>
      <c r="BQ10" s="238">
        <v>4</v>
      </c>
      <c r="BR10" s="239"/>
      <c r="BS10" s="994"/>
      <c r="BT10" s="995"/>
      <c r="BU10" s="995"/>
      <c r="BV10" s="995"/>
      <c r="BW10" s="995"/>
      <c r="BX10" s="995"/>
      <c r="BY10" s="995"/>
      <c r="BZ10" s="995"/>
      <c r="CA10" s="995"/>
      <c r="CB10" s="995"/>
      <c r="CC10" s="995"/>
      <c r="CD10" s="995"/>
      <c r="CE10" s="995"/>
      <c r="CF10" s="995"/>
      <c r="CG10" s="1016"/>
      <c r="CH10" s="991"/>
      <c r="CI10" s="992"/>
      <c r="CJ10" s="992"/>
      <c r="CK10" s="992"/>
      <c r="CL10" s="993"/>
      <c r="CM10" s="991"/>
      <c r="CN10" s="992"/>
      <c r="CO10" s="992"/>
      <c r="CP10" s="992"/>
      <c r="CQ10" s="993"/>
      <c r="CR10" s="991"/>
      <c r="CS10" s="992"/>
      <c r="CT10" s="992"/>
      <c r="CU10" s="992"/>
      <c r="CV10" s="993"/>
      <c r="CW10" s="991"/>
      <c r="CX10" s="992"/>
      <c r="CY10" s="992"/>
      <c r="CZ10" s="992"/>
      <c r="DA10" s="993"/>
      <c r="DB10" s="991"/>
      <c r="DC10" s="992"/>
      <c r="DD10" s="992"/>
      <c r="DE10" s="992"/>
      <c r="DF10" s="993"/>
      <c r="DG10" s="991"/>
      <c r="DH10" s="992"/>
      <c r="DI10" s="992"/>
      <c r="DJ10" s="992"/>
      <c r="DK10" s="993"/>
      <c r="DL10" s="991"/>
      <c r="DM10" s="992"/>
      <c r="DN10" s="992"/>
      <c r="DO10" s="992"/>
      <c r="DP10" s="993"/>
      <c r="DQ10" s="991"/>
      <c r="DR10" s="992"/>
      <c r="DS10" s="992"/>
      <c r="DT10" s="992"/>
      <c r="DU10" s="993"/>
      <c r="DV10" s="994"/>
      <c r="DW10" s="995"/>
      <c r="DX10" s="995"/>
      <c r="DY10" s="995"/>
      <c r="DZ10" s="996"/>
      <c r="EA10" s="234"/>
    </row>
    <row r="11" spans="1:131" s="235" customFormat="1" ht="26.25" customHeight="1" x14ac:dyDescent="0.15">
      <c r="A11" s="238">
        <v>5</v>
      </c>
      <c r="B11" s="1032"/>
      <c r="C11" s="1033"/>
      <c r="D11" s="1033"/>
      <c r="E11" s="1033"/>
      <c r="F11" s="1033"/>
      <c r="G11" s="1033"/>
      <c r="H11" s="1033"/>
      <c r="I11" s="1033"/>
      <c r="J11" s="1033"/>
      <c r="K11" s="1033"/>
      <c r="L11" s="1033"/>
      <c r="M11" s="1033"/>
      <c r="N11" s="1033"/>
      <c r="O11" s="1033"/>
      <c r="P11" s="1034"/>
      <c r="Q11" s="1040"/>
      <c r="R11" s="1041"/>
      <c r="S11" s="1041"/>
      <c r="T11" s="1041"/>
      <c r="U11" s="1041"/>
      <c r="V11" s="1041"/>
      <c r="W11" s="1041"/>
      <c r="X11" s="1041"/>
      <c r="Y11" s="1041"/>
      <c r="Z11" s="1041"/>
      <c r="AA11" s="1041"/>
      <c r="AB11" s="1041"/>
      <c r="AC11" s="1041"/>
      <c r="AD11" s="1041"/>
      <c r="AE11" s="1042"/>
      <c r="AF11" s="1037"/>
      <c r="AG11" s="1038"/>
      <c r="AH11" s="1038"/>
      <c r="AI11" s="1038"/>
      <c r="AJ11" s="1039"/>
      <c r="AK11" s="1082"/>
      <c r="AL11" s="1083"/>
      <c r="AM11" s="1083"/>
      <c r="AN11" s="1083"/>
      <c r="AO11" s="1083"/>
      <c r="AP11" s="1083"/>
      <c r="AQ11" s="1083"/>
      <c r="AR11" s="1083"/>
      <c r="AS11" s="1083"/>
      <c r="AT11" s="1083"/>
      <c r="AU11" s="1084"/>
      <c r="AV11" s="1084"/>
      <c r="AW11" s="1084"/>
      <c r="AX11" s="1084"/>
      <c r="AY11" s="1085"/>
      <c r="AZ11" s="232"/>
      <c r="BA11" s="232"/>
      <c r="BB11" s="232"/>
      <c r="BC11" s="232"/>
      <c r="BD11" s="232"/>
      <c r="BE11" s="233"/>
      <c r="BF11" s="233"/>
      <c r="BG11" s="233"/>
      <c r="BH11" s="233"/>
      <c r="BI11" s="233"/>
      <c r="BJ11" s="233"/>
      <c r="BK11" s="233"/>
      <c r="BL11" s="233"/>
      <c r="BM11" s="233"/>
      <c r="BN11" s="233"/>
      <c r="BO11" s="233"/>
      <c r="BP11" s="233"/>
      <c r="BQ11" s="238">
        <v>5</v>
      </c>
      <c r="BR11" s="239"/>
      <c r="BS11" s="994"/>
      <c r="BT11" s="995"/>
      <c r="BU11" s="995"/>
      <c r="BV11" s="995"/>
      <c r="BW11" s="995"/>
      <c r="BX11" s="995"/>
      <c r="BY11" s="995"/>
      <c r="BZ11" s="995"/>
      <c r="CA11" s="995"/>
      <c r="CB11" s="995"/>
      <c r="CC11" s="995"/>
      <c r="CD11" s="995"/>
      <c r="CE11" s="995"/>
      <c r="CF11" s="995"/>
      <c r="CG11" s="1016"/>
      <c r="CH11" s="991"/>
      <c r="CI11" s="992"/>
      <c r="CJ11" s="992"/>
      <c r="CK11" s="992"/>
      <c r="CL11" s="993"/>
      <c r="CM11" s="991"/>
      <c r="CN11" s="992"/>
      <c r="CO11" s="992"/>
      <c r="CP11" s="992"/>
      <c r="CQ11" s="993"/>
      <c r="CR11" s="991"/>
      <c r="CS11" s="992"/>
      <c r="CT11" s="992"/>
      <c r="CU11" s="992"/>
      <c r="CV11" s="993"/>
      <c r="CW11" s="991"/>
      <c r="CX11" s="992"/>
      <c r="CY11" s="992"/>
      <c r="CZ11" s="992"/>
      <c r="DA11" s="993"/>
      <c r="DB11" s="991"/>
      <c r="DC11" s="992"/>
      <c r="DD11" s="992"/>
      <c r="DE11" s="992"/>
      <c r="DF11" s="993"/>
      <c r="DG11" s="991"/>
      <c r="DH11" s="992"/>
      <c r="DI11" s="992"/>
      <c r="DJ11" s="992"/>
      <c r="DK11" s="993"/>
      <c r="DL11" s="991"/>
      <c r="DM11" s="992"/>
      <c r="DN11" s="992"/>
      <c r="DO11" s="992"/>
      <c r="DP11" s="993"/>
      <c r="DQ11" s="991"/>
      <c r="DR11" s="992"/>
      <c r="DS11" s="992"/>
      <c r="DT11" s="992"/>
      <c r="DU11" s="993"/>
      <c r="DV11" s="994"/>
      <c r="DW11" s="995"/>
      <c r="DX11" s="995"/>
      <c r="DY11" s="995"/>
      <c r="DZ11" s="996"/>
      <c r="EA11" s="234"/>
    </row>
    <row r="12" spans="1:131" s="235" customFormat="1" ht="26.25" customHeight="1" x14ac:dyDescent="0.15">
      <c r="A12" s="238">
        <v>6</v>
      </c>
      <c r="B12" s="1032"/>
      <c r="C12" s="1033"/>
      <c r="D12" s="1033"/>
      <c r="E12" s="1033"/>
      <c r="F12" s="1033"/>
      <c r="G12" s="1033"/>
      <c r="H12" s="1033"/>
      <c r="I12" s="1033"/>
      <c r="J12" s="1033"/>
      <c r="K12" s="1033"/>
      <c r="L12" s="1033"/>
      <c r="M12" s="1033"/>
      <c r="N12" s="1033"/>
      <c r="O12" s="1033"/>
      <c r="P12" s="1034"/>
      <c r="Q12" s="1040"/>
      <c r="R12" s="1041"/>
      <c r="S12" s="1041"/>
      <c r="T12" s="1041"/>
      <c r="U12" s="1041"/>
      <c r="V12" s="1041"/>
      <c r="W12" s="1041"/>
      <c r="X12" s="1041"/>
      <c r="Y12" s="1041"/>
      <c r="Z12" s="1041"/>
      <c r="AA12" s="1041"/>
      <c r="AB12" s="1041"/>
      <c r="AC12" s="1041"/>
      <c r="AD12" s="1041"/>
      <c r="AE12" s="1042"/>
      <c r="AF12" s="1037"/>
      <c r="AG12" s="1038"/>
      <c r="AH12" s="1038"/>
      <c r="AI12" s="1038"/>
      <c r="AJ12" s="1039"/>
      <c r="AK12" s="1082"/>
      <c r="AL12" s="1083"/>
      <c r="AM12" s="1083"/>
      <c r="AN12" s="1083"/>
      <c r="AO12" s="1083"/>
      <c r="AP12" s="1083"/>
      <c r="AQ12" s="1083"/>
      <c r="AR12" s="1083"/>
      <c r="AS12" s="1083"/>
      <c r="AT12" s="1083"/>
      <c r="AU12" s="1084"/>
      <c r="AV12" s="1084"/>
      <c r="AW12" s="1084"/>
      <c r="AX12" s="1084"/>
      <c r="AY12" s="1085"/>
      <c r="AZ12" s="232"/>
      <c r="BA12" s="232"/>
      <c r="BB12" s="232"/>
      <c r="BC12" s="232"/>
      <c r="BD12" s="232"/>
      <c r="BE12" s="233"/>
      <c r="BF12" s="233"/>
      <c r="BG12" s="233"/>
      <c r="BH12" s="233"/>
      <c r="BI12" s="233"/>
      <c r="BJ12" s="233"/>
      <c r="BK12" s="233"/>
      <c r="BL12" s="233"/>
      <c r="BM12" s="233"/>
      <c r="BN12" s="233"/>
      <c r="BO12" s="233"/>
      <c r="BP12" s="233"/>
      <c r="BQ12" s="238">
        <v>6</v>
      </c>
      <c r="BR12" s="239"/>
      <c r="BS12" s="994"/>
      <c r="BT12" s="995"/>
      <c r="BU12" s="995"/>
      <c r="BV12" s="995"/>
      <c r="BW12" s="995"/>
      <c r="BX12" s="995"/>
      <c r="BY12" s="995"/>
      <c r="BZ12" s="995"/>
      <c r="CA12" s="995"/>
      <c r="CB12" s="995"/>
      <c r="CC12" s="995"/>
      <c r="CD12" s="995"/>
      <c r="CE12" s="995"/>
      <c r="CF12" s="995"/>
      <c r="CG12" s="1016"/>
      <c r="CH12" s="991"/>
      <c r="CI12" s="992"/>
      <c r="CJ12" s="992"/>
      <c r="CK12" s="992"/>
      <c r="CL12" s="993"/>
      <c r="CM12" s="991"/>
      <c r="CN12" s="992"/>
      <c r="CO12" s="992"/>
      <c r="CP12" s="992"/>
      <c r="CQ12" s="993"/>
      <c r="CR12" s="991"/>
      <c r="CS12" s="992"/>
      <c r="CT12" s="992"/>
      <c r="CU12" s="992"/>
      <c r="CV12" s="993"/>
      <c r="CW12" s="991"/>
      <c r="CX12" s="992"/>
      <c r="CY12" s="992"/>
      <c r="CZ12" s="992"/>
      <c r="DA12" s="993"/>
      <c r="DB12" s="991"/>
      <c r="DC12" s="992"/>
      <c r="DD12" s="992"/>
      <c r="DE12" s="992"/>
      <c r="DF12" s="993"/>
      <c r="DG12" s="991"/>
      <c r="DH12" s="992"/>
      <c r="DI12" s="992"/>
      <c r="DJ12" s="992"/>
      <c r="DK12" s="993"/>
      <c r="DL12" s="991"/>
      <c r="DM12" s="992"/>
      <c r="DN12" s="992"/>
      <c r="DO12" s="992"/>
      <c r="DP12" s="993"/>
      <c r="DQ12" s="991"/>
      <c r="DR12" s="992"/>
      <c r="DS12" s="992"/>
      <c r="DT12" s="992"/>
      <c r="DU12" s="993"/>
      <c r="DV12" s="994"/>
      <c r="DW12" s="995"/>
      <c r="DX12" s="995"/>
      <c r="DY12" s="995"/>
      <c r="DZ12" s="996"/>
      <c r="EA12" s="234"/>
    </row>
    <row r="13" spans="1:131" s="235" customFormat="1" ht="26.25" customHeight="1" x14ac:dyDescent="0.15">
      <c r="A13" s="238">
        <v>7</v>
      </c>
      <c r="B13" s="1032"/>
      <c r="C13" s="1033"/>
      <c r="D13" s="1033"/>
      <c r="E13" s="1033"/>
      <c r="F13" s="1033"/>
      <c r="G13" s="1033"/>
      <c r="H13" s="1033"/>
      <c r="I13" s="1033"/>
      <c r="J13" s="1033"/>
      <c r="K13" s="1033"/>
      <c r="L13" s="1033"/>
      <c r="M13" s="1033"/>
      <c r="N13" s="1033"/>
      <c r="O13" s="1033"/>
      <c r="P13" s="1034"/>
      <c r="Q13" s="1040"/>
      <c r="R13" s="1041"/>
      <c r="S13" s="1041"/>
      <c r="T13" s="1041"/>
      <c r="U13" s="1041"/>
      <c r="V13" s="1041"/>
      <c r="W13" s="1041"/>
      <c r="X13" s="1041"/>
      <c r="Y13" s="1041"/>
      <c r="Z13" s="1041"/>
      <c r="AA13" s="1041"/>
      <c r="AB13" s="1041"/>
      <c r="AC13" s="1041"/>
      <c r="AD13" s="1041"/>
      <c r="AE13" s="1042"/>
      <c r="AF13" s="1037"/>
      <c r="AG13" s="1038"/>
      <c r="AH13" s="1038"/>
      <c r="AI13" s="1038"/>
      <c r="AJ13" s="1039"/>
      <c r="AK13" s="1082"/>
      <c r="AL13" s="1083"/>
      <c r="AM13" s="1083"/>
      <c r="AN13" s="1083"/>
      <c r="AO13" s="1083"/>
      <c r="AP13" s="1083"/>
      <c r="AQ13" s="1083"/>
      <c r="AR13" s="1083"/>
      <c r="AS13" s="1083"/>
      <c r="AT13" s="1083"/>
      <c r="AU13" s="1084"/>
      <c r="AV13" s="1084"/>
      <c r="AW13" s="1084"/>
      <c r="AX13" s="1084"/>
      <c r="AY13" s="1085"/>
      <c r="AZ13" s="232"/>
      <c r="BA13" s="232"/>
      <c r="BB13" s="232"/>
      <c r="BC13" s="232"/>
      <c r="BD13" s="232"/>
      <c r="BE13" s="233"/>
      <c r="BF13" s="233"/>
      <c r="BG13" s="233"/>
      <c r="BH13" s="233"/>
      <c r="BI13" s="233"/>
      <c r="BJ13" s="233"/>
      <c r="BK13" s="233"/>
      <c r="BL13" s="233"/>
      <c r="BM13" s="233"/>
      <c r="BN13" s="233"/>
      <c r="BO13" s="233"/>
      <c r="BP13" s="233"/>
      <c r="BQ13" s="238">
        <v>7</v>
      </c>
      <c r="BR13" s="239"/>
      <c r="BS13" s="994"/>
      <c r="BT13" s="995"/>
      <c r="BU13" s="995"/>
      <c r="BV13" s="995"/>
      <c r="BW13" s="995"/>
      <c r="BX13" s="995"/>
      <c r="BY13" s="995"/>
      <c r="BZ13" s="995"/>
      <c r="CA13" s="995"/>
      <c r="CB13" s="995"/>
      <c r="CC13" s="995"/>
      <c r="CD13" s="995"/>
      <c r="CE13" s="995"/>
      <c r="CF13" s="995"/>
      <c r="CG13" s="1016"/>
      <c r="CH13" s="991"/>
      <c r="CI13" s="992"/>
      <c r="CJ13" s="992"/>
      <c r="CK13" s="992"/>
      <c r="CL13" s="993"/>
      <c r="CM13" s="991"/>
      <c r="CN13" s="992"/>
      <c r="CO13" s="992"/>
      <c r="CP13" s="992"/>
      <c r="CQ13" s="993"/>
      <c r="CR13" s="991"/>
      <c r="CS13" s="992"/>
      <c r="CT13" s="992"/>
      <c r="CU13" s="992"/>
      <c r="CV13" s="993"/>
      <c r="CW13" s="991"/>
      <c r="CX13" s="992"/>
      <c r="CY13" s="992"/>
      <c r="CZ13" s="992"/>
      <c r="DA13" s="993"/>
      <c r="DB13" s="991"/>
      <c r="DC13" s="992"/>
      <c r="DD13" s="992"/>
      <c r="DE13" s="992"/>
      <c r="DF13" s="993"/>
      <c r="DG13" s="991"/>
      <c r="DH13" s="992"/>
      <c r="DI13" s="992"/>
      <c r="DJ13" s="992"/>
      <c r="DK13" s="993"/>
      <c r="DL13" s="991"/>
      <c r="DM13" s="992"/>
      <c r="DN13" s="992"/>
      <c r="DO13" s="992"/>
      <c r="DP13" s="993"/>
      <c r="DQ13" s="991"/>
      <c r="DR13" s="992"/>
      <c r="DS13" s="992"/>
      <c r="DT13" s="992"/>
      <c r="DU13" s="993"/>
      <c r="DV13" s="994"/>
      <c r="DW13" s="995"/>
      <c r="DX13" s="995"/>
      <c r="DY13" s="995"/>
      <c r="DZ13" s="996"/>
      <c r="EA13" s="234"/>
    </row>
    <row r="14" spans="1:131" s="235" customFormat="1" ht="26.25" customHeight="1" x14ac:dyDescent="0.15">
      <c r="A14" s="238">
        <v>8</v>
      </c>
      <c r="B14" s="1032"/>
      <c r="C14" s="1033"/>
      <c r="D14" s="1033"/>
      <c r="E14" s="1033"/>
      <c r="F14" s="1033"/>
      <c r="G14" s="1033"/>
      <c r="H14" s="1033"/>
      <c r="I14" s="1033"/>
      <c r="J14" s="1033"/>
      <c r="K14" s="1033"/>
      <c r="L14" s="1033"/>
      <c r="M14" s="1033"/>
      <c r="N14" s="1033"/>
      <c r="O14" s="1033"/>
      <c r="P14" s="1034"/>
      <c r="Q14" s="1040"/>
      <c r="R14" s="1041"/>
      <c r="S14" s="1041"/>
      <c r="T14" s="1041"/>
      <c r="U14" s="1041"/>
      <c r="V14" s="1041"/>
      <c r="W14" s="1041"/>
      <c r="X14" s="1041"/>
      <c r="Y14" s="1041"/>
      <c r="Z14" s="1041"/>
      <c r="AA14" s="1041"/>
      <c r="AB14" s="1041"/>
      <c r="AC14" s="1041"/>
      <c r="AD14" s="1041"/>
      <c r="AE14" s="1042"/>
      <c r="AF14" s="1037"/>
      <c r="AG14" s="1038"/>
      <c r="AH14" s="1038"/>
      <c r="AI14" s="1038"/>
      <c r="AJ14" s="1039"/>
      <c r="AK14" s="1082"/>
      <c r="AL14" s="1083"/>
      <c r="AM14" s="1083"/>
      <c r="AN14" s="1083"/>
      <c r="AO14" s="1083"/>
      <c r="AP14" s="1083"/>
      <c r="AQ14" s="1083"/>
      <c r="AR14" s="1083"/>
      <c r="AS14" s="1083"/>
      <c r="AT14" s="1083"/>
      <c r="AU14" s="1084"/>
      <c r="AV14" s="1084"/>
      <c r="AW14" s="1084"/>
      <c r="AX14" s="1084"/>
      <c r="AY14" s="1085"/>
      <c r="AZ14" s="232"/>
      <c r="BA14" s="232"/>
      <c r="BB14" s="232"/>
      <c r="BC14" s="232"/>
      <c r="BD14" s="232"/>
      <c r="BE14" s="233"/>
      <c r="BF14" s="233"/>
      <c r="BG14" s="233"/>
      <c r="BH14" s="233"/>
      <c r="BI14" s="233"/>
      <c r="BJ14" s="233"/>
      <c r="BK14" s="233"/>
      <c r="BL14" s="233"/>
      <c r="BM14" s="233"/>
      <c r="BN14" s="233"/>
      <c r="BO14" s="233"/>
      <c r="BP14" s="233"/>
      <c r="BQ14" s="238">
        <v>8</v>
      </c>
      <c r="BR14" s="239"/>
      <c r="BS14" s="994"/>
      <c r="BT14" s="995"/>
      <c r="BU14" s="995"/>
      <c r="BV14" s="995"/>
      <c r="BW14" s="995"/>
      <c r="BX14" s="995"/>
      <c r="BY14" s="995"/>
      <c r="BZ14" s="995"/>
      <c r="CA14" s="995"/>
      <c r="CB14" s="995"/>
      <c r="CC14" s="995"/>
      <c r="CD14" s="995"/>
      <c r="CE14" s="995"/>
      <c r="CF14" s="995"/>
      <c r="CG14" s="1016"/>
      <c r="CH14" s="991"/>
      <c r="CI14" s="992"/>
      <c r="CJ14" s="992"/>
      <c r="CK14" s="992"/>
      <c r="CL14" s="993"/>
      <c r="CM14" s="991"/>
      <c r="CN14" s="992"/>
      <c r="CO14" s="992"/>
      <c r="CP14" s="992"/>
      <c r="CQ14" s="993"/>
      <c r="CR14" s="991"/>
      <c r="CS14" s="992"/>
      <c r="CT14" s="992"/>
      <c r="CU14" s="992"/>
      <c r="CV14" s="993"/>
      <c r="CW14" s="991"/>
      <c r="CX14" s="992"/>
      <c r="CY14" s="992"/>
      <c r="CZ14" s="992"/>
      <c r="DA14" s="993"/>
      <c r="DB14" s="991"/>
      <c r="DC14" s="992"/>
      <c r="DD14" s="992"/>
      <c r="DE14" s="992"/>
      <c r="DF14" s="993"/>
      <c r="DG14" s="991"/>
      <c r="DH14" s="992"/>
      <c r="DI14" s="992"/>
      <c r="DJ14" s="992"/>
      <c r="DK14" s="993"/>
      <c r="DL14" s="991"/>
      <c r="DM14" s="992"/>
      <c r="DN14" s="992"/>
      <c r="DO14" s="992"/>
      <c r="DP14" s="993"/>
      <c r="DQ14" s="991"/>
      <c r="DR14" s="992"/>
      <c r="DS14" s="992"/>
      <c r="DT14" s="992"/>
      <c r="DU14" s="993"/>
      <c r="DV14" s="994"/>
      <c r="DW14" s="995"/>
      <c r="DX14" s="995"/>
      <c r="DY14" s="995"/>
      <c r="DZ14" s="996"/>
      <c r="EA14" s="234"/>
    </row>
    <row r="15" spans="1:131" s="235" customFormat="1" ht="26.25" customHeight="1" x14ac:dyDescent="0.15">
      <c r="A15" s="238">
        <v>9</v>
      </c>
      <c r="B15" s="1032"/>
      <c r="C15" s="1033"/>
      <c r="D15" s="1033"/>
      <c r="E15" s="1033"/>
      <c r="F15" s="1033"/>
      <c r="G15" s="1033"/>
      <c r="H15" s="1033"/>
      <c r="I15" s="1033"/>
      <c r="J15" s="1033"/>
      <c r="K15" s="1033"/>
      <c r="L15" s="1033"/>
      <c r="M15" s="1033"/>
      <c r="N15" s="1033"/>
      <c r="O15" s="1033"/>
      <c r="P15" s="1034"/>
      <c r="Q15" s="1040"/>
      <c r="R15" s="1041"/>
      <c r="S15" s="1041"/>
      <c r="T15" s="1041"/>
      <c r="U15" s="1041"/>
      <c r="V15" s="1041"/>
      <c r="W15" s="1041"/>
      <c r="X15" s="1041"/>
      <c r="Y15" s="1041"/>
      <c r="Z15" s="1041"/>
      <c r="AA15" s="1041"/>
      <c r="AB15" s="1041"/>
      <c r="AC15" s="1041"/>
      <c r="AD15" s="1041"/>
      <c r="AE15" s="1042"/>
      <c r="AF15" s="1037"/>
      <c r="AG15" s="1038"/>
      <c r="AH15" s="1038"/>
      <c r="AI15" s="1038"/>
      <c r="AJ15" s="1039"/>
      <c r="AK15" s="1082"/>
      <c r="AL15" s="1083"/>
      <c r="AM15" s="1083"/>
      <c r="AN15" s="1083"/>
      <c r="AO15" s="1083"/>
      <c r="AP15" s="1083"/>
      <c r="AQ15" s="1083"/>
      <c r="AR15" s="1083"/>
      <c r="AS15" s="1083"/>
      <c r="AT15" s="1083"/>
      <c r="AU15" s="1084"/>
      <c r="AV15" s="1084"/>
      <c r="AW15" s="1084"/>
      <c r="AX15" s="1084"/>
      <c r="AY15" s="1085"/>
      <c r="AZ15" s="232"/>
      <c r="BA15" s="232"/>
      <c r="BB15" s="232"/>
      <c r="BC15" s="232"/>
      <c r="BD15" s="232"/>
      <c r="BE15" s="233"/>
      <c r="BF15" s="233"/>
      <c r="BG15" s="233"/>
      <c r="BH15" s="233"/>
      <c r="BI15" s="233"/>
      <c r="BJ15" s="233"/>
      <c r="BK15" s="233"/>
      <c r="BL15" s="233"/>
      <c r="BM15" s="233"/>
      <c r="BN15" s="233"/>
      <c r="BO15" s="233"/>
      <c r="BP15" s="233"/>
      <c r="BQ15" s="238">
        <v>9</v>
      </c>
      <c r="BR15" s="239"/>
      <c r="BS15" s="994"/>
      <c r="BT15" s="995"/>
      <c r="BU15" s="995"/>
      <c r="BV15" s="995"/>
      <c r="BW15" s="995"/>
      <c r="BX15" s="995"/>
      <c r="BY15" s="995"/>
      <c r="BZ15" s="995"/>
      <c r="CA15" s="995"/>
      <c r="CB15" s="995"/>
      <c r="CC15" s="995"/>
      <c r="CD15" s="995"/>
      <c r="CE15" s="995"/>
      <c r="CF15" s="995"/>
      <c r="CG15" s="1016"/>
      <c r="CH15" s="991"/>
      <c r="CI15" s="992"/>
      <c r="CJ15" s="992"/>
      <c r="CK15" s="992"/>
      <c r="CL15" s="993"/>
      <c r="CM15" s="991"/>
      <c r="CN15" s="992"/>
      <c r="CO15" s="992"/>
      <c r="CP15" s="992"/>
      <c r="CQ15" s="993"/>
      <c r="CR15" s="991"/>
      <c r="CS15" s="992"/>
      <c r="CT15" s="992"/>
      <c r="CU15" s="992"/>
      <c r="CV15" s="993"/>
      <c r="CW15" s="991"/>
      <c r="CX15" s="992"/>
      <c r="CY15" s="992"/>
      <c r="CZ15" s="992"/>
      <c r="DA15" s="993"/>
      <c r="DB15" s="991"/>
      <c r="DC15" s="992"/>
      <c r="DD15" s="992"/>
      <c r="DE15" s="992"/>
      <c r="DF15" s="993"/>
      <c r="DG15" s="991"/>
      <c r="DH15" s="992"/>
      <c r="DI15" s="992"/>
      <c r="DJ15" s="992"/>
      <c r="DK15" s="993"/>
      <c r="DL15" s="991"/>
      <c r="DM15" s="992"/>
      <c r="DN15" s="992"/>
      <c r="DO15" s="992"/>
      <c r="DP15" s="993"/>
      <c r="DQ15" s="991"/>
      <c r="DR15" s="992"/>
      <c r="DS15" s="992"/>
      <c r="DT15" s="992"/>
      <c r="DU15" s="993"/>
      <c r="DV15" s="994"/>
      <c r="DW15" s="995"/>
      <c r="DX15" s="995"/>
      <c r="DY15" s="995"/>
      <c r="DZ15" s="996"/>
      <c r="EA15" s="234"/>
    </row>
    <row r="16" spans="1:131" s="235" customFormat="1" ht="26.25" customHeight="1" x14ac:dyDescent="0.15">
      <c r="A16" s="238">
        <v>10</v>
      </c>
      <c r="B16" s="1032"/>
      <c r="C16" s="1033"/>
      <c r="D16" s="1033"/>
      <c r="E16" s="1033"/>
      <c r="F16" s="1033"/>
      <c r="G16" s="1033"/>
      <c r="H16" s="1033"/>
      <c r="I16" s="1033"/>
      <c r="J16" s="1033"/>
      <c r="K16" s="1033"/>
      <c r="L16" s="1033"/>
      <c r="M16" s="1033"/>
      <c r="N16" s="1033"/>
      <c r="O16" s="1033"/>
      <c r="P16" s="1034"/>
      <c r="Q16" s="1040"/>
      <c r="R16" s="1041"/>
      <c r="S16" s="1041"/>
      <c r="T16" s="1041"/>
      <c r="U16" s="1041"/>
      <c r="V16" s="1041"/>
      <c r="W16" s="1041"/>
      <c r="X16" s="1041"/>
      <c r="Y16" s="1041"/>
      <c r="Z16" s="1041"/>
      <c r="AA16" s="1041"/>
      <c r="AB16" s="1041"/>
      <c r="AC16" s="1041"/>
      <c r="AD16" s="1041"/>
      <c r="AE16" s="1042"/>
      <c r="AF16" s="1037"/>
      <c r="AG16" s="1038"/>
      <c r="AH16" s="1038"/>
      <c r="AI16" s="1038"/>
      <c r="AJ16" s="1039"/>
      <c r="AK16" s="1082"/>
      <c r="AL16" s="1083"/>
      <c r="AM16" s="1083"/>
      <c r="AN16" s="1083"/>
      <c r="AO16" s="1083"/>
      <c r="AP16" s="1083"/>
      <c r="AQ16" s="1083"/>
      <c r="AR16" s="1083"/>
      <c r="AS16" s="1083"/>
      <c r="AT16" s="1083"/>
      <c r="AU16" s="1084"/>
      <c r="AV16" s="1084"/>
      <c r="AW16" s="1084"/>
      <c r="AX16" s="1084"/>
      <c r="AY16" s="1085"/>
      <c r="AZ16" s="232"/>
      <c r="BA16" s="232"/>
      <c r="BB16" s="232"/>
      <c r="BC16" s="232"/>
      <c r="BD16" s="232"/>
      <c r="BE16" s="233"/>
      <c r="BF16" s="233"/>
      <c r="BG16" s="233"/>
      <c r="BH16" s="233"/>
      <c r="BI16" s="233"/>
      <c r="BJ16" s="233"/>
      <c r="BK16" s="233"/>
      <c r="BL16" s="233"/>
      <c r="BM16" s="233"/>
      <c r="BN16" s="233"/>
      <c r="BO16" s="233"/>
      <c r="BP16" s="233"/>
      <c r="BQ16" s="238">
        <v>10</v>
      </c>
      <c r="BR16" s="239"/>
      <c r="BS16" s="994"/>
      <c r="BT16" s="995"/>
      <c r="BU16" s="995"/>
      <c r="BV16" s="995"/>
      <c r="BW16" s="995"/>
      <c r="BX16" s="995"/>
      <c r="BY16" s="995"/>
      <c r="BZ16" s="995"/>
      <c r="CA16" s="995"/>
      <c r="CB16" s="995"/>
      <c r="CC16" s="995"/>
      <c r="CD16" s="995"/>
      <c r="CE16" s="995"/>
      <c r="CF16" s="995"/>
      <c r="CG16" s="1016"/>
      <c r="CH16" s="991"/>
      <c r="CI16" s="992"/>
      <c r="CJ16" s="992"/>
      <c r="CK16" s="992"/>
      <c r="CL16" s="993"/>
      <c r="CM16" s="991"/>
      <c r="CN16" s="992"/>
      <c r="CO16" s="992"/>
      <c r="CP16" s="992"/>
      <c r="CQ16" s="993"/>
      <c r="CR16" s="991"/>
      <c r="CS16" s="992"/>
      <c r="CT16" s="992"/>
      <c r="CU16" s="992"/>
      <c r="CV16" s="993"/>
      <c r="CW16" s="991"/>
      <c r="CX16" s="992"/>
      <c r="CY16" s="992"/>
      <c r="CZ16" s="992"/>
      <c r="DA16" s="993"/>
      <c r="DB16" s="991"/>
      <c r="DC16" s="992"/>
      <c r="DD16" s="992"/>
      <c r="DE16" s="992"/>
      <c r="DF16" s="993"/>
      <c r="DG16" s="991"/>
      <c r="DH16" s="992"/>
      <c r="DI16" s="992"/>
      <c r="DJ16" s="992"/>
      <c r="DK16" s="993"/>
      <c r="DL16" s="991"/>
      <c r="DM16" s="992"/>
      <c r="DN16" s="992"/>
      <c r="DO16" s="992"/>
      <c r="DP16" s="993"/>
      <c r="DQ16" s="991"/>
      <c r="DR16" s="992"/>
      <c r="DS16" s="992"/>
      <c r="DT16" s="992"/>
      <c r="DU16" s="993"/>
      <c r="DV16" s="994"/>
      <c r="DW16" s="995"/>
      <c r="DX16" s="995"/>
      <c r="DY16" s="995"/>
      <c r="DZ16" s="996"/>
      <c r="EA16" s="234"/>
    </row>
    <row r="17" spans="1:131" s="235" customFormat="1" ht="26.25" customHeight="1" x14ac:dyDescent="0.15">
      <c r="A17" s="238">
        <v>11</v>
      </c>
      <c r="B17" s="1032"/>
      <c r="C17" s="1033"/>
      <c r="D17" s="1033"/>
      <c r="E17" s="1033"/>
      <c r="F17" s="1033"/>
      <c r="G17" s="1033"/>
      <c r="H17" s="1033"/>
      <c r="I17" s="1033"/>
      <c r="J17" s="1033"/>
      <c r="K17" s="1033"/>
      <c r="L17" s="1033"/>
      <c r="M17" s="1033"/>
      <c r="N17" s="1033"/>
      <c r="O17" s="1033"/>
      <c r="P17" s="1034"/>
      <c r="Q17" s="1040"/>
      <c r="R17" s="1041"/>
      <c r="S17" s="1041"/>
      <c r="T17" s="1041"/>
      <c r="U17" s="1041"/>
      <c r="V17" s="1041"/>
      <c r="W17" s="1041"/>
      <c r="X17" s="1041"/>
      <c r="Y17" s="1041"/>
      <c r="Z17" s="1041"/>
      <c r="AA17" s="1041"/>
      <c r="AB17" s="1041"/>
      <c r="AC17" s="1041"/>
      <c r="AD17" s="1041"/>
      <c r="AE17" s="1042"/>
      <c r="AF17" s="1037"/>
      <c r="AG17" s="1038"/>
      <c r="AH17" s="1038"/>
      <c r="AI17" s="1038"/>
      <c r="AJ17" s="1039"/>
      <c r="AK17" s="1082"/>
      <c r="AL17" s="1083"/>
      <c r="AM17" s="1083"/>
      <c r="AN17" s="1083"/>
      <c r="AO17" s="1083"/>
      <c r="AP17" s="1083"/>
      <c r="AQ17" s="1083"/>
      <c r="AR17" s="1083"/>
      <c r="AS17" s="1083"/>
      <c r="AT17" s="1083"/>
      <c r="AU17" s="1084"/>
      <c r="AV17" s="1084"/>
      <c r="AW17" s="1084"/>
      <c r="AX17" s="1084"/>
      <c r="AY17" s="1085"/>
      <c r="AZ17" s="232"/>
      <c r="BA17" s="232"/>
      <c r="BB17" s="232"/>
      <c r="BC17" s="232"/>
      <c r="BD17" s="232"/>
      <c r="BE17" s="233"/>
      <c r="BF17" s="233"/>
      <c r="BG17" s="233"/>
      <c r="BH17" s="233"/>
      <c r="BI17" s="233"/>
      <c r="BJ17" s="233"/>
      <c r="BK17" s="233"/>
      <c r="BL17" s="233"/>
      <c r="BM17" s="233"/>
      <c r="BN17" s="233"/>
      <c r="BO17" s="233"/>
      <c r="BP17" s="233"/>
      <c r="BQ17" s="238">
        <v>11</v>
      </c>
      <c r="BR17" s="239"/>
      <c r="BS17" s="994"/>
      <c r="BT17" s="995"/>
      <c r="BU17" s="995"/>
      <c r="BV17" s="995"/>
      <c r="BW17" s="995"/>
      <c r="BX17" s="995"/>
      <c r="BY17" s="995"/>
      <c r="BZ17" s="995"/>
      <c r="CA17" s="995"/>
      <c r="CB17" s="995"/>
      <c r="CC17" s="995"/>
      <c r="CD17" s="995"/>
      <c r="CE17" s="995"/>
      <c r="CF17" s="995"/>
      <c r="CG17" s="1016"/>
      <c r="CH17" s="991"/>
      <c r="CI17" s="992"/>
      <c r="CJ17" s="992"/>
      <c r="CK17" s="992"/>
      <c r="CL17" s="993"/>
      <c r="CM17" s="991"/>
      <c r="CN17" s="992"/>
      <c r="CO17" s="992"/>
      <c r="CP17" s="992"/>
      <c r="CQ17" s="993"/>
      <c r="CR17" s="991"/>
      <c r="CS17" s="992"/>
      <c r="CT17" s="992"/>
      <c r="CU17" s="992"/>
      <c r="CV17" s="993"/>
      <c r="CW17" s="991"/>
      <c r="CX17" s="992"/>
      <c r="CY17" s="992"/>
      <c r="CZ17" s="992"/>
      <c r="DA17" s="993"/>
      <c r="DB17" s="991"/>
      <c r="DC17" s="992"/>
      <c r="DD17" s="992"/>
      <c r="DE17" s="992"/>
      <c r="DF17" s="993"/>
      <c r="DG17" s="991"/>
      <c r="DH17" s="992"/>
      <c r="DI17" s="992"/>
      <c r="DJ17" s="992"/>
      <c r="DK17" s="993"/>
      <c r="DL17" s="991"/>
      <c r="DM17" s="992"/>
      <c r="DN17" s="992"/>
      <c r="DO17" s="992"/>
      <c r="DP17" s="993"/>
      <c r="DQ17" s="991"/>
      <c r="DR17" s="992"/>
      <c r="DS17" s="992"/>
      <c r="DT17" s="992"/>
      <c r="DU17" s="993"/>
      <c r="DV17" s="994"/>
      <c r="DW17" s="995"/>
      <c r="DX17" s="995"/>
      <c r="DY17" s="995"/>
      <c r="DZ17" s="996"/>
      <c r="EA17" s="234"/>
    </row>
    <row r="18" spans="1:131" s="235" customFormat="1" ht="26.25" customHeight="1" x14ac:dyDescent="0.15">
      <c r="A18" s="238">
        <v>12</v>
      </c>
      <c r="B18" s="1032"/>
      <c r="C18" s="1033"/>
      <c r="D18" s="1033"/>
      <c r="E18" s="1033"/>
      <c r="F18" s="1033"/>
      <c r="G18" s="1033"/>
      <c r="H18" s="1033"/>
      <c r="I18" s="1033"/>
      <c r="J18" s="1033"/>
      <c r="K18" s="1033"/>
      <c r="L18" s="1033"/>
      <c r="M18" s="1033"/>
      <c r="N18" s="1033"/>
      <c r="O18" s="1033"/>
      <c r="P18" s="1034"/>
      <c r="Q18" s="1040"/>
      <c r="R18" s="1041"/>
      <c r="S18" s="1041"/>
      <c r="T18" s="1041"/>
      <c r="U18" s="1041"/>
      <c r="V18" s="1041"/>
      <c r="W18" s="1041"/>
      <c r="X18" s="1041"/>
      <c r="Y18" s="1041"/>
      <c r="Z18" s="1041"/>
      <c r="AA18" s="1041"/>
      <c r="AB18" s="1041"/>
      <c r="AC18" s="1041"/>
      <c r="AD18" s="1041"/>
      <c r="AE18" s="1042"/>
      <c r="AF18" s="1037"/>
      <c r="AG18" s="1038"/>
      <c r="AH18" s="1038"/>
      <c r="AI18" s="1038"/>
      <c r="AJ18" s="1039"/>
      <c r="AK18" s="1082"/>
      <c r="AL18" s="1083"/>
      <c r="AM18" s="1083"/>
      <c r="AN18" s="1083"/>
      <c r="AO18" s="1083"/>
      <c r="AP18" s="1083"/>
      <c r="AQ18" s="1083"/>
      <c r="AR18" s="1083"/>
      <c r="AS18" s="1083"/>
      <c r="AT18" s="1083"/>
      <c r="AU18" s="1084"/>
      <c r="AV18" s="1084"/>
      <c r="AW18" s="1084"/>
      <c r="AX18" s="1084"/>
      <c r="AY18" s="1085"/>
      <c r="AZ18" s="232"/>
      <c r="BA18" s="232"/>
      <c r="BB18" s="232"/>
      <c r="BC18" s="232"/>
      <c r="BD18" s="232"/>
      <c r="BE18" s="233"/>
      <c r="BF18" s="233"/>
      <c r="BG18" s="233"/>
      <c r="BH18" s="233"/>
      <c r="BI18" s="233"/>
      <c r="BJ18" s="233"/>
      <c r="BK18" s="233"/>
      <c r="BL18" s="233"/>
      <c r="BM18" s="233"/>
      <c r="BN18" s="233"/>
      <c r="BO18" s="233"/>
      <c r="BP18" s="233"/>
      <c r="BQ18" s="238">
        <v>12</v>
      </c>
      <c r="BR18" s="239"/>
      <c r="BS18" s="994"/>
      <c r="BT18" s="995"/>
      <c r="BU18" s="995"/>
      <c r="BV18" s="995"/>
      <c r="BW18" s="995"/>
      <c r="BX18" s="995"/>
      <c r="BY18" s="995"/>
      <c r="BZ18" s="995"/>
      <c r="CA18" s="995"/>
      <c r="CB18" s="995"/>
      <c r="CC18" s="995"/>
      <c r="CD18" s="995"/>
      <c r="CE18" s="995"/>
      <c r="CF18" s="995"/>
      <c r="CG18" s="1016"/>
      <c r="CH18" s="991"/>
      <c r="CI18" s="992"/>
      <c r="CJ18" s="992"/>
      <c r="CK18" s="992"/>
      <c r="CL18" s="993"/>
      <c r="CM18" s="991"/>
      <c r="CN18" s="992"/>
      <c r="CO18" s="992"/>
      <c r="CP18" s="992"/>
      <c r="CQ18" s="993"/>
      <c r="CR18" s="991"/>
      <c r="CS18" s="992"/>
      <c r="CT18" s="992"/>
      <c r="CU18" s="992"/>
      <c r="CV18" s="993"/>
      <c r="CW18" s="991"/>
      <c r="CX18" s="992"/>
      <c r="CY18" s="992"/>
      <c r="CZ18" s="992"/>
      <c r="DA18" s="993"/>
      <c r="DB18" s="991"/>
      <c r="DC18" s="992"/>
      <c r="DD18" s="992"/>
      <c r="DE18" s="992"/>
      <c r="DF18" s="993"/>
      <c r="DG18" s="991"/>
      <c r="DH18" s="992"/>
      <c r="DI18" s="992"/>
      <c r="DJ18" s="992"/>
      <c r="DK18" s="993"/>
      <c r="DL18" s="991"/>
      <c r="DM18" s="992"/>
      <c r="DN18" s="992"/>
      <c r="DO18" s="992"/>
      <c r="DP18" s="993"/>
      <c r="DQ18" s="991"/>
      <c r="DR18" s="992"/>
      <c r="DS18" s="992"/>
      <c r="DT18" s="992"/>
      <c r="DU18" s="993"/>
      <c r="DV18" s="994"/>
      <c r="DW18" s="995"/>
      <c r="DX18" s="995"/>
      <c r="DY18" s="995"/>
      <c r="DZ18" s="996"/>
      <c r="EA18" s="234"/>
    </row>
    <row r="19" spans="1:131" s="235" customFormat="1" ht="26.25" customHeight="1" x14ac:dyDescent="0.15">
      <c r="A19" s="238">
        <v>13</v>
      </c>
      <c r="B19" s="1032"/>
      <c r="C19" s="1033"/>
      <c r="D19" s="1033"/>
      <c r="E19" s="1033"/>
      <c r="F19" s="1033"/>
      <c r="G19" s="1033"/>
      <c r="H19" s="1033"/>
      <c r="I19" s="1033"/>
      <c r="J19" s="1033"/>
      <c r="K19" s="1033"/>
      <c r="L19" s="1033"/>
      <c r="M19" s="1033"/>
      <c r="N19" s="1033"/>
      <c r="O19" s="1033"/>
      <c r="P19" s="1034"/>
      <c r="Q19" s="1040"/>
      <c r="R19" s="1041"/>
      <c r="S19" s="1041"/>
      <c r="T19" s="1041"/>
      <c r="U19" s="1041"/>
      <c r="V19" s="1041"/>
      <c r="W19" s="1041"/>
      <c r="X19" s="1041"/>
      <c r="Y19" s="1041"/>
      <c r="Z19" s="1041"/>
      <c r="AA19" s="1041"/>
      <c r="AB19" s="1041"/>
      <c r="AC19" s="1041"/>
      <c r="AD19" s="1041"/>
      <c r="AE19" s="1042"/>
      <c r="AF19" s="1037"/>
      <c r="AG19" s="1038"/>
      <c r="AH19" s="1038"/>
      <c r="AI19" s="1038"/>
      <c r="AJ19" s="1039"/>
      <c r="AK19" s="1082"/>
      <c r="AL19" s="1083"/>
      <c r="AM19" s="1083"/>
      <c r="AN19" s="1083"/>
      <c r="AO19" s="1083"/>
      <c r="AP19" s="1083"/>
      <c r="AQ19" s="1083"/>
      <c r="AR19" s="1083"/>
      <c r="AS19" s="1083"/>
      <c r="AT19" s="1083"/>
      <c r="AU19" s="1084"/>
      <c r="AV19" s="1084"/>
      <c r="AW19" s="1084"/>
      <c r="AX19" s="1084"/>
      <c r="AY19" s="1085"/>
      <c r="AZ19" s="232"/>
      <c r="BA19" s="232"/>
      <c r="BB19" s="232"/>
      <c r="BC19" s="232"/>
      <c r="BD19" s="232"/>
      <c r="BE19" s="233"/>
      <c r="BF19" s="233"/>
      <c r="BG19" s="233"/>
      <c r="BH19" s="233"/>
      <c r="BI19" s="233"/>
      <c r="BJ19" s="233"/>
      <c r="BK19" s="233"/>
      <c r="BL19" s="233"/>
      <c r="BM19" s="233"/>
      <c r="BN19" s="233"/>
      <c r="BO19" s="233"/>
      <c r="BP19" s="233"/>
      <c r="BQ19" s="238">
        <v>13</v>
      </c>
      <c r="BR19" s="239"/>
      <c r="BS19" s="994"/>
      <c r="BT19" s="995"/>
      <c r="BU19" s="995"/>
      <c r="BV19" s="995"/>
      <c r="BW19" s="995"/>
      <c r="BX19" s="995"/>
      <c r="BY19" s="995"/>
      <c r="BZ19" s="995"/>
      <c r="CA19" s="995"/>
      <c r="CB19" s="995"/>
      <c r="CC19" s="995"/>
      <c r="CD19" s="995"/>
      <c r="CE19" s="995"/>
      <c r="CF19" s="995"/>
      <c r="CG19" s="1016"/>
      <c r="CH19" s="991"/>
      <c r="CI19" s="992"/>
      <c r="CJ19" s="992"/>
      <c r="CK19" s="992"/>
      <c r="CL19" s="993"/>
      <c r="CM19" s="991"/>
      <c r="CN19" s="992"/>
      <c r="CO19" s="992"/>
      <c r="CP19" s="992"/>
      <c r="CQ19" s="993"/>
      <c r="CR19" s="991"/>
      <c r="CS19" s="992"/>
      <c r="CT19" s="992"/>
      <c r="CU19" s="992"/>
      <c r="CV19" s="993"/>
      <c r="CW19" s="991"/>
      <c r="CX19" s="992"/>
      <c r="CY19" s="992"/>
      <c r="CZ19" s="992"/>
      <c r="DA19" s="993"/>
      <c r="DB19" s="991"/>
      <c r="DC19" s="992"/>
      <c r="DD19" s="992"/>
      <c r="DE19" s="992"/>
      <c r="DF19" s="993"/>
      <c r="DG19" s="991"/>
      <c r="DH19" s="992"/>
      <c r="DI19" s="992"/>
      <c r="DJ19" s="992"/>
      <c r="DK19" s="993"/>
      <c r="DL19" s="991"/>
      <c r="DM19" s="992"/>
      <c r="DN19" s="992"/>
      <c r="DO19" s="992"/>
      <c r="DP19" s="993"/>
      <c r="DQ19" s="991"/>
      <c r="DR19" s="992"/>
      <c r="DS19" s="992"/>
      <c r="DT19" s="992"/>
      <c r="DU19" s="993"/>
      <c r="DV19" s="994"/>
      <c r="DW19" s="995"/>
      <c r="DX19" s="995"/>
      <c r="DY19" s="995"/>
      <c r="DZ19" s="996"/>
      <c r="EA19" s="234"/>
    </row>
    <row r="20" spans="1:131" s="235" customFormat="1" ht="26.25" customHeight="1" x14ac:dyDescent="0.15">
      <c r="A20" s="238">
        <v>14</v>
      </c>
      <c r="B20" s="1032"/>
      <c r="C20" s="1033"/>
      <c r="D20" s="1033"/>
      <c r="E20" s="1033"/>
      <c r="F20" s="1033"/>
      <c r="G20" s="1033"/>
      <c r="H20" s="1033"/>
      <c r="I20" s="1033"/>
      <c r="J20" s="1033"/>
      <c r="K20" s="1033"/>
      <c r="L20" s="1033"/>
      <c r="M20" s="1033"/>
      <c r="N20" s="1033"/>
      <c r="O20" s="1033"/>
      <c r="P20" s="1034"/>
      <c r="Q20" s="1040"/>
      <c r="R20" s="1041"/>
      <c r="S20" s="1041"/>
      <c r="T20" s="1041"/>
      <c r="U20" s="1041"/>
      <c r="V20" s="1041"/>
      <c r="W20" s="1041"/>
      <c r="X20" s="1041"/>
      <c r="Y20" s="1041"/>
      <c r="Z20" s="1041"/>
      <c r="AA20" s="1041"/>
      <c r="AB20" s="1041"/>
      <c r="AC20" s="1041"/>
      <c r="AD20" s="1041"/>
      <c r="AE20" s="1042"/>
      <c r="AF20" s="1037"/>
      <c r="AG20" s="1038"/>
      <c r="AH20" s="1038"/>
      <c r="AI20" s="1038"/>
      <c r="AJ20" s="1039"/>
      <c r="AK20" s="1082"/>
      <c r="AL20" s="1083"/>
      <c r="AM20" s="1083"/>
      <c r="AN20" s="1083"/>
      <c r="AO20" s="1083"/>
      <c r="AP20" s="1083"/>
      <c r="AQ20" s="1083"/>
      <c r="AR20" s="1083"/>
      <c r="AS20" s="1083"/>
      <c r="AT20" s="1083"/>
      <c r="AU20" s="1084"/>
      <c r="AV20" s="1084"/>
      <c r="AW20" s="1084"/>
      <c r="AX20" s="1084"/>
      <c r="AY20" s="1085"/>
      <c r="AZ20" s="232"/>
      <c r="BA20" s="232"/>
      <c r="BB20" s="232"/>
      <c r="BC20" s="232"/>
      <c r="BD20" s="232"/>
      <c r="BE20" s="233"/>
      <c r="BF20" s="233"/>
      <c r="BG20" s="233"/>
      <c r="BH20" s="233"/>
      <c r="BI20" s="233"/>
      <c r="BJ20" s="233"/>
      <c r="BK20" s="233"/>
      <c r="BL20" s="233"/>
      <c r="BM20" s="233"/>
      <c r="BN20" s="233"/>
      <c r="BO20" s="233"/>
      <c r="BP20" s="233"/>
      <c r="BQ20" s="238">
        <v>14</v>
      </c>
      <c r="BR20" s="239"/>
      <c r="BS20" s="994"/>
      <c r="BT20" s="995"/>
      <c r="BU20" s="995"/>
      <c r="BV20" s="995"/>
      <c r="BW20" s="995"/>
      <c r="BX20" s="995"/>
      <c r="BY20" s="995"/>
      <c r="BZ20" s="995"/>
      <c r="CA20" s="995"/>
      <c r="CB20" s="995"/>
      <c r="CC20" s="995"/>
      <c r="CD20" s="995"/>
      <c r="CE20" s="995"/>
      <c r="CF20" s="995"/>
      <c r="CG20" s="1016"/>
      <c r="CH20" s="991"/>
      <c r="CI20" s="992"/>
      <c r="CJ20" s="992"/>
      <c r="CK20" s="992"/>
      <c r="CL20" s="993"/>
      <c r="CM20" s="991"/>
      <c r="CN20" s="992"/>
      <c r="CO20" s="992"/>
      <c r="CP20" s="992"/>
      <c r="CQ20" s="993"/>
      <c r="CR20" s="991"/>
      <c r="CS20" s="992"/>
      <c r="CT20" s="992"/>
      <c r="CU20" s="992"/>
      <c r="CV20" s="993"/>
      <c r="CW20" s="991"/>
      <c r="CX20" s="992"/>
      <c r="CY20" s="992"/>
      <c r="CZ20" s="992"/>
      <c r="DA20" s="993"/>
      <c r="DB20" s="991"/>
      <c r="DC20" s="992"/>
      <c r="DD20" s="992"/>
      <c r="DE20" s="992"/>
      <c r="DF20" s="993"/>
      <c r="DG20" s="991"/>
      <c r="DH20" s="992"/>
      <c r="DI20" s="992"/>
      <c r="DJ20" s="992"/>
      <c r="DK20" s="993"/>
      <c r="DL20" s="991"/>
      <c r="DM20" s="992"/>
      <c r="DN20" s="992"/>
      <c r="DO20" s="992"/>
      <c r="DP20" s="993"/>
      <c r="DQ20" s="991"/>
      <c r="DR20" s="992"/>
      <c r="DS20" s="992"/>
      <c r="DT20" s="992"/>
      <c r="DU20" s="993"/>
      <c r="DV20" s="994"/>
      <c r="DW20" s="995"/>
      <c r="DX20" s="995"/>
      <c r="DY20" s="995"/>
      <c r="DZ20" s="996"/>
      <c r="EA20" s="234"/>
    </row>
    <row r="21" spans="1:131" s="235" customFormat="1" ht="26.25" customHeight="1" thickBot="1" x14ac:dyDescent="0.2">
      <c r="A21" s="238">
        <v>15</v>
      </c>
      <c r="B21" s="1032"/>
      <c r="C21" s="1033"/>
      <c r="D21" s="1033"/>
      <c r="E21" s="1033"/>
      <c r="F21" s="1033"/>
      <c r="G21" s="1033"/>
      <c r="H21" s="1033"/>
      <c r="I21" s="1033"/>
      <c r="J21" s="1033"/>
      <c r="K21" s="1033"/>
      <c r="L21" s="1033"/>
      <c r="M21" s="1033"/>
      <c r="N21" s="1033"/>
      <c r="O21" s="1033"/>
      <c r="P21" s="1034"/>
      <c r="Q21" s="1040"/>
      <c r="R21" s="1041"/>
      <c r="S21" s="1041"/>
      <c r="T21" s="1041"/>
      <c r="U21" s="1041"/>
      <c r="V21" s="1041"/>
      <c r="W21" s="1041"/>
      <c r="X21" s="1041"/>
      <c r="Y21" s="1041"/>
      <c r="Z21" s="1041"/>
      <c r="AA21" s="1041"/>
      <c r="AB21" s="1041"/>
      <c r="AC21" s="1041"/>
      <c r="AD21" s="1041"/>
      <c r="AE21" s="1042"/>
      <c r="AF21" s="1037"/>
      <c r="AG21" s="1038"/>
      <c r="AH21" s="1038"/>
      <c r="AI21" s="1038"/>
      <c r="AJ21" s="1039"/>
      <c r="AK21" s="1082"/>
      <c r="AL21" s="1083"/>
      <c r="AM21" s="1083"/>
      <c r="AN21" s="1083"/>
      <c r="AO21" s="1083"/>
      <c r="AP21" s="1083"/>
      <c r="AQ21" s="1083"/>
      <c r="AR21" s="1083"/>
      <c r="AS21" s="1083"/>
      <c r="AT21" s="1083"/>
      <c r="AU21" s="1084"/>
      <c r="AV21" s="1084"/>
      <c r="AW21" s="1084"/>
      <c r="AX21" s="1084"/>
      <c r="AY21" s="1085"/>
      <c r="AZ21" s="232"/>
      <c r="BA21" s="232"/>
      <c r="BB21" s="232"/>
      <c r="BC21" s="232"/>
      <c r="BD21" s="232"/>
      <c r="BE21" s="233"/>
      <c r="BF21" s="233"/>
      <c r="BG21" s="233"/>
      <c r="BH21" s="233"/>
      <c r="BI21" s="233"/>
      <c r="BJ21" s="233"/>
      <c r="BK21" s="233"/>
      <c r="BL21" s="233"/>
      <c r="BM21" s="233"/>
      <c r="BN21" s="233"/>
      <c r="BO21" s="233"/>
      <c r="BP21" s="233"/>
      <c r="BQ21" s="238">
        <v>15</v>
      </c>
      <c r="BR21" s="239"/>
      <c r="BS21" s="994"/>
      <c r="BT21" s="995"/>
      <c r="BU21" s="995"/>
      <c r="BV21" s="995"/>
      <c r="BW21" s="995"/>
      <c r="BX21" s="995"/>
      <c r="BY21" s="995"/>
      <c r="BZ21" s="995"/>
      <c r="CA21" s="995"/>
      <c r="CB21" s="995"/>
      <c r="CC21" s="995"/>
      <c r="CD21" s="995"/>
      <c r="CE21" s="995"/>
      <c r="CF21" s="995"/>
      <c r="CG21" s="1016"/>
      <c r="CH21" s="991"/>
      <c r="CI21" s="992"/>
      <c r="CJ21" s="992"/>
      <c r="CK21" s="992"/>
      <c r="CL21" s="993"/>
      <c r="CM21" s="991"/>
      <c r="CN21" s="992"/>
      <c r="CO21" s="992"/>
      <c r="CP21" s="992"/>
      <c r="CQ21" s="993"/>
      <c r="CR21" s="991"/>
      <c r="CS21" s="992"/>
      <c r="CT21" s="992"/>
      <c r="CU21" s="992"/>
      <c r="CV21" s="993"/>
      <c r="CW21" s="991"/>
      <c r="CX21" s="992"/>
      <c r="CY21" s="992"/>
      <c r="CZ21" s="992"/>
      <c r="DA21" s="993"/>
      <c r="DB21" s="991"/>
      <c r="DC21" s="992"/>
      <c r="DD21" s="992"/>
      <c r="DE21" s="992"/>
      <c r="DF21" s="993"/>
      <c r="DG21" s="991"/>
      <c r="DH21" s="992"/>
      <c r="DI21" s="992"/>
      <c r="DJ21" s="992"/>
      <c r="DK21" s="993"/>
      <c r="DL21" s="991"/>
      <c r="DM21" s="992"/>
      <c r="DN21" s="992"/>
      <c r="DO21" s="992"/>
      <c r="DP21" s="993"/>
      <c r="DQ21" s="991"/>
      <c r="DR21" s="992"/>
      <c r="DS21" s="992"/>
      <c r="DT21" s="992"/>
      <c r="DU21" s="993"/>
      <c r="DV21" s="994"/>
      <c r="DW21" s="995"/>
      <c r="DX21" s="995"/>
      <c r="DY21" s="995"/>
      <c r="DZ21" s="996"/>
      <c r="EA21" s="234"/>
    </row>
    <row r="22" spans="1:131" s="235" customFormat="1" ht="26.25" customHeight="1" x14ac:dyDescent="0.15">
      <c r="A22" s="238">
        <v>16</v>
      </c>
      <c r="B22" s="1032"/>
      <c r="C22" s="1033"/>
      <c r="D22" s="1033"/>
      <c r="E22" s="1033"/>
      <c r="F22" s="1033"/>
      <c r="G22" s="1033"/>
      <c r="H22" s="1033"/>
      <c r="I22" s="1033"/>
      <c r="J22" s="1033"/>
      <c r="K22" s="1033"/>
      <c r="L22" s="1033"/>
      <c r="M22" s="1033"/>
      <c r="N22" s="1033"/>
      <c r="O22" s="1033"/>
      <c r="P22" s="1034"/>
      <c r="Q22" s="1075"/>
      <c r="R22" s="1076"/>
      <c r="S22" s="1076"/>
      <c r="T22" s="1076"/>
      <c r="U22" s="1076"/>
      <c r="V22" s="1076"/>
      <c r="W22" s="1076"/>
      <c r="X22" s="1076"/>
      <c r="Y22" s="1076"/>
      <c r="Z22" s="1076"/>
      <c r="AA22" s="1076"/>
      <c r="AB22" s="1076"/>
      <c r="AC22" s="1076"/>
      <c r="AD22" s="1076"/>
      <c r="AE22" s="1077"/>
      <c r="AF22" s="1037"/>
      <c r="AG22" s="1038"/>
      <c r="AH22" s="1038"/>
      <c r="AI22" s="1038"/>
      <c r="AJ22" s="1039"/>
      <c r="AK22" s="1078"/>
      <c r="AL22" s="1079"/>
      <c r="AM22" s="1079"/>
      <c r="AN22" s="1079"/>
      <c r="AO22" s="1079"/>
      <c r="AP22" s="1079"/>
      <c r="AQ22" s="1079"/>
      <c r="AR22" s="1079"/>
      <c r="AS22" s="1079"/>
      <c r="AT22" s="1079"/>
      <c r="AU22" s="1080"/>
      <c r="AV22" s="1080"/>
      <c r="AW22" s="1080"/>
      <c r="AX22" s="1080"/>
      <c r="AY22" s="1081"/>
      <c r="AZ22" s="1030" t="s">
        <v>375</v>
      </c>
      <c r="BA22" s="1030"/>
      <c r="BB22" s="1030"/>
      <c r="BC22" s="1030"/>
      <c r="BD22" s="1031"/>
      <c r="BE22" s="233"/>
      <c r="BF22" s="233"/>
      <c r="BG22" s="233"/>
      <c r="BH22" s="233"/>
      <c r="BI22" s="233"/>
      <c r="BJ22" s="233"/>
      <c r="BK22" s="233"/>
      <c r="BL22" s="233"/>
      <c r="BM22" s="233"/>
      <c r="BN22" s="233"/>
      <c r="BO22" s="233"/>
      <c r="BP22" s="233"/>
      <c r="BQ22" s="238">
        <v>16</v>
      </c>
      <c r="BR22" s="239"/>
      <c r="BS22" s="994"/>
      <c r="BT22" s="995"/>
      <c r="BU22" s="995"/>
      <c r="BV22" s="995"/>
      <c r="BW22" s="995"/>
      <c r="BX22" s="995"/>
      <c r="BY22" s="995"/>
      <c r="BZ22" s="995"/>
      <c r="CA22" s="995"/>
      <c r="CB22" s="995"/>
      <c r="CC22" s="995"/>
      <c r="CD22" s="995"/>
      <c r="CE22" s="995"/>
      <c r="CF22" s="995"/>
      <c r="CG22" s="1016"/>
      <c r="CH22" s="991"/>
      <c r="CI22" s="992"/>
      <c r="CJ22" s="992"/>
      <c r="CK22" s="992"/>
      <c r="CL22" s="993"/>
      <c r="CM22" s="991"/>
      <c r="CN22" s="992"/>
      <c r="CO22" s="992"/>
      <c r="CP22" s="992"/>
      <c r="CQ22" s="993"/>
      <c r="CR22" s="991"/>
      <c r="CS22" s="992"/>
      <c r="CT22" s="992"/>
      <c r="CU22" s="992"/>
      <c r="CV22" s="993"/>
      <c r="CW22" s="991"/>
      <c r="CX22" s="992"/>
      <c r="CY22" s="992"/>
      <c r="CZ22" s="992"/>
      <c r="DA22" s="993"/>
      <c r="DB22" s="991"/>
      <c r="DC22" s="992"/>
      <c r="DD22" s="992"/>
      <c r="DE22" s="992"/>
      <c r="DF22" s="993"/>
      <c r="DG22" s="991"/>
      <c r="DH22" s="992"/>
      <c r="DI22" s="992"/>
      <c r="DJ22" s="992"/>
      <c r="DK22" s="993"/>
      <c r="DL22" s="991"/>
      <c r="DM22" s="992"/>
      <c r="DN22" s="992"/>
      <c r="DO22" s="992"/>
      <c r="DP22" s="993"/>
      <c r="DQ22" s="991"/>
      <c r="DR22" s="992"/>
      <c r="DS22" s="992"/>
      <c r="DT22" s="992"/>
      <c r="DU22" s="993"/>
      <c r="DV22" s="994"/>
      <c r="DW22" s="995"/>
      <c r="DX22" s="995"/>
      <c r="DY22" s="995"/>
      <c r="DZ22" s="996"/>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9">
        <f>Q7</f>
        <v>21694</v>
      </c>
      <c r="R23" s="1063"/>
      <c r="S23" s="1063"/>
      <c r="T23" s="1063"/>
      <c r="U23" s="1063"/>
      <c r="V23" s="1063">
        <f>V7</f>
        <v>20796</v>
      </c>
      <c r="W23" s="1063"/>
      <c r="X23" s="1063"/>
      <c r="Y23" s="1063"/>
      <c r="Z23" s="1063"/>
      <c r="AA23" s="1063">
        <f>AA7</f>
        <v>898</v>
      </c>
      <c r="AB23" s="1063"/>
      <c r="AC23" s="1063"/>
      <c r="AD23" s="1063"/>
      <c r="AE23" s="1070"/>
      <c r="AF23" s="1071">
        <v>626</v>
      </c>
      <c r="AG23" s="1063"/>
      <c r="AH23" s="1063"/>
      <c r="AI23" s="1063"/>
      <c r="AJ23" s="1072"/>
      <c r="AK23" s="1073"/>
      <c r="AL23" s="1074"/>
      <c r="AM23" s="1074"/>
      <c r="AN23" s="1074"/>
      <c r="AO23" s="1074"/>
      <c r="AP23" s="1063">
        <f>AP7</f>
        <v>10882</v>
      </c>
      <c r="AQ23" s="1063"/>
      <c r="AR23" s="1063"/>
      <c r="AS23" s="1063"/>
      <c r="AT23" s="1063"/>
      <c r="AU23" s="1064"/>
      <c r="AV23" s="1064"/>
      <c r="AW23" s="1064"/>
      <c r="AX23" s="1064"/>
      <c r="AY23" s="1065"/>
      <c r="AZ23" s="1066" t="s">
        <v>122</v>
      </c>
      <c r="BA23" s="1067"/>
      <c r="BB23" s="1067"/>
      <c r="BC23" s="1067"/>
      <c r="BD23" s="1068"/>
      <c r="BE23" s="233"/>
      <c r="BF23" s="233"/>
      <c r="BG23" s="233"/>
      <c r="BH23" s="233"/>
      <c r="BI23" s="233"/>
      <c r="BJ23" s="233"/>
      <c r="BK23" s="233"/>
      <c r="BL23" s="233"/>
      <c r="BM23" s="233"/>
      <c r="BN23" s="233"/>
      <c r="BO23" s="233"/>
      <c r="BP23" s="233"/>
      <c r="BQ23" s="238">
        <v>17</v>
      </c>
      <c r="BR23" s="239"/>
      <c r="BS23" s="994"/>
      <c r="BT23" s="995"/>
      <c r="BU23" s="995"/>
      <c r="BV23" s="995"/>
      <c r="BW23" s="995"/>
      <c r="BX23" s="995"/>
      <c r="BY23" s="995"/>
      <c r="BZ23" s="995"/>
      <c r="CA23" s="995"/>
      <c r="CB23" s="995"/>
      <c r="CC23" s="995"/>
      <c r="CD23" s="995"/>
      <c r="CE23" s="995"/>
      <c r="CF23" s="995"/>
      <c r="CG23" s="1016"/>
      <c r="CH23" s="991"/>
      <c r="CI23" s="992"/>
      <c r="CJ23" s="992"/>
      <c r="CK23" s="992"/>
      <c r="CL23" s="993"/>
      <c r="CM23" s="991"/>
      <c r="CN23" s="992"/>
      <c r="CO23" s="992"/>
      <c r="CP23" s="992"/>
      <c r="CQ23" s="993"/>
      <c r="CR23" s="991"/>
      <c r="CS23" s="992"/>
      <c r="CT23" s="992"/>
      <c r="CU23" s="992"/>
      <c r="CV23" s="993"/>
      <c r="CW23" s="991"/>
      <c r="CX23" s="992"/>
      <c r="CY23" s="992"/>
      <c r="CZ23" s="992"/>
      <c r="DA23" s="993"/>
      <c r="DB23" s="991"/>
      <c r="DC23" s="992"/>
      <c r="DD23" s="992"/>
      <c r="DE23" s="992"/>
      <c r="DF23" s="993"/>
      <c r="DG23" s="991"/>
      <c r="DH23" s="992"/>
      <c r="DI23" s="992"/>
      <c r="DJ23" s="992"/>
      <c r="DK23" s="993"/>
      <c r="DL23" s="991"/>
      <c r="DM23" s="992"/>
      <c r="DN23" s="992"/>
      <c r="DO23" s="992"/>
      <c r="DP23" s="993"/>
      <c r="DQ23" s="991"/>
      <c r="DR23" s="992"/>
      <c r="DS23" s="992"/>
      <c r="DT23" s="992"/>
      <c r="DU23" s="993"/>
      <c r="DV23" s="994"/>
      <c r="DW23" s="995"/>
      <c r="DX23" s="995"/>
      <c r="DY23" s="995"/>
      <c r="DZ23" s="996"/>
      <c r="EA23" s="234"/>
    </row>
    <row r="24" spans="1:131" s="235" customFormat="1" ht="26.25" customHeight="1" x14ac:dyDescent="0.15">
      <c r="A24" s="1062" t="s">
        <v>378</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32"/>
      <c r="BA24" s="232"/>
      <c r="BB24" s="232"/>
      <c r="BC24" s="232"/>
      <c r="BD24" s="232"/>
      <c r="BE24" s="233"/>
      <c r="BF24" s="233"/>
      <c r="BG24" s="233"/>
      <c r="BH24" s="233"/>
      <c r="BI24" s="233"/>
      <c r="BJ24" s="233"/>
      <c r="BK24" s="233"/>
      <c r="BL24" s="233"/>
      <c r="BM24" s="233"/>
      <c r="BN24" s="233"/>
      <c r="BO24" s="233"/>
      <c r="BP24" s="233"/>
      <c r="BQ24" s="238">
        <v>18</v>
      </c>
      <c r="BR24" s="239"/>
      <c r="BS24" s="994"/>
      <c r="BT24" s="995"/>
      <c r="BU24" s="995"/>
      <c r="BV24" s="995"/>
      <c r="BW24" s="995"/>
      <c r="BX24" s="995"/>
      <c r="BY24" s="995"/>
      <c r="BZ24" s="995"/>
      <c r="CA24" s="995"/>
      <c r="CB24" s="995"/>
      <c r="CC24" s="995"/>
      <c r="CD24" s="995"/>
      <c r="CE24" s="995"/>
      <c r="CF24" s="995"/>
      <c r="CG24" s="1016"/>
      <c r="CH24" s="991"/>
      <c r="CI24" s="992"/>
      <c r="CJ24" s="992"/>
      <c r="CK24" s="992"/>
      <c r="CL24" s="993"/>
      <c r="CM24" s="991"/>
      <c r="CN24" s="992"/>
      <c r="CO24" s="992"/>
      <c r="CP24" s="992"/>
      <c r="CQ24" s="993"/>
      <c r="CR24" s="991"/>
      <c r="CS24" s="992"/>
      <c r="CT24" s="992"/>
      <c r="CU24" s="992"/>
      <c r="CV24" s="993"/>
      <c r="CW24" s="991"/>
      <c r="CX24" s="992"/>
      <c r="CY24" s="992"/>
      <c r="CZ24" s="992"/>
      <c r="DA24" s="993"/>
      <c r="DB24" s="991"/>
      <c r="DC24" s="992"/>
      <c r="DD24" s="992"/>
      <c r="DE24" s="992"/>
      <c r="DF24" s="993"/>
      <c r="DG24" s="991"/>
      <c r="DH24" s="992"/>
      <c r="DI24" s="992"/>
      <c r="DJ24" s="992"/>
      <c r="DK24" s="993"/>
      <c r="DL24" s="991"/>
      <c r="DM24" s="992"/>
      <c r="DN24" s="992"/>
      <c r="DO24" s="992"/>
      <c r="DP24" s="993"/>
      <c r="DQ24" s="991"/>
      <c r="DR24" s="992"/>
      <c r="DS24" s="992"/>
      <c r="DT24" s="992"/>
      <c r="DU24" s="993"/>
      <c r="DV24" s="994"/>
      <c r="DW24" s="995"/>
      <c r="DX24" s="995"/>
      <c r="DY24" s="995"/>
      <c r="DZ24" s="996"/>
      <c r="EA24" s="234"/>
    </row>
    <row r="25" spans="1:131" ht="26.25" customHeight="1" thickBot="1" x14ac:dyDescent="0.2">
      <c r="A25" s="1061" t="s">
        <v>379</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32"/>
      <c r="BK25" s="232"/>
      <c r="BL25" s="232"/>
      <c r="BM25" s="232"/>
      <c r="BN25" s="232"/>
      <c r="BO25" s="241"/>
      <c r="BP25" s="241"/>
      <c r="BQ25" s="238">
        <v>19</v>
      </c>
      <c r="BR25" s="239"/>
      <c r="BS25" s="994"/>
      <c r="BT25" s="995"/>
      <c r="BU25" s="995"/>
      <c r="BV25" s="995"/>
      <c r="BW25" s="995"/>
      <c r="BX25" s="995"/>
      <c r="BY25" s="995"/>
      <c r="BZ25" s="995"/>
      <c r="CA25" s="995"/>
      <c r="CB25" s="995"/>
      <c r="CC25" s="995"/>
      <c r="CD25" s="995"/>
      <c r="CE25" s="995"/>
      <c r="CF25" s="995"/>
      <c r="CG25" s="1016"/>
      <c r="CH25" s="991"/>
      <c r="CI25" s="992"/>
      <c r="CJ25" s="992"/>
      <c r="CK25" s="992"/>
      <c r="CL25" s="993"/>
      <c r="CM25" s="991"/>
      <c r="CN25" s="992"/>
      <c r="CO25" s="992"/>
      <c r="CP25" s="992"/>
      <c r="CQ25" s="993"/>
      <c r="CR25" s="991"/>
      <c r="CS25" s="992"/>
      <c r="CT25" s="992"/>
      <c r="CU25" s="992"/>
      <c r="CV25" s="993"/>
      <c r="CW25" s="991"/>
      <c r="CX25" s="992"/>
      <c r="CY25" s="992"/>
      <c r="CZ25" s="992"/>
      <c r="DA25" s="993"/>
      <c r="DB25" s="991"/>
      <c r="DC25" s="992"/>
      <c r="DD25" s="992"/>
      <c r="DE25" s="992"/>
      <c r="DF25" s="993"/>
      <c r="DG25" s="991"/>
      <c r="DH25" s="992"/>
      <c r="DI25" s="992"/>
      <c r="DJ25" s="992"/>
      <c r="DK25" s="993"/>
      <c r="DL25" s="991"/>
      <c r="DM25" s="992"/>
      <c r="DN25" s="992"/>
      <c r="DO25" s="992"/>
      <c r="DP25" s="993"/>
      <c r="DQ25" s="991"/>
      <c r="DR25" s="992"/>
      <c r="DS25" s="992"/>
      <c r="DT25" s="992"/>
      <c r="DU25" s="993"/>
      <c r="DV25" s="994"/>
      <c r="DW25" s="995"/>
      <c r="DX25" s="995"/>
      <c r="DY25" s="995"/>
      <c r="DZ25" s="996"/>
      <c r="EA25" s="230"/>
    </row>
    <row r="26" spans="1:131" ht="26.25" customHeight="1" x14ac:dyDescent="0.15">
      <c r="A26" s="997" t="s">
        <v>357</v>
      </c>
      <c r="B26" s="998"/>
      <c r="C26" s="998"/>
      <c r="D26" s="998"/>
      <c r="E26" s="998"/>
      <c r="F26" s="998"/>
      <c r="G26" s="998"/>
      <c r="H26" s="998"/>
      <c r="I26" s="998"/>
      <c r="J26" s="998"/>
      <c r="K26" s="998"/>
      <c r="L26" s="998"/>
      <c r="M26" s="998"/>
      <c r="N26" s="998"/>
      <c r="O26" s="998"/>
      <c r="P26" s="999"/>
      <c r="Q26" s="1003" t="s">
        <v>380</v>
      </c>
      <c r="R26" s="1004"/>
      <c r="S26" s="1004"/>
      <c r="T26" s="1004"/>
      <c r="U26" s="1005"/>
      <c r="V26" s="1003" t="s">
        <v>381</v>
      </c>
      <c r="W26" s="1004"/>
      <c r="X26" s="1004"/>
      <c r="Y26" s="1004"/>
      <c r="Z26" s="1005"/>
      <c r="AA26" s="1003" t="s">
        <v>382</v>
      </c>
      <c r="AB26" s="1004"/>
      <c r="AC26" s="1004"/>
      <c r="AD26" s="1004"/>
      <c r="AE26" s="1004"/>
      <c r="AF26" s="1057" t="s">
        <v>383</v>
      </c>
      <c r="AG26" s="1010"/>
      <c r="AH26" s="1010"/>
      <c r="AI26" s="1010"/>
      <c r="AJ26" s="1058"/>
      <c r="AK26" s="1004" t="s">
        <v>384</v>
      </c>
      <c r="AL26" s="1004"/>
      <c r="AM26" s="1004"/>
      <c r="AN26" s="1004"/>
      <c r="AO26" s="1005"/>
      <c r="AP26" s="1003" t="s">
        <v>385</v>
      </c>
      <c r="AQ26" s="1004"/>
      <c r="AR26" s="1004"/>
      <c r="AS26" s="1004"/>
      <c r="AT26" s="1005"/>
      <c r="AU26" s="1003" t="s">
        <v>386</v>
      </c>
      <c r="AV26" s="1004"/>
      <c r="AW26" s="1004"/>
      <c r="AX26" s="1004"/>
      <c r="AY26" s="1005"/>
      <c r="AZ26" s="1003" t="s">
        <v>387</v>
      </c>
      <c r="BA26" s="1004"/>
      <c r="BB26" s="1004"/>
      <c r="BC26" s="1004"/>
      <c r="BD26" s="1005"/>
      <c r="BE26" s="1003" t="s">
        <v>364</v>
      </c>
      <c r="BF26" s="1004"/>
      <c r="BG26" s="1004"/>
      <c r="BH26" s="1004"/>
      <c r="BI26" s="1017"/>
      <c r="BJ26" s="232"/>
      <c r="BK26" s="232"/>
      <c r="BL26" s="232"/>
      <c r="BM26" s="232"/>
      <c r="BN26" s="232"/>
      <c r="BO26" s="241"/>
      <c r="BP26" s="241"/>
      <c r="BQ26" s="238">
        <v>20</v>
      </c>
      <c r="BR26" s="239"/>
      <c r="BS26" s="994"/>
      <c r="BT26" s="995"/>
      <c r="BU26" s="995"/>
      <c r="BV26" s="995"/>
      <c r="BW26" s="995"/>
      <c r="BX26" s="995"/>
      <c r="BY26" s="995"/>
      <c r="BZ26" s="995"/>
      <c r="CA26" s="995"/>
      <c r="CB26" s="995"/>
      <c r="CC26" s="995"/>
      <c r="CD26" s="995"/>
      <c r="CE26" s="995"/>
      <c r="CF26" s="995"/>
      <c r="CG26" s="1016"/>
      <c r="CH26" s="991"/>
      <c r="CI26" s="992"/>
      <c r="CJ26" s="992"/>
      <c r="CK26" s="992"/>
      <c r="CL26" s="993"/>
      <c r="CM26" s="991"/>
      <c r="CN26" s="992"/>
      <c r="CO26" s="992"/>
      <c r="CP26" s="992"/>
      <c r="CQ26" s="993"/>
      <c r="CR26" s="991"/>
      <c r="CS26" s="992"/>
      <c r="CT26" s="992"/>
      <c r="CU26" s="992"/>
      <c r="CV26" s="993"/>
      <c r="CW26" s="991"/>
      <c r="CX26" s="992"/>
      <c r="CY26" s="992"/>
      <c r="CZ26" s="992"/>
      <c r="DA26" s="993"/>
      <c r="DB26" s="991"/>
      <c r="DC26" s="992"/>
      <c r="DD26" s="992"/>
      <c r="DE26" s="992"/>
      <c r="DF26" s="993"/>
      <c r="DG26" s="991"/>
      <c r="DH26" s="992"/>
      <c r="DI26" s="992"/>
      <c r="DJ26" s="992"/>
      <c r="DK26" s="993"/>
      <c r="DL26" s="991"/>
      <c r="DM26" s="992"/>
      <c r="DN26" s="992"/>
      <c r="DO26" s="992"/>
      <c r="DP26" s="993"/>
      <c r="DQ26" s="991"/>
      <c r="DR26" s="992"/>
      <c r="DS26" s="992"/>
      <c r="DT26" s="992"/>
      <c r="DU26" s="993"/>
      <c r="DV26" s="994"/>
      <c r="DW26" s="995"/>
      <c r="DX26" s="995"/>
      <c r="DY26" s="995"/>
      <c r="DZ26" s="996"/>
      <c r="EA26" s="230"/>
    </row>
    <row r="27" spans="1:131" ht="26.25" customHeight="1" thickBot="1" x14ac:dyDescent="0.2">
      <c r="A27" s="1000"/>
      <c r="B27" s="1001"/>
      <c r="C27" s="1001"/>
      <c r="D27" s="1001"/>
      <c r="E27" s="1001"/>
      <c r="F27" s="1001"/>
      <c r="G27" s="1001"/>
      <c r="H27" s="1001"/>
      <c r="I27" s="1001"/>
      <c r="J27" s="1001"/>
      <c r="K27" s="1001"/>
      <c r="L27" s="1001"/>
      <c r="M27" s="1001"/>
      <c r="N27" s="1001"/>
      <c r="O27" s="1001"/>
      <c r="P27" s="1002"/>
      <c r="Q27" s="1006"/>
      <c r="R27" s="1007"/>
      <c r="S27" s="1007"/>
      <c r="T27" s="1007"/>
      <c r="U27" s="1008"/>
      <c r="V27" s="1006"/>
      <c r="W27" s="1007"/>
      <c r="X27" s="1007"/>
      <c r="Y27" s="1007"/>
      <c r="Z27" s="1008"/>
      <c r="AA27" s="1006"/>
      <c r="AB27" s="1007"/>
      <c r="AC27" s="1007"/>
      <c r="AD27" s="1007"/>
      <c r="AE27" s="1007"/>
      <c r="AF27" s="1059"/>
      <c r="AG27" s="1013"/>
      <c r="AH27" s="1013"/>
      <c r="AI27" s="1013"/>
      <c r="AJ27" s="1060"/>
      <c r="AK27" s="1007"/>
      <c r="AL27" s="1007"/>
      <c r="AM27" s="1007"/>
      <c r="AN27" s="1007"/>
      <c r="AO27" s="1008"/>
      <c r="AP27" s="1006"/>
      <c r="AQ27" s="1007"/>
      <c r="AR27" s="1007"/>
      <c r="AS27" s="1007"/>
      <c r="AT27" s="1008"/>
      <c r="AU27" s="1006"/>
      <c r="AV27" s="1007"/>
      <c r="AW27" s="1007"/>
      <c r="AX27" s="1007"/>
      <c r="AY27" s="1008"/>
      <c r="AZ27" s="1006"/>
      <c r="BA27" s="1007"/>
      <c r="BB27" s="1007"/>
      <c r="BC27" s="1007"/>
      <c r="BD27" s="1008"/>
      <c r="BE27" s="1006"/>
      <c r="BF27" s="1007"/>
      <c r="BG27" s="1007"/>
      <c r="BH27" s="1007"/>
      <c r="BI27" s="1018"/>
      <c r="BJ27" s="232"/>
      <c r="BK27" s="232"/>
      <c r="BL27" s="232"/>
      <c r="BM27" s="232"/>
      <c r="BN27" s="232"/>
      <c r="BO27" s="241"/>
      <c r="BP27" s="241"/>
      <c r="BQ27" s="238">
        <v>21</v>
      </c>
      <c r="BR27" s="239"/>
      <c r="BS27" s="994"/>
      <c r="BT27" s="995"/>
      <c r="BU27" s="995"/>
      <c r="BV27" s="995"/>
      <c r="BW27" s="995"/>
      <c r="BX27" s="995"/>
      <c r="BY27" s="995"/>
      <c r="BZ27" s="995"/>
      <c r="CA27" s="995"/>
      <c r="CB27" s="995"/>
      <c r="CC27" s="995"/>
      <c r="CD27" s="995"/>
      <c r="CE27" s="995"/>
      <c r="CF27" s="995"/>
      <c r="CG27" s="1016"/>
      <c r="CH27" s="991"/>
      <c r="CI27" s="992"/>
      <c r="CJ27" s="992"/>
      <c r="CK27" s="992"/>
      <c r="CL27" s="993"/>
      <c r="CM27" s="991"/>
      <c r="CN27" s="992"/>
      <c r="CO27" s="992"/>
      <c r="CP27" s="992"/>
      <c r="CQ27" s="993"/>
      <c r="CR27" s="991"/>
      <c r="CS27" s="992"/>
      <c r="CT27" s="992"/>
      <c r="CU27" s="992"/>
      <c r="CV27" s="993"/>
      <c r="CW27" s="991"/>
      <c r="CX27" s="992"/>
      <c r="CY27" s="992"/>
      <c r="CZ27" s="992"/>
      <c r="DA27" s="993"/>
      <c r="DB27" s="991"/>
      <c r="DC27" s="992"/>
      <c r="DD27" s="992"/>
      <c r="DE27" s="992"/>
      <c r="DF27" s="993"/>
      <c r="DG27" s="991"/>
      <c r="DH27" s="992"/>
      <c r="DI27" s="992"/>
      <c r="DJ27" s="992"/>
      <c r="DK27" s="993"/>
      <c r="DL27" s="991"/>
      <c r="DM27" s="992"/>
      <c r="DN27" s="992"/>
      <c r="DO27" s="992"/>
      <c r="DP27" s="993"/>
      <c r="DQ27" s="991"/>
      <c r="DR27" s="992"/>
      <c r="DS27" s="992"/>
      <c r="DT27" s="992"/>
      <c r="DU27" s="993"/>
      <c r="DV27" s="994"/>
      <c r="DW27" s="995"/>
      <c r="DX27" s="995"/>
      <c r="DY27" s="995"/>
      <c r="DZ27" s="996"/>
      <c r="EA27" s="230"/>
    </row>
    <row r="28" spans="1:131" ht="26.25" customHeight="1" thickTop="1" x14ac:dyDescent="0.15">
      <c r="A28" s="242">
        <v>1</v>
      </c>
      <c r="B28" s="1049" t="s">
        <v>388</v>
      </c>
      <c r="C28" s="1050"/>
      <c r="D28" s="1050"/>
      <c r="E28" s="1050"/>
      <c r="F28" s="1050"/>
      <c r="G28" s="1050"/>
      <c r="H28" s="1050"/>
      <c r="I28" s="1050"/>
      <c r="J28" s="1050"/>
      <c r="K28" s="1050"/>
      <c r="L28" s="1050"/>
      <c r="M28" s="1050"/>
      <c r="N28" s="1050"/>
      <c r="O28" s="1050"/>
      <c r="P28" s="1051"/>
      <c r="Q28" s="1052">
        <v>4766</v>
      </c>
      <c r="R28" s="1053"/>
      <c r="S28" s="1053"/>
      <c r="T28" s="1053"/>
      <c r="U28" s="1053"/>
      <c r="V28" s="1053">
        <v>4707</v>
      </c>
      <c r="W28" s="1053"/>
      <c r="X28" s="1053"/>
      <c r="Y28" s="1053"/>
      <c r="Z28" s="1053"/>
      <c r="AA28" s="1053">
        <f>Q28-V28</f>
        <v>59</v>
      </c>
      <c r="AB28" s="1053"/>
      <c r="AC28" s="1053"/>
      <c r="AD28" s="1053"/>
      <c r="AE28" s="1054"/>
      <c r="AF28" s="1055">
        <v>59</v>
      </c>
      <c r="AG28" s="1053"/>
      <c r="AH28" s="1053"/>
      <c r="AI28" s="1053"/>
      <c r="AJ28" s="1056"/>
      <c r="AK28" s="1044">
        <v>603</v>
      </c>
      <c r="AL28" s="1045"/>
      <c r="AM28" s="1045"/>
      <c r="AN28" s="1045"/>
      <c r="AO28" s="1045"/>
      <c r="AP28" s="1045" t="s">
        <v>557</v>
      </c>
      <c r="AQ28" s="1045"/>
      <c r="AR28" s="1045"/>
      <c r="AS28" s="1045"/>
      <c r="AT28" s="1045"/>
      <c r="AU28" s="1045" t="s">
        <v>557</v>
      </c>
      <c r="AV28" s="1045"/>
      <c r="AW28" s="1045"/>
      <c r="AX28" s="1045"/>
      <c r="AY28" s="1045"/>
      <c r="AZ28" s="1046"/>
      <c r="BA28" s="1046"/>
      <c r="BB28" s="1046"/>
      <c r="BC28" s="1046"/>
      <c r="BD28" s="1046"/>
      <c r="BE28" s="1047"/>
      <c r="BF28" s="1047"/>
      <c r="BG28" s="1047"/>
      <c r="BH28" s="1047"/>
      <c r="BI28" s="1048"/>
      <c r="BJ28" s="232"/>
      <c r="BK28" s="232"/>
      <c r="BL28" s="232"/>
      <c r="BM28" s="232"/>
      <c r="BN28" s="232"/>
      <c r="BO28" s="241"/>
      <c r="BP28" s="241"/>
      <c r="BQ28" s="238">
        <v>22</v>
      </c>
      <c r="BR28" s="239"/>
      <c r="BS28" s="994"/>
      <c r="BT28" s="995"/>
      <c r="BU28" s="995"/>
      <c r="BV28" s="995"/>
      <c r="BW28" s="995"/>
      <c r="BX28" s="995"/>
      <c r="BY28" s="995"/>
      <c r="BZ28" s="995"/>
      <c r="CA28" s="995"/>
      <c r="CB28" s="995"/>
      <c r="CC28" s="995"/>
      <c r="CD28" s="995"/>
      <c r="CE28" s="995"/>
      <c r="CF28" s="995"/>
      <c r="CG28" s="1016"/>
      <c r="CH28" s="991"/>
      <c r="CI28" s="992"/>
      <c r="CJ28" s="992"/>
      <c r="CK28" s="992"/>
      <c r="CL28" s="993"/>
      <c r="CM28" s="991"/>
      <c r="CN28" s="992"/>
      <c r="CO28" s="992"/>
      <c r="CP28" s="992"/>
      <c r="CQ28" s="993"/>
      <c r="CR28" s="991"/>
      <c r="CS28" s="992"/>
      <c r="CT28" s="992"/>
      <c r="CU28" s="992"/>
      <c r="CV28" s="993"/>
      <c r="CW28" s="991"/>
      <c r="CX28" s="992"/>
      <c r="CY28" s="992"/>
      <c r="CZ28" s="992"/>
      <c r="DA28" s="993"/>
      <c r="DB28" s="991"/>
      <c r="DC28" s="992"/>
      <c r="DD28" s="992"/>
      <c r="DE28" s="992"/>
      <c r="DF28" s="993"/>
      <c r="DG28" s="991"/>
      <c r="DH28" s="992"/>
      <c r="DI28" s="992"/>
      <c r="DJ28" s="992"/>
      <c r="DK28" s="993"/>
      <c r="DL28" s="991"/>
      <c r="DM28" s="992"/>
      <c r="DN28" s="992"/>
      <c r="DO28" s="992"/>
      <c r="DP28" s="993"/>
      <c r="DQ28" s="991"/>
      <c r="DR28" s="992"/>
      <c r="DS28" s="992"/>
      <c r="DT28" s="992"/>
      <c r="DU28" s="993"/>
      <c r="DV28" s="994"/>
      <c r="DW28" s="995"/>
      <c r="DX28" s="995"/>
      <c r="DY28" s="995"/>
      <c r="DZ28" s="996"/>
      <c r="EA28" s="230"/>
    </row>
    <row r="29" spans="1:131" ht="26.25" customHeight="1" x14ac:dyDescent="0.15">
      <c r="A29" s="242">
        <v>2</v>
      </c>
      <c r="B29" s="1032" t="s">
        <v>389</v>
      </c>
      <c r="C29" s="1033"/>
      <c r="D29" s="1033"/>
      <c r="E29" s="1033"/>
      <c r="F29" s="1033"/>
      <c r="G29" s="1033"/>
      <c r="H29" s="1033"/>
      <c r="I29" s="1033"/>
      <c r="J29" s="1033"/>
      <c r="K29" s="1033"/>
      <c r="L29" s="1033"/>
      <c r="M29" s="1033"/>
      <c r="N29" s="1033"/>
      <c r="O29" s="1033"/>
      <c r="P29" s="1034"/>
      <c r="Q29" s="1040">
        <v>692</v>
      </c>
      <c r="R29" s="1041"/>
      <c r="S29" s="1041"/>
      <c r="T29" s="1041"/>
      <c r="U29" s="1041"/>
      <c r="V29" s="1041">
        <v>687</v>
      </c>
      <c r="W29" s="1041"/>
      <c r="X29" s="1041"/>
      <c r="Y29" s="1041"/>
      <c r="Z29" s="1041"/>
      <c r="AA29" s="1042">
        <v>6</v>
      </c>
      <c r="AB29" s="1038"/>
      <c r="AC29" s="1038"/>
      <c r="AD29" s="1038"/>
      <c r="AE29" s="1039"/>
      <c r="AF29" s="1037">
        <v>6</v>
      </c>
      <c r="AG29" s="1038"/>
      <c r="AH29" s="1038"/>
      <c r="AI29" s="1038"/>
      <c r="AJ29" s="1039"/>
      <c r="AK29" s="980">
        <v>147</v>
      </c>
      <c r="AL29" s="971"/>
      <c r="AM29" s="971"/>
      <c r="AN29" s="971"/>
      <c r="AO29" s="971"/>
      <c r="AP29" s="971" t="s">
        <v>557</v>
      </c>
      <c r="AQ29" s="971"/>
      <c r="AR29" s="971"/>
      <c r="AS29" s="971"/>
      <c r="AT29" s="971"/>
      <c r="AU29" s="971" t="s">
        <v>557</v>
      </c>
      <c r="AV29" s="971"/>
      <c r="AW29" s="971"/>
      <c r="AX29" s="971"/>
      <c r="AY29" s="971"/>
      <c r="AZ29" s="1043"/>
      <c r="BA29" s="1043"/>
      <c r="BB29" s="1043"/>
      <c r="BC29" s="1043"/>
      <c r="BD29" s="1043"/>
      <c r="BE29" s="972"/>
      <c r="BF29" s="972"/>
      <c r="BG29" s="972"/>
      <c r="BH29" s="972"/>
      <c r="BI29" s="973"/>
      <c r="BJ29" s="232"/>
      <c r="BK29" s="232"/>
      <c r="BL29" s="232"/>
      <c r="BM29" s="232"/>
      <c r="BN29" s="232"/>
      <c r="BO29" s="241"/>
      <c r="BP29" s="241"/>
      <c r="BQ29" s="238">
        <v>23</v>
      </c>
      <c r="BR29" s="239"/>
      <c r="BS29" s="994"/>
      <c r="BT29" s="995"/>
      <c r="BU29" s="995"/>
      <c r="BV29" s="995"/>
      <c r="BW29" s="995"/>
      <c r="BX29" s="995"/>
      <c r="BY29" s="995"/>
      <c r="BZ29" s="995"/>
      <c r="CA29" s="995"/>
      <c r="CB29" s="995"/>
      <c r="CC29" s="995"/>
      <c r="CD29" s="995"/>
      <c r="CE29" s="995"/>
      <c r="CF29" s="995"/>
      <c r="CG29" s="1016"/>
      <c r="CH29" s="991"/>
      <c r="CI29" s="992"/>
      <c r="CJ29" s="992"/>
      <c r="CK29" s="992"/>
      <c r="CL29" s="993"/>
      <c r="CM29" s="991"/>
      <c r="CN29" s="992"/>
      <c r="CO29" s="992"/>
      <c r="CP29" s="992"/>
      <c r="CQ29" s="993"/>
      <c r="CR29" s="991"/>
      <c r="CS29" s="992"/>
      <c r="CT29" s="992"/>
      <c r="CU29" s="992"/>
      <c r="CV29" s="993"/>
      <c r="CW29" s="991"/>
      <c r="CX29" s="992"/>
      <c r="CY29" s="992"/>
      <c r="CZ29" s="992"/>
      <c r="DA29" s="993"/>
      <c r="DB29" s="991"/>
      <c r="DC29" s="992"/>
      <c r="DD29" s="992"/>
      <c r="DE29" s="992"/>
      <c r="DF29" s="993"/>
      <c r="DG29" s="991"/>
      <c r="DH29" s="992"/>
      <c r="DI29" s="992"/>
      <c r="DJ29" s="992"/>
      <c r="DK29" s="993"/>
      <c r="DL29" s="991"/>
      <c r="DM29" s="992"/>
      <c r="DN29" s="992"/>
      <c r="DO29" s="992"/>
      <c r="DP29" s="993"/>
      <c r="DQ29" s="991"/>
      <c r="DR29" s="992"/>
      <c r="DS29" s="992"/>
      <c r="DT29" s="992"/>
      <c r="DU29" s="993"/>
      <c r="DV29" s="994"/>
      <c r="DW29" s="995"/>
      <c r="DX29" s="995"/>
      <c r="DY29" s="995"/>
      <c r="DZ29" s="996"/>
      <c r="EA29" s="230"/>
    </row>
    <row r="30" spans="1:131" ht="26.25" customHeight="1" x14ac:dyDescent="0.15">
      <c r="A30" s="242">
        <v>3</v>
      </c>
      <c r="B30" s="1032" t="s">
        <v>390</v>
      </c>
      <c r="C30" s="1033"/>
      <c r="D30" s="1033"/>
      <c r="E30" s="1033"/>
      <c r="F30" s="1033"/>
      <c r="G30" s="1033"/>
      <c r="H30" s="1033"/>
      <c r="I30" s="1033"/>
      <c r="J30" s="1033"/>
      <c r="K30" s="1033"/>
      <c r="L30" s="1033"/>
      <c r="M30" s="1033"/>
      <c r="N30" s="1033"/>
      <c r="O30" s="1033"/>
      <c r="P30" s="1034"/>
      <c r="Q30" s="1040">
        <v>551</v>
      </c>
      <c r="R30" s="1041"/>
      <c r="S30" s="1041"/>
      <c r="T30" s="1041"/>
      <c r="U30" s="1041"/>
      <c r="V30" s="1041">
        <v>487</v>
      </c>
      <c r="W30" s="1041"/>
      <c r="X30" s="1041"/>
      <c r="Y30" s="1041"/>
      <c r="Z30" s="1041"/>
      <c r="AA30" s="1042">
        <f t="shared" ref="AA29:AA32" si="0">Q30-V30</f>
        <v>64</v>
      </c>
      <c r="AB30" s="1038"/>
      <c r="AC30" s="1038"/>
      <c r="AD30" s="1038"/>
      <c r="AE30" s="1039"/>
      <c r="AF30" s="1037">
        <v>1060</v>
      </c>
      <c r="AG30" s="1038"/>
      <c r="AH30" s="1038"/>
      <c r="AI30" s="1038"/>
      <c r="AJ30" s="1039"/>
      <c r="AK30" s="980">
        <v>35</v>
      </c>
      <c r="AL30" s="971"/>
      <c r="AM30" s="971"/>
      <c r="AN30" s="971"/>
      <c r="AO30" s="971"/>
      <c r="AP30" s="971">
        <v>233</v>
      </c>
      <c r="AQ30" s="971"/>
      <c r="AR30" s="971"/>
      <c r="AS30" s="971"/>
      <c r="AT30" s="971"/>
      <c r="AU30" s="971">
        <v>11</v>
      </c>
      <c r="AV30" s="971"/>
      <c r="AW30" s="971"/>
      <c r="AX30" s="971"/>
      <c r="AY30" s="971"/>
      <c r="AZ30" s="1043" t="s">
        <v>563</v>
      </c>
      <c r="BA30" s="1043"/>
      <c r="BB30" s="1043"/>
      <c r="BC30" s="1043"/>
      <c r="BD30" s="1043"/>
      <c r="BE30" s="972" t="s">
        <v>391</v>
      </c>
      <c r="BF30" s="972"/>
      <c r="BG30" s="972"/>
      <c r="BH30" s="972"/>
      <c r="BI30" s="973"/>
      <c r="BJ30" s="232"/>
      <c r="BK30" s="232"/>
      <c r="BL30" s="232"/>
      <c r="BM30" s="232"/>
      <c r="BN30" s="232"/>
      <c r="BO30" s="241"/>
      <c r="BP30" s="241"/>
      <c r="BQ30" s="238">
        <v>24</v>
      </c>
      <c r="BR30" s="239"/>
      <c r="BS30" s="994"/>
      <c r="BT30" s="995"/>
      <c r="BU30" s="995"/>
      <c r="BV30" s="995"/>
      <c r="BW30" s="995"/>
      <c r="BX30" s="995"/>
      <c r="BY30" s="995"/>
      <c r="BZ30" s="995"/>
      <c r="CA30" s="995"/>
      <c r="CB30" s="995"/>
      <c r="CC30" s="995"/>
      <c r="CD30" s="995"/>
      <c r="CE30" s="995"/>
      <c r="CF30" s="995"/>
      <c r="CG30" s="1016"/>
      <c r="CH30" s="991"/>
      <c r="CI30" s="992"/>
      <c r="CJ30" s="992"/>
      <c r="CK30" s="992"/>
      <c r="CL30" s="993"/>
      <c r="CM30" s="991"/>
      <c r="CN30" s="992"/>
      <c r="CO30" s="992"/>
      <c r="CP30" s="992"/>
      <c r="CQ30" s="993"/>
      <c r="CR30" s="991"/>
      <c r="CS30" s="992"/>
      <c r="CT30" s="992"/>
      <c r="CU30" s="992"/>
      <c r="CV30" s="993"/>
      <c r="CW30" s="991"/>
      <c r="CX30" s="992"/>
      <c r="CY30" s="992"/>
      <c r="CZ30" s="992"/>
      <c r="DA30" s="993"/>
      <c r="DB30" s="991"/>
      <c r="DC30" s="992"/>
      <c r="DD30" s="992"/>
      <c r="DE30" s="992"/>
      <c r="DF30" s="993"/>
      <c r="DG30" s="991"/>
      <c r="DH30" s="992"/>
      <c r="DI30" s="992"/>
      <c r="DJ30" s="992"/>
      <c r="DK30" s="993"/>
      <c r="DL30" s="991"/>
      <c r="DM30" s="992"/>
      <c r="DN30" s="992"/>
      <c r="DO30" s="992"/>
      <c r="DP30" s="993"/>
      <c r="DQ30" s="991"/>
      <c r="DR30" s="992"/>
      <c r="DS30" s="992"/>
      <c r="DT30" s="992"/>
      <c r="DU30" s="993"/>
      <c r="DV30" s="994"/>
      <c r="DW30" s="995"/>
      <c r="DX30" s="995"/>
      <c r="DY30" s="995"/>
      <c r="DZ30" s="996"/>
      <c r="EA30" s="230"/>
    </row>
    <row r="31" spans="1:131" ht="26.25" customHeight="1" x14ac:dyDescent="0.15">
      <c r="A31" s="242">
        <v>4</v>
      </c>
      <c r="B31" s="1032" t="s">
        <v>392</v>
      </c>
      <c r="C31" s="1033"/>
      <c r="D31" s="1033"/>
      <c r="E31" s="1033"/>
      <c r="F31" s="1033"/>
      <c r="G31" s="1033"/>
      <c r="H31" s="1033"/>
      <c r="I31" s="1033"/>
      <c r="J31" s="1033"/>
      <c r="K31" s="1033"/>
      <c r="L31" s="1033"/>
      <c r="M31" s="1033"/>
      <c r="N31" s="1033"/>
      <c r="O31" s="1033"/>
      <c r="P31" s="1034"/>
      <c r="Q31" s="1040">
        <v>194</v>
      </c>
      <c r="R31" s="1041"/>
      <c r="S31" s="1041"/>
      <c r="T31" s="1041"/>
      <c r="U31" s="1041"/>
      <c r="V31" s="1041">
        <v>188</v>
      </c>
      <c r="W31" s="1041"/>
      <c r="X31" s="1041"/>
      <c r="Y31" s="1041"/>
      <c r="Z31" s="1041"/>
      <c r="AA31" s="1042">
        <f t="shared" si="0"/>
        <v>6</v>
      </c>
      <c r="AB31" s="1038"/>
      <c r="AC31" s="1038"/>
      <c r="AD31" s="1038"/>
      <c r="AE31" s="1039"/>
      <c r="AF31" s="1037">
        <v>94</v>
      </c>
      <c r="AG31" s="1038"/>
      <c r="AH31" s="1038"/>
      <c r="AI31" s="1038"/>
      <c r="AJ31" s="1039"/>
      <c r="AK31" s="980">
        <v>204</v>
      </c>
      <c r="AL31" s="971"/>
      <c r="AM31" s="971"/>
      <c r="AN31" s="971"/>
      <c r="AO31" s="971"/>
      <c r="AP31" s="971">
        <v>1361</v>
      </c>
      <c r="AQ31" s="971"/>
      <c r="AR31" s="971"/>
      <c r="AS31" s="971"/>
      <c r="AT31" s="971"/>
      <c r="AU31" s="971">
        <v>1099</v>
      </c>
      <c r="AV31" s="971"/>
      <c r="AW31" s="971"/>
      <c r="AX31" s="971"/>
      <c r="AY31" s="971"/>
      <c r="AZ31" s="1043" t="s">
        <v>563</v>
      </c>
      <c r="BA31" s="1043"/>
      <c r="BB31" s="1043"/>
      <c r="BC31" s="1043"/>
      <c r="BD31" s="1043"/>
      <c r="BE31" s="972" t="s">
        <v>391</v>
      </c>
      <c r="BF31" s="972"/>
      <c r="BG31" s="972"/>
      <c r="BH31" s="972"/>
      <c r="BI31" s="973"/>
      <c r="BJ31" s="232"/>
      <c r="BK31" s="232"/>
      <c r="BL31" s="232"/>
      <c r="BM31" s="232"/>
      <c r="BN31" s="232"/>
      <c r="BO31" s="241"/>
      <c r="BP31" s="241"/>
      <c r="BQ31" s="238">
        <v>25</v>
      </c>
      <c r="BR31" s="239"/>
      <c r="BS31" s="994"/>
      <c r="BT31" s="995"/>
      <c r="BU31" s="995"/>
      <c r="BV31" s="995"/>
      <c r="BW31" s="995"/>
      <c r="BX31" s="995"/>
      <c r="BY31" s="995"/>
      <c r="BZ31" s="995"/>
      <c r="CA31" s="995"/>
      <c r="CB31" s="995"/>
      <c r="CC31" s="995"/>
      <c r="CD31" s="995"/>
      <c r="CE31" s="995"/>
      <c r="CF31" s="995"/>
      <c r="CG31" s="1016"/>
      <c r="CH31" s="991"/>
      <c r="CI31" s="992"/>
      <c r="CJ31" s="992"/>
      <c r="CK31" s="992"/>
      <c r="CL31" s="993"/>
      <c r="CM31" s="991"/>
      <c r="CN31" s="992"/>
      <c r="CO31" s="992"/>
      <c r="CP31" s="992"/>
      <c r="CQ31" s="993"/>
      <c r="CR31" s="991"/>
      <c r="CS31" s="992"/>
      <c r="CT31" s="992"/>
      <c r="CU31" s="992"/>
      <c r="CV31" s="993"/>
      <c r="CW31" s="991"/>
      <c r="CX31" s="992"/>
      <c r="CY31" s="992"/>
      <c r="CZ31" s="992"/>
      <c r="DA31" s="993"/>
      <c r="DB31" s="991"/>
      <c r="DC31" s="992"/>
      <c r="DD31" s="992"/>
      <c r="DE31" s="992"/>
      <c r="DF31" s="993"/>
      <c r="DG31" s="991"/>
      <c r="DH31" s="992"/>
      <c r="DI31" s="992"/>
      <c r="DJ31" s="992"/>
      <c r="DK31" s="993"/>
      <c r="DL31" s="991"/>
      <c r="DM31" s="992"/>
      <c r="DN31" s="992"/>
      <c r="DO31" s="992"/>
      <c r="DP31" s="993"/>
      <c r="DQ31" s="991"/>
      <c r="DR31" s="992"/>
      <c r="DS31" s="992"/>
      <c r="DT31" s="992"/>
      <c r="DU31" s="993"/>
      <c r="DV31" s="994"/>
      <c r="DW31" s="995"/>
      <c r="DX31" s="995"/>
      <c r="DY31" s="995"/>
      <c r="DZ31" s="996"/>
      <c r="EA31" s="230"/>
    </row>
    <row r="32" spans="1:131" ht="26.25" customHeight="1" x14ac:dyDescent="0.15">
      <c r="A32" s="242">
        <v>5</v>
      </c>
      <c r="B32" s="1032" t="s">
        <v>393</v>
      </c>
      <c r="C32" s="1033"/>
      <c r="D32" s="1033"/>
      <c r="E32" s="1033"/>
      <c r="F32" s="1033"/>
      <c r="G32" s="1033"/>
      <c r="H32" s="1033"/>
      <c r="I32" s="1033"/>
      <c r="J32" s="1033"/>
      <c r="K32" s="1033"/>
      <c r="L32" s="1033"/>
      <c r="M32" s="1033"/>
      <c r="N32" s="1033"/>
      <c r="O32" s="1033"/>
      <c r="P32" s="1034"/>
      <c r="Q32" s="1040">
        <v>24</v>
      </c>
      <c r="R32" s="1041"/>
      <c r="S32" s="1041"/>
      <c r="T32" s="1041"/>
      <c r="U32" s="1041"/>
      <c r="V32" s="1041">
        <v>19</v>
      </c>
      <c r="W32" s="1041"/>
      <c r="X32" s="1041"/>
      <c r="Y32" s="1041"/>
      <c r="Z32" s="1041"/>
      <c r="AA32" s="1042">
        <f t="shared" si="0"/>
        <v>5</v>
      </c>
      <c r="AB32" s="1038"/>
      <c r="AC32" s="1038"/>
      <c r="AD32" s="1038"/>
      <c r="AE32" s="1039"/>
      <c r="AF32" s="1037">
        <v>5</v>
      </c>
      <c r="AG32" s="1038"/>
      <c r="AH32" s="1038"/>
      <c r="AI32" s="1038"/>
      <c r="AJ32" s="1039"/>
      <c r="AK32" s="980">
        <v>17</v>
      </c>
      <c r="AL32" s="971"/>
      <c r="AM32" s="971"/>
      <c r="AN32" s="971"/>
      <c r="AO32" s="971"/>
      <c r="AP32" s="971">
        <v>20</v>
      </c>
      <c r="AQ32" s="971"/>
      <c r="AR32" s="971"/>
      <c r="AS32" s="971"/>
      <c r="AT32" s="971"/>
      <c r="AU32" s="971">
        <v>20</v>
      </c>
      <c r="AV32" s="971"/>
      <c r="AW32" s="971"/>
      <c r="AX32" s="971"/>
      <c r="AY32" s="971"/>
      <c r="AZ32" s="1043" t="s">
        <v>563</v>
      </c>
      <c r="BA32" s="1043"/>
      <c r="BB32" s="1043"/>
      <c r="BC32" s="1043"/>
      <c r="BD32" s="1043"/>
      <c r="BE32" s="972" t="s">
        <v>394</v>
      </c>
      <c r="BF32" s="972"/>
      <c r="BG32" s="972"/>
      <c r="BH32" s="972"/>
      <c r="BI32" s="973"/>
      <c r="BJ32" s="232"/>
      <c r="BK32" s="232"/>
      <c r="BL32" s="232"/>
      <c r="BM32" s="232"/>
      <c r="BN32" s="232"/>
      <c r="BO32" s="241"/>
      <c r="BP32" s="241"/>
      <c r="BQ32" s="238">
        <v>26</v>
      </c>
      <c r="BR32" s="239"/>
      <c r="BS32" s="994"/>
      <c r="BT32" s="995"/>
      <c r="BU32" s="995"/>
      <c r="BV32" s="995"/>
      <c r="BW32" s="995"/>
      <c r="BX32" s="995"/>
      <c r="BY32" s="995"/>
      <c r="BZ32" s="995"/>
      <c r="CA32" s="995"/>
      <c r="CB32" s="995"/>
      <c r="CC32" s="995"/>
      <c r="CD32" s="995"/>
      <c r="CE32" s="995"/>
      <c r="CF32" s="995"/>
      <c r="CG32" s="1016"/>
      <c r="CH32" s="991"/>
      <c r="CI32" s="992"/>
      <c r="CJ32" s="992"/>
      <c r="CK32" s="992"/>
      <c r="CL32" s="993"/>
      <c r="CM32" s="991"/>
      <c r="CN32" s="992"/>
      <c r="CO32" s="992"/>
      <c r="CP32" s="992"/>
      <c r="CQ32" s="993"/>
      <c r="CR32" s="991"/>
      <c r="CS32" s="992"/>
      <c r="CT32" s="992"/>
      <c r="CU32" s="992"/>
      <c r="CV32" s="993"/>
      <c r="CW32" s="991"/>
      <c r="CX32" s="992"/>
      <c r="CY32" s="992"/>
      <c r="CZ32" s="992"/>
      <c r="DA32" s="993"/>
      <c r="DB32" s="991"/>
      <c r="DC32" s="992"/>
      <c r="DD32" s="992"/>
      <c r="DE32" s="992"/>
      <c r="DF32" s="993"/>
      <c r="DG32" s="991"/>
      <c r="DH32" s="992"/>
      <c r="DI32" s="992"/>
      <c r="DJ32" s="992"/>
      <c r="DK32" s="993"/>
      <c r="DL32" s="991"/>
      <c r="DM32" s="992"/>
      <c r="DN32" s="992"/>
      <c r="DO32" s="992"/>
      <c r="DP32" s="993"/>
      <c r="DQ32" s="991"/>
      <c r="DR32" s="992"/>
      <c r="DS32" s="992"/>
      <c r="DT32" s="992"/>
      <c r="DU32" s="993"/>
      <c r="DV32" s="994"/>
      <c r="DW32" s="995"/>
      <c r="DX32" s="995"/>
      <c r="DY32" s="995"/>
      <c r="DZ32" s="996"/>
      <c r="EA32" s="230"/>
    </row>
    <row r="33" spans="1:131" ht="26.25" customHeight="1" x14ac:dyDescent="0.15">
      <c r="A33" s="242">
        <v>6</v>
      </c>
      <c r="B33" s="1032"/>
      <c r="C33" s="1033"/>
      <c r="D33" s="1033"/>
      <c r="E33" s="1033"/>
      <c r="F33" s="1033"/>
      <c r="G33" s="1033"/>
      <c r="H33" s="1033"/>
      <c r="I33" s="1033"/>
      <c r="J33" s="1033"/>
      <c r="K33" s="1033"/>
      <c r="L33" s="1033"/>
      <c r="M33" s="1033"/>
      <c r="N33" s="1033"/>
      <c r="O33" s="1033"/>
      <c r="P33" s="1034"/>
      <c r="Q33" s="1040"/>
      <c r="R33" s="1041"/>
      <c r="S33" s="1041"/>
      <c r="T33" s="1041"/>
      <c r="U33" s="1041"/>
      <c r="V33" s="1041"/>
      <c r="W33" s="1041"/>
      <c r="X33" s="1041"/>
      <c r="Y33" s="1041"/>
      <c r="Z33" s="1041"/>
      <c r="AA33" s="1041"/>
      <c r="AB33" s="1041"/>
      <c r="AC33" s="1041"/>
      <c r="AD33" s="1041"/>
      <c r="AE33" s="1042"/>
      <c r="AF33" s="1037"/>
      <c r="AG33" s="1038"/>
      <c r="AH33" s="1038"/>
      <c r="AI33" s="1038"/>
      <c r="AJ33" s="1039"/>
      <c r="AK33" s="980"/>
      <c r="AL33" s="971"/>
      <c r="AM33" s="971"/>
      <c r="AN33" s="971"/>
      <c r="AO33" s="971"/>
      <c r="AP33" s="971"/>
      <c r="AQ33" s="971"/>
      <c r="AR33" s="971"/>
      <c r="AS33" s="971"/>
      <c r="AT33" s="971"/>
      <c r="AU33" s="971"/>
      <c r="AV33" s="971"/>
      <c r="AW33" s="971"/>
      <c r="AX33" s="971"/>
      <c r="AY33" s="971"/>
      <c r="AZ33" s="1043"/>
      <c r="BA33" s="1043"/>
      <c r="BB33" s="1043"/>
      <c r="BC33" s="1043"/>
      <c r="BD33" s="1043"/>
      <c r="BE33" s="972"/>
      <c r="BF33" s="972"/>
      <c r="BG33" s="972"/>
      <c r="BH33" s="972"/>
      <c r="BI33" s="973"/>
      <c r="BJ33" s="232"/>
      <c r="BK33" s="232"/>
      <c r="BL33" s="232"/>
      <c r="BM33" s="232"/>
      <c r="BN33" s="232"/>
      <c r="BO33" s="241"/>
      <c r="BP33" s="241"/>
      <c r="BQ33" s="238">
        <v>27</v>
      </c>
      <c r="BR33" s="239"/>
      <c r="BS33" s="994"/>
      <c r="BT33" s="995"/>
      <c r="BU33" s="995"/>
      <c r="BV33" s="995"/>
      <c r="BW33" s="995"/>
      <c r="BX33" s="995"/>
      <c r="BY33" s="995"/>
      <c r="BZ33" s="995"/>
      <c r="CA33" s="995"/>
      <c r="CB33" s="995"/>
      <c r="CC33" s="995"/>
      <c r="CD33" s="995"/>
      <c r="CE33" s="995"/>
      <c r="CF33" s="995"/>
      <c r="CG33" s="1016"/>
      <c r="CH33" s="991"/>
      <c r="CI33" s="992"/>
      <c r="CJ33" s="992"/>
      <c r="CK33" s="992"/>
      <c r="CL33" s="993"/>
      <c r="CM33" s="991"/>
      <c r="CN33" s="992"/>
      <c r="CO33" s="992"/>
      <c r="CP33" s="992"/>
      <c r="CQ33" s="993"/>
      <c r="CR33" s="991"/>
      <c r="CS33" s="992"/>
      <c r="CT33" s="992"/>
      <c r="CU33" s="992"/>
      <c r="CV33" s="993"/>
      <c r="CW33" s="991"/>
      <c r="CX33" s="992"/>
      <c r="CY33" s="992"/>
      <c r="CZ33" s="992"/>
      <c r="DA33" s="993"/>
      <c r="DB33" s="991"/>
      <c r="DC33" s="992"/>
      <c r="DD33" s="992"/>
      <c r="DE33" s="992"/>
      <c r="DF33" s="993"/>
      <c r="DG33" s="991"/>
      <c r="DH33" s="992"/>
      <c r="DI33" s="992"/>
      <c r="DJ33" s="992"/>
      <c r="DK33" s="993"/>
      <c r="DL33" s="991"/>
      <c r="DM33" s="992"/>
      <c r="DN33" s="992"/>
      <c r="DO33" s="992"/>
      <c r="DP33" s="993"/>
      <c r="DQ33" s="991"/>
      <c r="DR33" s="992"/>
      <c r="DS33" s="992"/>
      <c r="DT33" s="992"/>
      <c r="DU33" s="993"/>
      <c r="DV33" s="994"/>
      <c r="DW33" s="995"/>
      <c r="DX33" s="995"/>
      <c r="DY33" s="995"/>
      <c r="DZ33" s="996"/>
      <c r="EA33" s="230"/>
    </row>
    <row r="34" spans="1:131" ht="26.25" customHeight="1" x14ac:dyDescent="0.15">
      <c r="A34" s="242">
        <v>7</v>
      </c>
      <c r="B34" s="1032"/>
      <c r="C34" s="1033"/>
      <c r="D34" s="1033"/>
      <c r="E34" s="1033"/>
      <c r="F34" s="1033"/>
      <c r="G34" s="1033"/>
      <c r="H34" s="1033"/>
      <c r="I34" s="1033"/>
      <c r="J34" s="1033"/>
      <c r="K34" s="1033"/>
      <c r="L34" s="1033"/>
      <c r="M34" s="1033"/>
      <c r="N34" s="1033"/>
      <c r="O34" s="1033"/>
      <c r="P34" s="1034"/>
      <c r="Q34" s="1040"/>
      <c r="R34" s="1041"/>
      <c r="S34" s="1041"/>
      <c r="T34" s="1041"/>
      <c r="U34" s="1041"/>
      <c r="V34" s="1041"/>
      <c r="W34" s="1041"/>
      <c r="X34" s="1041"/>
      <c r="Y34" s="1041"/>
      <c r="Z34" s="1041"/>
      <c r="AA34" s="1041"/>
      <c r="AB34" s="1041"/>
      <c r="AC34" s="1041"/>
      <c r="AD34" s="1041"/>
      <c r="AE34" s="1042"/>
      <c r="AF34" s="1037"/>
      <c r="AG34" s="1038"/>
      <c r="AH34" s="1038"/>
      <c r="AI34" s="1038"/>
      <c r="AJ34" s="1039"/>
      <c r="AK34" s="980"/>
      <c r="AL34" s="971"/>
      <c r="AM34" s="971"/>
      <c r="AN34" s="971"/>
      <c r="AO34" s="971"/>
      <c r="AP34" s="971"/>
      <c r="AQ34" s="971"/>
      <c r="AR34" s="971"/>
      <c r="AS34" s="971"/>
      <c r="AT34" s="971"/>
      <c r="AU34" s="971"/>
      <c r="AV34" s="971"/>
      <c r="AW34" s="971"/>
      <c r="AX34" s="971"/>
      <c r="AY34" s="971"/>
      <c r="AZ34" s="1043"/>
      <c r="BA34" s="1043"/>
      <c r="BB34" s="1043"/>
      <c r="BC34" s="1043"/>
      <c r="BD34" s="1043"/>
      <c r="BE34" s="972"/>
      <c r="BF34" s="972"/>
      <c r="BG34" s="972"/>
      <c r="BH34" s="972"/>
      <c r="BI34" s="973"/>
      <c r="BJ34" s="232"/>
      <c r="BK34" s="232"/>
      <c r="BL34" s="232"/>
      <c r="BM34" s="232"/>
      <c r="BN34" s="232"/>
      <c r="BO34" s="241"/>
      <c r="BP34" s="241"/>
      <c r="BQ34" s="238">
        <v>28</v>
      </c>
      <c r="BR34" s="239"/>
      <c r="BS34" s="994"/>
      <c r="BT34" s="995"/>
      <c r="BU34" s="995"/>
      <c r="BV34" s="995"/>
      <c r="BW34" s="995"/>
      <c r="BX34" s="995"/>
      <c r="BY34" s="995"/>
      <c r="BZ34" s="995"/>
      <c r="CA34" s="995"/>
      <c r="CB34" s="995"/>
      <c r="CC34" s="995"/>
      <c r="CD34" s="995"/>
      <c r="CE34" s="995"/>
      <c r="CF34" s="995"/>
      <c r="CG34" s="1016"/>
      <c r="CH34" s="991"/>
      <c r="CI34" s="992"/>
      <c r="CJ34" s="992"/>
      <c r="CK34" s="992"/>
      <c r="CL34" s="993"/>
      <c r="CM34" s="991"/>
      <c r="CN34" s="992"/>
      <c r="CO34" s="992"/>
      <c r="CP34" s="992"/>
      <c r="CQ34" s="993"/>
      <c r="CR34" s="991"/>
      <c r="CS34" s="992"/>
      <c r="CT34" s="992"/>
      <c r="CU34" s="992"/>
      <c r="CV34" s="993"/>
      <c r="CW34" s="991"/>
      <c r="CX34" s="992"/>
      <c r="CY34" s="992"/>
      <c r="CZ34" s="992"/>
      <c r="DA34" s="993"/>
      <c r="DB34" s="991"/>
      <c r="DC34" s="992"/>
      <c r="DD34" s="992"/>
      <c r="DE34" s="992"/>
      <c r="DF34" s="993"/>
      <c r="DG34" s="991"/>
      <c r="DH34" s="992"/>
      <c r="DI34" s="992"/>
      <c r="DJ34" s="992"/>
      <c r="DK34" s="993"/>
      <c r="DL34" s="991"/>
      <c r="DM34" s="992"/>
      <c r="DN34" s="992"/>
      <c r="DO34" s="992"/>
      <c r="DP34" s="993"/>
      <c r="DQ34" s="991"/>
      <c r="DR34" s="992"/>
      <c r="DS34" s="992"/>
      <c r="DT34" s="992"/>
      <c r="DU34" s="993"/>
      <c r="DV34" s="994"/>
      <c r="DW34" s="995"/>
      <c r="DX34" s="995"/>
      <c r="DY34" s="995"/>
      <c r="DZ34" s="996"/>
      <c r="EA34" s="230"/>
    </row>
    <row r="35" spans="1:131" ht="26.25" customHeight="1" x14ac:dyDescent="0.15">
      <c r="A35" s="242">
        <v>8</v>
      </c>
      <c r="B35" s="1032"/>
      <c r="C35" s="1033"/>
      <c r="D35" s="1033"/>
      <c r="E35" s="1033"/>
      <c r="F35" s="1033"/>
      <c r="G35" s="1033"/>
      <c r="H35" s="1033"/>
      <c r="I35" s="1033"/>
      <c r="J35" s="1033"/>
      <c r="K35" s="1033"/>
      <c r="L35" s="1033"/>
      <c r="M35" s="1033"/>
      <c r="N35" s="1033"/>
      <c r="O35" s="1033"/>
      <c r="P35" s="1034"/>
      <c r="Q35" s="1040"/>
      <c r="R35" s="1041"/>
      <c r="S35" s="1041"/>
      <c r="T35" s="1041"/>
      <c r="U35" s="1041"/>
      <c r="V35" s="1041"/>
      <c r="W35" s="1041"/>
      <c r="X35" s="1041"/>
      <c r="Y35" s="1041"/>
      <c r="Z35" s="1041"/>
      <c r="AA35" s="1041"/>
      <c r="AB35" s="1041"/>
      <c r="AC35" s="1041"/>
      <c r="AD35" s="1041"/>
      <c r="AE35" s="1042"/>
      <c r="AF35" s="1037"/>
      <c r="AG35" s="1038"/>
      <c r="AH35" s="1038"/>
      <c r="AI35" s="1038"/>
      <c r="AJ35" s="1039"/>
      <c r="AK35" s="980"/>
      <c r="AL35" s="971"/>
      <c r="AM35" s="971"/>
      <c r="AN35" s="971"/>
      <c r="AO35" s="971"/>
      <c r="AP35" s="971"/>
      <c r="AQ35" s="971"/>
      <c r="AR35" s="971"/>
      <c r="AS35" s="971"/>
      <c r="AT35" s="971"/>
      <c r="AU35" s="971"/>
      <c r="AV35" s="971"/>
      <c r="AW35" s="971"/>
      <c r="AX35" s="971"/>
      <c r="AY35" s="971"/>
      <c r="AZ35" s="1043"/>
      <c r="BA35" s="1043"/>
      <c r="BB35" s="1043"/>
      <c r="BC35" s="1043"/>
      <c r="BD35" s="1043"/>
      <c r="BE35" s="972"/>
      <c r="BF35" s="972"/>
      <c r="BG35" s="972"/>
      <c r="BH35" s="972"/>
      <c r="BI35" s="973"/>
      <c r="BJ35" s="232"/>
      <c r="BK35" s="232"/>
      <c r="BL35" s="232"/>
      <c r="BM35" s="232"/>
      <c r="BN35" s="232"/>
      <c r="BO35" s="241"/>
      <c r="BP35" s="241"/>
      <c r="BQ35" s="238">
        <v>29</v>
      </c>
      <c r="BR35" s="239"/>
      <c r="BS35" s="994"/>
      <c r="BT35" s="995"/>
      <c r="BU35" s="995"/>
      <c r="BV35" s="995"/>
      <c r="BW35" s="995"/>
      <c r="BX35" s="995"/>
      <c r="BY35" s="995"/>
      <c r="BZ35" s="995"/>
      <c r="CA35" s="995"/>
      <c r="CB35" s="995"/>
      <c r="CC35" s="995"/>
      <c r="CD35" s="995"/>
      <c r="CE35" s="995"/>
      <c r="CF35" s="995"/>
      <c r="CG35" s="1016"/>
      <c r="CH35" s="991"/>
      <c r="CI35" s="992"/>
      <c r="CJ35" s="992"/>
      <c r="CK35" s="992"/>
      <c r="CL35" s="993"/>
      <c r="CM35" s="991"/>
      <c r="CN35" s="992"/>
      <c r="CO35" s="992"/>
      <c r="CP35" s="992"/>
      <c r="CQ35" s="993"/>
      <c r="CR35" s="991"/>
      <c r="CS35" s="992"/>
      <c r="CT35" s="992"/>
      <c r="CU35" s="992"/>
      <c r="CV35" s="993"/>
      <c r="CW35" s="991"/>
      <c r="CX35" s="992"/>
      <c r="CY35" s="992"/>
      <c r="CZ35" s="992"/>
      <c r="DA35" s="993"/>
      <c r="DB35" s="991"/>
      <c r="DC35" s="992"/>
      <c r="DD35" s="992"/>
      <c r="DE35" s="992"/>
      <c r="DF35" s="993"/>
      <c r="DG35" s="991"/>
      <c r="DH35" s="992"/>
      <c r="DI35" s="992"/>
      <c r="DJ35" s="992"/>
      <c r="DK35" s="993"/>
      <c r="DL35" s="991"/>
      <c r="DM35" s="992"/>
      <c r="DN35" s="992"/>
      <c r="DO35" s="992"/>
      <c r="DP35" s="993"/>
      <c r="DQ35" s="991"/>
      <c r="DR35" s="992"/>
      <c r="DS35" s="992"/>
      <c r="DT35" s="992"/>
      <c r="DU35" s="993"/>
      <c r="DV35" s="994"/>
      <c r="DW35" s="995"/>
      <c r="DX35" s="995"/>
      <c r="DY35" s="995"/>
      <c r="DZ35" s="996"/>
      <c r="EA35" s="230"/>
    </row>
    <row r="36" spans="1:131" ht="26.25" customHeight="1" x14ac:dyDescent="0.15">
      <c r="A36" s="242">
        <v>9</v>
      </c>
      <c r="B36" s="1032"/>
      <c r="C36" s="1033"/>
      <c r="D36" s="1033"/>
      <c r="E36" s="1033"/>
      <c r="F36" s="1033"/>
      <c r="G36" s="1033"/>
      <c r="H36" s="1033"/>
      <c r="I36" s="1033"/>
      <c r="J36" s="1033"/>
      <c r="K36" s="1033"/>
      <c r="L36" s="1033"/>
      <c r="M36" s="1033"/>
      <c r="N36" s="1033"/>
      <c r="O36" s="1033"/>
      <c r="P36" s="1034"/>
      <c r="Q36" s="1040"/>
      <c r="R36" s="1041"/>
      <c r="S36" s="1041"/>
      <c r="T36" s="1041"/>
      <c r="U36" s="1041"/>
      <c r="V36" s="1041"/>
      <c r="W36" s="1041"/>
      <c r="X36" s="1041"/>
      <c r="Y36" s="1041"/>
      <c r="Z36" s="1041"/>
      <c r="AA36" s="1041"/>
      <c r="AB36" s="1041"/>
      <c r="AC36" s="1041"/>
      <c r="AD36" s="1041"/>
      <c r="AE36" s="1042"/>
      <c r="AF36" s="1037"/>
      <c r="AG36" s="1038"/>
      <c r="AH36" s="1038"/>
      <c r="AI36" s="1038"/>
      <c r="AJ36" s="1039"/>
      <c r="AK36" s="980"/>
      <c r="AL36" s="971"/>
      <c r="AM36" s="971"/>
      <c r="AN36" s="971"/>
      <c r="AO36" s="971"/>
      <c r="AP36" s="971"/>
      <c r="AQ36" s="971"/>
      <c r="AR36" s="971"/>
      <c r="AS36" s="971"/>
      <c r="AT36" s="971"/>
      <c r="AU36" s="971"/>
      <c r="AV36" s="971"/>
      <c r="AW36" s="971"/>
      <c r="AX36" s="971"/>
      <c r="AY36" s="971"/>
      <c r="AZ36" s="1043"/>
      <c r="BA36" s="1043"/>
      <c r="BB36" s="1043"/>
      <c r="BC36" s="1043"/>
      <c r="BD36" s="1043"/>
      <c r="BE36" s="972"/>
      <c r="BF36" s="972"/>
      <c r="BG36" s="972"/>
      <c r="BH36" s="972"/>
      <c r="BI36" s="973"/>
      <c r="BJ36" s="232"/>
      <c r="BK36" s="232"/>
      <c r="BL36" s="232"/>
      <c r="BM36" s="232"/>
      <c r="BN36" s="232"/>
      <c r="BO36" s="241"/>
      <c r="BP36" s="241"/>
      <c r="BQ36" s="238">
        <v>30</v>
      </c>
      <c r="BR36" s="239"/>
      <c r="BS36" s="994"/>
      <c r="BT36" s="995"/>
      <c r="BU36" s="995"/>
      <c r="BV36" s="995"/>
      <c r="BW36" s="995"/>
      <c r="BX36" s="995"/>
      <c r="BY36" s="995"/>
      <c r="BZ36" s="995"/>
      <c r="CA36" s="995"/>
      <c r="CB36" s="995"/>
      <c r="CC36" s="995"/>
      <c r="CD36" s="995"/>
      <c r="CE36" s="995"/>
      <c r="CF36" s="995"/>
      <c r="CG36" s="1016"/>
      <c r="CH36" s="991"/>
      <c r="CI36" s="992"/>
      <c r="CJ36" s="992"/>
      <c r="CK36" s="992"/>
      <c r="CL36" s="993"/>
      <c r="CM36" s="991"/>
      <c r="CN36" s="992"/>
      <c r="CO36" s="992"/>
      <c r="CP36" s="992"/>
      <c r="CQ36" s="993"/>
      <c r="CR36" s="991"/>
      <c r="CS36" s="992"/>
      <c r="CT36" s="992"/>
      <c r="CU36" s="992"/>
      <c r="CV36" s="993"/>
      <c r="CW36" s="991"/>
      <c r="CX36" s="992"/>
      <c r="CY36" s="992"/>
      <c r="CZ36" s="992"/>
      <c r="DA36" s="993"/>
      <c r="DB36" s="991"/>
      <c r="DC36" s="992"/>
      <c r="DD36" s="992"/>
      <c r="DE36" s="992"/>
      <c r="DF36" s="993"/>
      <c r="DG36" s="991"/>
      <c r="DH36" s="992"/>
      <c r="DI36" s="992"/>
      <c r="DJ36" s="992"/>
      <c r="DK36" s="993"/>
      <c r="DL36" s="991"/>
      <c r="DM36" s="992"/>
      <c r="DN36" s="992"/>
      <c r="DO36" s="992"/>
      <c r="DP36" s="993"/>
      <c r="DQ36" s="991"/>
      <c r="DR36" s="992"/>
      <c r="DS36" s="992"/>
      <c r="DT36" s="992"/>
      <c r="DU36" s="993"/>
      <c r="DV36" s="994"/>
      <c r="DW36" s="995"/>
      <c r="DX36" s="995"/>
      <c r="DY36" s="995"/>
      <c r="DZ36" s="996"/>
      <c r="EA36" s="230"/>
    </row>
    <row r="37" spans="1:131" ht="26.25" customHeight="1" x14ac:dyDescent="0.15">
      <c r="A37" s="242">
        <v>10</v>
      </c>
      <c r="B37" s="1032"/>
      <c r="C37" s="1033"/>
      <c r="D37" s="1033"/>
      <c r="E37" s="1033"/>
      <c r="F37" s="1033"/>
      <c r="G37" s="1033"/>
      <c r="H37" s="1033"/>
      <c r="I37" s="1033"/>
      <c r="J37" s="1033"/>
      <c r="K37" s="1033"/>
      <c r="L37" s="1033"/>
      <c r="M37" s="1033"/>
      <c r="N37" s="1033"/>
      <c r="O37" s="1033"/>
      <c r="P37" s="1034"/>
      <c r="Q37" s="1040"/>
      <c r="R37" s="1041"/>
      <c r="S37" s="1041"/>
      <c r="T37" s="1041"/>
      <c r="U37" s="1041"/>
      <c r="V37" s="1041"/>
      <c r="W37" s="1041"/>
      <c r="X37" s="1041"/>
      <c r="Y37" s="1041"/>
      <c r="Z37" s="1041"/>
      <c r="AA37" s="1041"/>
      <c r="AB37" s="1041"/>
      <c r="AC37" s="1041"/>
      <c r="AD37" s="1041"/>
      <c r="AE37" s="1042"/>
      <c r="AF37" s="1037"/>
      <c r="AG37" s="1038"/>
      <c r="AH37" s="1038"/>
      <c r="AI37" s="1038"/>
      <c r="AJ37" s="1039"/>
      <c r="AK37" s="980"/>
      <c r="AL37" s="971"/>
      <c r="AM37" s="971"/>
      <c r="AN37" s="971"/>
      <c r="AO37" s="971"/>
      <c r="AP37" s="971"/>
      <c r="AQ37" s="971"/>
      <c r="AR37" s="971"/>
      <c r="AS37" s="971"/>
      <c r="AT37" s="971"/>
      <c r="AU37" s="971"/>
      <c r="AV37" s="971"/>
      <c r="AW37" s="971"/>
      <c r="AX37" s="971"/>
      <c r="AY37" s="971"/>
      <c r="AZ37" s="1043"/>
      <c r="BA37" s="1043"/>
      <c r="BB37" s="1043"/>
      <c r="BC37" s="1043"/>
      <c r="BD37" s="1043"/>
      <c r="BE37" s="972"/>
      <c r="BF37" s="972"/>
      <c r="BG37" s="972"/>
      <c r="BH37" s="972"/>
      <c r="BI37" s="973"/>
      <c r="BJ37" s="232"/>
      <c r="BK37" s="232"/>
      <c r="BL37" s="232"/>
      <c r="BM37" s="232"/>
      <c r="BN37" s="232"/>
      <c r="BO37" s="241"/>
      <c r="BP37" s="241"/>
      <c r="BQ37" s="238">
        <v>31</v>
      </c>
      <c r="BR37" s="239"/>
      <c r="BS37" s="994"/>
      <c r="BT37" s="995"/>
      <c r="BU37" s="995"/>
      <c r="BV37" s="995"/>
      <c r="BW37" s="995"/>
      <c r="BX37" s="995"/>
      <c r="BY37" s="995"/>
      <c r="BZ37" s="995"/>
      <c r="CA37" s="995"/>
      <c r="CB37" s="995"/>
      <c r="CC37" s="995"/>
      <c r="CD37" s="995"/>
      <c r="CE37" s="995"/>
      <c r="CF37" s="995"/>
      <c r="CG37" s="1016"/>
      <c r="CH37" s="991"/>
      <c r="CI37" s="992"/>
      <c r="CJ37" s="992"/>
      <c r="CK37" s="992"/>
      <c r="CL37" s="993"/>
      <c r="CM37" s="991"/>
      <c r="CN37" s="992"/>
      <c r="CO37" s="992"/>
      <c r="CP37" s="992"/>
      <c r="CQ37" s="993"/>
      <c r="CR37" s="991"/>
      <c r="CS37" s="992"/>
      <c r="CT37" s="992"/>
      <c r="CU37" s="992"/>
      <c r="CV37" s="993"/>
      <c r="CW37" s="991"/>
      <c r="CX37" s="992"/>
      <c r="CY37" s="992"/>
      <c r="CZ37" s="992"/>
      <c r="DA37" s="993"/>
      <c r="DB37" s="991"/>
      <c r="DC37" s="992"/>
      <c r="DD37" s="992"/>
      <c r="DE37" s="992"/>
      <c r="DF37" s="993"/>
      <c r="DG37" s="991"/>
      <c r="DH37" s="992"/>
      <c r="DI37" s="992"/>
      <c r="DJ37" s="992"/>
      <c r="DK37" s="993"/>
      <c r="DL37" s="991"/>
      <c r="DM37" s="992"/>
      <c r="DN37" s="992"/>
      <c r="DO37" s="992"/>
      <c r="DP37" s="993"/>
      <c r="DQ37" s="991"/>
      <c r="DR37" s="992"/>
      <c r="DS37" s="992"/>
      <c r="DT37" s="992"/>
      <c r="DU37" s="993"/>
      <c r="DV37" s="994"/>
      <c r="DW37" s="995"/>
      <c r="DX37" s="995"/>
      <c r="DY37" s="995"/>
      <c r="DZ37" s="996"/>
      <c r="EA37" s="230"/>
    </row>
    <row r="38" spans="1:131" ht="26.25" customHeight="1" x14ac:dyDescent="0.15">
      <c r="A38" s="242">
        <v>11</v>
      </c>
      <c r="B38" s="1032"/>
      <c r="C38" s="1033"/>
      <c r="D38" s="1033"/>
      <c r="E38" s="1033"/>
      <c r="F38" s="1033"/>
      <c r="G38" s="1033"/>
      <c r="H38" s="1033"/>
      <c r="I38" s="1033"/>
      <c r="J38" s="1033"/>
      <c r="K38" s="1033"/>
      <c r="L38" s="1033"/>
      <c r="M38" s="1033"/>
      <c r="N38" s="1033"/>
      <c r="O38" s="1033"/>
      <c r="P38" s="1034"/>
      <c r="Q38" s="1040"/>
      <c r="R38" s="1041"/>
      <c r="S38" s="1041"/>
      <c r="T38" s="1041"/>
      <c r="U38" s="1041"/>
      <c r="V38" s="1041"/>
      <c r="W38" s="1041"/>
      <c r="X38" s="1041"/>
      <c r="Y38" s="1041"/>
      <c r="Z38" s="1041"/>
      <c r="AA38" s="1041"/>
      <c r="AB38" s="1041"/>
      <c r="AC38" s="1041"/>
      <c r="AD38" s="1041"/>
      <c r="AE38" s="1042"/>
      <c r="AF38" s="1037"/>
      <c r="AG38" s="1038"/>
      <c r="AH38" s="1038"/>
      <c r="AI38" s="1038"/>
      <c r="AJ38" s="1039"/>
      <c r="AK38" s="980"/>
      <c r="AL38" s="971"/>
      <c r="AM38" s="971"/>
      <c r="AN38" s="971"/>
      <c r="AO38" s="971"/>
      <c r="AP38" s="971"/>
      <c r="AQ38" s="971"/>
      <c r="AR38" s="971"/>
      <c r="AS38" s="971"/>
      <c r="AT38" s="971"/>
      <c r="AU38" s="971"/>
      <c r="AV38" s="971"/>
      <c r="AW38" s="971"/>
      <c r="AX38" s="971"/>
      <c r="AY38" s="971"/>
      <c r="AZ38" s="1043"/>
      <c r="BA38" s="1043"/>
      <c r="BB38" s="1043"/>
      <c r="BC38" s="1043"/>
      <c r="BD38" s="1043"/>
      <c r="BE38" s="972"/>
      <c r="BF38" s="972"/>
      <c r="BG38" s="972"/>
      <c r="BH38" s="972"/>
      <c r="BI38" s="973"/>
      <c r="BJ38" s="232"/>
      <c r="BK38" s="232"/>
      <c r="BL38" s="232"/>
      <c r="BM38" s="232"/>
      <c r="BN38" s="232"/>
      <c r="BO38" s="241"/>
      <c r="BP38" s="241"/>
      <c r="BQ38" s="238">
        <v>32</v>
      </c>
      <c r="BR38" s="239"/>
      <c r="BS38" s="994"/>
      <c r="BT38" s="995"/>
      <c r="BU38" s="995"/>
      <c r="BV38" s="995"/>
      <c r="BW38" s="995"/>
      <c r="BX38" s="995"/>
      <c r="BY38" s="995"/>
      <c r="BZ38" s="995"/>
      <c r="CA38" s="995"/>
      <c r="CB38" s="995"/>
      <c r="CC38" s="995"/>
      <c r="CD38" s="995"/>
      <c r="CE38" s="995"/>
      <c r="CF38" s="995"/>
      <c r="CG38" s="1016"/>
      <c r="CH38" s="991"/>
      <c r="CI38" s="992"/>
      <c r="CJ38" s="992"/>
      <c r="CK38" s="992"/>
      <c r="CL38" s="993"/>
      <c r="CM38" s="991"/>
      <c r="CN38" s="992"/>
      <c r="CO38" s="992"/>
      <c r="CP38" s="992"/>
      <c r="CQ38" s="993"/>
      <c r="CR38" s="991"/>
      <c r="CS38" s="992"/>
      <c r="CT38" s="992"/>
      <c r="CU38" s="992"/>
      <c r="CV38" s="993"/>
      <c r="CW38" s="991"/>
      <c r="CX38" s="992"/>
      <c r="CY38" s="992"/>
      <c r="CZ38" s="992"/>
      <c r="DA38" s="993"/>
      <c r="DB38" s="991"/>
      <c r="DC38" s="992"/>
      <c r="DD38" s="992"/>
      <c r="DE38" s="992"/>
      <c r="DF38" s="993"/>
      <c r="DG38" s="991"/>
      <c r="DH38" s="992"/>
      <c r="DI38" s="992"/>
      <c r="DJ38" s="992"/>
      <c r="DK38" s="993"/>
      <c r="DL38" s="991"/>
      <c r="DM38" s="992"/>
      <c r="DN38" s="992"/>
      <c r="DO38" s="992"/>
      <c r="DP38" s="993"/>
      <c r="DQ38" s="991"/>
      <c r="DR38" s="992"/>
      <c r="DS38" s="992"/>
      <c r="DT38" s="992"/>
      <c r="DU38" s="993"/>
      <c r="DV38" s="994"/>
      <c r="DW38" s="995"/>
      <c r="DX38" s="995"/>
      <c r="DY38" s="995"/>
      <c r="DZ38" s="996"/>
      <c r="EA38" s="230"/>
    </row>
    <row r="39" spans="1:131" ht="26.25" customHeight="1" x14ac:dyDescent="0.15">
      <c r="A39" s="242">
        <v>12</v>
      </c>
      <c r="B39" s="1032"/>
      <c r="C39" s="1033"/>
      <c r="D39" s="1033"/>
      <c r="E39" s="1033"/>
      <c r="F39" s="1033"/>
      <c r="G39" s="1033"/>
      <c r="H39" s="1033"/>
      <c r="I39" s="1033"/>
      <c r="J39" s="1033"/>
      <c r="K39" s="1033"/>
      <c r="L39" s="1033"/>
      <c r="M39" s="1033"/>
      <c r="N39" s="1033"/>
      <c r="O39" s="1033"/>
      <c r="P39" s="1034"/>
      <c r="Q39" s="1040"/>
      <c r="R39" s="1041"/>
      <c r="S39" s="1041"/>
      <c r="T39" s="1041"/>
      <c r="U39" s="1041"/>
      <c r="V39" s="1041"/>
      <c r="W39" s="1041"/>
      <c r="X39" s="1041"/>
      <c r="Y39" s="1041"/>
      <c r="Z39" s="1041"/>
      <c r="AA39" s="1041"/>
      <c r="AB39" s="1041"/>
      <c r="AC39" s="1041"/>
      <c r="AD39" s="1041"/>
      <c r="AE39" s="1042"/>
      <c r="AF39" s="1037"/>
      <c r="AG39" s="1038"/>
      <c r="AH39" s="1038"/>
      <c r="AI39" s="1038"/>
      <c r="AJ39" s="1039"/>
      <c r="AK39" s="980"/>
      <c r="AL39" s="971"/>
      <c r="AM39" s="971"/>
      <c r="AN39" s="971"/>
      <c r="AO39" s="971"/>
      <c r="AP39" s="971"/>
      <c r="AQ39" s="971"/>
      <c r="AR39" s="971"/>
      <c r="AS39" s="971"/>
      <c r="AT39" s="971"/>
      <c r="AU39" s="971"/>
      <c r="AV39" s="971"/>
      <c r="AW39" s="971"/>
      <c r="AX39" s="971"/>
      <c r="AY39" s="971"/>
      <c r="AZ39" s="1043"/>
      <c r="BA39" s="1043"/>
      <c r="BB39" s="1043"/>
      <c r="BC39" s="1043"/>
      <c r="BD39" s="1043"/>
      <c r="BE39" s="972"/>
      <c r="BF39" s="972"/>
      <c r="BG39" s="972"/>
      <c r="BH39" s="972"/>
      <c r="BI39" s="973"/>
      <c r="BJ39" s="232"/>
      <c r="BK39" s="232"/>
      <c r="BL39" s="232"/>
      <c r="BM39" s="232"/>
      <c r="BN39" s="232"/>
      <c r="BO39" s="241"/>
      <c r="BP39" s="241"/>
      <c r="BQ39" s="238">
        <v>33</v>
      </c>
      <c r="BR39" s="239"/>
      <c r="BS39" s="994"/>
      <c r="BT39" s="995"/>
      <c r="BU39" s="995"/>
      <c r="BV39" s="995"/>
      <c r="BW39" s="995"/>
      <c r="BX39" s="995"/>
      <c r="BY39" s="995"/>
      <c r="BZ39" s="995"/>
      <c r="CA39" s="995"/>
      <c r="CB39" s="995"/>
      <c r="CC39" s="995"/>
      <c r="CD39" s="995"/>
      <c r="CE39" s="995"/>
      <c r="CF39" s="995"/>
      <c r="CG39" s="1016"/>
      <c r="CH39" s="991"/>
      <c r="CI39" s="992"/>
      <c r="CJ39" s="992"/>
      <c r="CK39" s="992"/>
      <c r="CL39" s="993"/>
      <c r="CM39" s="991"/>
      <c r="CN39" s="992"/>
      <c r="CO39" s="992"/>
      <c r="CP39" s="992"/>
      <c r="CQ39" s="993"/>
      <c r="CR39" s="991"/>
      <c r="CS39" s="992"/>
      <c r="CT39" s="992"/>
      <c r="CU39" s="992"/>
      <c r="CV39" s="993"/>
      <c r="CW39" s="991"/>
      <c r="CX39" s="992"/>
      <c r="CY39" s="992"/>
      <c r="CZ39" s="992"/>
      <c r="DA39" s="993"/>
      <c r="DB39" s="991"/>
      <c r="DC39" s="992"/>
      <c r="DD39" s="992"/>
      <c r="DE39" s="992"/>
      <c r="DF39" s="993"/>
      <c r="DG39" s="991"/>
      <c r="DH39" s="992"/>
      <c r="DI39" s="992"/>
      <c r="DJ39" s="992"/>
      <c r="DK39" s="993"/>
      <c r="DL39" s="991"/>
      <c r="DM39" s="992"/>
      <c r="DN39" s="992"/>
      <c r="DO39" s="992"/>
      <c r="DP39" s="993"/>
      <c r="DQ39" s="991"/>
      <c r="DR39" s="992"/>
      <c r="DS39" s="992"/>
      <c r="DT39" s="992"/>
      <c r="DU39" s="993"/>
      <c r="DV39" s="994"/>
      <c r="DW39" s="995"/>
      <c r="DX39" s="995"/>
      <c r="DY39" s="995"/>
      <c r="DZ39" s="996"/>
      <c r="EA39" s="230"/>
    </row>
    <row r="40" spans="1:131" ht="26.25" customHeight="1" x14ac:dyDescent="0.15">
      <c r="A40" s="238">
        <v>13</v>
      </c>
      <c r="B40" s="1032"/>
      <c r="C40" s="1033"/>
      <c r="D40" s="1033"/>
      <c r="E40" s="1033"/>
      <c r="F40" s="1033"/>
      <c r="G40" s="1033"/>
      <c r="H40" s="1033"/>
      <c r="I40" s="1033"/>
      <c r="J40" s="1033"/>
      <c r="K40" s="1033"/>
      <c r="L40" s="1033"/>
      <c r="M40" s="1033"/>
      <c r="N40" s="1033"/>
      <c r="O40" s="1033"/>
      <c r="P40" s="1034"/>
      <c r="Q40" s="1040"/>
      <c r="R40" s="1041"/>
      <c r="S40" s="1041"/>
      <c r="T40" s="1041"/>
      <c r="U40" s="1041"/>
      <c r="V40" s="1041"/>
      <c r="W40" s="1041"/>
      <c r="X40" s="1041"/>
      <c r="Y40" s="1041"/>
      <c r="Z40" s="1041"/>
      <c r="AA40" s="1041"/>
      <c r="AB40" s="1041"/>
      <c r="AC40" s="1041"/>
      <c r="AD40" s="1041"/>
      <c r="AE40" s="1042"/>
      <c r="AF40" s="1037"/>
      <c r="AG40" s="1038"/>
      <c r="AH40" s="1038"/>
      <c r="AI40" s="1038"/>
      <c r="AJ40" s="1039"/>
      <c r="AK40" s="980"/>
      <c r="AL40" s="971"/>
      <c r="AM40" s="971"/>
      <c r="AN40" s="971"/>
      <c r="AO40" s="971"/>
      <c r="AP40" s="971"/>
      <c r="AQ40" s="971"/>
      <c r="AR40" s="971"/>
      <c r="AS40" s="971"/>
      <c r="AT40" s="971"/>
      <c r="AU40" s="971"/>
      <c r="AV40" s="971"/>
      <c r="AW40" s="971"/>
      <c r="AX40" s="971"/>
      <c r="AY40" s="971"/>
      <c r="AZ40" s="1043"/>
      <c r="BA40" s="1043"/>
      <c r="BB40" s="1043"/>
      <c r="BC40" s="1043"/>
      <c r="BD40" s="1043"/>
      <c r="BE40" s="972"/>
      <c r="BF40" s="972"/>
      <c r="BG40" s="972"/>
      <c r="BH40" s="972"/>
      <c r="BI40" s="973"/>
      <c r="BJ40" s="232"/>
      <c r="BK40" s="232"/>
      <c r="BL40" s="232"/>
      <c r="BM40" s="232"/>
      <c r="BN40" s="232"/>
      <c r="BO40" s="241"/>
      <c r="BP40" s="241"/>
      <c r="BQ40" s="238">
        <v>34</v>
      </c>
      <c r="BR40" s="239"/>
      <c r="BS40" s="994"/>
      <c r="BT40" s="995"/>
      <c r="BU40" s="995"/>
      <c r="BV40" s="995"/>
      <c r="BW40" s="995"/>
      <c r="BX40" s="995"/>
      <c r="BY40" s="995"/>
      <c r="BZ40" s="995"/>
      <c r="CA40" s="995"/>
      <c r="CB40" s="995"/>
      <c r="CC40" s="995"/>
      <c r="CD40" s="995"/>
      <c r="CE40" s="995"/>
      <c r="CF40" s="995"/>
      <c r="CG40" s="1016"/>
      <c r="CH40" s="991"/>
      <c r="CI40" s="992"/>
      <c r="CJ40" s="992"/>
      <c r="CK40" s="992"/>
      <c r="CL40" s="993"/>
      <c r="CM40" s="991"/>
      <c r="CN40" s="992"/>
      <c r="CO40" s="992"/>
      <c r="CP40" s="992"/>
      <c r="CQ40" s="993"/>
      <c r="CR40" s="991"/>
      <c r="CS40" s="992"/>
      <c r="CT40" s="992"/>
      <c r="CU40" s="992"/>
      <c r="CV40" s="993"/>
      <c r="CW40" s="991"/>
      <c r="CX40" s="992"/>
      <c r="CY40" s="992"/>
      <c r="CZ40" s="992"/>
      <c r="DA40" s="993"/>
      <c r="DB40" s="991"/>
      <c r="DC40" s="992"/>
      <c r="DD40" s="992"/>
      <c r="DE40" s="992"/>
      <c r="DF40" s="993"/>
      <c r="DG40" s="991"/>
      <c r="DH40" s="992"/>
      <c r="DI40" s="992"/>
      <c r="DJ40" s="992"/>
      <c r="DK40" s="993"/>
      <c r="DL40" s="991"/>
      <c r="DM40" s="992"/>
      <c r="DN40" s="992"/>
      <c r="DO40" s="992"/>
      <c r="DP40" s="993"/>
      <c r="DQ40" s="991"/>
      <c r="DR40" s="992"/>
      <c r="DS40" s="992"/>
      <c r="DT40" s="992"/>
      <c r="DU40" s="993"/>
      <c r="DV40" s="994"/>
      <c r="DW40" s="995"/>
      <c r="DX40" s="995"/>
      <c r="DY40" s="995"/>
      <c r="DZ40" s="996"/>
      <c r="EA40" s="230"/>
    </row>
    <row r="41" spans="1:131" ht="26.25" customHeight="1" x14ac:dyDescent="0.15">
      <c r="A41" s="238">
        <v>14</v>
      </c>
      <c r="B41" s="1032"/>
      <c r="C41" s="1033"/>
      <c r="D41" s="1033"/>
      <c r="E41" s="1033"/>
      <c r="F41" s="1033"/>
      <c r="G41" s="1033"/>
      <c r="H41" s="1033"/>
      <c r="I41" s="1033"/>
      <c r="J41" s="1033"/>
      <c r="K41" s="1033"/>
      <c r="L41" s="1033"/>
      <c r="M41" s="1033"/>
      <c r="N41" s="1033"/>
      <c r="O41" s="1033"/>
      <c r="P41" s="1034"/>
      <c r="Q41" s="1040"/>
      <c r="R41" s="1041"/>
      <c r="S41" s="1041"/>
      <c r="T41" s="1041"/>
      <c r="U41" s="1041"/>
      <c r="V41" s="1041"/>
      <c r="W41" s="1041"/>
      <c r="X41" s="1041"/>
      <c r="Y41" s="1041"/>
      <c r="Z41" s="1041"/>
      <c r="AA41" s="1041"/>
      <c r="AB41" s="1041"/>
      <c r="AC41" s="1041"/>
      <c r="AD41" s="1041"/>
      <c r="AE41" s="1042"/>
      <c r="AF41" s="1037"/>
      <c r="AG41" s="1038"/>
      <c r="AH41" s="1038"/>
      <c r="AI41" s="1038"/>
      <c r="AJ41" s="1039"/>
      <c r="AK41" s="980"/>
      <c r="AL41" s="971"/>
      <c r="AM41" s="971"/>
      <c r="AN41" s="971"/>
      <c r="AO41" s="971"/>
      <c r="AP41" s="971"/>
      <c r="AQ41" s="971"/>
      <c r="AR41" s="971"/>
      <c r="AS41" s="971"/>
      <c r="AT41" s="971"/>
      <c r="AU41" s="971"/>
      <c r="AV41" s="971"/>
      <c r="AW41" s="971"/>
      <c r="AX41" s="971"/>
      <c r="AY41" s="971"/>
      <c r="AZ41" s="1043"/>
      <c r="BA41" s="1043"/>
      <c r="BB41" s="1043"/>
      <c r="BC41" s="1043"/>
      <c r="BD41" s="1043"/>
      <c r="BE41" s="972"/>
      <c r="BF41" s="972"/>
      <c r="BG41" s="972"/>
      <c r="BH41" s="972"/>
      <c r="BI41" s="973"/>
      <c r="BJ41" s="232"/>
      <c r="BK41" s="232"/>
      <c r="BL41" s="232"/>
      <c r="BM41" s="232"/>
      <c r="BN41" s="232"/>
      <c r="BO41" s="241"/>
      <c r="BP41" s="241"/>
      <c r="BQ41" s="238">
        <v>35</v>
      </c>
      <c r="BR41" s="239"/>
      <c r="BS41" s="994"/>
      <c r="BT41" s="995"/>
      <c r="BU41" s="995"/>
      <c r="BV41" s="995"/>
      <c r="BW41" s="995"/>
      <c r="BX41" s="995"/>
      <c r="BY41" s="995"/>
      <c r="BZ41" s="995"/>
      <c r="CA41" s="995"/>
      <c r="CB41" s="995"/>
      <c r="CC41" s="995"/>
      <c r="CD41" s="995"/>
      <c r="CE41" s="995"/>
      <c r="CF41" s="995"/>
      <c r="CG41" s="1016"/>
      <c r="CH41" s="991"/>
      <c r="CI41" s="992"/>
      <c r="CJ41" s="992"/>
      <c r="CK41" s="992"/>
      <c r="CL41" s="993"/>
      <c r="CM41" s="991"/>
      <c r="CN41" s="992"/>
      <c r="CO41" s="992"/>
      <c r="CP41" s="992"/>
      <c r="CQ41" s="993"/>
      <c r="CR41" s="991"/>
      <c r="CS41" s="992"/>
      <c r="CT41" s="992"/>
      <c r="CU41" s="992"/>
      <c r="CV41" s="993"/>
      <c r="CW41" s="991"/>
      <c r="CX41" s="992"/>
      <c r="CY41" s="992"/>
      <c r="CZ41" s="992"/>
      <c r="DA41" s="993"/>
      <c r="DB41" s="991"/>
      <c r="DC41" s="992"/>
      <c r="DD41" s="992"/>
      <c r="DE41" s="992"/>
      <c r="DF41" s="993"/>
      <c r="DG41" s="991"/>
      <c r="DH41" s="992"/>
      <c r="DI41" s="992"/>
      <c r="DJ41" s="992"/>
      <c r="DK41" s="993"/>
      <c r="DL41" s="991"/>
      <c r="DM41" s="992"/>
      <c r="DN41" s="992"/>
      <c r="DO41" s="992"/>
      <c r="DP41" s="993"/>
      <c r="DQ41" s="991"/>
      <c r="DR41" s="992"/>
      <c r="DS41" s="992"/>
      <c r="DT41" s="992"/>
      <c r="DU41" s="993"/>
      <c r="DV41" s="994"/>
      <c r="DW41" s="995"/>
      <c r="DX41" s="995"/>
      <c r="DY41" s="995"/>
      <c r="DZ41" s="996"/>
      <c r="EA41" s="230"/>
    </row>
    <row r="42" spans="1:131" ht="26.25" customHeight="1" x14ac:dyDescent="0.15">
      <c r="A42" s="238">
        <v>15</v>
      </c>
      <c r="B42" s="1032"/>
      <c r="C42" s="1033"/>
      <c r="D42" s="1033"/>
      <c r="E42" s="1033"/>
      <c r="F42" s="1033"/>
      <c r="G42" s="1033"/>
      <c r="H42" s="1033"/>
      <c r="I42" s="1033"/>
      <c r="J42" s="1033"/>
      <c r="K42" s="1033"/>
      <c r="L42" s="1033"/>
      <c r="M42" s="1033"/>
      <c r="N42" s="1033"/>
      <c r="O42" s="1033"/>
      <c r="P42" s="1034"/>
      <c r="Q42" s="1040"/>
      <c r="R42" s="1041"/>
      <c r="S42" s="1041"/>
      <c r="T42" s="1041"/>
      <c r="U42" s="1041"/>
      <c r="V42" s="1041"/>
      <c r="W42" s="1041"/>
      <c r="X42" s="1041"/>
      <c r="Y42" s="1041"/>
      <c r="Z42" s="1041"/>
      <c r="AA42" s="1041"/>
      <c r="AB42" s="1041"/>
      <c r="AC42" s="1041"/>
      <c r="AD42" s="1041"/>
      <c r="AE42" s="1042"/>
      <c r="AF42" s="1037"/>
      <c r="AG42" s="1038"/>
      <c r="AH42" s="1038"/>
      <c r="AI42" s="1038"/>
      <c r="AJ42" s="1039"/>
      <c r="AK42" s="980"/>
      <c r="AL42" s="971"/>
      <c r="AM42" s="971"/>
      <c r="AN42" s="971"/>
      <c r="AO42" s="971"/>
      <c r="AP42" s="971"/>
      <c r="AQ42" s="971"/>
      <c r="AR42" s="971"/>
      <c r="AS42" s="971"/>
      <c r="AT42" s="971"/>
      <c r="AU42" s="971"/>
      <c r="AV42" s="971"/>
      <c r="AW42" s="971"/>
      <c r="AX42" s="971"/>
      <c r="AY42" s="971"/>
      <c r="AZ42" s="1043"/>
      <c r="BA42" s="1043"/>
      <c r="BB42" s="1043"/>
      <c r="BC42" s="1043"/>
      <c r="BD42" s="1043"/>
      <c r="BE42" s="972"/>
      <c r="BF42" s="972"/>
      <c r="BG42" s="972"/>
      <c r="BH42" s="972"/>
      <c r="BI42" s="973"/>
      <c r="BJ42" s="232"/>
      <c r="BK42" s="232"/>
      <c r="BL42" s="232"/>
      <c r="BM42" s="232"/>
      <c r="BN42" s="232"/>
      <c r="BO42" s="241"/>
      <c r="BP42" s="241"/>
      <c r="BQ42" s="238">
        <v>36</v>
      </c>
      <c r="BR42" s="239"/>
      <c r="BS42" s="994"/>
      <c r="BT42" s="995"/>
      <c r="BU42" s="995"/>
      <c r="BV42" s="995"/>
      <c r="BW42" s="995"/>
      <c r="BX42" s="995"/>
      <c r="BY42" s="995"/>
      <c r="BZ42" s="995"/>
      <c r="CA42" s="995"/>
      <c r="CB42" s="995"/>
      <c r="CC42" s="995"/>
      <c r="CD42" s="995"/>
      <c r="CE42" s="995"/>
      <c r="CF42" s="995"/>
      <c r="CG42" s="1016"/>
      <c r="CH42" s="991"/>
      <c r="CI42" s="992"/>
      <c r="CJ42" s="992"/>
      <c r="CK42" s="992"/>
      <c r="CL42" s="993"/>
      <c r="CM42" s="991"/>
      <c r="CN42" s="992"/>
      <c r="CO42" s="992"/>
      <c r="CP42" s="992"/>
      <c r="CQ42" s="993"/>
      <c r="CR42" s="991"/>
      <c r="CS42" s="992"/>
      <c r="CT42" s="992"/>
      <c r="CU42" s="992"/>
      <c r="CV42" s="993"/>
      <c r="CW42" s="991"/>
      <c r="CX42" s="992"/>
      <c r="CY42" s="992"/>
      <c r="CZ42" s="992"/>
      <c r="DA42" s="993"/>
      <c r="DB42" s="991"/>
      <c r="DC42" s="992"/>
      <c r="DD42" s="992"/>
      <c r="DE42" s="992"/>
      <c r="DF42" s="993"/>
      <c r="DG42" s="991"/>
      <c r="DH42" s="992"/>
      <c r="DI42" s="992"/>
      <c r="DJ42" s="992"/>
      <c r="DK42" s="993"/>
      <c r="DL42" s="991"/>
      <c r="DM42" s="992"/>
      <c r="DN42" s="992"/>
      <c r="DO42" s="992"/>
      <c r="DP42" s="993"/>
      <c r="DQ42" s="991"/>
      <c r="DR42" s="992"/>
      <c r="DS42" s="992"/>
      <c r="DT42" s="992"/>
      <c r="DU42" s="993"/>
      <c r="DV42" s="994"/>
      <c r="DW42" s="995"/>
      <c r="DX42" s="995"/>
      <c r="DY42" s="995"/>
      <c r="DZ42" s="996"/>
      <c r="EA42" s="230"/>
    </row>
    <row r="43" spans="1:131" ht="26.25" customHeight="1" x14ac:dyDescent="0.15">
      <c r="A43" s="238">
        <v>16</v>
      </c>
      <c r="B43" s="1032"/>
      <c r="C43" s="1033"/>
      <c r="D43" s="1033"/>
      <c r="E43" s="1033"/>
      <c r="F43" s="1033"/>
      <c r="G43" s="1033"/>
      <c r="H43" s="1033"/>
      <c r="I43" s="1033"/>
      <c r="J43" s="1033"/>
      <c r="K43" s="1033"/>
      <c r="L43" s="1033"/>
      <c r="M43" s="1033"/>
      <c r="N43" s="1033"/>
      <c r="O43" s="1033"/>
      <c r="P43" s="1034"/>
      <c r="Q43" s="1040"/>
      <c r="R43" s="1041"/>
      <c r="S43" s="1041"/>
      <c r="T43" s="1041"/>
      <c r="U43" s="1041"/>
      <c r="V43" s="1041"/>
      <c r="W43" s="1041"/>
      <c r="X43" s="1041"/>
      <c r="Y43" s="1041"/>
      <c r="Z43" s="1041"/>
      <c r="AA43" s="1041"/>
      <c r="AB43" s="1041"/>
      <c r="AC43" s="1041"/>
      <c r="AD43" s="1041"/>
      <c r="AE43" s="1042"/>
      <c r="AF43" s="1037"/>
      <c r="AG43" s="1038"/>
      <c r="AH43" s="1038"/>
      <c r="AI43" s="1038"/>
      <c r="AJ43" s="1039"/>
      <c r="AK43" s="980"/>
      <c r="AL43" s="971"/>
      <c r="AM43" s="971"/>
      <c r="AN43" s="971"/>
      <c r="AO43" s="971"/>
      <c r="AP43" s="971"/>
      <c r="AQ43" s="971"/>
      <c r="AR43" s="971"/>
      <c r="AS43" s="971"/>
      <c r="AT43" s="971"/>
      <c r="AU43" s="971"/>
      <c r="AV43" s="971"/>
      <c r="AW43" s="971"/>
      <c r="AX43" s="971"/>
      <c r="AY43" s="971"/>
      <c r="AZ43" s="1043"/>
      <c r="BA43" s="1043"/>
      <c r="BB43" s="1043"/>
      <c r="BC43" s="1043"/>
      <c r="BD43" s="1043"/>
      <c r="BE43" s="972"/>
      <c r="BF43" s="972"/>
      <c r="BG43" s="972"/>
      <c r="BH43" s="972"/>
      <c r="BI43" s="973"/>
      <c r="BJ43" s="232"/>
      <c r="BK43" s="232"/>
      <c r="BL43" s="232"/>
      <c r="BM43" s="232"/>
      <c r="BN43" s="232"/>
      <c r="BO43" s="241"/>
      <c r="BP43" s="241"/>
      <c r="BQ43" s="238">
        <v>37</v>
      </c>
      <c r="BR43" s="239"/>
      <c r="BS43" s="994"/>
      <c r="BT43" s="995"/>
      <c r="BU43" s="995"/>
      <c r="BV43" s="995"/>
      <c r="BW43" s="995"/>
      <c r="BX43" s="995"/>
      <c r="BY43" s="995"/>
      <c r="BZ43" s="995"/>
      <c r="CA43" s="995"/>
      <c r="CB43" s="995"/>
      <c r="CC43" s="995"/>
      <c r="CD43" s="995"/>
      <c r="CE43" s="995"/>
      <c r="CF43" s="995"/>
      <c r="CG43" s="1016"/>
      <c r="CH43" s="991"/>
      <c r="CI43" s="992"/>
      <c r="CJ43" s="992"/>
      <c r="CK43" s="992"/>
      <c r="CL43" s="993"/>
      <c r="CM43" s="991"/>
      <c r="CN43" s="992"/>
      <c r="CO43" s="992"/>
      <c r="CP43" s="992"/>
      <c r="CQ43" s="993"/>
      <c r="CR43" s="991"/>
      <c r="CS43" s="992"/>
      <c r="CT43" s="992"/>
      <c r="CU43" s="992"/>
      <c r="CV43" s="993"/>
      <c r="CW43" s="991"/>
      <c r="CX43" s="992"/>
      <c r="CY43" s="992"/>
      <c r="CZ43" s="992"/>
      <c r="DA43" s="993"/>
      <c r="DB43" s="991"/>
      <c r="DC43" s="992"/>
      <c r="DD43" s="992"/>
      <c r="DE43" s="992"/>
      <c r="DF43" s="993"/>
      <c r="DG43" s="991"/>
      <c r="DH43" s="992"/>
      <c r="DI43" s="992"/>
      <c r="DJ43" s="992"/>
      <c r="DK43" s="993"/>
      <c r="DL43" s="991"/>
      <c r="DM43" s="992"/>
      <c r="DN43" s="992"/>
      <c r="DO43" s="992"/>
      <c r="DP43" s="993"/>
      <c r="DQ43" s="991"/>
      <c r="DR43" s="992"/>
      <c r="DS43" s="992"/>
      <c r="DT43" s="992"/>
      <c r="DU43" s="993"/>
      <c r="DV43" s="994"/>
      <c r="DW43" s="995"/>
      <c r="DX43" s="995"/>
      <c r="DY43" s="995"/>
      <c r="DZ43" s="996"/>
      <c r="EA43" s="230"/>
    </row>
    <row r="44" spans="1:131" ht="26.25" customHeight="1" x14ac:dyDescent="0.15">
      <c r="A44" s="238">
        <v>17</v>
      </c>
      <c r="B44" s="1032"/>
      <c r="C44" s="1033"/>
      <c r="D44" s="1033"/>
      <c r="E44" s="1033"/>
      <c r="F44" s="1033"/>
      <c r="G44" s="1033"/>
      <c r="H44" s="1033"/>
      <c r="I44" s="1033"/>
      <c r="J44" s="1033"/>
      <c r="K44" s="1033"/>
      <c r="L44" s="1033"/>
      <c r="M44" s="1033"/>
      <c r="N44" s="1033"/>
      <c r="O44" s="1033"/>
      <c r="P44" s="1034"/>
      <c r="Q44" s="1040"/>
      <c r="R44" s="1041"/>
      <c r="S44" s="1041"/>
      <c r="T44" s="1041"/>
      <c r="U44" s="1041"/>
      <c r="V44" s="1041"/>
      <c r="W44" s="1041"/>
      <c r="X44" s="1041"/>
      <c r="Y44" s="1041"/>
      <c r="Z44" s="1041"/>
      <c r="AA44" s="1041"/>
      <c r="AB44" s="1041"/>
      <c r="AC44" s="1041"/>
      <c r="AD44" s="1041"/>
      <c r="AE44" s="1042"/>
      <c r="AF44" s="1037"/>
      <c r="AG44" s="1038"/>
      <c r="AH44" s="1038"/>
      <c r="AI44" s="1038"/>
      <c r="AJ44" s="1039"/>
      <c r="AK44" s="980"/>
      <c r="AL44" s="971"/>
      <c r="AM44" s="971"/>
      <c r="AN44" s="971"/>
      <c r="AO44" s="971"/>
      <c r="AP44" s="971"/>
      <c r="AQ44" s="971"/>
      <c r="AR44" s="971"/>
      <c r="AS44" s="971"/>
      <c r="AT44" s="971"/>
      <c r="AU44" s="971"/>
      <c r="AV44" s="971"/>
      <c r="AW44" s="971"/>
      <c r="AX44" s="971"/>
      <c r="AY44" s="971"/>
      <c r="AZ44" s="1043"/>
      <c r="BA44" s="1043"/>
      <c r="BB44" s="1043"/>
      <c r="BC44" s="1043"/>
      <c r="BD44" s="1043"/>
      <c r="BE44" s="972"/>
      <c r="BF44" s="972"/>
      <c r="BG44" s="972"/>
      <c r="BH44" s="972"/>
      <c r="BI44" s="973"/>
      <c r="BJ44" s="232"/>
      <c r="BK44" s="232"/>
      <c r="BL44" s="232"/>
      <c r="BM44" s="232"/>
      <c r="BN44" s="232"/>
      <c r="BO44" s="241"/>
      <c r="BP44" s="241"/>
      <c r="BQ44" s="238">
        <v>38</v>
      </c>
      <c r="BR44" s="239"/>
      <c r="BS44" s="994"/>
      <c r="BT44" s="995"/>
      <c r="BU44" s="995"/>
      <c r="BV44" s="995"/>
      <c r="BW44" s="995"/>
      <c r="BX44" s="995"/>
      <c r="BY44" s="995"/>
      <c r="BZ44" s="995"/>
      <c r="CA44" s="995"/>
      <c r="CB44" s="995"/>
      <c r="CC44" s="995"/>
      <c r="CD44" s="995"/>
      <c r="CE44" s="995"/>
      <c r="CF44" s="995"/>
      <c r="CG44" s="1016"/>
      <c r="CH44" s="991"/>
      <c r="CI44" s="992"/>
      <c r="CJ44" s="992"/>
      <c r="CK44" s="992"/>
      <c r="CL44" s="993"/>
      <c r="CM44" s="991"/>
      <c r="CN44" s="992"/>
      <c r="CO44" s="992"/>
      <c r="CP44" s="992"/>
      <c r="CQ44" s="993"/>
      <c r="CR44" s="991"/>
      <c r="CS44" s="992"/>
      <c r="CT44" s="992"/>
      <c r="CU44" s="992"/>
      <c r="CV44" s="993"/>
      <c r="CW44" s="991"/>
      <c r="CX44" s="992"/>
      <c r="CY44" s="992"/>
      <c r="CZ44" s="992"/>
      <c r="DA44" s="993"/>
      <c r="DB44" s="991"/>
      <c r="DC44" s="992"/>
      <c r="DD44" s="992"/>
      <c r="DE44" s="992"/>
      <c r="DF44" s="993"/>
      <c r="DG44" s="991"/>
      <c r="DH44" s="992"/>
      <c r="DI44" s="992"/>
      <c r="DJ44" s="992"/>
      <c r="DK44" s="993"/>
      <c r="DL44" s="991"/>
      <c r="DM44" s="992"/>
      <c r="DN44" s="992"/>
      <c r="DO44" s="992"/>
      <c r="DP44" s="993"/>
      <c r="DQ44" s="991"/>
      <c r="DR44" s="992"/>
      <c r="DS44" s="992"/>
      <c r="DT44" s="992"/>
      <c r="DU44" s="993"/>
      <c r="DV44" s="994"/>
      <c r="DW44" s="995"/>
      <c r="DX44" s="995"/>
      <c r="DY44" s="995"/>
      <c r="DZ44" s="996"/>
      <c r="EA44" s="230"/>
    </row>
    <row r="45" spans="1:131" ht="26.25" customHeight="1" x14ac:dyDescent="0.15">
      <c r="A45" s="238">
        <v>18</v>
      </c>
      <c r="B45" s="1032"/>
      <c r="C45" s="1033"/>
      <c r="D45" s="1033"/>
      <c r="E45" s="1033"/>
      <c r="F45" s="1033"/>
      <c r="G45" s="1033"/>
      <c r="H45" s="1033"/>
      <c r="I45" s="1033"/>
      <c r="J45" s="1033"/>
      <c r="K45" s="1033"/>
      <c r="L45" s="1033"/>
      <c r="M45" s="1033"/>
      <c r="N45" s="1033"/>
      <c r="O45" s="1033"/>
      <c r="P45" s="1034"/>
      <c r="Q45" s="1040"/>
      <c r="R45" s="1041"/>
      <c r="S45" s="1041"/>
      <c r="T45" s="1041"/>
      <c r="U45" s="1041"/>
      <c r="V45" s="1041"/>
      <c r="W45" s="1041"/>
      <c r="X45" s="1041"/>
      <c r="Y45" s="1041"/>
      <c r="Z45" s="1041"/>
      <c r="AA45" s="1041"/>
      <c r="AB45" s="1041"/>
      <c r="AC45" s="1041"/>
      <c r="AD45" s="1041"/>
      <c r="AE45" s="1042"/>
      <c r="AF45" s="1037"/>
      <c r="AG45" s="1038"/>
      <c r="AH45" s="1038"/>
      <c r="AI45" s="1038"/>
      <c r="AJ45" s="1039"/>
      <c r="AK45" s="980"/>
      <c r="AL45" s="971"/>
      <c r="AM45" s="971"/>
      <c r="AN45" s="971"/>
      <c r="AO45" s="971"/>
      <c r="AP45" s="971"/>
      <c r="AQ45" s="971"/>
      <c r="AR45" s="971"/>
      <c r="AS45" s="971"/>
      <c r="AT45" s="971"/>
      <c r="AU45" s="971"/>
      <c r="AV45" s="971"/>
      <c r="AW45" s="971"/>
      <c r="AX45" s="971"/>
      <c r="AY45" s="971"/>
      <c r="AZ45" s="1043"/>
      <c r="BA45" s="1043"/>
      <c r="BB45" s="1043"/>
      <c r="BC45" s="1043"/>
      <c r="BD45" s="1043"/>
      <c r="BE45" s="972"/>
      <c r="BF45" s="972"/>
      <c r="BG45" s="972"/>
      <c r="BH45" s="972"/>
      <c r="BI45" s="973"/>
      <c r="BJ45" s="232"/>
      <c r="BK45" s="232"/>
      <c r="BL45" s="232"/>
      <c r="BM45" s="232"/>
      <c r="BN45" s="232"/>
      <c r="BO45" s="241"/>
      <c r="BP45" s="241"/>
      <c r="BQ45" s="238">
        <v>39</v>
      </c>
      <c r="BR45" s="239"/>
      <c r="BS45" s="994"/>
      <c r="BT45" s="995"/>
      <c r="BU45" s="995"/>
      <c r="BV45" s="995"/>
      <c r="BW45" s="995"/>
      <c r="BX45" s="995"/>
      <c r="BY45" s="995"/>
      <c r="BZ45" s="995"/>
      <c r="CA45" s="995"/>
      <c r="CB45" s="995"/>
      <c r="CC45" s="995"/>
      <c r="CD45" s="995"/>
      <c r="CE45" s="995"/>
      <c r="CF45" s="995"/>
      <c r="CG45" s="1016"/>
      <c r="CH45" s="991"/>
      <c r="CI45" s="992"/>
      <c r="CJ45" s="992"/>
      <c r="CK45" s="992"/>
      <c r="CL45" s="993"/>
      <c r="CM45" s="991"/>
      <c r="CN45" s="992"/>
      <c r="CO45" s="992"/>
      <c r="CP45" s="992"/>
      <c r="CQ45" s="993"/>
      <c r="CR45" s="991"/>
      <c r="CS45" s="992"/>
      <c r="CT45" s="992"/>
      <c r="CU45" s="992"/>
      <c r="CV45" s="993"/>
      <c r="CW45" s="991"/>
      <c r="CX45" s="992"/>
      <c r="CY45" s="992"/>
      <c r="CZ45" s="992"/>
      <c r="DA45" s="993"/>
      <c r="DB45" s="991"/>
      <c r="DC45" s="992"/>
      <c r="DD45" s="992"/>
      <c r="DE45" s="992"/>
      <c r="DF45" s="993"/>
      <c r="DG45" s="991"/>
      <c r="DH45" s="992"/>
      <c r="DI45" s="992"/>
      <c r="DJ45" s="992"/>
      <c r="DK45" s="993"/>
      <c r="DL45" s="991"/>
      <c r="DM45" s="992"/>
      <c r="DN45" s="992"/>
      <c r="DO45" s="992"/>
      <c r="DP45" s="993"/>
      <c r="DQ45" s="991"/>
      <c r="DR45" s="992"/>
      <c r="DS45" s="992"/>
      <c r="DT45" s="992"/>
      <c r="DU45" s="993"/>
      <c r="DV45" s="994"/>
      <c r="DW45" s="995"/>
      <c r="DX45" s="995"/>
      <c r="DY45" s="995"/>
      <c r="DZ45" s="996"/>
      <c r="EA45" s="230"/>
    </row>
    <row r="46" spans="1:131" ht="26.25" customHeight="1" x14ac:dyDescent="0.15">
      <c r="A46" s="238">
        <v>19</v>
      </c>
      <c r="B46" s="1032"/>
      <c r="C46" s="1033"/>
      <c r="D46" s="1033"/>
      <c r="E46" s="1033"/>
      <c r="F46" s="1033"/>
      <c r="G46" s="1033"/>
      <c r="H46" s="1033"/>
      <c r="I46" s="1033"/>
      <c r="J46" s="1033"/>
      <c r="K46" s="1033"/>
      <c r="L46" s="1033"/>
      <c r="M46" s="1033"/>
      <c r="N46" s="1033"/>
      <c r="O46" s="1033"/>
      <c r="P46" s="1034"/>
      <c r="Q46" s="1040"/>
      <c r="R46" s="1041"/>
      <c r="S46" s="1041"/>
      <c r="T46" s="1041"/>
      <c r="U46" s="1041"/>
      <c r="V46" s="1041"/>
      <c r="W46" s="1041"/>
      <c r="X46" s="1041"/>
      <c r="Y46" s="1041"/>
      <c r="Z46" s="1041"/>
      <c r="AA46" s="1041"/>
      <c r="AB46" s="1041"/>
      <c r="AC46" s="1041"/>
      <c r="AD46" s="1041"/>
      <c r="AE46" s="1042"/>
      <c r="AF46" s="1037"/>
      <c r="AG46" s="1038"/>
      <c r="AH46" s="1038"/>
      <c r="AI46" s="1038"/>
      <c r="AJ46" s="1039"/>
      <c r="AK46" s="980"/>
      <c r="AL46" s="971"/>
      <c r="AM46" s="971"/>
      <c r="AN46" s="971"/>
      <c r="AO46" s="971"/>
      <c r="AP46" s="971"/>
      <c r="AQ46" s="971"/>
      <c r="AR46" s="971"/>
      <c r="AS46" s="971"/>
      <c r="AT46" s="971"/>
      <c r="AU46" s="971"/>
      <c r="AV46" s="971"/>
      <c r="AW46" s="971"/>
      <c r="AX46" s="971"/>
      <c r="AY46" s="971"/>
      <c r="AZ46" s="1043"/>
      <c r="BA46" s="1043"/>
      <c r="BB46" s="1043"/>
      <c r="BC46" s="1043"/>
      <c r="BD46" s="1043"/>
      <c r="BE46" s="972"/>
      <c r="BF46" s="972"/>
      <c r="BG46" s="972"/>
      <c r="BH46" s="972"/>
      <c r="BI46" s="973"/>
      <c r="BJ46" s="232"/>
      <c r="BK46" s="232"/>
      <c r="BL46" s="232"/>
      <c r="BM46" s="232"/>
      <c r="BN46" s="232"/>
      <c r="BO46" s="241"/>
      <c r="BP46" s="241"/>
      <c r="BQ46" s="238">
        <v>40</v>
      </c>
      <c r="BR46" s="239"/>
      <c r="BS46" s="994"/>
      <c r="BT46" s="995"/>
      <c r="BU46" s="995"/>
      <c r="BV46" s="995"/>
      <c r="BW46" s="995"/>
      <c r="BX46" s="995"/>
      <c r="BY46" s="995"/>
      <c r="BZ46" s="995"/>
      <c r="CA46" s="995"/>
      <c r="CB46" s="995"/>
      <c r="CC46" s="995"/>
      <c r="CD46" s="995"/>
      <c r="CE46" s="995"/>
      <c r="CF46" s="995"/>
      <c r="CG46" s="1016"/>
      <c r="CH46" s="991"/>
      <c r="CI46" s="992"/>
      <c r="CJ46" s="992"/>
      <c r="CK46" s="992"/>
      <c r="CL46" s="993"/>
      <c r="CM46" s="991"/>
      <c r="CN46" s="992"/>
      <c r="CO46" s="992"/>
      <c r="CP46" s="992"/>
      <c r="CQ46" s="993"/>
      <c r="CR46" s="991"/>
      <c r="CS46" s="992"/>
      <c r="CT46" s="992"/>
      <c r="CU46" s="992"/>
      <c r="CV46" s="993"/>
      <c r="CW46" s="991"/>
      <c r="CX46" s="992"/>
      <c r="CY46" s="992"/>
      <c r="CZ46" s="992"/>
      <c r="DA46" s="993"/>
      <c r="DB46" s="991"/>
      <c r="DC46" s="992"/>
      <c r="DD46" s="992"/>
      <c r="DE46" s="992"/>
      <c r="DF46" s="993"/>
      <c r="DG46" s="991"/>
      <c r="DH46" s="992"/>
      <c r="DI46" s="992"/>
      <c r="DJ46" s="992"/>
      <c r="DK46" s="993"/>
      <c r="DL46" s="991"/>
      <c r="DM46" s="992"/>
      <c r="DN46" s="992"/>
      <c r="DO46" s="992"/>
      <c r="DP46" s="993"/>
      <c r="DQ46" s="991"/>
      <c r="DR46" s="992"/>
      <c r="DS46" s="992"/>
      <c r="DT46" s="992"/>
      <c r="DU46" s="993"/>
      <c r="DV46" s="994"/>
      <c r="DW46" s="995"/>
      <c r="DX46" s="995"/>
      <c r="DY46" s="995"/>
      <c r="DZ46" s="996"/>
      <c r="EA46" s="230"/>
    </row>
    <row r="47" spans="1:131" ht="26.25" customHeight="1" x14ac:dyDescent="0.15">
      <c r="A47" s="238">
        <v>20</v>
      </c>
      <c r="B47" s="1032"/>
      <c r="C47" s="1033"/>
      <c r="D47" s="1033"/>
      <c r="E47" s="1033"/>
      <c r="F47" s="1033"/>
      <c r="G47" s="1033"/>
      <c r="H47" s="1033"/>
      <c r="I47" s="1033"/>
      <c r="J47" s="1033"/>
      <c r="K47" s="1033"/>
      <c r="L47" s="1033"/>
      <c r="M47" s="1033"/>
      <c r="N47" s="1033"/>
      <c r="O47" s="1033"/>
      <c r="P47" s="1034"/>
      <c r="Q47" s="1040"/>
      <c r="R47" s="1041"/>
      <c r="S47" s="1041"/>
      <c r="T47" s="1041"/>
      <c r="U47" s="1041"/>
      <c r="V47" s="1041"/>
      <c r="W47" s="1041"/>
      <c r="X47" s="1041"/>
      <c r="Y47" s="1041"/>
      <c r="Z47" s="1041"/>
      <c r="AA47" s="1041"/>
      <c r="AB47" s="1041"/>
      <c r="AC47" s="1041"/>
      <c r="AD47" s="1041"/>
      <c r="AE47" s="1042"/>
      <c r="AF47" s="1037"/>
      <c r="AG47" s="1038"/>
      <c r="AH47" s="1038"/>
      <c r="AI47" s="1038"/>
      <c r="AJ47" s="1039"/>
      <c r="AK47" s="980"/>
      <c r="AL47" s="971"/>
      <c r="AM47" s="971"/>
      <c r="AN47" s="971"/>
      <c r="AO47" s="971"/>
      <c r="AP47" s="971"/>
      <c r="AQ47" s="971"/>
      <c r="AR47" s="971"/>
      <c r="AS47" s="971"/>
      <c r="AT47" s="971"/>
      <c r="AU47" s="971"/>
      <c r="AV47" s="971"/>
      <c r="AW47" s="971"/>
      <c r="AX47" s="971"/>
      <c r="AY47" s="971"/>
      <c r="AZ47" s="1043"/>
      <c r="BA47" s="1043"/>
      <c r="BB47" s="1043"/>
      <c r="BC47" s="1043"/>
      <c r="BD47" s="1043"/>
      <c r="BE47" s="972"/>
      <c r="BF47" s="972"/>
      <c r="BG47" s="972"/>
      <c r="BH47" s="972"/>
      <c r="BI47" s="973"/>
      <c r="BJ47" s="232"/>
      <c r="BK47" s="232"/>
      <c r="BL47" s="232"/>
      <c r="BM47" s="232"/>
      <c r="BN47" s="232"/>
      <c r="BO47" s="241"/>
      <c r="BP47" s="241"/>
      <c r="BQ47" s="238">
        <v>41</v>
      </c>
      <c r="BR47" s="239"/>
      <c r="BS47" s="994"/>
      <c r="BT47" s="995"/>
      <c r="BU47" s="995"/>
      <c r="BV47" s="995"/>
      <c r="BW47" s="995"/>
      <c r="BX47" s="995"/>
      <c r="BY47" s="995"/>
      <c r="BZ47" s="995"/>
      <c r="CA47" s="995"/>
      <c r="CB47" s="995"/>
      <c r="CC47" s="995"/>
      <c r="CD47" s="995"/>
      <c r="CE47" s="995"/>
      <c r="CF47" s="995"/>
      <c r="CG47" s="1016"/>
      <c r="CH47" s="991"/>
      <c r="CI47" s="992"/>
      <c r="CJ47" s="992"/>
      <c r="CK47" s="992"/>
      <c r="CL47" s="993"/>
      <c r="CM47" s="991"/>
      <c r="CN47" s="992"/>
      <c r="CO47" s="992"/>
      <c r="CP47" s="992"/>
      <c r="CQ47" s="993"/>
      <c r="CR47" s="991"/>
      <c r="CS47" s="992"/>
      <c r="CT47" s="992"/>
      <c r="CU47" s="992"/>
      <c r="CV47" s="993"/>
      <c r="CW47" s="991"/>
      <c r="CX47" s="992"/>
      <c r="CY47" s="992"/>
      <c r="CZ47" s="992"/>
      <c r="DA47" s="993"/>
      <c r="DB47" s="991"/>
      <c r="DC47" s="992"/>
      <c r="DD47" s="992"/>
      <c r="DE47" s="992"/>
      <c r="DF47" s="993"/>
      <c r="DG47" s="991"/>
      <c r="DH47" s="992"/>
      <c r="DI47" s="992"/>
      <c r="DJ47" s="992"/>
      <c r="DK47" s="993"/>
      <c r="DL47" s="991"/>
      <c r="DM47" s="992"/>
      <c r="DN47" s="992"/>
      <c r="DO47" s="992"/>
      <c r="DP47" s="993"/>
      <c r="DQ47" s="991"/>
      <c r="DR47" s="992"/>
      <c r="DS47" s="992"/>
      <c r="DT47" s="992"/>
      <c r="DU47" s="993"/>
      <c r="DV47" s="994"/>
      <c r="DW47" s="995"/>
      <c r="DX47" s="995"/>
      <c r="DY47" s="995"/>
      <c r="DZ47" s="996"/>
      <c r="EA47" s="230"/>
    </row>
    <row r="48" spans="1:131" ht="26.25" customHeight="1" x14ac:dyDescent="0.15">
      <c r="A48" s="238">
        <v>21</v>
      </c>
      <c r="B48" s="1032"/>
      <c r="C48" s="1033"/>
      <c r="D48" s="1033"/>
      <c r="E48" s="1033"/>
      <c r="F48" s="1033"/>
      <c r="G48" s="1033"/>
      <c r="H48" s="1033"/>
      <c r="I48" s="1033"/>
      <c r="J48" s="1033"/>
      <c r="K48" s="1033"/>
      <c r="L48" s="1033"/>
      <c r="M48" s="1033"/>
      <c r="N48" s="1033"/>
      <c r="O48" s="1033"/>
      <c r="P48" s="1034"/>
      <c r="Q48" s="1040"/>
      <c r="R48" s="1041"/>
      <c r="S48" s="1041"/>
      <c r="T48" s="1041"/>
      <c r="U48" s="1041"/>
      <c r="V48" s="1041"/>
      <c r="W48" s="1041"/>
      <c r="X48" s="1041"/>
      <c r="Y48" s="1041"/>
      <c r="Z48" s="1041"/>
      <c r="AA48" s="1041"/>
      <c r="AB48" s="1041"/>
      <c r="AC48" s="1041"/>
      <c r="AD48" s="1041"/>
      <c r="AE48" s="1042"/>
      <c r="AF48" s="1037"/>
      <c r="AG48" s="1038"/>
      <c r="AH48" s="1038"/>
      <c r="AI48" s="1038"/>
      <c r="AJ48" s="1039"/>
      <c r="AK48" s="980"/>
      <c r="AL48" s="971"/>
      <c r="AM48" s="971"/>
      <c r="AN48" s="971"/>
      <c r="AO48" s="971"/>
      <c r="AP48" s="971"/>
      <c r="AQ48" s="971"/>
      <c r="AR48" s="971"/>
      <c r="AS48" s="971"/>
      <c r="AT48" s="971"/>
      <c r="AU48" s="971"/>
      <c r="AV48" s="971"/>
      <c r="AW48" s="971"/>
      <c r="AX48" s="971"/>
      <c r="AY48" s="971"/>
      <c r="AZ48" s="1043"/>
      <c r="BA48" s="1043"/>
      <c r="BB48" s="1043"/>
      <c r="BC48" s="1043"/>
      <c r="BD48" s="1043"/>
      <c r="BE48" s="972"/>
      <c r="BF48" s="972"/>
      <c r="BG48" s="972"/>
      <c r="BH48" s="972"/>
      <c r="BI48" s="973"/>
      <c r="BJ48" s="232"/>
      <c r="BK48" s="232"/>
      <c r="BL48" s="232"/>
      <c r="BM48" s="232"/>
      <c r="BN48" s="232"/>
      <c r="BO48" s="241"/>
      <c r="BP48" s="241"/>
      <c r="BQ48" s="238">
        <v>42</v>
      </c>
      <c r="BR48" s="239"/>
      <c r="BS48" s="994"/>
      <c r="BT48" s="995"/>
      <c r="BU48" s="995"/>
      <c r="BV48" s="995"/>
      <c r="BW48" s="995"/>
      <c r="BX48" s="995"/>
      <c r="BY48" s="995"/>
      <c r="BZ48" s="995"/>
      <c r="CA48" s="995"/>
      <c r="CB48" s="995"/>
      <c r="CC48" s="995"/>
      <c r="CD48" s="995"/>
      <c r="CE48" s="995"/>
      <c r="CF48" s="995"/>
      <c r="CG48" s="1016"/>
      <c r="CH48" s="991"/>
      <c r="CI48" s="992"/>
      <c r="CJ48" s="992"/>
      <c r="CK48" s="992"/>
      <c r="CL48" s="993"/>
      <c r="CM48" s="991"/>
      <c r="CN48" s="992"/>
      <c r="CO48" s="992"/>
      <c r="CP48" s="992"/>
      <c r="CQ48" s="993"/>
      <c r="CR48" s="991"/>
      <c r="CS48" s="992"/>
      <c r="CT48" s="992"/>
      <c r="CU48" s="992"/>
      <c r="CV48" s="993"/>
      <c r="CW48" s="991"/>
      <c r="CX48" s="992"/>
      <c r="CY48" s="992"/>
      <c r="CZ48" s="992"/>
      <c r="DA48" s="993"/>
      <c r="DB48" s="991"/>
      <c r="DC48" s="992"/>
      <c r="DD48" s="992"/>
      <c r="DE48" s="992"/>
      <c r="DF48" s="993"/>
      <c r="DG48" s="991"/>
      <c r="DH48" s="992"/>
      <c r="DI48" s="992"/>
      <c r="DJ48" s="992"/>
      <c r="DK48" s="993"/>
      <c r="DL48" s="991"/>
      <c r="DM48" s="992"/>
      <c r="DN48" s="992"/>
      <c r="DO48" s="992"/>
      <c r="DP48" s="993"/>
      <c r="DQ48" s="991"/>
      <c r="DR48" s="992"/>
      <c r="DS48" s="992"/>
      <c r="DT48" s="992"/>
      <c r="DU48" s="993"/>
      <c r="DV48" s="994"/>
      <c r="DW48" s="995"/>
      <c r="DX48" s="995"/>
      <c r="DY48" s="995"/>
      <c r="DZ48" s="996"/>
      <c r="EA48" s="230"/>
    </row>
    <row r="49" spans="1:131" ht="26.25" customHeight="1" x14ac:dyDescent="0.15">
      <c r="A49" s="238">
        <v>22</v>
      </c>
      <c r="B49" s="1032"/>
      <c r="C49" s="1033"/>
      <c r="D49" s="1033"/>
      <c r="E49" s="1033"/>
      <c r="F49" s="1033"/>
      <c r="G49" s="1033"/>
      <c r="H49" s="1033"/>
      <c r="I49" s="1033"/>
      <c r="J49" s="1033"/>
      <c r="K49" s="1033"/>
      <c r="L49" s="1033"/>
      <c r="M49" s="1033"/>
      <c r="N49" s="1033"/>
      <c r="O49" s="1033"/>
      <c r="P49" s="1034"/>
      <c r="Q49" s="1040"/>
      <c r="R49" s="1041"/>
      <c r="S49" s="1041"/>
      <c r="T49" s="1041"/>
      <c r="U49" s="1041"/>
      <c r="V49" s="1041"/>
      <c r="W49" s="1041"/>
      <c r="X49" s="1041"/>
      <c r="Y49" s="1041"/>
      <c r="Z49" s="1041"/>
      <c r="AA49" s="1041"/>
      <c r="AB49" s="1041"/>
      <c r="AC49" s="1041"/>
      <c r="AD49" s="1041"/>
      <c r="AE49" s="1042"/>
      <c r="AF49" s="1037"/>
      <c r="AG49" s="1038"/>
      <c r="AH49" s="1038"/>
      <c r="AI49" s="1038"/>
      <c r="AJ49" s="1039"/>
      <c r="AK49" s="980"/>
      <c r="AL49" s="971"/>
      <c r="AM49" s="971"/>
      <c r="AN49" s="971"/>
      <c r="AO49" s="971"/>
      <c r="AP49" s="971"/>
      <c r="AQ49" s="971"/>
      <c r="AR49" s="971"/>
      <c r="AS49" s="971"/>
      <c r="AT49" s="971"/>
      <c r="AU49" s="971"/>
      <c r="AV49" s="971"/>
      <c r="AW49" s="971"/>
      <c r="AX49" s="971"/>
      <c r="AY49" s="971"/>
      <c r="AZ49" s="1043"/>
      <c r="BA49" s="1043"/>
      <c r="BB49" s="1043"/>
      <c r="BC49" s="1043"/>
      <c r="BD49" s="1043"/>
      <c r="BE49" s="972"/>
      <c r="BF49" s="972"/>
      <c r="BG49" s="972"/>
      <c r="BH49" s="972"/>
      <c r="BI49" s="973"/>
      <c r="BJ49" s="232"/>
      <c r="BK49" s="232"/>
      <c r="BL49" s="232"/>
      <c r="BM49" s="232"/>
      <c r="BN49" s="232"/>
      <c r="BO49" s="241"/>
      <c r="BP49" s="241"/>
      <c r="BQ49" s="238">
        <v>43</v>
      </c>
      <c r="BR49" s="239"/>
      <c r="BS49" s="994"/>
      <c r="BT49" s="995"/>
      <c r="BU49" s="995"/>
      <c r="BV49" s="995"/>
      <c r="BW49" s="995"/>
      <c r="BX49" s="995"/>
      <c r="BY49" s="995"/>
      <c r="BZ49" s="995"/>
      <c r="CA49" s="995"/>
      <c r="CB49" s="995"/>
      <c r="CC49" s="995"/>
      <c r="CD49" s="995"/>
      <c r="CE49" s="995"/>
      <c r="CF49" s="995"/>
      <c r="CG49" s="1016"/>
      <c r="CH49" s="991"/>
      <c r="CI49" s="992"/>
      <c r="CJ49" s="992"/>
      <c r="CK49" s="992"/>
      <c r="CL49" s="993"/>
      <c r="CM49" s="991"/>
      <c r="CN49" s="992"/>
      <c r="CO49" s="992"/>
      <c r="CP49" s="992"/>
      <c r="CQ49" s="993"/>
      <c r="CR49" s="991"/>
      <c r="CS49" s="992"/>
      <c r="CT49" s="992"/>
      <c r="CU49" s="992"/>
      <c r="CV49" s="993"/>
      <c r="CW49" s="991"/>
      <c r="CX49" s="992"/>
      <c r="CY49" s="992"/>
      <c r="CZ49" s="992"/>
      <c r="DA49" s="993"/>
      <c r="DB49" s="991"/>
      <c r="DC49" s="992"/>
      <c r="DD49" s="992"/>
      <c r="DE49" s="992"/>
      <c r="DF49" s="993"/>
      <c r="DG49" s="991"/>
      <c r="DH49" s="992"/>
      <c r="DI49" s="992"/>
      <c r="DJ49" s="992"/>
      <c r="DK49" s="993"/>
      <c r="DL49" s="991"/>
      <c r="DM49" s="992"/>
      <c r="DN49" s="992"/>
      <c r="DO49" s="992"/>
      <c r="DP49" s="993"/>
      <c r="DQ49" s="991"/>
      <c r="DR49" s="992"/>
      <c r="DS49" s="992"/>
      <c r="DT49" s="992"/>
      <c r="DU49" s="993"/>
      <c r="DV49" s="994"/>
      <c r="DW49" s="995"/>
      <c r="DX49" s="995"/>
      <c r="DY49" s="995"/>
      <c r="DZ49" s="996"/>
      <c r="EA49" s="230"/>
    </row>
    <row r="50" spans="1:131" ht="26.25" customHeight="1" x14ac:dyDescent="0.15">
      <c r="A50" s="238">
        <v>23</v>
      </c>
      <c r="B50" s="1032"/>
      <c r="C50" s="1033"/>
      <c r="D50" s="1033"/>
      <c r="E50" s="1033"/>
      <c r="F50" s="1033"/>
      <c r="G50" s="1033"/>
      <c r="H50" s="1033"/>
      <c r="I50" s="1033"/>
      <c r="J50" s="1033"/>
      <c r="K50" s="1033"/>
      <c r="L50" s="1033"/>
      <c r="M50" s="1033"/>
      <c r="N50" s="1033"/>
      <c r="O50" s="1033"/>
      <c r="P50" s="1034"/>
      <c r="Q50" s="1035"/>
      <c r="R50" s="1027"/>
      <c r="S50" s="1027"/>
      <c r="T50" s="1027"/>
      <c r="U50" s="1027"/>
      <c r="V50" s="1027"/>
      <c r="W50" s="1027"/>
      <c r="X50" s="1027"/>
      <c r="Y50" s="1027"/>
      <c r="Z50" s="1027"/>
      <c r="AA50" s="1027"/>
      <c r="AB50" s="1027"/>
      <c r="AC50" s="1027"/>
      <c r="AD50" s="1027"/>
      <c r="AE50" s="1036"/>
      <c r="AF50" s="1037"/>
      <c r="AG50" s="1038"/>
      <c r="AH50" s="1038"/>
      <c r="AI50" s="1038"/>
      <c r="AJ50" s="1039"/>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2"/>
      <c r="BF50" s="972"/>
      <c r="BG50" s="972"/>
      <c r="BH50" s="972"/>
      <c r="BI50" s="973"/>
      <c r="BJ50" s="232"/>
      <c r="BK50" s="232"/>
      <c r="BL50" s="232"/>
      <c r="BM50" s="232"/>
      <c r="BN50" s="232"/>
      <c r="BO50" s="241"/>
      <c r="BP50" s="241"/>
      <c r="BQ50" s="238">
        <v>44</v>
      </c>
      <c r="BR50" s="239"/>
      <c r="BS50" s="994"/>
      <c r="BT50" s="995"/>
      <c r="BU50" s="995"/>
      <c r="BV50" s="995"/>
      <c r="BW50" s="995"/>
      <c r="BX50" s="995"/>
      <c r="BY50" s="995"/>
      <c r="BZ50" s="995"/>
      <c r="CA50" s="995"/>
      <c r="CB50" s="995"/>
      <c r="CC50" s="995"/>
      <c r="CD50" s="995"/>
      <c r="CE50" s="995"/>
      <c r="CF50" s="995"/>
      <c r="CG50" s="1016"/>
      <c r="CH50" s="991"/>
      <c r="CI50" s="992"/>
      <c r="CJ50" s="992"/>
      <c r="CK50" s="992"/>
      <c r="CL50" s="993"/>
      <c r="CM50" s="991"/>
      <c r="CN50" s="992"/>
      <c r="CO50" s="992"/>
      <c r="CP50" s="992"/>
      <c r="CQ50" s="993"/>
      <c r="CR50" s="991"/>
      <c r="CS50" s="992"/>
      <c r="CT50" s="992"/>
      <c r="CU50" s="992"/>
      <c r="CV50" s="993"/>
      <c r="CW50" s="991"/>
      <c r="CX50" s="992"/>
      <c r="CY50" s="992"/>
      <c r="CZ50" s="992"/>
      <c r="DA50" s="993"/>
      <c r="DB50" s="991"/>
      <c r="DC50" s="992"/>
      <c r="DD50" s="992"/>
      <c r="DE50" s="992"/>
      <c r="DF50" s="993"/>
      <c r="DG50" s="991"/>
      <c r="DH50" s="992"/>
      <c r="DI50" s="992"/>
      <c r="DJ50" s="992"/>
      <c r="DK50" s="993"/>
      <c r="DL50" s="991"/>
      <c r="DM50" s="992"/>
      <c r="DN50" s="992"/>
      <c r="DO50" s="992"/>
      <c r="DP50" s="993"/>
      <c r="DQ50" s="991"/>
      <c r="DR50" s="992"/>
      <c r="DS50" s="992"/>
      <c r="DT50" s="992"/>
      <c r="DU50" s="993"/>
      <c r="DV50" s="994"/>
      <c r="DW50" s="995"/>
      <c r="DX50" s="995"/>
      <c r="DY50" s="995"/>
      <c r="DZ50" s="996"/>
      <c r="EA50" s="230"/>
    </row>
    <row r="51" spans="1:131" ht="26.25" customHeight="1" x14ac:dyDescent="0.15">
      <c r="A51" s="238">
        <v>24</v>
      </c>
      <c r="B51" s="1032"/>
      <c r="C51" s="1033"/>
      <c r="D51" s="1033"/>
      <c r="E51" s="1033"/>
      <c r="F51" s="1033"/>
      <c r="G51" s="1033"/>
      <c r="H51" s="1033"/>
      <c r="I51" s="1033"/>
      <c r="J51" s="1033"/>
      <c r="K51" s="1033"/>
      <c r="L51" s="1033"/>
      <c r="M51" s="1033"/>
      <c r="N51" s="1033"/>
      <c r="O51" s="1033"/>
      <c r="P51" s="1034"/>
      <c r="Q51" s="1035"/>
      <c r="R51" s="1027"/>
      <c r="S51" s="1027"/>
      <c r="T51" s="1027"/>
      <c r="U51" s="1027"/>
      <c r="V51" s="1027"/>
      <c r="W51" s="1027"/>
      <c r="X51" s="1027"/>
      <c r="Y51" s="1027"/>
      <c r="Z51" s="1027"/>
      <c r="AA51" s="1027"/>
      <c r="AB51" s="1027"/>
      <c r="AC51" s="1027"/>
      <c r="AD51" s="1027"/>
      <c r="AE51" s="1036"/>
      <c r="AF51" s="1037"/>
      <c r="AG51" s="1038"/>
      <c r="AH51" s="1038"/>
      <c r="AI51" s="1038"/>
      <c r="AJ51" s="1039"/>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2"/>
      <c r="BF51" s="972"/>
      <c r="BG51" s="972"/>
      <c r="BH51" s="972"/>
      <c r="BI51" s="973"/>
      <c r="BJ51" s="232"/>
      <c r="BK51" s="232"/>
      <c r="BL51" s="232"/>
      <c r="BM51" s="232"/>
      <c r="BN51" s="232"/>
      <c r="BO51" s="241"/>
      <c r="BP51" s="241"/>
      <c r="BQ51" s="238">
        <v>45</v>
      </c>
      <c r="BR51" s="239"/>
      <c r="BS51" s="994"/>
      <c r="BT51" s="995"/>
      <c r="BU51" s="995"/>
      <c r="BV51" s="995"/>
      <c r="BW51" s="995"/>
      <c r="BX51" s="995"/>
      <c r="BY51" s="995"/>
      <c r="BZ51" s="995"/>
      <c r="CA51" s="995"/>
      <c r="CB51" s="995"/>
      <c r="CC51" s="995"/>
      <c r="CD51" s="995"/>
      <c r="CE51" s="995"/>
      <c r="CF51" s="995"/>
      <c r="CG51" s="1016"/>
      <c r="CH51" s="991"/>
      <c r="CI51" s="992"/>
      <c r="CJ51" s="992"/>
      <c r="CK51" s="992"/>
      <c r="CL51" s="993"/>
      <c r="CM51" s="991"/>
      <c r="CN51" s="992"/>
      <c r="CO51" s="992"/>
      <c r="CP51" s="992"/>
      <c r="CQ51" s="993"/>
      <c r="CR51" s="991"/>
      <c r="CS51" s="992"/>
      <c r="CT51" s="992"/>
      <c r="CU51" s="992"/>
      <c r="CV51" s="993"/>
      <c r="CW51" s="991"/>
      <c r="CX51" s="992"/>
      <c r="CY51" s="992"/>
      <c r="CZ51" s="992"/>
      <c r="DA51" s="993"/>
      <c r="DB51" s="991"/>
      <c r="DC51" s="992"/>
      <c r="DD51" s="992"/>
      <c r="DE51" s="992"/>
      <c r="DF51" s="993"/>
      <c r="DG51" s="991"/>
      <c r="DH51" s="992"/>
      <c r="DI51" s="992"/>
      <c r="DJ51" s="992"/>
      <c r="DK51" s="993"/>
      <c r="DL51" s="991"/>
      <c r="DM51" s="992"/>
      <c r="DN51" s="992"/>
      <c r="DO51" s="992"/>
      <c r="DP51" s="993"/>
      <c r="DQ51" s="991"/>
      <c r="DR51" s="992"/>
      <c r="DS51" s="992"/>
      <c r="DT51" s="992"/>
      <c r="DU51" s="993"/>
      <c r="DV51" s="994"/>
      <c r="DW51" s="995"/>
      <c r="DX51" s="995"/>
      <c r="DY51" s="995"/>
      <c r="DZ51" s="996"/>
      <c r="EA51" s="230"/>
    </row>
    <row r="52" spans="1:131" ht="26.25" customHeight="1" x14ac:dyDescent="0.15">
      <c r="A52" s="238">
        <v>25</v>
      </c>
      <c r="B52" s="1032"/>
      <c r="C52" s="1033"/>
      <c r="D52" s="1033"/>
      <c r="E52" s="1033"/>
      <c r="F52" s="1033"/>
      <c r="G52" s="1033"/>
      <c r="H52" s="1033"/>
      <c r="I52" s="1033"/>
      <c r="J52" s="1033"/>
      <c r="K52" s="1033"/>
      <c r="L52" s="1033"/>
      <c r="M52" s="1033"/>
      <c r="N52" s="1033"/>
      <c r="O52" s="1033"/>
      <c r="P52" s="1034"/>
      <c r="Q52" s="1035"/>
      <c r="R52" s="1027"/>
      <c r="S52" s="1027"/>
      <c r="T52" s="1027"/>
      <c r="U52" s="1027"/>
      <c r="V52" s="1027"/>
      <c r="W52" s="1027"/>
      <c r="X52" s="1027"/>
      <c r="Y52" s="1027"/>
      <c r="Z52" s="1027"/>
      <c r="AA52" s="1027"/>
      <c r="AB52" s="1027"/>
      <c r="AC52" s="1027"/>
      <c r="AD52" s="1027"/>
      <c r="AE52" s="1036"/>
      <c r="AF52" s="1037"/>
      <c r="AG52" s="1038"/>
      <c r="AH52" s="1038"/>
      <c r="AI52" s="1038"/>
      <c r="AJ52" s="1039"/>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2"/>
      <c r="BF52" s="972"/>
      <c r="BG52" s="972"/>
      <c r="BH52" s="972"/>
      <c r="BI52" s="973"/>
      <c r="BJ52" s="232"/>
      <c r="BK52" s="232"/>
      <c r="BL52" s="232"/>
      <c r="BM52" s="232"/>
      <c r="BN52" s="232"/>
      <c r="BO52" s="241"/>
      <c r="BP52" s="241"/>
      <c r="BQ52" s="238">
        <v>46</v>
      </c>
      <c r="BR52" s="239"/>
      <c r="BS52" s="994"/>
      <c r="BT52" s="995"/>
      <c r="BU52" s="995"/>
      <c r="BV52" s="995"/>
      <c r="BW52" s="995"/>
      <c r="BX52" s="995"/>
      <c r="BY52" s="995"/>
      <c r="BZ52" s="995"/>
      <c r="CA52" s="995"/>
      <c r="CB52" s="995"/>
      <c r="CC52" s="995"/>
      <c r="CD52" s="995"/>
      <c r="CE52" s="995"/>
      <c r="CF52" s="995"/>
      <c r="CG52" s="1016"/>
      <c r="CH52" s="991"/>
      <c r="CI52" s="992"/>
      <c r="CJ52" s="992"/>
      <c r="CK52" s="992"/>
      <c r="CL52" s="993"/>
      <c r="CM52" s="991"/>
      <c r="CN52" s="992"/>
      <c r="CO52" s="992"/>
      <c r="CP52" s="992"/>
      <c r="CQ52" s="993"/>
      <c r="CR52" s="991"/>
      <c r="CS52" s="992"/>
      <c r="CT52" s="992"/>
      <c r="CU52" s="992"/>
      <c r="CV52" s="993"/>
      <c r="CW52" s="991"/>
      <c r="CX52" s="992"/>
      <c r="CY52" s="992"/>
      <c r="CZ52" s="992"/>
      <c r="DA52" s="993"/>
      <c r="DB52" s="991"/>
      <c r="DC52" s="992"/>
      <c r="DD52" s="992"/>
      <c r="DE52" s="992"/>
      <c r="DF52" s="993"/>
      <c r="DG52" s="991"/>
      <c r="DH52" s="992"/>
      <c r="DI52" s="992"/>
      <c r="DJ52" s="992"/>
      <c r="DK52" s="993"/>
      <c r="DL52" s="991"/>
      <c r="DM52" s="992"/>
      <c r="DN52" s="992"/>
      <c r="DO52" s="992"/>
      <c r="DP52" s="993"/>
      <c r="DQ52" s="991"/>
      <c r="DR52" s="992"/>
      <c r="DS52" s="992"/>
      <c r="DT52" s="992"/>
      <c r="DU52" s="993"/>
      <c r="DV52" s="994"/>
      <c r="DW52" s="995"/>
      <c r="DX52" s="995"/>
      <c r="DY52" s="995"/>
      <c r="DZ52" s="996"/>
      <c r="EA52" s="230"/>
    </row>
    <row r="53" spans="1:131" ht="26.25" customHeight="1" x14ac:dyDescent="0.15">
      <c r="A53" s="238">
        <v>26</v>
      </c>
      <c r="B53" s="1032"/>
      <c r="C53" s="1033"/>
      <c r="D53" s="1033"/>
      <c r="E53" s="1033"/>
      <c r="F53" s="1033"/>
      <c r="G53" s="1033"/>
      <c r="H53" s="1033"/>
      <c r="I53" s="1033"/>
      <c r="J53" s="1033"/>
      <c r="K53" s="1033"/>
      <c r="L53" s="1033"/>
      <c r="M53" s="1033"/>
      <c r="N53" s="1033"/>
      <c r="O53" s="1033"/>
      <c r="P53" s="1034"/>
      <c r="Q53" s="1035"/>
      <c r="R53" s="1027"/>
      <c r="S53" s="1027"/>
      <c r="T53" s="1027"/>
      <c r="U53" s="1027"/>
      <c r="V53" s="1027"/>
      <c r="W53" s="1027"/>
      <c r="X53" s="1027"/>
      <c r="Y53" s="1027"/>
      <c r="Z53" s="1027"/>
      <c r="AA53" s="1027"/>
      <c r="AB53" s="1027"/>
      <c r="AC53" s="1027"/>
      <c r="AD53" s="1027"/>
      <c r="AE53" s="1036"/>
      <c r="AF53" s="1037"/>
      <c r="AG53" s="1038"/>
      <c r="AH53" s="1038"/>
      <c r="AI53" s="1038"/>
      <c r="AJ53" s="1039"/>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2"/>
      <c r="BF53" s="972"/>
      <c r="BG53" s="972"/>
      <c r="BH53" s="972"/>
      <c r="BI53" s="973"/>
      <c r="BJ53" s="232"/>
      <c r="BK53" s="232"/>
      <c r="BL53" s="232"/>
      <c r="BM53" s="232"/>
      <c r="BN53" s="232"/>
      <c r="BO53" s="241"/>
      <c r="BP53" s="241"/>
      <c r="BQ53" s="238">
        <v>47</v>
      </c>
      <c r="BR53" s="239"/>
      <c r="BS53" s="994"/>
      <c r="BT53" s="995"/>
      <c r="BU53" s="995"/>
      <c r="BV53" s="995"/>
      <c r="BW53" s="995"/>
      <c r="BX53" s="995"/>
      <c r="BY53" s="995"/>
      <c r="BZ53" s="995"/>
      <c r="CA53" s="995"/>
      <c r="CB53" s="995"/>
      <c r="CC53" s="995"/>
      <c r="CD53" s="995"/>
      <c r="CE53" s="995"/>
      <c r="CF53" s="995"/>
      <c r="CG53" s="1016"/>
      <c r="CH53" s="991"/>
      <c r="CI53" s="992"/>
      <c r="CJ53" s="992"/>
      <c r="CK53" s="992"/>
      <c r="CL53" s="993"/>
      <c r="CM53" s="991"/>
      <c r="CN53" s="992"/>
      <c r="CO53" s="992"/>
      <c r="CP53" s="992"/>
      <c r="CQ53" s="993"/>
      <c r="CR53" s="991"/>
      <c r="CS53" s="992"/>
      <c r="CT53" s="992"/>
      <c r="CU53" s="992"/>
      <c r="CV53" s="993"/>
      <c r="CW53" s="991"/>
      <c r="CX53" s="992"/>
      <c r="CY53" s="992"/>
      <c r="CZ53" s="992"/>
      <c r="DA53" s="993"/>
      <c r="DB53" s="991"/>
      <c r="DC53" s="992"/>
      <c r="DD53" s="992"/>
      <c r="DE53" s="992"/>
      <c r="DF53" s="993"/>
      <c r="DG53" s="991"/>
      <c r="DH53" s="992"/>
      <c r="DI53" s="992"/>
      <c r="DJ53" s="992"/>
      <c r="DK53" s="993"/>
      <c r="DL53" s="991"/>
      <c r="DM53" s="992"/>
      <c r="DN53" s="992"/>
      <c r="DO53" s="992"/>
      <c r="DP53" s="993"/>
      <c r="DQ53" s="991"/>
      <c r="DR53" s="992"/>
      <c r="DS53" s="992"/>
      <c r="DT53" s="992"/>
      <c r="DU53" s="993"/>
      <c r="DV53" s="994"/>
      <c r="DW53" s="995"/>
      <c r="DX53" s="995"/>
      <c r="DY53" s="995"/>
      <c r="DZ53" s="996"/>
      <c r="EA53" s="230"/>
    </row>
    <row r="54" spans="1:131" ht="26.25" customHeight="1" x14ac:dyDescent="0.15">
      <c r="A54" s="238">
        <v>27</v>
      </c>
      <c r="B54" s="1032"/>
      <c r="C54" s="1033"/>
      <c r="D54" s="1033"/>
      <c r="E54" s="1033"/>
      <c r="F54" s="1033"/>
      <c r="G54" s="1033"/>
      <c r="H54" s="1033"/>
      <c r="I54" s="1033"/>
      <c r="J54" s="1033"/>
      <c r="K54" s="1033"/>
      <c r="L54" s="1033"/>
      <c r="M54" s="1033"/>
      <c r="N54" s="1033"/>
      <c r="O54" s="1033"/>
      <c r="P54" s="1034"/>
      <c r="Q54" s="1035"/>
      <c r="R54" s="1027"/>
      <c r="S54" s="1027"/>
      <c r="T54" s="1027"/>
      <c r="U54" s="1027"/>
      <c r="V54" s="1027"/>
      <c r="W54" s="1027"/>
      <c r="X54" s="1027"/>
      <c r="Y54" s="1027"/>
      <c r="Z54" s="1027"/>
      <c r="AA54" s="1027"/>
      <c r="AB54" s="1027"/>
      <c r="AC54" s="1027"/>
      <c r="AD54" s="1027"/>
      <c r="AE54" s="1036"/>
      <c r="AF54" s="1037"/>
      <c r="AG54" s="1038"/>
      <c r="AH54" s="1038"/>
      <c r="AI54" s="1038"/>
      <c r="AJ54" s="1039"/>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2"/>
      <c r="BF54" s="972"/>
      <c r="BG54" s="972"/>
      <c r="BH54" s="972"/>
      <c r="BI54" s="973"/>
      <c r="BJ54" s="232"/>
      <c r="BK54" s="232"/>
      <c r="BL54" s="232"/>
      <c r="BM54" s="232"/>
      <c r="BN54" s="232"/>
      <c r="BO54" s="241"/>
      <c r="BP54" s="241"/>
      <c r="BQ54" s="238">
        <v>48</v>
      </c>
      <c r="BR54" s="239"/>
      <c r="BS54" s="994"/>
      <c r="BT54" s="995"/>
      <c r="BU54" s="995"/>
      <c r="BV54" s="995"/>
      <c r="BW54" s="995"/>
      <c r="BX54" s="995"/>
      <c r="BY54" s="995"/>
      <c r="BZ54" s="995"/>
      <c r="CA54" s="995"/>
      <c r="CB54" s="995"/>
      <c r="CC54" s="995"/>
      <c r="CD54" s="995"/>
      <c r="CE54" s="995"/>
      <c r="CF54" s="995"/>
      <c r="CG54" s="1016"/>
      <c r="CH54" s="991"/>
      <c r="CI54" s="992"/>
      <c r="CJ54" s="992"/>
      <c r="CK54" s="992"/>
      <c r="CL54" s="993"/>
      <c r="CM54" s="991"/>
      <c r="CN54" s="992"/>
      <c r="CO54" s="992"/>
      <c r="CP54" s="992"/>
      <c r="CQ54" s="993"/>
      <c r="CR54" s="991"/>
      <c r="CS54" s="992"/>
      <c r="CT54" s="992"/>
      <c r="CU54" s="992"/>
      <c r="CV54" s="993"/>
      <c r="CW54" s="991"/>
      <c r="CX54" s="992"/>
      <c r="CY54" s="992"/>
      <c r="CZ54" s="992"/>
      <c r="DA54" s="993"/>
      <c r="DB54" s="991"/>
      <c r="DC54" s="992"/>
      <c r="DD54" s="992"/>
      <c r="DE54" s="992"/>
      <c r="DF54" s="993"/>
      <c r="DG54" s="991"/>
      <c r="DH54" s="992"/>
      <c r="DI54" s="992"/>
      <c r="DJ54" s="992"/>
      <c r="DK54" s="993"/>
      <c r="DL54" s="991"/>
      <c r="DM54" s="992"/>
      <c r="DN54" s="992"/>
      <c r="DO54" s="992"/>
      <c r="DP54" s="993"/>
      <c r="DQ54" s="991"/>
      <c r="DR54" s="992"/>
      <c r="DS54" s="992"/>
      <c r="DT54" s="992"/>
      <c r="DU54" s="993"/>
      <c r="DV54" s="994"/>
      <c r="DW54" s="995"/>
      <c r="DX54" s="995"/>
      <c r="DY54" s="995"/>
      <c r="DZ54" s="996"/>
      <c r="EA54" s="230"/>
    </row>
    <row r="55" spans="1:131" ht="26.25" customHeight="1" x14ac:dyDescent="0.15">
      <c r="A55" s="238">
        <v>28</v>
      </c>
      <c r="B55" s="1032"/>
      <c r="C55" s="1033"/>
      <c r="D55" s="1033"/>
      <c r="E55" s="1033"/>
      <c r="F55" s="1033"/>
      <c r="G55" s="1033"/>
      <c r="H55" s="1033"/>
      <c r="I55" s="1033"/>
      <c r="J55" s="1033"/>
      <c r="K55" s="1033"/>
      <c r="L55" s="1033"/>
      <c r="M55" s="1033"/>
      <c r="N55" s="1033"/>
      <c r="O55" s="1033"/>
      <c r="P55" s="1034"/>
      <c r="Q55" s="1035"/>
      <c r="R55" s="1027"/>
      <c r="S55" s="1027"/>
      <c r="T55" s="1027"/>
      <c r="U55" s="1027"/>
      <c r="V55" s="1027"/>
      <c r="W55" s="1027"/>
      <c r="X55" s="1027"/>
      <c r="Y55" s="1027"/>
      <c r="Z55" s="1027"/>
      <c r="AA55" s="1027"/>
      <c r="AB55" s="1027"/>
      <c r="AC55" s="1027"/>
      <c r="AD55" s="1027"/>
      <c r="AE55" s="1036"/>
      <c r="AF55" s="1037"/>
      <c r="AG55" s="1038"/>
      <c r="AH55" s="1038"/>
      <c r="AI55" s="1038"/>
      <c r="AJ55" s="1039"/>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2"/>
      <c r="BF55" s="972"/>
      <c r="BG55" s="972"/>
      <c r="BH55" s="972"/>
      <c r="BI55" s="973"/>
      <c r="BJ55" s="232"/>
      <c r="BK55" s="232"/>
      <c r="BL55" s="232"/>
      <c r="BM55" s="232"/>
      <c r="BN55" s="232"/>
      <c r="BO55" s="241"/>
      <c r="BP55" s="241"/>
      <c r="BQ55" s="238">
        <v>49</v>
      </c>
      <c r="BR55" s="239"/>
      <c r="BS55" s="994"/>
      <c r="BT55" s="995"/>
      <c r="BU55" s="995"/>
      <c r="BV55" s="995"/>
      <c r="BW55" s="995"/>
      <c r="BX55" s="995"/>
      <c r="BY55" s="995"/>
      <c r="BZ55" s="995"/>
      <c r="CA55" s="995"/>
      <c r="CB55" s="995"/>
      <c r="CC55" s="995"/>
      <c r="CD55" s="995"/>
      <c r="CE55" s="995"/>
      <c r="CF55" s="995"/>
      <c r="CG55" s="1016"/>
      <c r="CH55" s="991"/>
      <c r="CI55" s="992"/>
      <c r="CJ55" s="992"/>
      <c r="CK55" s="992"/>
      <c r="CL55" s="993"/>
      <c r="CM55" s="991"/>
      <c r="CN55" s="992"/>
      <c r="CO55" s="992"/>
      <c r="CP55" s="992"/>
      <c r="CQ55" s="993"/>
      <c r="CR55" s="991"/>
      <c r="CS55" s="992"/>
      <c r="CT55" s="992"/>
      <c r="CU55" s="992"/>
      <c r="CV55" s="993"/>
      <c r="CW55" s="991"/>
      <c r="CX55" s="992"/>
      <c r="CY55" s="992"/>
      <c r="CZ55" s="992"/>
      <c r="DA55" s="993"/>
      <c r="DB55" s="991"/>
      <c r="DC55" s="992"/>
      <c r="DD55" s="992"/>
      <c r="DE55" s="992"/>
      <c r="DF55" s="993"/>
      <c r="DG55" s="991"/>
      <c r="DH55" s="992"/>
      <c r="DI55" s="992"/>
      <c r="DJ55" s="992"/>
      <c r="DK55" s="993"/>
      <c r="DL55" s="991"/>
      <c r="DM55" s="992"/>
      <c r="DN55" s="992"/>
      <c r="DO55" s="992"/>
      <c r="DP55" s="993"/>
      <c r="DQ55" s="991"/>
      <c r="DR55" s="992"/>
      <c r="DS55" s="992"/>
      <c r="DT55" s="992"/>
      <c r="DU55" s="993"/>
      <c r="DV55" s="994"/>
      <c r="DW55" s="995"/>
      <c r="DX55" s="995"/>
      <c r="DY55" s="995"/>
      <c r="DZ55" s="996"/>
      <c r="EA55" s="230"/>
    </row>
    <row r="56" spans="1:131" ht="26.25" customHeight="1" x14ac:dyDescent="0.15">
      <c r="A56" s="238">
        <v>29</v>
      </c>
      <c r="B56" s="1032"/>
      <c r="C56" s="1033"/>
      <c r="D56" s="1033"/>
      <c r="E56" s="1033"/>
      <c r="F56" s="1033"/>
      <c r="G56" s="1033"/>
      <c r="H56" s="1033"/>
      <c r="I56" s="1033"/>
      <c r="J56" s="1033"/>
      <c r="K56" s="1033"/>
      <c r="L56" s="1033"/>
      <c r="M56" s="1033"/>
      <c r="N56" s="1033"/>
      <c r="O56" s="1033"/>
      <c r="P56" s="1034"/>
      <c r="Q56" s="1035"/>
      <c r="R56" s="1027"/>
      <c r="S56" s="1027"/>
      <c r="T56" s="1027"/>
      <c r="U56" s="1027"/>
      <c r="V56" s="1027"/>
      <c r="W56" s="1027"/>
      <c r="X56" s="1027"/>
      <c r="Y56" s="1027"/>
      <c r="Z56" s="1027"/>
      <c r="AA56" s="1027"/>
      <c r="AB56" s="1027"/>
      <c r="AC56" s="1027"/>
      <c r="AD56" s="1027"/>
      <c r="AE56" s="1036"/>
      <c r="AF56" s="1037"/>
      <c r="AG56" s="1038"/>
      <c r="AH56" s="1038"/>
      <c r="AI56" s="1038"/>
      <c r="AJ56" s="1039"/>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2"/>
      <c r="BF56" s="972"/>
      <c r="BG56" s="972"/>
      <c r="BH56" s="972"/>
      <c r="BI56" s="973"/>
      <c r="BJ56" s="232"/>
      <c r="BK56" s="232"/>
      <c r="BL56" s="232"/>
      <c r="BM56" s="232"/>
      <c r="BN56" s="232"/>
      <c r="BO56" s="241"/>
      <c r="BP56" s="241"/>
      <c r="BQ56" s="238">
        <v>50</v>
      </c>
      <c r="BR56" s="239"/>
      <c r="BS56" s="994"/>
      <c r="BT56" s="995"/>
      <c r="BU56" s="995"/>
      <c r="BV56" s="995"/>
      <c r="BW56" s="995"/>
      <c r="BX56" s="995"/>
      <c r="BY56" s="995"/>
      <c r="BZ56" s="995"/>
      <c r="CA56" s="995"/>
      <c r="CB56" s="995"/>
      <c r="CC56" s="995"/>
      <c r="CD56" s="995"/>
      <c r="CE56" s="995"/>
      <c r="CF56" s="995"/>
      <c r="CG56" s="1016"/>
      <c r="CH56" s="991"/>
      <c r="CI56" s="992"/>
      <c r="CJ56" s="992"/>
      <c r="CK56" s="992"/>
      <c r="CL56" s="993"/>
      <c r="CM56" s="991"/>
      <c r="CN56" s="992"/>
      <c r="CO56" s="992"/>
      <c r="CP56" s="992"/>
      <c r="CQ56" s="993"/>
      <c r="CR56" s="991"/>
      <c r="CS56" s="992"/>
      <c r="CT56" s="992"/>
      <c r="CU56" s="992"/>
      <c r="CV56" s="993"/>
      <c r="CW56" s="991"/>
      <c r="CX56" s="992"/>
      <c r="CY56" s="992"/>
      <c r="CZ56" s="992"/>
      <c r="DA56" s="993"/>
      <c r="DB56" s="991"/>
      <c r="DC56" s="992"/>
      <c r="DD56" s="992"/>
      <c r="DE56" s="992"/>
      <c r="DF56" s="993"/>
      <c r="DG56" s="991"/>
      <c r="DH56" s="992"/>
      <c r="DI56" s="992"/>
      <c r="DJ56" s="992"/>
      <c r="DK56" s="993"/>
      <c r="DL56" s="991"/>
      <c r="DM56" s="992"/>
      <c r="DN56" s="992"/>
      <c r="DO56" s="992"/>
      <c r="DP56" s="993"/>
      <c r="DQ56" s="991"/>
      <c r="DR56" s="992"/>
      <c r="DS56" s="992"/>
      <c r="DT56" s="992"/>
      <c r="DU56" s="993"/>
      <c r="DV56" s="994"/>
      <c r="DW56" s="995"/>
      <c r="DX56" s="995"/>
      <c r="DY56" s="995"/>
      <c r="DZ56" s="996"/>
      <c r="EA56" s="230"/>
    </row>
    <row r="57" spans="1:131" ht="26.25" customHeight="1" x14ac:dyDescent="0.15">
      <c r="A57" s="238">
        <v>30</v>
      </c>
      <c r="B57" s="1032"/>
      <c r="C57" s="1033"/>
      <c r="D57" s="1033"/>
      <c r="E57" s="1033"/>
      <c r="F57" s="1033"/>
      <c r="G57" s="1033"/>
      <c r="H57" s="1033"/>
      <c r="I57" s="1033"/>
      <c r="J57" s="1033"/>
      <c r="K57" s="1033"/>
      <c r="L57" s="1033"/>
      <c r="M57" s="1033"/>
      <c r="N57" s="1033"/>
      <c r="O57" s="1033"/>
      <c r="P57" s="1034"/>
      <c r="Q57" s="1035"/>
      <c r="R57" s="1027"/>
      <c r="S57" s="1027"/>
      <c r="T57" s="1027"/>
      <c r="U57" s="1027"/>
      <c r="V57" s="1027"/>
      <c r="W57" s="1027"/>
      <c r="X57" s="1027"/>
      <c r="Y57" s="1027"/>
      <c r="Z57" s="1027"/>
      <c r="AA57" s="1027"/>
      <c r="AB57" s="1027"/>
      <c r="AC57" s="1027"/>
      <c r="AD57" s="1027"/>
      <c r="AE57" s="1036"/>
      <c r="AF57" s="1037"/>
      <c r="AG57" s="1038"/>
      <c r="AH57" s="1038"/>
      <c r="AI57" s="1038"/>
      <c r="AJ57" s="1039"/>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2"/>
      <c r="BF57" s="972"/>
      <c r="BG57" s="972"/>
      <c r="BH57" s="972"/>
      <c r="BI57" s="973"/>
      <c r="BJ57" s="232"/>
      <c r="BK57" s="232"/>
      <c r="BL57" s="232"/>
      <c r="BM57" s="232"/>
      <c r="BN57" s="232"/>
      <c r="BO57" s="241"/>
      <c r="BP57" s="241"/>
      <c r="BQ57" s="238">
        <v>51</v>
      </c>
      <c r="BR57" s="239"/>
      <c r="BS57" s="994"/>
      <c r="BT57" s="995"/>
      <c r="BU57" s="995"/>
      <c r="BV57" s="995"/>
      <c r="BW57" s="995"/>
      <c r="BX57" s="995"/>
      <c r="BY57" s="995"/>
      <c r="BZ57" s="995"/>
      <c r="CA57" s="995"/>
      <c r="CB57" s="995"/>
      <c r="CC57" s="995"/>
      <c r="CD57" s="995"/>
      <c r="CE57" s="995"/>
      <c r="CF57" s="995"/>
      <c r="CG57" s="1016"/>
      <c r="CH57" s="991"/>
      <c r="CI57" s="992"/>
      <c r="CJ57" s="992"/>
      <c r="CK57" s="992"/>
      <c r="CL57" s="993"/>
      <c r="CM57" s="991"/>
      <c r="CN57" s="992"/>
      <c r="CO57" s="992"/>
      <c r="CP57" s="992"/>
      <c r="CQ57" s="993"/>
      <c r="CR57" s="991"/>
      <c r="CS57" s="992"/>
      <c r="CT57" s="992"/>
      <c r="CU57" s="992"/>
      <c r="CV57" s="993"/>
      <c r="CW57" s="991"/>
      <c r="CX57" s="992"/>
      <c r="CY57" s="992"/>
      <c r="CZ57" s="992"/>
      <c r="DA57" s="993"/>
      <c r="DB57" s="991"/>
      <c r="DC57" s="992"/>
      <c r="DD57" s="992"/>
      <c r="DE57" s="992"/>
      <c r="DF57" s="993"/>
      <c r="DG57" s="991"/>
      <c r="DH57" s="992"/>
      <c r="DI57" s="992"/>
      <c r="DJ57" s="992"/>
      <c r="DK57" s="993"/>
      <c r="DL57" s="991"/>
      <c r="DM57" s="992"/>
      <c r="DN57" s="992"/>
      <c r="DO57" s="992"/>
      <c r="DP57" s="993"/>
      <c r="DQ57" s="991"/>
      <c r="DR57" s="992"/>
      <c r="DS57" s="992"/>
      <c r="DT57" s="992"/>
      <c r="DU57" s="993"/>
      <c r="DV57" s="994"/>
      <c r="DW57" s="995"/>
      <c r="DX57" s="995"/>
      <c r="DY57" s="995"/>
      <c r="DZ57" s="996"/>
      <c r="EA57" s="230"/>
    </row>
    <row r="58" spans="1:131" ht="26.25" customHeight="1" x14ac:dyDescent="0.15">
      <c r="A58" s="238">
        <v>31</v>
      </c>
      <c r="B58" s="1032"/>
      <c r="C58" s="1033"/>
      <c r="D58" s="1033"/>
      <c r="E58" s="1033"/>
      <c r="F58" s="1033"/>
      <c r="G58" s="1033"/>
      <c r="H58" s="1033"/>
      <c r="I58" s="1033"/>
      <c r="J58" s="1033"/>
      <c r="K58" s="1033"/>
      <c r="L58" s="1033"/>
      <c r="M58" s="1033"/>
      <c r="N58" s="1033"/>
      <c r="O58" s="1033"/>
      <c r="P58" s="1034"/>
      <c r="Q58" s="1035"/>
      <c r="R58" s="1027"/>
      <c r="S58" s="1027"/>
      <c r="T58" s="1027"/>
      <c r="U58" s="1027"/>
      <c r="V58" s="1027"/>
      <c r="W58" s="1027"/>
      <c r="X58" s="1027"/>
      <c r="Y58" s="1027"/>
      <c r="Z58" s="1027"/>
      <c r="AA58" s="1027"/>
      <c r="AB58" s="1027"/>
      <c r="AC58" s="1027"/>
      <c r="AD58" s="1027"/>
      <c r="AE58" s="1036"/>
      <c r="AF58" s="1037"/>
      <c r="AG58" s="1038"/>
      <c r="AH58" s="1038"/>
      <c r="AI58" s="1038"/>
      <c r="AJ58" s="1039"/>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2"/>
      <c r="BF58" s="972"/>
      <c r="BG58" s="972"/>
      <c r="BH58" s="972"/>
      <c r="BI58" s="973"/>
      <c r="BJ58" s="232"/>
      <c r="BK58" s="232"/>
      <c r="BL58" s="232"/>
      <c r="BM58" s="232"/>
      <c r="BN58" s="232"/>
      <c r="BO58" s="241"/>
      <c r="BP58" s="241"/>
      <c r="BQ58" s="238">
        <v>52</v>
      </c>
      <c r="BR58" s="239"/>
      <c r="BS58" s="994"/>
      <c r="BT58" s="995"/>
      <c r="BU58" s="995"/>
      <c r="BV58" s="995"/>
      <c r="BW58" s="995"/>
      <c r="BX58" s="995"/>
      <c r="BY58" s="995"/>
      <c r="BZ58" s="995"/>
      <c r="CA58" s="995"/>
      <c r="CB58" s="995"/>
      <c r="CC58" s="995"/>
      <c r="CD58" s="995"/>
      <c r="CE58" s="995"/>
      <c r="CF58" s="995"/>
      <c r="CG58" s="1016"/>
      <c r="CH58" s="991"/>
      <c r="CI58" s="992"/>
      <c r="CJ58" s="992"/>
      <c r="CK58" s="992"/>
      <c r="CL58" s="993"/>
      <c r="CM58" s="991"/>
      <c r="CN58" s="992"/>
      <c r="CO58" s="992"/>
      <c r="CP58" s="992"/>
      <c r="CQ58" s="993"/>
      <c r="CR58" s="991"/>
      <c r="CS58" s="992"/>
      <c r="CT58" s="992"/>
      <c r="CU58" s="992"/>
      <c r="CV58" s="993"/>
      <c r="CW58" s="991"/>
      <c r="CX58" s="992"/>
      <c r="CY58" s="992"/>
      <c r="CZ58" s="992"/>
      <c r="DA58" s="993"/>
      <c r="DB58" s="991"/>
      <c r="DC58" s="992"/>
      <c r="DD58" s="992"/>
      <c r="DE58" s="992"/>
      <c r="DF58" s="993"/>
      <c r="DG58" s="991"/>
      <c r="DH58" s="992"/>
      <c r="DI58" s="992"/>
      <c r="DJ58" s="992"/>
      <c r="DK58" s="993"/>
      <c r="DL58" s="991"/>
      <c r="DM58" s="992"/>
      <c r="DN58" s="992"/>
      <c r="DO58" s="992"/>
      <c r="DP58" s="993"/>
      <c r="DQ58" s="991"/>
      <c r="DR58" s="992"/>
      <c r="DS58" s="992"/>
      <c r="DT58" s="992"/>
      <c r="DU58" s="993"/>
      <c r="DV58" s="994"/>
      <c r="DW58" s="995"/>
      <c r="DX58" s="995"/>
      <c r="DY58" s="995"/>
      <c r="DZ58" s="996"/>
      <c r="EA58" s="230"/>
    </row>
    <row r="59" spans="1:131" ht="26.25" customHeight="1" x14ac:dyDescent="0.15">
      <c r="A59" s="238">
        <v>32</v>
      </c>
      <c r="B59" s="1032"/>
      <c r="C59" s="1033"/>
      <c r="D59" s="1033"/>
      <c r="E59" s="1033"/>
      <c r="F59" s="1033"/>
      <c r="G59" s="1033"/>
      <c r="H59" s="1033"/>
      <c r="I59" s="1033"/>
      <c r="J59" s="1033"/>
      <c r="K59" s="1033"/>
      <c r="L59" s="1033"/>
      <c r="M59" s="1033"/>
      <c r="N59" s="1033"/>
      <c r="O59" s="1033"/>
      <c r="P59" s="1034"/>
      <c r="Q59" s="1035"/>
      <c r="R59" s="1027"/>
      <c r="S59" s="1027"/>
      <c r="T59" s="1027"/>
      <c r="U59" s="1027"/>
      <c r="V59" s="1027"/>
      <c r="W59" s="1027"/>
      <c r="X59" s="1027"/>
      <c r="Y59" s="1027"/>
      <c r="Z59" s="1027"/>
      <c r="AA59" s="1027"/>
      <c r="AB59" s="1027"/>
      <c r="AC59" s="1027"/>
      <c r="AD59" s="1027"/>
      <c r="AE59" s="1036"/>
      <c r="AF59" s="1037"/>
      <c r="AG59" s="1038"/>
      <c r="AH59" s="1038"/>
      <c r="AI59" s="1038"/>
      <c r="AJ59" s="1039"/>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2"/>
      <c r="BF59" s="972"/>
      <c r="BG59" s="972"/>
      <c r="BH59" s="972"/>
      <c r="BI59" s="973"/>
      <c r="BJ59" s="232"/>
      <c r="BK59" s="232"/>
      <c r="BL59" s="232"/>
      <c r="BM59" s="232"/>
      <c r="BN59" s="232"/>
      <c r="BO59" s="241"/>
      <c r="BP59" s="241"/>
      <c r="BQ59" s="238">
        <v>53</v>
      </c>
      <c r="BR59" s="239"/>
      <c r="BS59" s="994"/>
      <c r="BT59" s="995"/>
      <c r="BU59" s="995"/>
      <c r="BV59" s="995"/>
      <c r="BW59" s="995"/>
      <c r="BX59" s="995"/>
      <c r="BY59" s="995"/>
      <c r="BZ59" s="995"/>
      <c r="CA59" s="995"/>
      <c r="CB59" s="995"/>
      <c r="CC59" s="995"/>
      <c r="CD59" s="995"/>
      <c r="CE59" s="995"/>
      <c r="CF59" s="995"/>
      <c r="CG59" s="1016"/>
      <c r="CH59" s="991"/>
      <c r="CI59" s="992"/>
      <c r="CJ59" s="992"/>
      <c r="CK59" s="992"/>
      <c r="CL59" s="993"/>
      <c r="CM59" s="991"/>
      <c r="CN59" s="992"/>
      <c r="CO59" s="992"/>
      <c r="CP59" s="992"/>
      <c r="CQ59" s="993"/>
      <c r="CR59" s="991"/>
      <c r="CS59" s="992"/>
      <c r="CT59" s="992"/>
      <c r="CU59" s="992"/>
      <c r="CV59" s="993"/>
      <c r="CW59" s="991"/>
      <c r="CX59" s="992"/>
      <c r="CY59" s="992"/>
      <c r="CZ59" s="992"/>
      <c r="DA59" s="993"/>
      <c r="DB59" s="991"/>
      <c r="DC59" s="992"/>
      <c r="DD59" s="992"/>
      <c r="DE59" s="992"/>
      <c r="DF59" s="993"/>
      <c r="DG59" s="991"/>
      <c r="DH59" s="992"/>
      <c r="DI59" s="992"/>
      <c r="DJ59" s="992"/>
      <c r="DK59" s="993"/>
      <c r="DL59" s="991"/>
      <c r="DM59" s="992"/>
      <c r="DN59" s="992"/>
      <c r="DO59" s="992"/>
      <c r="DP59" s="993"/>
      <c r="DQ59" s="991"/>
      <c r="DR59" s="992"/>
      <c r="DS59" s="992"/>
      <c r="DT59" s="992"/>
      <c r="DU59" s="993"/>
      <c r="DV59" s="994"/>
      <c r="DW59" s="995"/>
      <c r="DX59" s="995"/>
      <c r="DY59" s="995"/>
      <c r="DZ59" s="996"/>
      <c r="EA59" s="230"/>
    </row>
    <row r="60" spans="1:131" ht="26.25" customHeight="1" x14ac:dyDescent="0.15">
      <c r="A60" s="238">
        <v>33</v>
      </c>
      <c r="B60" s="1032"/>
      <c r="C60" s="1033"/>
      <c r="D60" s="1033"/>
      <c r="E60" s="1033"/>
      <c r="F60" s="1033"/>
      <c r="G60" s="1033"/>
      <c r="H60" s="1033"/>
      <c r="I60" s="1033"/>
      <c r="J60" s="1033"/>
      <c r="K60" s="1033"/>
      <c r="L60" s="1033"/>
      <c r="M60" s="1033"/>
      <c r="N60" s="1033"/>
      <c r="O60" s="1033"/>
      <c r="P60" s="1034"/>
      <c r="Q60" s="1035"/>
      <c r="R60" s="1027"/>
      <c r="S60" s="1027"/>
      <c r="T60" s="1027"/>
      <c r="U60" s="1027"/>
      <c r="V60" s="1027"/>
      <c r="W60" s="1027"/>
      <c r="X60" s="1027"/>
      <c r="Y60" s="1027"/>
      <c r="Z60" s="1027"/>
      <c r="AA60" s="1027"/>
      <c r="AB60" s="1027"/>
      <c r="AC60" s="1027"/>
      <c r="AD60" s="1027"/>
      <c r="AE60" s="1036"/>
      <c r="AF60" s="1037"/>
      <c r="AG60" s="1038"/>
      <c r="AH60" s="1038"/>
      <c r="AI60" s="1038"/>
      <c r="AJ60" s="1039"/>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2"/>
      <c r="BF60" s="972"/>
      <c r="BG60" s="972"/>
      <c r="BH60" s="972"/>
      <c r="BI60" s="973"/>
      <c r="BJ60" s="232"/>
      <c r="BK60" s="232"/>
      <c r="BL60" s="232"/>
      <c r="BM60" s="232"/>
      <c r="BN60" s="232"/>
      <c r="BO60" s="241"/>
      <c r="BP60" s="241"/>
      <c r="BQ60" s="238">
        <v>54</v>
      </c>
      <c r="BR60" s="239"/>
      <c r="BS60" s="994"/>
      <c r="BT60" s="995"/>
      <c r="BU60" s="995"/>
      <c r="BV60" s="995"/>
      <c r="BW60" s="995"/>
      <c r="BX60" s="995"/>
      <c r="BY60" s="995"/>
      <c r="BZ60" s="995"/>
      <c r="CA60" s="995"/>
      <c r="CB60" s="995"/>
      <c r="CC60" s="995"/>
      <c r="CD60" s="995"/>
      <c r="CE60" s="995"/>
      <c r="CF60" s="995"/>
      <c r="CG60" s="1016"/>
      <c r="CH60" s="991"/>
      <c r="CI60" s="992"/>
      <c r="CJ60" s="992"/>
      <c r="CK60" s="992"/>
      <c r="CL60" s="993"/>
      <c r="CM60" s="991"/>
      <c r="CN60" s="992"/>
      <c r="CO60" s="992"/>
      <c r="CP60" s="992"/>
      <c r="CQ60" s="993"/>
      <c r="CR60" s="991"/>
      <c r="CS60" s="992"/>
      <c r="CT60" s="992"/>
      <c r="CU60" s="992"/>
      <c r="CV60" s="993"/>
      <c r="CW60" s="991"/>
      <c r="CX60" s="992"/>
      <c r="CY60" s="992"/>
      <c r="CZ60" s="992"/>
      <c r="DA60" s="993"/>
      <c r="DB60" s="991"/>
      <c r="DC60" s="992"/>
      <c r="DD60" s="992"/>
      <c r="DE60" s="992"/>
      <c r="DF60" s="993"/>
      <c r="DG60" s="991"/>
      <c r="DH60" s="992"/>
      <c r="DI60" s="992"/>
      <c r="DJ60" s="992"/>
      <c r="DK60" s="993"/>
      <c r="DL60" s="991"/>
      <c r="DM60" s="992"/>
      <c r="DN60" s="992"/>
      <c r="DO60" s="992"/>
      <c r="DP60" s="993"/>
      <c r="DQ60" s="991"/>
      <c r="DR60" s="992"/>
      <c r="DS60" s="992"/>
      <c r="DT60" s="992"/>
      <c r="DU60" s="993"/>
      <c r="DV60" s="994"/>
      <c r="DW60" s="995"/>
      <c r="DX60" s="995"/>
      <c r="DY60" s="995"/>
      <c r="DZ60" s="996"/>
      <c r="EA60" s="230"/>
    </row>
    <row r="61" spans="1:131" ht="26.25" customHeight="1" thickBot="1" x14ac:dyDescent="0.2">
      <c r="A61" s="238">
        <v>34</v>
      </c>
      <c r="B61" s="1032"/>
      <c r="C61" s="1033"/>
      <c r="D61" s="1033"/>
      <c r="E61" s="1033"/>
      <c r="F61" s="1033"/>
      <c r="G61" s="1033"/>
      <c r="H61" s="1033"/>
      <c r="I61" s="1033"/>
      <c r="J61" s="1033"/>
      <c r="K61" s="1033"/>
      <c r="L61" s="1033"/>
      <c r="M61" s="1033"/>
      <c r="N61" s="1033"/>
      <c r="O61" s="1033"/>
      <c r="P61" s="1034"/>
      <c r="Q61" s="1035"/>
      <c r="R61" s="1027"/>
      <c r="S61" s="1027"/>
      <c r="T61" s="1027"/>
      <c r="U61" s="1027"/>
      <c r="V61" s="1027"/>
      <c r="W61" s="1027"/>
      <c r="X61" s="1027"/>
      <c r="Y61" s="1027"/>
      <c r="Z61" s="1027"/>
      <c r="AA61" s="1027"/>
      <c r="AB61" s="1027"/>
      <c r="AC61" s="1027"/>
      <c r="AD61" s="1027"/>
      <c r="AE61" s="1036"/>
      <c r="AF61" s="1037"/>
      <c r="AG61" s="1038"/>
      <c r="AH61" s="1038"/>
      <c r="AI61" s="1038"/>
      <c r="AJ61" s="1039"/>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2"/>
      <c r="BF61" s="972"/>
      <c r="BG61" s="972"/>
      <c r="BH61" s="972"/>
      <c r="BI61" s="973"/>
      <c r="BJ61" s="232"/>
      <c r="BK61" s="232"/>
      <c r="BL61" s="232"/>
      <c r="BM61" s="232"/>
      <c r="BN61" s="232"/>
      <c r="BO61" s="241"/>
      <c r="BP61" s="241"/>
      <c r="BQ61" s="238">
        <v>55</v>
      </c>
      <c r="BR61" s="239"/>
      <c r="BS61" s="994"/>
      <c r="BT61" s="995"/>
      <c r="BU61" s="995"/>
      <c r="BV61" s="995"/>
      <c r="BW61" s="995"/>
      <c r="BX61" s="995"/>
      <c r="BY61" s="995"/>
      <c r="BZ61" s="995"/>
      <c r="CA61" s="995"/>
      <c r="CB61" s="995"/>
      <c r="CC61" s="995"/>
      <c r="CD61" s="995"/>
      <c r="CE61" s="995"/>
      <c r="CF61" s="995"/>
      <c r="CG61" s="1016"/>
      <c r="CH61" s="991"/>
      <c r="CI61" s="992"/>
      <c r="CJ61" s="992"/>
      <c r="CK61" s="992"/>
      <c r="CL61" s="993"/>
      <c r="CM61" s="991"/>
      <c r="CN61" s="992"/>
      <c r="CO61" s="992"/>
      <c r="CP61" s="992"/>
      <c r="CQ61" s="993"/>
      <c r="CR61" s="991"/>
      <c r="CS61" s="992"/>
      <c r="CT61" s="992"/>
      <c r="CU61" s="992"/>
      <c r="CV61" s="993"/>
      <c r="CW61" s="991"/>
      <c r="CX61" s="992"/>
      <c r="CY61" s="992"/>
      <c r="CZ61" s="992"/>
      <c r="DA61" s="993"/>
      <c r="DB61" s="991"/>
      <c r="DC61" s="992"/>
      <c r="DD61" s="992"/>
      <c r="DE61" s="992"/>
      <c r="DF61" s="993"/>
      <c r="DG61" s="991"/>
      <c r="DH61" s="992"/>
      <c r="DI61" s="992"/>
      <c r="DJ61" s="992"/>
      <c r="DK61" s="993"/>
      <c r="DL61" s="991"/>
      <c r="DM61" s="992"/>
      <c r="DN61" s="992"/>
      <c r="DO61" s="992"/>
      <c r="DP61" s="993"/>
      <c r="DQ61" s="991"/>
      <c r="DR61" s="992"/>
      <c r="DS61" s="992"/>
      <c r="DT61" s="992"/>
      <c r="DU61" s="993"/>
      <c r="DV61" s="994"/>
      <c r="DW61" s="995"/>
      <c r="DX61" s="995"/>
      <c r="DY61" s="995"/>
      <c r="DZ61" s="996"/>
      <c r="EA61" s="230"/>
    </row>
    <row r="62" spans="1:131" ht="26.25" customHeight="1" x14ac:dyDescent="0.15">
      <c r="A62" s="238">
        <v>35</v>
      </c>
      <c r="B62" s="1032"/>
      <c r="C62" s="1033"/>
      <c r="D62" s="1033"/>
      <c r="E62" s="1033"/>
      <c r="F62" s="1033"/>
      <c r="G62" s="1033"/>
      <c r="H62" s="1033"/>
      <c r="I62" s="1033"/>
      <c r="J62" s="1033"/>
      <c r="K62" s="1033"/>
      <c r="L62" s="1033"/>
      <c r="M62" s="1033"/>
      <c r="N62" s="1033"/>
      <c r="O62" s="1033"/>
      <c r="P62" s="1034"/>
      <c r="Q62" s="1035"/>
      <c r="R62" s="1027"/>
      <c r="S62" s="1027"/>
      <c r="T62" s="1027"/>
      <c r="U62" s="1027"/>
      <c r="V62" s="1027"/>
      <c r="W62" s="1027"/>
      <c r="X62" s="1027"/>
      <c r="Y62" s="1027"/>
      <c r="Z62" s="1027"/>
      <c r="AA62" s="1027"/>
      <c r="AB62" s="1027"/>
      <c r="AC62" s="1027"/>
      <c r="AD62" s="1027"/>
      <c r="AE62" s="1036"/>
      <c r="AF62" s="1037"/>
      <c r="AG62" s="1038"/>
      <c r="AH62" s="1038"/>
      <c r="AI62" s="1038"/>
      <c r="AJ62" s="1039"/>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2"/>
      <c r="BF62" s="972"/>
      <c r="BG62" s="972"/>
      <c r="BH62" s="972"/>
      <c r="BI62" s="973"/>
      <c r="BJ62" s="1029" t="s">
        <v>395</v>
      </c>
      <c r="BK62" s="1030"/>
      <c r="BL62" s="1030"/>
      <c r="BM62" s="1030"/>
      <c r="BN62" s="1031"/>
      <c r="BO62" s="241"/>
      <c r="BP62" s="241"/>
      <c r="BQ62" s="238">
        <v>56</v>
      </c>
      <c r="BR62" s="239"/>
      <c r="BS62" s="994"/>
      <c r="BT62" s="995"/>
      <c r="BU62" s="995"/>
      <c r="BV62" s="995"/>
      <c r="BW62" s="995"/>
      <c r="BX62" s="995"/>
      <c r="BY62" s="995"/>
      <c r="BZ62" s="995"/>
      <c r="CA62" s="995"/>
      <c r="CB62" s="995"/>
      <c r="CC62" s="995"/>
      <c r="CD62" s="995"/>
      <c r="CE62" s="995"/>
      <c r="CF62" s="995"/>
      <c r="CG62" s="1016"/>
      <c r="CH62" s="991"/>
      <c r="CI62" s="992"/>
      <c r="CJ62" s="992"/>
      <c r="CK62" s="992"/>
      <c r="CL62" s="993"/>
      <c r="CM62" s="991"/>
      <c r="CN62" s="992"/>
      <c r="CO62" s="992"/>
      <c r="CP62" s="992"/>
      <c r="CQ62" s="993"/>
      <c r="CR62" s="991"/>
      <c r="CS62" s="992"/>
      <c r="CT62" s="992"/>
      <c r="CU62" s="992"/>
      <c r="CV62" s="993"/>
      <c r="CW62" s="991"/>
      <c r="CX62" s="992"/>
      <c r="CY62" s="992"/>
      <c r="CZ62" s="992"/>
      <c r="DA62" s="993"/>
      <c r="DB62" s="991"/>
      <c r="DC62" s="992"/>
      <c r="DD62" s="992"/>
      <c r="DE62" s="992"/>
      <c r="DF62" s="993"/>
      <c r="DG62" s="991"/>
      <c r="DH62" s="992"/>
      <c r="DI62" s="992"/>
      <c r="DJ62" s="992"/>
      <c r="DK62" s="993"/>
      <c r="DL62" s="991"/>
      <c r="DM62" s="992"/>
      <c r="DN62" s="992"/>
      <c r="DO62" s="992"/>
      <c r="DP62" s="993"/>
      <c r="DQ62" s="991"/>
      <c r="DR62" s="992"/>
      <c r="DS62" s="992"/>
      <c r="DT62" s="992"/>
      <c r="DU62" s="993"/>
      <c r="DV62" s="994"/>
      <c r="DW62" s="995"/>
      <c r="DX62" s="995"/>
      <c r="DY62" s="995"/>
      <c r="DZ62" s="996"/>
      <c r="EA62" s="230"/>
    </row>
    <row r="63" spans="1:131" ht="26.25" customHeight="1" thickBot="1" x14ac:dyDescent="0.2">
      <c r="A63" s="240" t="s">
        <v>376</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2"/>
      <c r="AF63" s="1023">
        <f>AF28+AF29+AF30+AF31+AF32</f>
        <v>1224</v>
      </c>
      <c r="AG63" s="959"/>
      <c r="AH63" s="959"/>
      <c r="AI63" s="959"/>
      <c r="AJ63" s="1024"/>
      <c r="AK63" s="1025"/>
      <c r="AL63" s="963"/>
      <c r="AM63" s="963"/>
      <c r="AN63" s="963"/>
      <c r="AO63" s="963"/>
      <c r="AP63" s="959">
        <f>AP30+AP31+AP32</f>
        <v>1614</v>
      </c>
      <c r="AQ63" s="959"/>
      <c r="AR63" s="959"/>
      <c r="AS63" s="959"/>
      <c r="AT63" s="959"/>
      <c r="AU63" s="959">
        <f>AU30+AU31+AU32</f>
        <v>1130</v>
      </c>
      <c r="AV63" s="959"/>
      <c r="AW63" s="959"/>
      <c r="AX63" s="959"/>
      <c r="AY63" s="959"/>
      <c r="AZ63" s="1019"/>
      <c r="BA63" s="1019"/>
      <c r="BB63" s="1019"/>
      <c r="BC63" s="1019"/>
      <c r="BD63" s="1019"/>
      <c r="BE63" s="960" t="s">
        <v>557</v>
      </c>
      <c r="BF63" s="960"/>
      <c r="BG63" s="960"/>
      <c r="BH63" s="960"/>
      <c r="BI63" s="961"/>
      <c r="BJ63" s="1020" t="s">
        <v>122</v>
      </c>
      <c r="BK63" s="953"/>
      <c r="BL63" s="953"/>
      <c r="BM63" s="953"/>
      <c r="BN63" s="1021"/>
      <c r="BO63" s="241"/>
      <c r="BP63" s="241"/>
      <c r="BQ63" s="238">
        <v>57</v>
      </c>
      <c r="BR63" s="239"/>
      <c r="BS63" s="994"/>
      <c r="BT63" s="995"/>
      <c r="BU63" s="995"/>
      <c r="BV63" s="995"/>
      <c r="BW63" s="995"/>
      <c r="BX63" s="995"/>
      <c r="BY63" s="995"/>
      <c r="BZ63" s="995"/>
      <c r="CA63" s="995"/>
      <c r="CB63" s="995"/>
      <c r="CC63" s="995"/>
      <c r="CD63" s="995"/>
      <c r="CE63" s="995"/>
      <c r="CF63" s="995"/>
      <c r="CG63" s="1016"/>
      <c r="CH63" s="991"/>
      <c r="CI63" s="992"/>
      <c r="CJ63" s="992"/>
      <c r="CK63" s="992"/>
      <c r="CL63" s="993"/>
      <c r="CM63" s="991"/>
      <c r="CN63" s="992"/>
      <c r="CO63" s="992"/>
      <c r="CP63" s="992"/>
      <c r="CQ63" s="993"/>
      <c r="CR63" s="991"/>
      <c r="CS63" s="992"/>
      <c r="CT63" s="992"/>
      <c r="CU63" s="992"/>
      <c r="CV63" s="993"/>
      <c r="CW63" s="991"/>
      <c r="CX63" s="992"/>
      <c r="CY63" s="992"/>
      <c r="CZ63" s="992"/>
      <c r="DA63" s="993"/>
      <c r="DB63" s="991"/>
      <c r="DC63" s="992"/>
      <c r="DD63" s="992"/>
      <c r="DE63" s="992"/>
      <c r="DF63" s="993"/>
      <c r="DG63" s="991"/>
      <c r="DH63" s="992"/>
      <c r="DI63" s="992"/>
      <c r="DJ63" s="992"/>
      <c r="DK63" s="993"/>
      <c r="DL63" s="991"/>
      <c r="DM63" s="992"/>
      <c r="DN63" s="992"/>
      <c r="DO63" s="992"/>
      <c r="DP63" s="993"/>
      <c r="DQ63" s="991"/>
      <c r="DR63" s="992"/>
      <c r="DS63" s="992"/>
      <c r="DT63" s="992"/>
      <c r="DU63" s="993"/>
      <c r="DV63" s="994"/>
      <c r="DW63" s="995"/>
      <c r="DX63" s="995"/>
      <c r="DY63" s="995"/>
      <c r="DZ63" s="996"/>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4"/>
      <c r="BT64" s="995"/>
      <c r="BU64" s="995"/>
      <c r="BV64" s="995"/>
      <c r="BW64" s="995"/>
      <c r="BX64" s="995"/>
      <c r="BY64" s="995"/>
      <c r="BZ64" s="995"/>
      <c r="CA64" s="995"/>
      <c r="CB64" s="995"/>
      <c r="CC64" s="995"/>
      <c r="CD64" s="995"/>
      <c r="CE64" s="995"/>
      <c r="CF64" s="995"/>
      <c r="CG64" s="1016"/>
      <c r="CH64" s="991"/>
      <c r="CI64" s="992"/>
      <c r="CJ64" s="992"/>
      <c r="CK64" s="992"/>
      <c r="CL64" s="993"/>
      <c r="CM64" s="991"/>
      <c r="CN64" s="992"/>
      <c r="CO64" s="992"/>
      <c r="CP64" s="992"/>
      <c r="CQ64" s="993"/>
      <c r="CR64" s="991"/>
      <c r="CS64" s="992"/>
      <c r="CT64" s="992"/>
      <c r="CU64" s="992"/>
      <c r="CV64" s="993"/>
      <c r="CW64" s="991"/>
      <c r="CX64" s="992"/>
      <c r="CY64" s="992"/>
      <c r="CZ64" s="992"/>
      <c r="DA64" s="993"/>
      <c r="DB64" s="991"/>
      <c r="DC64" s="992"/>
      <c r="DD64" s="992"/>
      <c r="DE64" s="992"/>
      <c r="DF64" s="993"/>
      <c r="DG64" s="991"/>
      <c r="DH64" s="992"/>
      <c r="DI64" s="992"/>
      <c r="DJ64" s="992"/>
      <c r="DK64" s="993"/>
      <c r="DL64" s="991"/>
      <c r="DM64" s="992"/>
      <c r="DN64" s="992"/>
      <c r="DO64" s="992"/>
      <c r="DP64" s="993"/>
      <c r="DQ64" s="991"/>
      <c r="DR64" s="992"/>
      <c r="DS64" s="992"/>
      <c r="DT64" s="992"/>
      <c r="DU64" s="993"/>
      <c r="DV64" s="994"/>
      <c r="DW64" s="995"/>
      <c r="DX64" s="995"/>
      <c r="DY64" s="995"/>
      <c r="DZ64" s="996"/>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4"/>
      <c r="BT65" s="995"/>
      <c r="BU65" s="995"/>
      <c r="BV65" s="995"/>
      <c r="BW65" s="995"/>
      <c r="BX65" s="995"/>
      <c r="BY65" s="995"/>
      <c r="BZ65" s="995"/>
      <c r="CA65" s="995"/>
      <c r="CB65" s="995"/>
      <c r="CC65" s="995"/>
      <c r="CD65" s="995"/>
      <c r="CE65" s="995"/>
      <c r="CF65" s="995"/>
      <c r="CG65" s="1016"/>
      <c r="CH65" s="991"/>
      <c r="CI65" s="992"/>
      <c r="CJ65" s="992"/>
      <c r="CK65" s="992"/>
      <c r="CL65" s="993"/>
      <c r="CM65" s="991"/>
      <c r="CN65" s="992"/>
      <c r="CO65" s="992"/>
      <c r="CP65" s="992"/>
      <c r="CQ65" s="993"/>
      <c r="CR65" s="991"/>
      <c r="CS65" s="992"/>
      <c r="CT65" s="992"/>
      <c r="CU65" s="992"/>
      <c r="CV65" s="993"/>
      <c r="CW65" s="991"/>
      <c r="CX65" s="992"/>
      <c r="CY65" s="992"/>
      <c r="CZ65" s="992"/>
      <c r="DA65" s="993"/>
      <c r="DB65" s="991"/>
      <c r="DC65" s="992"/>
      <c r="DD65" s="992"/>
      <c r="DE65" s="992"/>
      <c r="DF65" s="993"/>
      <c r="DG65" s="991"/>
      <c r="DH65" s="992"/>
      <c r="DI65" s="992"/>
      <c r="DJ65" s="992"/>
      <c r="DK65" s="993"/>
      <c r="DL65" s="991"/>
      <c r="DM65" s="992"/>
      <c r="DN65" s="992"/>
      <c r="DO65" s="992"/>
      <c r="DP65" s="993"/>
      <c r="DQ65" s="991"/>
      <c r="DR65" s="992"/>
      <c r="DS65" s="992"/>
      <c r="DT65" s="992"/>
      <c r="DU65" s="993"/>
      <c r="DV65" s="994"/>
      <c r="DW65" s="995"/>
      <c r="DX65" s="995"/>
      <c r="DY65" s="995"/>
      <c r="DZ65" s="996"/>
      <c r="EA65" s="230"/>
    </row>
    <row r="66" spans="1:131" ht="26.25" customHeight="1" x14ac:dyDescent="0.15">
      <c r="A66" s="997" t="s">
        <v>398</v>
      </c>
      <c r="B66" s="998"/>
      <c r="C66" s="998"/>
      <c r="D66" s="998"/>
      <c r="E66" s="998"/>
      <c r="F66" s="998"/>
      <c r="G66" s="998"/>
      <c r="H66" s="998"/>
      <c r="I66" s="998"/>
      <c r="J66" s="998"/>
      <c r="K66" s="998"/>
      <c r="L66" s="998"/>
      <c r="M66" s="998"/>
      <c r="N66" s="998"/>
      <c r="O66" s="998"/>
      <c r="P66" s="999"/>
      <c r="Q66" s="1003" t="s">
        <v>380</v>
      </c>
      <c r="R66" s="1004"/>
      <c r="S66" s="1004"/>
      <c r="T66" s="1004"/>
      <c r="U66" s="1005"/>
      <c r="V66" s="1003" t="s">
        <v>381</v>
      </c>
      <c r="W66" s="1004"/>
      <c r="X66" s="1004"/>
      <c r="Y66" s="1004"/>
      <c r="Z66" s="1005"/>
      <c r="AA66" s="1003" t="s">
        <v>382</v>
      </c>
      <c r="AB66" s="1004"/>
      <c r="AC66" s="1004"/>
      <c r="AD66" s="1004"/>
      <c r="AE66" s="1005"/>
      <c r="AF66" s="1009" t="s">
        <v>383</v>
      </c>
      <c r="AG66" s="1010"/>
      <c r="AH66" s="1010"/>
      <c r="AI66" s="1010"/>
      <c r="AJ66" s="1011"/>
      <c r="AK66" s="1003" t="s">
        <v>384</v>
      </c>
      <c r="AL66" s="998"/>
      <c r="AM66" s="998"/>
      <c r="AN66" s="998"/>
      <c r="AO66" s="999"/>
      <c r="AP66" s="1003" t="s">
        <v>385</v>
      </c>
      <c r="AQ66" s="1004"/>
      <c r="AR66" s="1004"/>
      <c r="AS66" s="1004"/>
      <c r="AT66" s="1005"/>
      <c r="AU66" s="1003" t="s">
        <v>399</v>
      </c>
      <c r="AV66" s="1004"/>
      <c r="AW66" s="1004"/>
      <c r="AX66" s="1004"/>
      <c r="AY66" s="1005"/>
      <c r="AZ66" s="1003" t="s">
        <v>364</v>
      </c>
      <c r="BA66" s="1004"/>
      <c r="BB66" s="1004"/>
      <c r="BC66" s="1004"/>
      <c r="BD66" s="1017"/>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0"/>
      <c r="B67" s="1001"/>
      <c r="C67" s="1001"/>
      <c r="D67" s="1001"/>
      <c r="E67" s="1001"/>
      <c r="F67" s="1001"/>
      <c r="G67" s="1001"/>
      <c r="H67" s="1001"/>
      <c r="I67" s="1001"/>
      <c r="J67" s="1001"/>
      <c r="K67" s="1001"/>
      <c r="L67" s="1001"/>
      <c r="M67" s="1001"/>
      <c r="N67" s="1001"/>
      <c r="O67" s="1001"/>
      <c r="P67" s="1002"/>
      <c r="Q67" s="1006"/>
      <c r="R67" s="1007"/>
      <c r="S67" s="1007"/>
      <c r="T67" s="1007"/>
      <c r="U67" s="1008"/>
      <c r="V67" s="1006"/>
      <c r="W67" s="1007"/>
      <c r="X67" s="1007"/>
      <c r="Y67" s="1007"/>
      <c r="Z67" s="1008"/>
      <c r="AA67" s="1006"/>
      <c r="AB67" s="1007"/>
      <c r="AC67" s="1007"/>
      <c r="AD67" s="1007"/>
      <c r="AE67" s="1008"/>
      <c r="AF67" s="1012"/>
      <c r="AG67" s="1013"/>
      <c r="AH67" s="1013"/>
      <c r="AI67" s="1013"/>
      <c r="AJ67" s="1014"/>
      <c r="AK67" s="1015"/>
      <c r="AL67" s="1001"/>
      <c r="AM67" s="1001"/>
      <c r="AN67" s="1001"/>
      <c r="AO67" s="1002"/>
      <c r="AP67" s="1006"/>
      <c r="AQ67" s="1007"/>
      <c r="AR67" s="1007"/>
      <c r="AS67" s="1007"/>
      <c r="AT67" s="1008"/>
      <c r="AU67" s="1006"/>
      <c r="AV67" s="1007"/>
      <c r="AW67" s="1007"/>
      <c r="AX67" s="1007"/>
      <c r="AY67" s="1008"/>
      <c r="AZ67" s="1006"/>
      <c r="BA67" s="1007"/>
      <c r="BB67" s="1007"/>
      <c r="BC67" s="1007"/>
      <c r="BD67" s="1018"/>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7" t="s">
        <v>547</v>
      </c>
      <c r="C68" s="988"/>
      <c r="D68" s="988"/>
      <c r="E68" s="988"/>
      <c r="F68" s="988"/>
      <c r="G68" s="988"/>
      <c r="H68" s="988"/>
      <c r="I68" s="988"/>
      <c r="J68" s="988"/>
      <c r="K68" s="988"/>
      <c r="L68" s="988"/>
      <c r="M68" s="988"/>
      <c r="N68" s="988"/>
      <c r="O68" s="988"/>
      <c r="P68" s="989"/>
      <c r="Q68" s="990">
        <v>63</v>
      </c>
      <c r="R68" s="984"/>
      <c r="S68" s="984"/>
      <c r="T68" s="984"/>
      <c r="U68" s="984"/>
      <c r="V68" s="984">
        <v>57</v>
      </c>
      <c r="W68" s="984"/>
      <c r="X68" s="984"/>
      <c r="Y68" s="984"/>
      <c r="Z68" s="984"/>
      <c r="AA68" s="984">
        <v>6</v>
      </c>
      <c r="AB68" s="984"/>
      <c r="AC68" s="984"/>
      <c r="AD68" s="984"/>
      <c r="AE68" s="984"/>
      <c r="AF68" s="984">
        <v>6</v>
      </c>
      <c r="AG68" s="984"/>
      <c r="AH68" s="984"/>
      <c r="AI68" s="984"/>
      <c r="AJ68" s="984"/>
      <c r="AK68" s="984" t="s">
        <v>557</v>
      </c>
      <c r="AL68" s="984"/>
      <c r="AM68" s="984"/>
      <c r="AN68" s="984"/>
      <c r="AO68" s="984"/>
      <c r="AP68" s="984" t="s">
        <v>557</v>
      </c>
      <c r="AQ68" s="984"/>
      <c r="AR68" s="984"/>
      <c r="AS68" s="984"/>
      <c r="AT68" s="984"/>
      <c r="AU68" s="984" t="s">
        <v>557</v>
      </c>
      <c r="AV68" s="984"/>
      <c r="AW68" s="984"/>
      <c r="AX68" s="984"/>
      <c r="AY68" s="984"/>
      <c r="AZ68" s="985"/>
      <c r="BA68" s="985"/>
      <c r="BB68" s="985"/>
      <c r="BC68" s="985"/>
      <c r="BD68" s="986"/>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548</v>
      </c>
      <c r="C69" s="975"/>
      <c r="D69" s="975"/>
      <c r="E69" s="975"/>
      <c r="F69" s="975"/>
      <c r="G69" s="975"/>
      <c r="H69" s="975"/>
      <c r="I69" s="975"/>
      <c r="J69" s="975"/>
      <c r="K69" s="975"/>
      <c r="L69" s="975"/>
      <c r="M69" s="975"/>
      <c r="N69" s="975"/>
      <c r="O69" s="975"/>
      <c r="P69" s="976"/>
      <c r="Q69" s="977">
        <v>5949</v>
      </c>
      <c r="R69" s="971"/>
      <c r="S69" s="971"/>
      <c r="T69" s="971"/>
      <c r="U69" s="971"/>
      <c r="V69" s="971">
        <v>4240</v>
      </c>
      <c r="W69" s="971"/>
      <c r="X69" s="971"/>
      <c r="Y69" s="971"/>
      <c r="Z69" s="971"/>
      <c r="AA69" s="971">
        <v>1709</v>
      </c>
      <c r="AB69" s="971"/>
      <c r="AC69" s="971"/>
      <c r="AD69" s="971"/>
      <c r="AE69" s="971"/>
      <c r="AF69" s="971">
        <v>1709</v>
      </c>
      <c r="AG69" s="971"/>
      <c r="AH69" s="971"/>
      <c r="AI69" s="971"/>
      <c r="AJ69" s="971"/>
      <c r="AK69" s="971" t="s">
        <v>557</v>
      </c>
      <c r="AL69" s="971"/>
      <c r="AM69" s="971"/>
      <c r="AN69" s="971"/>
      <c r="AO69" s="971"/>
      <c r="AP69" s="971" t="s">
        <v>557</v>
      </c>
      <c r="AQ69" s="971"/>
      <c r="AR69" s="971"/>
      <c r="AS69" s="971"/>
      <c r="AT69" s="971"/>
      <c r="AU69" s="971" t="s">
        <v>557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549</v>
      </c>
      <c r="C70" s="975"/>
      <c r="D70" s="975"/>
      <c r="E70" s="975"/>
      <c r="F70" s="975"/>
      <c r="G70" s="975"/>
      <c r="H70" s="975"/>
      <c r="I70" s="975"/>
      <c r="J70" s="975"/>
      <c r="K70" s="975"/>
      <c r="L70" s="975"/>
      <c r="M70" s="975"/>
      <c r="N70" s="975"/>
      <c r="O70" s="975"/>
      <c r="P70" s="976"/>
      <c r="Q70" s="977">
        <v>1815</v>
      </c>
      <c r="R70" s="971"/>
      <c r="S70" s="971"/>
      <c r="T70" s="971"/>
      <c r="U70" s="971"/>
      <c r="V70" s="971">
        <v>1547</v>
      </c>
      <c r="W70" s="971"/>
      <c r="X70" s="971"/>
      <c r="Y70" s="971"/>
      <c r="Z70" s="971"/>
      <c r="AA70" s="971">
        <v>268</v>
      </c>
      <c r="AB70" s="971"/>
      <c r="AC70" s="971"/>
      <c r="AD70" s="971"/>
      <c r="AE70" s="971"/>
      <c r="AF70" s="971">
        <v>268</v>
      </c>
      <c r="AG70" s="971"/>
      <c r="AH70" s="971"/>
      <c r="AI70" s="971"/>
      <c r="AJ70" s="971"/>
      <c r="AK70" s="971">
        <v>62</v>
      </c>
      <c r="AL70" s="971"/>
      <c r="AM70" s="971"/>
      <c r="AN70" s="971"/>
      <c r="AO70" s="971"/>
      <c r="AP70" s="971">
        <v>1411</v>
      </c>
      <c r="AQ70" s="971"/>
      <c r="AR70" s="971"/>
      <c r="AS70" s="971"/>
      <c r="AT70" s="971"/>
      <c r="AU70" s="971">
        <v>324</v>
      </c>
      <c r="AV70" s="971"/>
      <c r="AW70" s="971"/>
      <c r="AX70" s="971"/>
      <c r="AY70" s="971"/>
      <c r="AZ70" s="972" t="s">
        <v>570</v>
      </c>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550</v>
      </c>
      <c r="C71" s="975"/>
      <c r="D71" s="975"/>
      <c r="E71" s="975"/>
      <c r="F71" s="975"/>
      <c r="G71" s="975"/>
      <c r="H71" s="975"/>
      <c r="I71" s="975"/>
      <c r="J71" s="975"/>
      <c r="K71" s="975"/>
      <c r="L71" s="975"/>
      <c r="M71" s="975"/>
      <c r="N71" s="975"/>
      <c r="O71" s="975"/>
      <c r="P71" s="976"/>
      <c r="Q71" s="977">
        <v>173</v>
      </c>
      <c r="R71" s="971"/>
      <c r="S71" s="971"/>
      <c r="T71" s="971"/>
      <c r="U71" s="971"/>
      <c r="V71" s="971">
        <v>166</v>
      </c>
      <c r="W71" s="971"/>
      <c r="X71" s="971"/>
      <c r="Y71" s="971"/>
      <c r="Z71" s="971"/>
      <c r="AA71" s="971">
        <v>6</v>
      </c>
      <c r="AB71" s="971"/>
      <c r="AC71" s="971"/>
      <c r="AD71" s="971"/>
      <c r="AE71" s="971"/>
      <c r="AF71" s="971">
        <v>6</v>
      </c>
      <c r="AG71" s="971"/>
      <c r="AH71" s="971"/>
      <c r="AI71" s="971"/>
      <c r="AJ71" s="971"/>
      <c r="AK71" s="971" t="s">
        <v>557</v>
      </c>
      <c r="AL71" s="971"/>
      <c r="AM71" s="971"/>
      <c r="AN71" s="971"/>
      <c r="AO71" s="971"/>
      <c r="AP71" s="971">
        <v>46</v>
      </c>
      <c r="AQ71" s="971"/>
      <c r="AR71" s="971"/>
      <c r="AS71" s="971"/>
      <c r="AT71" s="971"/>
      <c r="AU71" s="971">
        <v>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569</v>
      </c>
      <c r="C72" s="975"/>
      <c r="D72" s="975"/>
      <c r="E72" s="975"/>
      <c r="F72" s="975"/>
      <c r="G72" s="975"/>
      <c r="H72" s="975"/>
      <c r="I72" s="975"/>
      <c r="J72" s="975"/>
      <c r="K72" s="975"/>
      <c r="L72" s="975"/>
      <c r="M72" s="975"/>
      <c r="N72" s="975"/>
      <c r="O72" s="975"/>
      <c r="P72" s="976"/>
      <c r="Q72" s="977">
        <v>748</v>
      </c>
      <c r="R72" s="971"/>
      <c r="S72" s="971"/>
      <c r="T72" s="971"/>
      <c r="U72" s="971"/>
      <c r="V72" s="971">
        <v>707</v>
      </c>
      <c r="W72" s="971"/>
      <c r="X72" s="971"/>
      <c r="Y72" s="971"/>
      <c r="Z72" s="971"/>
      <c r="AA72" s="971">
        <v>41</v>
      </c>
      <c r="AB72" s="971"/>
      <c r="AC72" s="971"/>
      <c r="AD72" s="971"/>
      <c r="AE72" s="971"/>
      <c r="AF72" s="971">
        <v>41</v>
      </c>
      <c r="AG72" s="971"/>
      <c r="AH72" s="971"/>
      <c r="AI72" s="971"/>
      <c r="AJ72" s="971"/>
      <c r="AK72" s="971">
        <v>30</v>
      </c>
      <c r="AL72" s="971"/>
      <c r="AM72" s="971"/>
      <c r="AN72" s="971"/>
      <c r="AO72" s="971"/>
      <c r="AP72" s="971">
        <v>508</v>
      </c>
      <c r="AQ72" s="971"/>
      <c r="AR72" s="971"/>
      <c r="AS72" s="971"/>
      <c r="AT72" s="971"/>
      <c r="AU72" s="971">
        <v>279</v>
      </c>
      <c r="AV72" s="971"/>
      <c r="AW72" s="971"/>
      <c r="AX72" s="971"/>
      <c r="AY72" s="971"/>
      <c r="AZ72" s="972" t="s">
        <v>571</v>
      </c>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551</v>
      </c>
      <c r="C73" s="975"/>
      <c r="D73" s="975"/>
      <c r="E73" s="975"/>
      <c r="F73" s="975"/>
      <c r="G73" s="975"/>
      <c r="H73" s="975"/>
      <c r="I73" s="975"/>
      <c r="J73" s="975"/>
      <c r="K73" s="975"/>
      <c r="L73" s="975"/>
      <c r="M73" s="975"/>
      <c r="N73" s="975"/>
      <c r="O73" s="975"/>
      <c r="P73" s="976"/>
      <c r="Q73" s="977">
        <v>8599</v>
      </c>
      <c r="R73" s="971"/>
      <c r="S73" s="971"/>
      <c r="T73" s="971"/>
      <c r="U73" s="971"/>
      <c r="V73" s="971">
        <v>8099</v>
      </c>
      <c r="W73" s="971"/>
      <c r="X73" s="971"/>
      <c r="Y73" s="971"/>
      <c r="Z73" s="971"/>
      <c r="AA73" s="971">
        <v>499</v>
      </c>
      <c r="AB73" s="971"/>
      <c r="AC73" s="971"/>
      <c r="AD73" s="971"/>
      <c r="AE73" s="971"/>
      <c r="AF73" s="971">
        <v>499</v>
      </c>
      <c r="AG73" s="971"/>
      <c r="AH73" s="971"/>
      <c r="AI73" s="971"/>
      <c r="AJ73" s="971"/>
      <c r="AK73" s="971" t="s">
        <v>557</v>
      </c>
      <c r="AL73" s="971"/>
      <c r="AM73" s="971"/>
      <c r="AN73" s="971"/>
      <c r="AO73" s="971"/>
      <c r="AP73" s="971" t="s">
        <v>557</v>
      </c>
      <c r="AQ73" s="971"/>
      <c r="AR73" s="971"/>
      <c r="AS73" s="971"/>
      <c r="AT73" s="971"/>
      <c r="AU73" s="971" t="s">
        <v>557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552</v>
      </c>
      <c r="C74" s="975"/>
      <c r="D74" s="975"/>
      <c r="E74" s="975"/>
      <c r="F74" s="975"/>
      <c r="G74" s="975"/>
      <c r="H74" s="975"/>
      <c r="I74" s="975"/>
      <c r="J74" s="975"/>
      <c r="K74" s="975"/>
      <c r="L74" s="975"/>
      <c r="M74" s="975"/>
      <c r="N74" s="975"/>
      <c r="O74" s="975"/>
      <c r="P74" s="976"/>
      <c r="Q74" s="977">
        <v>938</v>
      </c>
      <c r="R74" s="971"/>
      <c r="S74" s="971"/>
      <c r="T74" s="971"/>
      <c r="U74" s="971"/>
      <c r="V74" s="971">
        <v>846</v>
      </c>
      <c r="W74" s="971"/>
      <c r="X74" s="971"/>
      <c r="Y74" s="971"/>
      <c r="Z74" s="971"/>
      <c r="AA74" s="971">
        <v>92</v>
      </c>
      <c r="AB74" s="971"/>
      <c r="AC74" s="971"/>
      <c r="AD74" s="971"/>
      <c r="AE74" s="971"/>
      <c r="AF74" s="971">
        <v>91</v>
      </c>
      <c r="AG74" s="971"/>
      <c r="AH74" s="971"/>
      <c r="AI74" s="971"/>
      <c r="AJ74" s="971"/>
      <c r="AK74" s="971">
        <v>98</v>
      </c>
      <c r="AL74" s="971"/>
      <c r="AM74" s="971"/>
      <c r="AN74" s="971"/>
      <c r="AO74" s="971"/>
      <c r="AP74" s="971">
        <v>4</v>
      </c>
      <c r="AQ74" s="971"/>
      <c r="AR74" s="971"/>
      <c r="AS74" s="971"/>
      <c r="AT74" s="971"/>
      <c r="AU74" s="971" t="s">
        <v>557</v>
      </c>
      <c r="AV74" s="971"/>
      <c r="AW74" s="971"/>
      <c r="AX74" s="971"/>
      <c r="AY74" s="971"/>
      <c r="AZ74" s="972" t="s">
        <v>572</v>
      </c>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553</v>
      </c>
      <c r="C75" s="975"/>
      <c r="D75" s="975"/>
      <c r="E75" s="975"/>
      <c r="F75" s="975"/>
      <c r="G75" s="975"/>
      <c r="H75" s="975"/>
      <c r="I75" s="975"/>
      <c r="J75" s="975"/>
      <c r="K75" s="975"/>
      <c r="L75" s="975"/>
      <c r="M75" s="975"/>
      <c r="N75" s="975"/>
      <c r="O75" s="975"/>
      <c r="P75" s="976"/>
      <c r="Q75" s="983">
        <v>264</v>
      </c>
      <c r="R75" s="979"/>
      <c r="S75" s="979"/>
      <c r="T75" s="979"/>
      <c r="U75" s="980"/>
      <c r="V75" s="978">
        <v>227</v>
      </c>
      <c r="W75" s="979"/>
      <c r="X75" s="979"/>
      <c r="Y75" s="979"/>
      <c r="Z75" s="980"/>
      <c r="AA75" s="978">
        <v>37</v>
      </c>
      <c r="AB75" s="979"/>
      <c r="AC75" s="979"/>
      <c r="AD75" s="979"/>
      <c r="AE75" s="980"/>
      <c r="AF75" s="978">
        <v>37</v>
      </c>
      <c r="AG75" s="979"/>
      <c r="AH75" s="979"/>
      <c r="AI75" s="979"/>
      <c r="AJ75" s="980"/>
      <c r="AK75" s="978" t="s">
        <v>557</v>
      </c>
      <c r="AL75" s="979"/>
      <c r="AM75" s="979"/>
      <c r="AN75" s="979"/>
      <c r="AO75" s="980"/>
      <c r="AP75" s="978" t="s">
        <v>557</v>
      </c>
      <c r="AQ75" s="979"/>
      <c r="AR75" s="979"/>
      <c r="AS75" s="979"/>
      <c r="AT75" s="980"/>
      <c r="AU75" s="978" t="s">
        <v>557</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554</v>
      </c>
      <c r="C76" s="975"/>
      <c r="D76" s="975"/>
      <c r="E76" s="975"/>
      <c r="F76" s="975"/>
      <c r="G76" s="975"/>
      <c r="H76" s="975"/>
      <c r="I76" s="975"/>
      <c r="J76" s="975"/>
      <c r="K76" s="975"/>
      <c r="L76" s="975"/>
      <c r="M76" s="975"/>
      <c r="N76" s="975"/>
      <c r="O76" s="975"/>
      <c r="P76" s="976"/>
      <c r="Q76" s="983">
        <v>295194</v>
      </c>
      <c r="R76" s="979"/>
      <c r="S76" s="979"/>
      <c r="T76" s="979"/>
      <c r="U76" s="980"/>
      <c r="V76" s="978">
        <v>282398</v>
      </c>
      <c r="W76" s="979"/>
      <c r="X76" s="979"/>
      <c r="Y76" s="979"/>
      <c r="Z76" s="980"/>
      <c r="AA76" s="978">
        <v>12796</v>
      </c>
      <c r="AB76" s="979"/>
      <c r="AC76" s="979"/>
      <c r="AD76" s="979"/>
      <c r="AE76" s="980"/>
      <c r="AF76" s="978">
        <v>12796</v>
      </c>
      <c r="AG76" s="979"/>
      <c r="AH76" s="979"/>
      <c r="AI76" s="979"/>
      <c r="AJ76" s="980"/>
      <c r="AK76" s="978" t="s">
        <v>557</v>
      </c>
      <c r="AL76" s="979"/>
      <c r="AM76" s="979"/>
      <c r="AN76" s="979"/>
      <c r="AO76" s="980"/>
      <c r="AP76" s="978" t="s">
        <v>557</v>
      </c>
      <c r="AQ76" s="979"/>
      <c r="AR76" s="979"/>
      <c r="AS76" s="979"/>
      <c r="AT76" s="980"/>
      <c r="AU76" s="978" t="s">
        <v>557</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83"/>
      <c r="R77" s="979"/>
      <c r="S77" s="979"/>
      <c r="T77" s="979"/>
      <c r="U77" s="980"/>
      <c r="V77" s="978"/>
      <c r="W77" s="979"/>
      <c r="X77" s="979"/>
      <c r="Y77" s="979"/>
      <c r="Z77" s="980"/>
      <c r="AA77" s="978"/>
      <c r="AB77" s="979"/>
      <c r="AC77" s="979"/>
      <c r="AD77" s="979"/>
      <c r="AE77" s="980"/>
      <c r="AF77" s="978"/>
      <c r="AG77" s="979"/>
      <c r="AH77" s="979"/>
      <c r="AI77" s="979"/>
      <c r="AJ77" s="980"/>
      <c r="AK77" s="978"/>
      <c r="AL77" s="979"/>
      <c r="AM77" s="979"/>
      <c r="AN77" s="979"/>
      <c r="AO77" s="980"/>
      <c r="AP77" s="978"/>
      <c r="AQ77" s="979"/>
      <c r="AR77" s="979"/>
      <c r="AS77" s="979"/>
      <c r="AT77" s="980"/>
      <c r="AU77" s="978"/>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83"/>
      <c r="R78" s="979"/>
      <c r="S78" s="979"/>
      <c r="T78" s="979"/>
      <c r="U78" s="980"/>
      <c r="V78" s="978"/>
      <c r="W78" s="979"/>
      <c r="X78" s="979"/>
      <c r="Y78" s="979"/>
      <c r="Z78" s="980"/>
      <c r="AA78" s="978"/>
      <c r="AB78" s="979"/>
      <c r="AC78" s="979"/>
      <c r="AD78" s="979"/>
      <c r="AE78" s="980"/>
      <c r="AF78" s="978"/>
      <c r="AG78" s="979"/>
      <c r="AH78" s="979"/>
      <c r="AI78" s="979"/>
      <c r="AJ78" s="980"/>
      <c r="AK78" s="978"/>
      <c r="AL78" s="979"/>
      <c r="AM78" s="979"/>
      <c r="AN78" s="979"/>
      <c r="AO78" s="980"/>
      <c r="AP78" s="978"/>
      <c r="AQ78" s="979"/>
      <c r="AR78" s="979"/>
      <c r="AS78" s="979"/>
      <c r="AT78" s="980"/>
      <c r="AU78" s="978"/>
      <c r="AV78" s="979"/>
      <c r="AW78" s="979"/>
      <c r="AX78" s="979"/>
      <c r="AY78" s="980"/>
      <c r="AZ78" s="981"/>
      <c r="BA78" s="975"/>
      <c r="BB78" s="975"/>
      <c r="BC78" s="975"/>
      <c r="BD78" s="982"/>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AF68+AF69+AF70+AF71+AF72+AF73+AF74+AF75+AF76</f>
        <v>15453</v>
      </c>
      <c r="AG88" s="959"/>
      <c r="AH88" s="959"/>
      <c r="AI88" s="959"/>
      <c r="AJ88" s="959"/>
      <c r="AK88" s="963"/>
      <c r="AL88" s="963"/>
      <c r="AM88" s="963"/>
      <c r="AN88" s="963"/>
      <c r="AO88" s="963"/>
      <c r="AP88" s="959">
        <f>AP70+AP71+AP72+AP74</f>
        <v>1969</v>
      </c>
      <c r="AQ88" s="959"/>
      <c r="AR88" s="959"/>
      <c r="AS88" s="959"/>
      <c r="AT88" s="959"/>
      <c r="AU88" s="959">
        <f>AU70+AU71+AU72</f>
        <v>607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6</v>
      </c>
      <c r="CS102" s="953"/>
      <c r="CT102" s="953"/>
      <c r="CU102" s="953"/>
      <c r="CV102" s="954"/>
      <c r="CW102" s="952">
        <v>11</v>
      </c>
      <c r="CX102" s="953"/>
      <c r="CY102" s="953"/>
      <c r="CZ102" s="953"/>
      <c r="DA102" s="954"/>
      <c r="DB102" s="952" t="s">
        <v>557</v>
      </c>
      <c r="DC102" s="953"/>
      <c r="DD102" s="953"/>
      <c r="DE102" s="953"/>
      <c r="DF102" s="954"/>
      <c r="DG102" s="952" t="s">
        <v>557</v>
      </c>
      <c r="DH102" s="953"/>
      <c r="DI102" s="953"/>
      <c r="DJ102" s="953"/>
      <c r="DK102" s="954"/>
      <c r="DL102" s="952" t="s">
        <v>557</v>
      </c>
      <c r="DM102" s="953"/>
      <c r="DN102" s="953"/>
      <c r="DO102" s="953"/>
      <c r="DP102" s="954"/>
      <c r="DQ102" s="952" t="s">
        <v>557</v>
      </c>
      <c r="DR102" s="953"/>
      <c r="DS102" s="953"/>
      <c r="DT102" s="953"/>
      <c r="DU102" s="954"/>
      <c r="DV102" s="937" t="s">
        <v>557</v>
      </c>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30" customFormat="1" ht="26.25" customHeight="1" x14ac:dyDescent="0.15">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975618</v>
      </c>
      <c r="AB110" s="889"/>
      <c r="AC110" s="889"/>
      <c r="AD110" s="889"/>
      <c r="AE110" s="890"/>
      <c r="AF110" s="891">
        <v>1097756</v>
      </c>
      <c r="AG110" s="889"/>
      <c r="AH110" s="889"/>
      <c r="AI110" s="889"/>
      <c r="AJ110" s="890"/>
      <c r="AK110" s="891">
        <v>1156779</v>
      </c>
      <c r="AL110" s="889"/>
      <c r="AM110" s="889"/>
      <c r="AN110" s="889"/>
      <c r="AO110" s="890"/>
      <c r="AP110" s="892">
        <v>10.3</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12059595</v>
      </c>
      <c r="BR110" s="842"/>
      <c r="BS110" s="842"/>
      <c r="BT110" s="842"/>
      <c r="BU110" s="842"/>
      <c r="BV110" s="842">
        <v>11685716</v>
      </c>
      <c r="BW110" s="842"/>
      <c r="BX110" s="842"/>
      <c r="BY110" s="842"/>
      <c r="BZ110" s="842"/>
      <c r="CA110" s="842">
        <v>10882117</v>
      </c>
      <c r="CB110" s="842"/>
      <c r="CC110" s="842"/>
      <c r="CD110" s="842"/>
      <c r="CE110" s="842"/>
      <c r="CF110" s="866">
        <v>97.3</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1148016</v>
      </c>
      <c r="BR112" s="817"/>
      <c r="BS112" s="817"/>
      <c r="BT112" s="817"/>
      <c r="BU112" s="817"/>
      <c r="BV112" s="817">
        <v>1093411</v>
      </c>
      <c r="BW112" s="817"/>
      <c r="BX112" s="817"/>
      <c r="BY112" s="817"/>
      <c r="BZ112" s="817"/>
      <c r="CA112" s="817">
        <v>1129776</v>
      </c>
      <c r="CB112" s="817"/>
      <c r="CC112" s="817"/>
      <c r="CD112" s="817"/>
      <c r="CE112" s="817"/>
      <c r="CF112" s="875">
        <v>10.1</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127269</v>
      </c>
      <c r="AB113" s="919"/>
      <c r="AC113" s="919"/>
      <c r="AD113" s="919"/>
      <c r="AE113" s="920"/>
      <c r="AF113" s="921">
        <v>96887</v>
      </c>
      <c r="AG113" s="919"/>
      <c r="AH113" s="919"/>
      <c r="AI113" s="919"/>
      <c r="AJ113" s="920"/>
      <c r="AK113" s="921">
        <v>97642</v>
      </c>
      <c r="AL113" s="919"/>
      <c r="AM113" s="919"/>
      <c r="AN113" s="919"/>
      <c r="AO113" s="920"/>
      <c r="AP113" s="922">
        <v>0.9</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702816</v>
      </c>
      <c r="BR113" s="817"/>
      <c r="BS113" s="817"/>
      <c r="BT113" s="817"/>
      <c r="BU113" s="817"/>
      <c r="BV113" s="817">
        <v>661939</v>
      </c>
      <c r="BW113" s="817"/>
      <c r="BX113" s="817"/>
      <c r="BY113" s="817"/>
      <c r="BZ113" s="817"/>
      <c r="CA113" s="817">
        <v>606505</v>
      </c>
      <c r="CB113" s="817"/>
      <c r="CC113" s="817"/>
      <c r="CD113" s="817"/>
      <c r="CE113" s="817"/>
      <c r="CF113" s="875">
        <v>5.4</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47827</v>
      </c>
      <c r="AB114" s="780"/>
      <c r="AC114" s="780"/>
      <c r="AD114" s="780"/>
      <c r="AE114" s="781"/>
      <c r="AF114" s="782">
        <v>48677</v>
      </c>
      <c r="AG114" s="780"/>
      <c r="AH114" s="780"/>
      <c r="AI114" s="780"/>
      <c r="AJ114" s="781"/>
      <c r="AK114" s="782">
        <v>48840</v>
      </c>
      <c r="AL114" s="780"/>
      <c r="AM114" s="780"/>
      <c r="AN114" s="780"/>
      <c r="AO114" s="781"/>
      <c r="AP114" s="824">
        <v>0.4</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t="s">
        <v>122</v>
      </c>
      <c r="BR114" s="817"/>
      <c r="BS114" s="817"/>
      <c r="BT114" s="817"/>
      <c r="BU114" s="817"/>
      <c r="BV114" s="817" t="s">
        <v>122</v>
      </c>
      <c r="BW114" s="817"/>
      <c r="BX114" s="817"/>
      <c r="BY114" s="817"/>
      <c r="BZ114" s="817"/>
      <c r="CA114" s="817" t="s">
        <v>122</v>
      </c>
      <c r="CB114" s="817"/>
      <c r="CC114" s="817"/>
      <c r="CD114" s="817"/>
      <c r="CE114" s="817"/>
      <c r="CF114" s="875" t="s">
        <v>122</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1150714</v>
      </c>
      <c r="AB117" s="903"/>
      <c r="AC117" s="903"/>
      <c r="AD117" s="903"/>
      <c r="AE117" s="904"/>
      <c r="AF117" s="905">
        <v>1243320</v>
      </c>
      <c r="AG117" s="903"/>
      <c r="AH117" s="903"/>
      <c r="AI117" s="903"/>
      <c r="AJ117" s="904"/>
      <c r="AK117" s="905">
        <v>1303261</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441</v>
      </c>
      <c r="BP119" s="878"/>
      <c r="BQ119" s="879">
        <v>13910427</v>
      </c>
      <c r="BR119" s="845"/>
      <c r="BS119" s="845"/>
      <c r="BT119" s="845"/>
      <c r="BU119" s="845"/>
      <c r="BV119" s="845">
        <v>13441066</v>
      </c>
      <c r="BW119" s="845"/>
      <c r="BX119" s="845"/>
      <c r="BY119" s="845"/>
      <c r="BZ119" s="845"/>
      <c r="CA119" s="845">
        <v>12618398</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13077801</v>
      </c>
      <c r="BR120" s="842"/>
      <c r="BS120" s="842"/>
      <c r="BT120" s="842"/>
      <c r="BU120" s="842"/>
      <c r="BV120" s="842">
        <v>13770007</v>
      </c>
      <c r="BW120" s="842"/>
      <c r="BX120" s="842"/>
      <c r="BY120" s="842"/>
      <c r="BZ120" s="842"/>
      <c r="CA120" s="842">
        <v>13806701</v>
      </c>
      <c r="CB120" s="842"/>
      <c r="CC120" s="842"/>
      <c r="CD120" s="842"/>
      <c r="CE120" s="842"/>
      <c r="CF120" s="866">
        <v>123.5</v>
      </c>
      <c r="CG120" s="867"/>
      <c r="CH120" s="867"/>
      <c r="CI120" s="867"/>
      <c r="CJ120" s="867"/>
      <c r="CK120" s="868" t="s">
        <v>445</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v>1095282</v>
      </c>
      <c r="DH120" s="842"/>
      <c r="DI120" s="842"/>
      <c r="DJ120" s="842"/>
      <c r="DK120" s="842"/>
      <c r="DL120" s="842">
        <v>1051998</v>
      </c>
      <c r="DM120" s="842"/>
      <c r="DN120" s="842"/>
      <c r="DO120" s="842"/>
      <c r="DP120" s="842"/>
      <c r="DQ120" s="842">
        <v>1098588</v>
      </c>
      <c r="DR120" s="842"/>
      <c r="DS120" s="842"/>
      <c r="DT120" s="842"/>
      <c r="DU120" s="842"/>
      <c r="DV120" s="843">
        <v>9.8000000000000007</v>
      </c>
      <c r="DW120" s="843"/>
      <c r="DX120" s="843"/>
      <c r="DY120" s="843"/>
      <c r="DZ120" s="844"/>
    </row>
    <row r="121" spans="1:130" s="230" customFormat="1" ht="26.25" customHeight="1" x14ac:dyDescent="0.15">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v>55064</v>
      </c>
      <c r="BW121" s="817"/>
      <c r="BX121" s="817"/>
      <c r="BY121" s="817"/>
      <c r="BZ121" s="817"/>
      <c r="CA121" s="817">
        <v>48490</v>
      </c>
      <c r="CB121" s="817"/>
      <c r="CC121" s="817"/>
      <c r="CD121" s="817"/>
      <c r="CE121" s="817"/>
      <c r="CF121" s="875">
        <v>0.4</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39460</v>
      </c>
      <c r="DH121" s="817"/>
      <c r="DI121" s="817"/>
      <c r="DJ121" s="817"/>
      <c r="DK121" s="817"/>
      <c r="DL121" s="817">
        <v>29656</v>
      </c>
      <c r="DM121" s="817"/>
      <c r="DN121" s="817"/>
      <c r="DO121" s="817"/>
      <c r="DP121" s="817"/>
      <c r="DQ121" s="817">
        <v>19785</v>
      </c>
      <c r="DR121" s="817"/>
      <c r="DS121" s="817"/>
      <c r="DT121" s="817"/>
      <c r="DU121" s="817"/>
      <c r="DV121" s="794">
        <v>0.2</v>
      </c>
      <c r="DW121" s="794"/>
      <c r="DX121" s="794"/>
      <c r="DY121" s="794"/>
      <c r="DZ121" s="795"/>
    </row>
    <row r="122" spans="1:130" s="230" customFormat="1" ht="26.25" customHeight="1" x14ac:dyDescent="0.15">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12788326</v>
      </c>
      <c r="BR122" s="845"/>
      <c r="BS122" s="845"/>
      <c r="BT122" s="845"/>
      <c r="BU122" s="845"/>
      <c r="BV122" s="845">
        <v>12334464</v>
      </c>
      <c r="BW122" s="845"/>
      <c r="BX122" s="845"/>
      <c r="BY122" s="845"/>
      <c r="BZ122" s="845"/>
      <c r="CA122" s="845">
        <v>10574161</v>
      </c>
      <c r="CB122" s="845"/>
      <c r="CC122" s="845"/>
      <c r="CD122" s="845"/>
      <c r="CE122" s="845"/>
      <c r="CF122" s="846">
        <v>94.6</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v>13274</v>
      </c>
      <c r="DH122" s="817"/>
      <c r="DI122" s="817"/>
      <c r="DJ122" s="817"/>
      <c r="DK122" s="817"/>
      <c r="DL122" s="817">
        <v>11757</v>
      </c>
      <c r="DM122" s="817"/>
      <c r="DN122" s="817"/>
      <c r="DO122" s="817"/>
      <c r="DP122" s="817"/>
      <c r="DQ122" s="817">
        <v>11403</v>
      </c>
      <c r="DR122" s="817"/>
      <c r="DS122" s="817"/>
      <c r="DT122" s="817"/>
      <c r="DU122" s="817"/>
      <c r="DV122" s="794">
        <v>0.1</v>
      </c>
      <c r="DW122" s="794"/>
      <c r="DX122" s="794"/>
      <c r="DY122" s="794"/>
      <c r="DZ122" s="795"/>
    </row>
    <row r="123" spans="1:130" s="230" customFormat="1" ht="26.25" customHeight="1" x14ac:dyDescent="0.15">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449</v>
      </c>
      <c r="BP123" s="878"/>
      <c r="BQ123" s="832">
        <v>25866127</v>
      </c>
      <c r="BR123" s="833"/>
      <c r="BS123" s="833"/>
      <c r="BT123" s="833"/>
      <c r="BU123" s="833"/>
      <c r="BV123" s="833">
        <v>26159535</v>
      </c>
      <c r="BW123" s="833"/>
      <c r="BX123" s="833"/>
      <c r="BY123" s="833"/>
      <c r="BZ123" s="833"/>
      <c r="CA123" s="833">
        <v>24429352</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102</v>
      </c>
      <c r="AB128" s="801"/>
      <c r="AC128" s="801"/>
      <c r="AD128" s="801"/>
      <c r="AE128" s="802"/>
      <c r="AF128" s="803">
        <v>5084</v>
      </c>
      <c r="AG128" s="801"/>
      <c r="AH128" s="801"/>
      <c r="AI128" s="801"/>
      <c r="AJ128" s="802"/>
      <c r="AK128" s="803">
        <v>4676</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13.03</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12255929</v>
      </c>
      <c r="AB129" s="780"/>
      <c r="AC129" s="780"/>
      <c r="AD129" s="780"/>
      <c r="AE129" s="781"/>
      <c r="AF129" s="782">
        <v>12024131</v>
      </c>
      <c r="AG129" s="780"/>
      <c r="AH129" s="780"/>
      <c r="AI129" s="780"/>
      <c r="AJ129" s="781"/>
      <c r="AK129" s="782">
        <v>12254320</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18.03</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1088220</v>
      </c>
      <c r="AB130" s="780"/>
      <c r="AC130" s="780"/>
      <c r="AD130" s="780"/>
      <c r="AE130" s="781"/>
      <c r="AF130" s="782">
        <v>1097208</v>
      </c>
      <c r="AG130" s="780"/>
      <c r="AH130" s="780"/>
      <c r="AI130" s="780"/>
      <c r="AJ130" s="781"/>
      <c r="AK130" s="782">
        <v>1071968</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1.2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11167709</v>
      </c>
      <c r="AB131" s="764"/>
      <c r="AC131" s="764"/>
      <c r="AD131" s="764"/>
      <c r="AE131" s="765"/>
      <c r="AF131" s="766">
        <v>10926923</v>
      </c>
      <c r="AG131" s="764"/>
      <c r="AH131" s="764"/>
      <c r="AI131" s="764"/>
      <c r="AJ131" s="765"/>
      <c r="AK131" s="766">
        <v>11182352</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0.55868217899999995</v>
      </c>
      <c r="AB132" s="745"/>
      <c r="AC132" s="745"/>
      <c r="AD132" s="745"/>
      <c r="AE132" s="746"/>
      <c r="AF132" s="747">
        <v>1.290646964</v>
      </c>
      <c r="AG132" s="745"/>
      <c r="AH132" s="745"/>
      <c r="AI132" s="745"/>
      <c r="AJ132" s="746"/>
      <c r="AK132" s="747">
        <v>2.0265593499999999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0.4</v>
      </c>
      <c r="AB133" s="724"/>
      <c r="AC133" s="724"/>
      <c r="AD133" s="724"/>
      <c r="AE133" s="725"/>
      <c r="AF133" s="723">
        <v>0.7</v>
      </c>
      <c r="AG133" s="724"/>
      <c r="AH133" s="724"/>
      <c r="AI133" s="724"/>
      <c r="AJ133" s="725"/>
      <c r="AK133" s="723">
        <v>1.2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yM2XhoGC9zF8qJI7YoMqp/f7vW6fCRAZBOa2eQJaXbIlmz5NPmvht5u66f2+iypCVVFSY2qdJUQ4MCwH8cyIw==" saltValue="qOM4ezgArIgjXsgqdde9j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qi1M/7P0BzpvNO1K0xJxWpaLfG4w4E0pQ00XmeP1XGW4Oh93Bfcwb7rVviBN6pxRaGW4LkQdnU/zbrhIt3zpLg==" saltValue="91ds9gk9hGfTtoEbXf5sZ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HFBIHXLnLybEIjh4NlpvqfncjQj1/hMUCeUh2S7WH8rbkxX2sEkpMM9V/jXZLCuPt6qWEJMXxu9M+eL+Pd0Vw==" saltValue="uSF04yBhSB/fI4+oHIO3F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Q27" sqref="AQ27"/>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0"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1"/>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2" t="s">
        <v>483</v>
      </c>
      <c r="AL9" s="1133"/>
      <c r="AM9" s="1133"/>
      <c r="AN9" s="1134"/>
      <c r="AO9" s="281">
        <v>3410378</v>
      </c>
      <c r="AP9" s="281">
        <v>60544</v>
      </c>
      <c r="AQ9" s="282">
        <v>66486</v>
      </c>
      <c r="AR9" s="283">
        <v>-8.9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2" t="s">
        <v>484</v>
      </c>
      <c r="AL10" s="1133"/>
      <c r="AM10" s="1133"/>
      <c r="AN10" s="1134"/>
      <c r="AO10" s="284">
        <v>125861</v>
      </c>
      <c r="AP10" s="284">
        <v>2234</v>
      </c>
      <c r="AQ10" s="285">
        <v>6147</v>
      </c>
      <c r="AR10" s="286">
        <v>-63.7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2" t="s">
        <v>485</v>
      </c>
      <c r="AL11" s="1133"/>
      <c r="AM11" s="1133"/>
      <c r="AN11" s="1134"/>
      <c r="AO11" s="284">
        <v>3395</v>
      </c>
      <c r="AP11" s="284">
        <v>60</v>
      </c>
      <c r="AQ11" s="285">
        <v>1219</v>
      </c>
      <c r="AR11" s="286">
        <v>-95.1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2" t="s">
        <v>486</v>
      </c>
      <c r="AL12" s="1133"/>
      <c r="AM12" s="1133"/>
      <c r="AN12" s="1134"/>
      <c r="AO12" s="284" t="s">
        <v>487</v>
      </c>
      <c r="AP12" s="284" t="s">
        <v>487</v>
      </c>
      <c r="AQ12" s="285">
        <v>9</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2" t="s">
        <v>488</v>
      </c>
      <c r="AL13" s="1133"/>
      <c r="AM13" s="1133"/>
      <c r="AN13" s="1134"/>
      <c r="AO13" s="284">
        <v>93293</v>
      </c>
      <c r="AP13" s="284">
        <v>1656</v>
      </c>
      <c r="AQ13" s="285">
        <v>2955</v>
      </c>
      <c r="AR13" s="286">
        <v>-44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2" t="s">
        <v>489</v>
      </c>
      <c r="AL14" s="1133"/>
      <c r="AM14" s="1133"/>
      <c r="AN14" s="1134"/>
      <c r="AO14" s="284">
        <v>30258</v>
      </c>
      <c r="AP14" s="284">
        <v>537</v>
      </c>
      <c r="AQ14" s="285">
        <v>1434</v>
      </c>
      <c r="AR14" s="286">
        <v>-62.6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5" t="s">
        <v>490</v>
      </c>
      <c r="AL15" s="1136"/>
      <c r="AM15" s="1136"/>
      <c r="AN15" s="1137"/>
      <c r="AO15" s="284">
        <v>-158939</v>
      </c>
      <c r="AP15" s="284">
        <v>-2822</v>
      </c>
      <c r="AQ15" s="285">
        <v>-3102</v>
      </c>
      <c r="AR15" s="286">
        <v>-9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5" t="s">
        <v>177</v>
      </c>
      <c r="AL16" s="1136"/>
      <c r="AM16" s="1136"/>
      <c r="AN16" s="1137"/>
      <c r="AO16" s="284">
        <v>3504246</v>
      </c>
      <c r="AP16" s="284">
        <v>62210</v>
      </c>
      <c r="AQ16" s="285">
        <v>75147</v>
      </c>
      <c r="AR16" s="286">
        <v>-17.2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8" t="s">
        <v>495</v>
      </c>
      <c r="AL21" s="1139"/>
      <c r="AM21" s="1139"/>
      <c r="AN21" s="1140"/>
      <c r="AO21" s="297">
        <v>5.82</v>
      </c>
      <c r="AP21" s="298">
        <v>6.62</v>
      </c>
      <c r="AQ21" s="299">
        <v>-0.8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8" t="s">
        <v>496</v>
      </c>
      <c r="AL22" s="1139"/>
      <c r="AM22" s="1139"/>
      <c r="AN22" s="1140"/>
      <c r="AO22" s="302">
        <v>95</v>
      </c>
      <c r="AP22" s="303">
        <v>98.3</v>
      </c>
      <c r="AQ22" s="304">
        <v>-3.3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1" t="s">
        <v>497</v>
      </c>
      <c r="B26" s="1131"/>
      <c r="C26" s="1131"/>
      <c r="D26" s="1131"/>
      <c r="E26" s="1131"/>
      <c r="F26" s="1131"/>
      <c r="G26" s="1131"/>
      <c r="H26" s="1131"/>
      <c r="I26" s="1131"/>
      <c r="J26" s="1131"/>
      <c r="K26" s="1131"/>
      <c r="L26" s="1131"/>
      <c r="M26" s="1131"/>
      <c r="N26" s="1131"/>
      <c r="O26" s="1131"/>
      <c r="P26" s="1131"/>
      <c r="Q26" s="1131"/>
      <c r="R26" s="1131"/>
      <c r="S26" s="1131"/>
      <c r="T26" s="1131"/>
      <c r="U26" s="1131"/>
      <c r="V26" s="1131"/>
      <c r="W26" s="1131"/>
      <c r="X26" s="1131"/>
      <c r="Y26" s="1131"/>
      <c r="Z26" s="1131"/>
      <c r="AA26" s="1131"/>
      <c r="AB26" s="1131"/>
      <c r="AC26" s="1131"/>
      <c r="AD26" s="1131"/>
      <c r="AE26" s="1131"/>
      <c r="AF26" s="1131"/>
      <c r="AG26" s="1131"/>
      <c r="AH26" s="1131"/>
      <c r="AI26" s="1131"/>
      <c r="AJ26" s="1131"/>
      <c r="AK26" s="1131"/>
      <c r="AL26" s="1131"/>
      <c r="AM26" s="1131"/>
      <c r="AN26" s="1131"/>
      <c r="AO26" s="1131"/>
      <c r="AP26" s="1131"/>
      <c r="AQ26" s="1131"/>
      <c r="AR26" s="1131"/>
      <c r="AS26" s="1131"/>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0"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1"/>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2" t="s">
        <v>500</v>
      </c>
      <c r="AL32" s="1123"/>
      <c r="AM32" s="1123"/>
      <c r="AN32" s="1124"/>
      <c r="AO32" s="312">
        <v>1156779</v>
      </c>
      <c r="AP32" s="312">
        <v>20536</v>
      </c>
      <c r="AQ32" s="313">
        <v>34847</v>
      </c>
      <c r="AR32" s="314">
        <v>-41.1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2" t="s">
        <v>501</v>
      </c>
      <c r="AL33" s="1123"/>
      <c r="AM33" s="1123"/>
      <c r="AN33" s="1124"/>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2" t="s">
        <v>502</v>
      </c>
      <c r="AL34" s="1123"/>
      <c r="AM34" s="1123"/>
      <c r="AN34" s="1124"/>
      <c r="AO34" s="312" t="s">
        <v>487</v>
      </c>
      <c r="AP34" s="312" t="s">
        <v>487</v>
      </c>
      <c r="AQ34" s="313">
        <v>5</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2" t="s">
        <v>503</v>
      </c>
      <c r="AL35" s="1123"/>
      <c r="AM35" s="1123"/>
      <c r="AN35" s="1124"/>
      <c r="AO35" s="312">
        <v>97642</v>
      </c>
      <c r="AP35" s="312">
        <v>1733</v>
      </c>
      <c r="AQ35" s="313">
        <v>8260</v>
      </c>
      <c r="AR35" s="314">
        <v>-79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2" t="s">
        <v>504</v>
      </c>
      <c r="AL36" s="1123"/>
      <c r="AM36" s="1123"/>
      <c r="AN36" s="1124"/>
      <c r="AO36" s="312">
        <v>48840</v>
      </c>
      <c r="AP36" s="312">
        <v>867</v>
      </c>
      <c r="AQ36" s="313">
        <v>1689</v>
      </c>
      <c r="AR36" s="314">
        <v>-48.7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2" t="s">
        <v>505</v>
      </c>
      <c r="AL37" s="1123"/>
      <c r="AM37" s="1123"/>
      <c r="AN37" s="1124"/>
      <c r="AO37" s="312" t="s">
        <v>487</v>
      </c>
      <c r="AP37" s="312" t="s">
        <v>487</v>
      </c>
      <c r="AQ37" s="313">
        <v>748</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5" t="s">
        <v>506</v>
      </c>
      <c r="AL38" s="1126"/>
      <c r="AM38" s="1126"/>
      <c r="AN38" s="1127"/>
      <c r="AO38" s="315" t="s">
        <v>487</v>
      </c>
      <c r="AP38" s="315" t="s">
        <v>487</v>
      </c>
      <c r="AQ38" s="316">
        <v>1</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5" t="s">
        <v>507</v>
      </c>
      <c r="AL39" s="1126"/>
      <c r="AM39" s="1126"/>
      <c r="AN39" s="1127"/>
      <c r="AO39" s="312">
        <v>-4676</v>
      </c>
      <c r="AP39" s="312">
        <v>-83</v>
      </c>
      <c r="AQ39" s="313">
        <v>-5762</v>
      </c>
      <c r="AR39" s="314">
        <v>-98.6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2" t="s">
        <v>508</v>
      </c>
      <c r="AL40" s="1123"/>
      <c r="AM40" s="1123"/>
      <c r="AN40" s="1124"/>
      <c r="AO40" s="312">
        <v>-1071968</v>
      </c>
      <c r="AP40" s="312">
        <v>-19030</v>
      </c>
      <c r="AQ40" s="313">
        <v>-27609</v>
      </c>
      <c r="AR40" s="314">
        <v>-31.1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8" t="s">
        <v>287</v>
      </c>
      <c r="AL41" s="1129"/>
      <c r="AM41" s="1129"/>
      <c r="AN41" s="1130"/>
      <c r="AO41" s="312">
        <v>226617</v>
      </c>
      <c r="AP41" s="312">
        <v>4023</v>
      </c>
      <c r="AQ41" s="313">
        <v>12179</v>
      </c>
      <c r="AR41" s="314">
        <v>-67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5" t="s">
        <v>478</v>
      </c>
      <c r="AN49" s="1117" t="s">
        <v>511</v>
      </c>
      <c r="AO49" s="1118"/>
      <c r="AP49" s="1118"/>
      <c r="AQ49" s="1118"/>
      <c r="AR49" s="111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6"/>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1621899</v>
      </c>
      <c r="AN51" s="334">
        <v>29460</v>
      </c>
      <c r="AO51" s="335">
        <v>-31.2</v>
      </c>
      <c r="AP51" s="336">
        <v>62383</v>
      </c>
      <c r="AQ51" s="337">
        <v>14.1</v>
      </c>
      <c r="AR51" s="338">
        <v>-45.3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1166555</v>
      </c>
      <c r="AN52" s="342">
        <v>21189</v>
      </c>
      <c r="AO52" s="343">
        <v>-18.7</v>
      </c>
      <c r="AP52" s="344">
        <v>35325</v>
      </c>
      <c r="AQ52" s="345">
        <v>7.6</v>
      </c>
      <c r="AR52" s="346">
        <v>-26.3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2067424</v>
      </c>
      <c r="AN53" s="334">
        <v>37369</v>
      </c>
      <c r="AO53" s="335">
        <v>26.8</v>
      </c>
      <c r="AP53" s="336">
        <v>63812</v>
      </c>
      <c r="AQ53" s="337">
        <v>2.2999999999999998</v>
      </c>
      <c r="AR53" s="338">
        <v>24.5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1778064</v>
      </c>
      <c r="AN54" s="342">
        <v>32139</v>
      </c>
      <c r="AO54" s="343">
        <v>51.7</v>
      </c>
      <c r="AP54" s="344">
        <v>33848</v>
      </c>
      <c r="AQ54" s="345">
        <v>-4.2</v>
      </c>
      <c r="AR54" s="346">
        <v>55.9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1993541</v>
      </c>
      <c r="AN55" s="334">
        <v>35908</v>
      </c>
      <c r="AO55" s="335">
        <v>-3.9</v>
      </c>
      <c r="AP55" s="336">
        <v>45945</v>
      </c>
      <c r="AQ55" s="337">
        <v>-28</v>
      </c>
      <c r="AR55" s="338">
        <v>24.1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1657721</v>
      </c>
      <c r="AN56" s="342">
        <v>29859</v>
      </c>
      <c r="AO56" s="343">
        <v>-7.1</v>
      </c>
      <c r="AP56" s="344">
        <v>25180</v>
      </c>
      <c r="AQ56" s="345">
        <v>-25.6</v>
      </c>
      <c r="AR56" s="346">
        <v>18.5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2186918</v>
      </c>
      <c r="AN57" s="334">
        <v>39063</v>
      </c>
      <c r="AO57" s="335">
        <v>8.8000000000000007</v>
      </c>
      <c r="AP57" s="336">
        <v>44475</v>
      </c>
      <c r="AQ57" s="337">
        <v>-3.2</v>
      </c>
      <c r="AR57" s="338">
        <v>12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1743797</v>
      </c>
      <c r="AN58" s="342">
        <v>31148</v>
      </c>
      <c r="AO58" s="343">
        <v>4.3</v>
      </c>
      <c r="AP58" s="344">
        <v>24780</v>
      </c>
      <c r="AQ58" s="345">
        <v>-1.6</v>
      </c>
      <c r="AR58" s="346">
        <v>5.9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1420465</v>
      </c>
      <c r="AN59" s="334">
        <v>25217</v>
      </c>
      <c r="AO59" s="335">
        <v>-35.4</v>
      </c>
      <c r="AP59" s="336">
        <v>45982</v>
      </c>
      <c r="AQ59" s="337">
        <v>3.4</v>
      </c>
      <c r="AR59" s="338">
        <v>-38.799999999999997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1266220</v>
      </c>
      <c r="AN60" s="342">
        <v>22479</v>
      </c>
      <c r="AO60" s="343">
        <v>-27.8</v>
      </c>
      <c r="AP60" s="344">
        <v>25583</v>
      </c>
      <c r="AQ60" s="345">
        <v>3.2</v>
      </c>
      <c r="AR60" s="346">
        <v>-31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1858049</v>
      </c>
      <c r="AN61" s="349">
        <v>33403</v>
      </c>
      <c r="AO61" s="350">
        <v>-7</v>
      </c>
      <c r="AP61" s="351">
        <v>52519</v>
      </c>
      <c r="AQ61" s="352">
        <v>-2.2999999999999998</v>
      </c>
      <c r="AR61" s="338">
        <v>-4.7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1522471</v>
      </c>
      <c r="AN62" s="342">
        <v>27363</v>
      </c>
      <c r="AO62" s="343">
        <v>0.5</v>
      </c>
      <c r="AP62" s="344">
        <v>28943</v>
      </c>
      <c r="AQ62" s="345">
        <v>-4.0999999999999996</v>
      </c>
      <c r="AR62" s="346">
        <v>4.5999999999999996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70008qlr6XNLxh0z/hLVEcxG/f2yzNeGBc5rq4OFSRvOv1uYRvPlYDCa8Luvp9TjX/NiXlvmnbceT/fNbxA11A==" saltValue="8T1vSsABAoc46rRO97rtG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kPsaujSsWU25/i8BERfiMJ7acDcTShdWw470wLURw+hYd3a71hLgWClwc5Tr8fTGCh8Q6vhQrzr+FGDYX8UyXQ==" saltValue="NVmy7Fh2O0NOJGVOr46bQ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B7IAq96OlL656q5Z/g2RquhY38KJjiFW6GA+L3Kas2bahymDl1svm/dH40+Jm8UPJGFwn9IUSTYheMUYxGxKvA==" saltValue="6NdoRXH5qQrNgnIkOPL0D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1" zoomScaleNormal="71"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41" t="s">
        <v>3</v>
      </c>
      <c r="D47" s="1141"/>
      <c r="E47" s="1142"/>
      <c r="F47" s="11">
        <v>24.98</v>
      </c>
      <c r="G47" s="12">
        <v>20.87</v>
      </c>
      <c r="H47" s="12">
        <v>19.36</v>
      </c>
      <c r="I47" s="12">
        <v>18.12</v>
      </c>
      <c r="J47" s="13">
        <v>19.260000000000002</v>
      </c>
    </row>
    <row r="48" spans="2:10" ht="57.75" customHeight="1" x14ac:dyDescent="0.15">
      <c r="B48" s="14"/>
      <c r="C48" s="1143" t="s">
        <v>4</v>
      </c>
      <c r="D48" s="1143"/>
      <c r="E48" s="1144"/>
      <c r="F48" s="15">
        <v>6.01</v>
      </c>
      <c r="G48" s="16">
        <v>6.57</v>
      </c>
      <c r="H48" s="16">
        <v>7.9</v>
      </c>
      <c r="I48" s="16">
        <v>7.35</v>
      </c>
      <c r="J48" s="17">
        <v>5.0999999999999996</v>
      </c>
    </row>
    <row r="49" spans="2:10" ht="57.75" customHeight="1" thickBot="1" x14ac:dyDescent="0.2">
      <c r="B49" s="18"/>
      <c r="C49" s="1145" t="s">
        <v>5</v>
      </c>
      <c r="D49" s="1145"/>
      <c r="E49" s="1146"/>
      <c r="F49" s="19">
        <v>2.79</v>
      </c>
      <c r="G49" s="20" t="s">
        <v>530</v>
      </c>
      <c r="H49" s="20">
        <v>3.1</v>
      </c>
      <c r="I49" s="20" t="s">
        <v>531</v>
      </c>
      <c r="J49" s="21" t="s">
        <v>532</v>
      </c>
    </row>
    <row r="50" spans="2:10" x14ac:dyDescent="0.15"/>
  </sheetData>
  <sheetProtection algorithmName="SHA-512" hashValue="ox6OjumGehtUP68jfjoclqka9b9Ah5Zmk6i5DimrBis8tcIh61/eu8vyMJmeGR03gKy3V2XS5On/4JRZAUNBog==" saltValue="5dVWkEOFeE9b5GD0MNkv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6" zoomScaleNormal="66" zoomScaleSheetLayoutView="100" workbookViewId="0">
      <selection activeCell="J34" sqref="J3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3" t="s">
        <v>533</v>
      </c>
      <c r="D34" s="1153"/>
      <c r="E34" s="1154"/>
      <c r="F34" s="32">
        <v>10.47</v>
      </c>
      <c r="G34" s="33">
        <v>9.76</v>
      </c>
      <c r="H34" s="33">
        <v>8.58</v>
      </c>
      <c r="I34" s="33">
        <v>8.67</v>
      </c>
      <c r="J34" s="34">
        <v>8.64</v>
      </c>
      <c r="K34" s="22"/>
      <c r="L34" s="22"/>
      <c r="M34" s="22"/>
      <c r="N34" s="22"/>
      <c r="O34" s="22"/>
      <c r="P34" s="22"/>
    </row>
    <row r="35" spans="1:16" ht="39" customHeight="1" x14ac:dyDescent="0.15">
      <c r="A35" s="22"/>
      <c r="B35" s="35"/>
      <c r="C35" s="1147" t="s">
        <v>534</v>
      </c>
      <c r="D35" s="1148"/>
      <c r="E35" s="1149"/>
      <c r="F35" s="36">
        <v>6.03</v>
      </c>
      <c r="G35" s="37">
        <v>6.57</v>
      </c>
      <c r="H35" s="37">
        <v>7.9</v>
      </c>
      <c r="I35" s="37">
        <v>7.35</v>
      </c>
      <c r="J35" s="38">
        <v>5.0999999999999996</v>
      </c>
      <c r="K35" s="22"/>
      <c r="L35" s="22"/>
      <c r="M35" s="22"/>
      <c r="N35" s="22"/>
      <c r="O35" s="22"/>
      <c r="P35" s="22"/>
    </row>
    <row r="36" spans="1:16" ht="39" customHeight="1" x14ac:dyDescent="0.15">
      <c r="A36" s="22"/>
      <c r="B36" s="35"/>
      <c r="C36" s="1147" t="s">
        <v>535</v>
      </c>
      <c r="D36" s="1148"/>
      <c r="E36" s="1149"/>
      <c r="F36" s="36">
        <v>0.15</v>
      </c>
      <c r="G36" s="37">
        <v>0.23</v>
      </c>
      <c r="H36" s="37">
        <v>0.3</v>
      </c>
      <c r="I36" s="37">
        <v>0.48</v>
      </c>
      <c r="J36" s="38">
        <v>0.76</v>
      </c>
      <c r="K36" s="22"/>
      <c r="L36" s="22"/>
      <c r="M36" s="22"/>
      <c r="N36" s="22"/>
      <c r="O36" s="22"/>
      <c r="P36" s="22"/>
    </row>
    <row r="37" spans="1:16" ht="39" customHeight="1" x14ac:dyDescent="0.15">
      <c r="A37" s="22"/>
      <c r="B37" s="35"/>
      <c r="C37" s="1147" t="s">
        <v>536</v>
      </c>
      <c r="D37" s="1148"/>
      <c r="E37" s="1149"/>
      <c r="F37" s="36">
        <v>0.77</v>
      </c>
      <c r="G37" s="37">
        <v>0.92</v>
      </c>
      <c r="H37" s="37">
        <v>0.72</v>
      </c>
      <c r="I37" s="37">
        <v>0.04</v>
      </c>
      <c r="J37" s="38">
        <v>0.48</v>
      </c>
      <c r="K37" s="22"/>
      <c r="L37" s="22"/>
      <c r="M37" s="22"/>
      <c r="N37" s="22"/>
      <c r="O37" s="22"/>
      <c r="P37" s="22"/>
    </row>
    <row r="38" spans="1:16" ht="39" customHeight="1" x14ac:dyDescent="0.15">
      <c r="A38" s="22"/>
      <c r="B38" s="35"/>
      <c r="C38" s="1147" t="s">
        <v>537</v>
      </c>
      <c r="D38" s="1148"/>
      <c r="E38" s="1149"/>
      <c r="F38" s="36">
        <v>0.08</v>
      </c>
      <c r="G38" s="37">
        <v>0.15</v>
      </c>
      <c r="H38" s="37">
        <v>0.13</v>
      </c>
      <c r="I38" s="37">
        <v>0.04</v>
      </c>
      <c r="J38" s="38">
        <v>0.04</v>
      </c>
      <c r="K38" s="22"/>
      <c r="L38" s="22"/>
      <c r="M38" s="22"/>
      <c r="N38" s="22"/>
      <c r="O38" s="22"/>
      <c r="P38" s="22"/>
    </row>
    <row r="39" spans="1:16" ht="39" customHeight="1" x14ac:dyDescent="0.15">
      <c r="A39" s="22"/>
      <c r="B39" s="35"/>
      <c r="C39" s="1147" t="s">
        <v>538</v>
      </c>
      <c r="D39" s="1148"/>
      <c r="E39" s="1149"/>
      <c r="F39" s="36">
        <v>0.01</v>
      </c>
      <c r="G39" s="37">
        <v>0.01</v>
      </c>
      <c r="H39" s="37">
        <v>0.01</v>
      </c>
      <c r="I39" s="37">
        <v>0.02</v>
      </c>
      <c r="J39" s="38">
        <v>0.04</v>
      </c>
      <c r="K39" s="22"/>
      <c r="L39" s="22"/>
      <c r="M39" s="22"/>
      <c r="N39" s="22"/>
      <c r="O39" s="22"/>
      <c r="P39" s="22"/>
    </row>
    <row r="40" spans="1:16" ht="39" customHeight="1" x14ac:dyDescent="0.15">
      <c r="A40" s="22"/>
      <c r="B40" s="35"/>
      <c r="C40" s="1147"/>
      <c r="D40" s="1148"/>
      <c r="E40" s="1149"/>
      <c r="F40" s="36"/>
      <c r="G40" s="37"/>
      <c r="H40" s="37"/>
      <c r="I40" s="37"/>
      <c r="J40" s="38"/>
      <c r="K40" s="22"/>
      <c r="L40" s="22"/>
      <c r="M40" s="22"/>
      <c r="N40" s="22"/>
      <c r="O40" s="22"/>
      <c r="P40" s="22"/>
    </row>
    <row r="41" spans="1:16" ht="39" customHeight="1" x14ac:dyDescent="0.15">
      <c r="A41" s="22"/>
      <c r="B41" s="35"/>
      <c r="C41" s="1147"/>
      <c r="D41" s="1148"/>
      <c r="E41" s="1149"/>
      <c r="F41" s="36"/>
      <c r="G41" s="37"/>
      <c r="H41" s="37"/>
      <c r="I41" s="37"/>
      <c r="J41" s="38"/>
      <c r="K41" s="22"/>
      <c r="L41" s="22"/>
      <c r="M41" s="22"/>
      <c r="N41" s="22"/>
      <c r="O41" s="22"/>
      <c r="P41" s="22"/>
    </row>
    <row r="42" spans="1:16" ht="39" customHeight="1" x14ac:dyDescent="0.15">
      <c r="A42" s="22"/>
      <c r="B42" s="39"/>
      <c r="C42" s="1147" t="s">
        <v>539</v>
      </c>
      <c r="D42" s="1148"/>
      <c r="E42" s="1149"/>
      <c r="F42" s="36" t="s">
        <v>540</v>
      </c>
      <c r="G42" s="37" t="s">
        <v>487</v>
      </c>
      <c r="H42" s="37" t="s">
        <v>487</v>
      </c>
      <c r="I42" s="37" t="s">
        <v>487</v>
      </c>
      <c r="J42" s="38" t="s">
        <v>487</v>
      </c>
      <c r="K42" s="22"/>
      <c r="L42" s="22"/>
      <c r="M42" s="22"/>
      <c r="N42" s="22"/>
      <c r="O42" s="22"/>
      <c r="P42" s="22"/>
    </row>
    <row r="43" spans="1:16" ht="39" customHeight="1" thickBot="1" x14ac:dyDescent="0.2">
      <c r="A43" s="22"/>
      <c r="B43" s="40"/>
      <c r="C43" s="1150" t="s">
        <v>541</v>
      </c>
      <c r="D43" s="1151"/>
      <c r="E43" s="1152"/>
      <c r="F43" s="41" t="s">
        <v>487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S7W08IPUhWLPYnWl1PJVqqeHdpxNbFKbgYt8b7QGUtbj+8L4xTAc2mZgCSxWTFlnVCf5t6jq4l/24Rb2D8qw==" saltValue="Hz1+BPhmtrSb4uTU7Dpu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3" zoomScaleNormal="73" zoomScaleSheetLayoutView="55" workbookViewId="0">
      <selection activeCell="K58" sqref="K58:O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78" t="s">
        <v>9</v>
      </c>
      <c r="C45" s="1179"/>
      <c r="D45" s="58"/>
      <c r="E45" s="1184" t="s">
        <v>10</v>
      </c>
      <c r="F45" s="1184"/>
      <c r="G45" s="1184"/>
      <c r="H45" s="1184"/>
      <c r="I45" s="1184"/>
      <c r="J45" s="1185"/>
      <c r="K45" s="59">
        <v>946</v>
      </c>
      <c r="L45" s="60">
        <v>972</v>
      </c>
      <c r="M45" s="60">
        <v>976</v>
      </c>
      <c r="N45" s="60">
        <v>1098</v>
      </c>
      <c r="O45" s="61">
        <v>1157</v>
      </c>
      <c r="P45" s="48"/>
      <c r="Q45" s="48"/>
      <c r="R45" s="48"/>
      <c r="S45" s="48"/>
      <c r="T45" s="48"/>
      <c r="U45" s="48"/>
    </row>
    <row r="46" spans="1:21" ht="30.75" customHeight="1" x14ac:dyDescent="0.15">
      <c r="A46" s="48"/>
      <c r="B46" s="1180"/>
      <c r="C46" s="1181"/>
      <c r="D46" s="62"/>
      <c r="E46" s="1157" t="s">
        <v>11</v>
      </c>
      <c r="F46" s="1157"/>
      <c r="G46" s="1157"/>
      <c r="H46" s="1157"/>
      <c r="I46" s="1157"/>
      <c r="J46" s="1158"/>
      <c r="K46" s="63" t="s">
        <v>487</v>
      </c>
      <c r="L46" s="64" t="s">
        <v>487</v>
      </c>
      <c r="M46" s="64" t="s">
        <v>487</v>
      </c>
      <c r="N46" s="64" t="s">
        <v>487</v>
      </c>
      <c r="O46" s="65" t="s">
        <v>487</v>
      </c>
      <c r="P46" s="48"/>
      <c r="Q46" s="48"/>
      <c r="R46" s="48"/>
      <c r="S46" s="48"/>
      <c r="T46" s="48"/>
      <c r="U46" s="48"/>
    </row>
    <row r="47" spans="1:21" ht="30.75" customHeight="1" x14ac:dyDescent="0.15">
      <c r="A47" s="48"/>
      <c r="B47" s="1180"/>
      <c r="C47" s="1181"/>
      <c r="D47" s="62"/>
      <c r="E47" s="1157" t="s">
        <v>12</v>
      </c>
      <c r="F47" s="1157"/>
      <c r="G47" s="1157"/>
      <c r="H47" s="1157"/>
      <c r="I47" s="1157"/>
      <c r="J47" s="1158"/>
      <c r="K47" s="63" t="s">
        <v>487</v>
      </c>
      <c r="L47" s="64" t="s">
        <v>487</v>
      </c>
      <c r="M47" s="64" t="s">
        <v>487</v>
      </c>
      <c r="N47" s="64" t="s">
        <v>487</v>
      </c>
      <c r="O47" s="65" t="s">
        <v>487</v>
      </c>
      <c r="P47" s="48"/>
      <c r="Q47" s="48"/>
      <c r="R47" s="48"/>
      <c r="S47" s="48"/>
      <c r="T47" s="48"/>
      <c r="U47" s="48"/>
    </row>
    <row r="48" spans="1:21" ht="30.75" customHeight="1" x14ac:dyDescent="0.15">
      <c r="A48" s="48"/>
      <c r="B48" s="1180"/>
      <c r="C48" s="1181"/>
      <c r="D48" s="62"/>
      <c r="E48" s="1157" t="s">
        <v>13</v>
      </c>
      <c r="F48" s="1157"/>
      <c r="G48" s="1157"/>
      <c r="H48" s="1157"/>
      <c r="I48" s="1157"/>
      <c r="J48" s="1158"/>
      <c r="K48" s="63">
        <v>110</v>
      </c>
      <c r="L48" s="64">
        <v>119</v>
      </c>
      <c r="M48" s="64">
        <v>127</v>
      </c>
      <c r="N48" s="64">
        <v>97</v>
      </c>
      <c r="O48" s="65">
        <v>98</v>
      </c>
      <c r="P48" s="48"/>
      <c r="Q48" s="48"/>
      <c r="R48" s="48"/>
      <c r="S48" s="48"/>
      <c r="T48" s="48"/>
      <c r="U48" s="48"/>
    </row>
    <row r="49" spans="1:21" ht="30.75" customHeight="1" x14ac:dyDescent="0.15">
      <c r="A49" s="48"/>
      <c r="B49" s="1180"/>
      <c r="C49" s="1181"/>
      <c r="D49" s="62"/>
      <c r="E49" s="1157" t="s">
        <v>14</v>
      </c>
      <c r="F49" s="1157"/>
      <c r="G49" s="1157"/>
      <c r="H49" s="1157"/>
      <c r="I49" s="1157"/>
      <c r="J49" s="1158"/>
      <c r="K49" s="63">
        <v>57</v>
      </c>
      <c r="L49" s="64">
        <v>48</v>
      </c>
      <c r="M49" s="64">
        <v>48</v>
      </c>
      <c r="N49" s="64">
        <v>49</v>
      </c>
      <c r="O49" s="65">
        <v>49</v>
      </c>
      <c r="P49" s="48"/>
      <c r="Q49" s="48"/>
      <c r="R49" s="48"/>
      <c r="S49" s="48"/>
      <c r="T49" s="48"/>
      <c r="U49" s="48"/>
    </row>
    <row r="50" spans="1:21" ht="30.75" customHeight="1" x14ac:dyDescent="0.15">
      <c r="A50" s="48"/>
      <c r="B50" s="1180"/>
      <c r="C50" s="1181"/>
      <c r="D50" s="62"/>
      <c r="E50" s="1157" t="s">
        <v>15</v>
      </c>
      <c r="F50" s="1157"/>
      <c r="G50" s="1157"/>
      <c r="H50" s="1157"/>
      <c r="I50" s="1157"/>
      <c r="J50" s="1158"/>
      <c r="K50" s="63" t="s">
        <v>487</v>
      </c>
      <c r="L50" s="64" t="s">
        <v>487</v>
      </c>
      <c r="M50" s="64" t="s">
        <v>487</v>
      </c>
      <c r="N50" s="64" t="s">
        <v>487</v>
      </c>
      <c r="O50" s="65" t="s">
        <v>487</v>
      </c>
      <c r="P50" s="48"/>
      <c r="Q50" s="48"/>
      <c r="R50" s="48"/>
      <c r="S50" s="48"/>
      <c r="T50" s="48"/>
      <c r="U50" s="48"/>
    </row>
    <row r="51" spans="1:21" ht="30.75" customHeight="1" x14ac:dyDescent="0.15">
      <c r="A51" s="48"/>
      <c r="B51" s="1182"/>
      <c r="C51" s="1183"/>
      <c r="D51" s="66"/>
      <c r="E51" s="1157" t="s">
        <v>16</v>
      </c>
      <c r="F51" s="1157"/>
      <c r="G51" s="1157"/>
      <c r="H51" s="1157"/>
      <c r="I51" s="1157"/>
      <c r="J51" s="1158"/>
      <c r="K51" s="63" t="s">
        <v>487</v>
      </c>
      <c r="L51" s="64" t="s">
        <v>487</v>
      </c>
      <c r="M51" s="64" t="s">
        <v>487</v>
      </c>
      <c r="N51" s="64" t="s">
        <v>487</v>
      </c>
      <c r="O51" s="65" t="s">
        <v>487</v>
      </c>
      <c r="P51" s="48"/>
      <c r="Q51" s="48"/>
      <c r="R51" s="48"/>
      <c r="S51" s="48"/>
      <c r="T51" s="48"/>
      <c r="U51" s="48"/>
    </row>
    <row r="52" spans="1:21" ht="30.75" customHeight="1" x14ac:dyDescent="0.15">
      <c r="A52" s="48"/>
      <c r="B52" s="1155" t="s">
        <v>17</v>
      </c>
      <c r="C52" s="1156"/>
      <c r="D52" s="66"/>
      <c r="E52" s="1157" t="s">
        <v>18</v>
      </c>
      <c r="F52" s="1157"/>
      <c r="G52" s="1157"/>
      <c r="H52" s="1157"/>
      <c r="I52" s="1157"/>
      <c r="J52" s="1158"/>
      <c r="K52" s="63">
        <v>1082</v>
      </c>
      <c r="L52" s="64">
        <v>1094</v>
      </c>
      <c r="M52" s="64">
        <v>1088</v>
      </c>
      <c r="N52" s="64">
        <v>1102</v>
      </c>
      <c r="O52" s="65">
        <v>1077</v>
      </c>
      <c r="P52" s="48"/>
      <c r="Q52" s="48"/>
      <c r="R52" s="48"/>
      <c r="S52" s="48"/>
      <c r="T52" s="48"/>
      <c r="U52" s="48"/>
    </row>
    <row r="53" spans="1:21" ht="30.75" customHeight="1" thickBot="1" x14ac:dyDescent="0.2">
      <c r="A53" s="48"/>
      <c r="B53" s="1159" t="s">
        <v>19</v>
      </c>
      <c r="C53" s="1160"/>
      <c r="D53" s="67"/>
      <c r="E53" s="1161" t="s">
        <v>20</v>
      </c>
      <c r="F53" s="1161"/>
      <c r="G53" s="1161"/>
      <c r="H53" s="1161"/>
      <c r="I53" s="1161"/>
      <c r="J53" s="1162"/>
      <c r="K53" s="68">
        <v>31</v>
      </c>
      <c r="L53" s="69">
        <v>45</v>
      </c>
      <c r="M53" s="69">
        <v>63</v>
      </c>
      <c r="N53" s="69">
        <v>142</v>
      </c>
      <c r="O53" s="70">
        <v>227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63" t="s">
        <v>24</v>
      </c>
      <c r="C58" s="1164"/>
      <c r="D58" s="1169" t="s">
        <v>25</v>
      </c>
      <c r="E58" s="1170"/>
      <c r="F58" s="1170"/>
      <c r="G58" s="1170"/>
      <c r="H58" s="1170"/>
      <c r="I58" s="1170"/>
      <c r="J58" s="1171"/>
      <c r="K58" s="83" t="s">
        <v>568</v>
      </c>
      <c r="L58" s="84" t="s">
        <v>487</v>
      </c>
      <c r="M58" s="84" t="s">
        <v>487</v>
      </c>
      <c r="N58" s="84" t="s">
        <v>487</v>
      </c>
      <c r="O58" s="85" t="s">
        <v>487</v>
      </c>
    </row>
    <row r="59" spans="1:21" ht="31.5" customHeight="1" x14ac:dyDescent="0.15">
      <c r="B59" s="1165"/>
      <c r="C59" s="1166"/>
      <c r="D59" s="1172" t="s">
        <v>26</v>
      </c>
      <c r="E59" s="1173"/>
      <c r="F59" s="1173"/>
      <c r="G59" s="1173"/>
      <c r="H59" s="1173"/>
      <c r="I59" s="1173"/>
      <c r="J59" s="1174"/>
      <c r="K59" s="86" t="s">
        <v>487</v>
      </c>
      <c r="L59" s="87" t="s">
        <v>487</v>
      </c>
      <c r="M59" s="87" t="s">
        <v>487</v>
      </c>
      <c r="N59" s="87" t="s">
        <v>487</v>
      </c>
      <c r="O59" s="88" t="s">
        <v>487</v>
      </c>
    </row>
    <row r="60" spans="1:21" ht="31.5" customHeight="1" thickBot="1" x14ac:dyDescent="0.2">
      <c r="B60" s="1167"/>
      <c r="C60" s="1168"/>
      <c r="D60" s="1175" t="s">
        <v>27</v>
      </c>
      <c r="E60" s="1176"/>
      <c r="F60" s="1176"/>
      <c r="G60" s="1176"/>
      <c r="H60" s="1176"/>
      <c r="I60" s="1176"/>
      <c r="J60" s="1177"/>
      <c r="K60" s="89" t="s">
        <v>487</v>
      </c>
      <c r="L60" s="90" t="s">
        <v>487</v>
      </c>
      <c r="M60" s="90" t="s">
        <v>487</v>
      </c>
      <c r="N60" s="90" t="s">
        <v>487</v>
      </c>
      <c r="O60" s="91" t="s">
        <v>487</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Zq0ucOU8EdVXlLvHdy8PSseGpVv6cuDQ4FmJkljtSwIA47Q+3DqD35TAoGNqYoILwVmlffxPvUmbXmXEdtBYw==" saltValue="q/vXrLJpN9a8ikS5kCmqD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election activeCell="M50" sqref="M50:M52"/>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98" t="s">
        <v>30</v>
      </c>
      <c r="C41" s="1199"/>
      <c r="D41" s="105"/>
      <c r="E41" s="1200" t="s">
        <v>31</v>
      </c>
      <c r="F41" s="1200"/>
      <c r="G41" s="1200"/>
      <c r="H41" s="1201"/>
      <c r="I41" s="355">
        <v>11632</v>
      </c>
      <c r="J41" s="356">
        <v>11772</v>
      </c>
      <c r="K41" s="356">
        <v>12060</v>
      </c>
      <c r="L41" s="356">
        <v>11686</v>
      </c>
      <c r="M41" s="357">
        <v>10882</v>
      </c>
    </row>
    <row r="42" spans="2:13" ht="27.75" customHeight="1" x14ac:dyDescent="0.15">
      <c r="B42" s="1188"/>
      <c r="C42" s="1189"/>
      <c r="D42" s="106"/>
      <c r="E42" s="1192" t="s">
        <v>32</v>
      </c>
      <c r="F42" s="1192"/>
      <c r="G42" s="1192"/>
      <c r="H42" s="1193"/>
      <c r="I42" s="358" t="s">
        <v>487</v>
      </c>
      <c r="J42" s="359" t="s">
        <v>487</v>
      </c>
      <c r="K42" s="359" t="s">
        <v>487</v>
      </c>
      <c r="L42" s="359" t="s">
        <v>487</v>
      </c>
      <c r="M42" s="360" t="s">
        <v>487</v>
      </c>
    </row>
    <row r="43" spans="2:13" ht="27.75" customHeight="1" x14ac:dyDescent="0.15">
      <c r="B43" s="1188"/>
      <c r="C43" s="1189"/>
      <c r="D43" s="106"/>
      <c r="E43" s="1192" t="s">
        <v>33</v>
      </c>
      <c r="F43" s="1192"/>
      <c r="G43" s="1192"/>
      <c r="H43" s="1193"/>
      <c r="I43" s="358">
        <v>1174</v>
      </c>
      <c r="J43" s="359">
        <v>1079</v>
      </c>
      <c r="K43" s="359">
        <v>1148</v>
      </c>
      <c r="L43" s="359">
        <v>1093</v>
      </c>
      <c r="M43" s="360">
        <v>1130</v>
      </c>
    </row>
    <row r="44" spans="2:13" ht="27.75" customHeight="1" x14ac:dyDescent="0.15">
      <c r="B44" s="1188"/>
      <c r="C44" s="1189"/>
      <c r="D44" s="106"/>
      <c r="E44" s="1192" t="s">
        <v>34</v>
      </c>
      <c r="F44" s="1192"/>
      <c r="G44" s="1192"/>
      <c r="H44" s="1193"/>
      <c r="I44" s="358">
        <v>513</v>
      </c>
      <c r="J44" s="359">
        <v>593</v>
      </c>
      <c r="K44" s="359">
        <v>703</v>
      </c>
      <c r="L44" s="359">
        <v>662</v>
      </c>
      <c r="M44" s="360">
        <v>607</v>
      </c>
    </row>
    <row r="45" spans="2:13" ht="27.75" customHeight="1" x14ac:dyDescent="0.15">
      <c r="B45" s="1188"/>
      <c r="C45" s="1189"/>
      <c r="D45" s="106"/>
      <c r="E45" s="1192" t="s">
        <v>35</v>
      </c>
      <c r="F45" s="1192"/>
      <c r="G45" s="1192"/>
      <c r="H45" s="1193"/>
      <c r="I45" s="358" t="s">
        <v>487</v>
      </c>
      <c r="J45" s="359" t="s">
        <v>487</v>
      </c>
      <c r="K45" s="359" t="s">
        <v>487</v>
      </c>
      <c r="L45" s="359" t="s">
        <v>487</v>
      </c>
      <c r="M45" s="360" t="s">
        <v>487</v>
      </c>
    </row>
    <row r="46" spans="2:13" ht="27.75" customHeight="1" x14ac:dyDescent="0.15">
      <c r="B46" s="1188"/>
      <c r="C46" s="1189"/>
      <c r="D46" s="107"/>
      <c r="E46" s="1192" t="s">
        <v>36</v>
      </c>
      <c r="F46" s="1192"/>
      <c r="G46" s="1192"/>
      <c r="H46" s="1193"/>
      <c r="I46" s="358" t="s">
        <v>487</v>
      </c>
      <c r="J46" s="359" t="s">
        <v>487</v>
      </c>
      <c r="K46" s="359" t="s">
        <v>487</v>
      </c>
      <c r="L46" s="359" t="s">
        <v>487</v>
      </c>
      <c r="M46" s="360" t="s">
        <v>487</v>
      </c>
    </row>
    <row r="47" spans="2:13" ht="27.75" customHeight="1" x14ac:dyDescent="0.15">
      <c r="B47" s="1188"/>
      <c r="C47" s="1189"/>
      <c r="D47" s="108"/>
      <c r="E47" s="1202" t="s">
        <v>37</v>
      </c>
      <c r="F47" s="1203"/>
      <c r="G47" s="1203"/>
      <c r="H47" s="1204"/>
      <c r="I47" s="358" t="s">
        <v>487</v>
      </c>
      <c r="J47" s="359" t="s">
        <v>487</v>
      </c>
      <c r="K47" s="359" t="s">
        <v>487</v>
      </c>
      <c r="L47" s="359" t="s">
        <v>487</v>
      </c>
      <c r="M47" s="360" t="s">
        <v>487</v>
      </c>
    </row>
    <row r="48" spans="2:13" ht="27.75" customHeight="1" x14ac:dyDescent="0.15">
      <c r="B48" s="1188"/>
      <c r="C48" s="1189"/>
      <c r="D48" s="106"/>
      <c r="E48" s="1192" t="s">
        <v>38</v>
      </c>
      <c r="F48" s="1192"/>
      <c r="G48" s="1192"/>
      <c r="H48" s="1193"/>
      <c r="I48" s="358" t="s">
        <v>487</v>
      </c>
      <c r="J48" s="359" t="s">
        <v>487</v>
      </c>
      <c r="K48" s="359" t="s">
        <v>487</v>
      </c>
      <c r="L48" s="359" t="s">
        <v>487</v>
      </c>
      <c r="M48" s="360" t="s">
        <v>487</v>
      </c>
    </row>
    <row r="49" spans="2:13" ht="27.75" customHeight="1" x14ac:dyDescent="0.15">
      <c r="B49" s="1190"/>
      <c r="C49" s="1191"/>
      <c r="D49" s="106"/>
      <c r="E49" s="1192" t="s">
        <v>39</v>
      </c>
      <c r="F49" s="1192"/>
      <c r="G49" s="1192"/>
      <c r="H49" s="1193"/>
      <c r="I49" s="358" t="s">
        <v>487</v>
      </c>
      <c r="J49" s="359" t="s">
        <v>487</v>
      </c>
      <c r="K49" s="359" t="s">
        <v>487</v>
      </c>
      <c r="L49" s="359" t="s">
        <v>487</v>
      </c>
      <c r="M49" s="360" t="s">
        <v>487</v>
      </c>
    </row>
    <row r="50" spans="2:13" ht="27.75" customHeight="1" x14ac:dyDescent="0.15">
      <c r="B50" s="1186" t="s">
        <v>40</v>
      </c>
      <c r="C50" s="1187"/>
      <c r="D50" s="109"/>
      <c r="E50" s="1192" t="s">
        <v>41</v>
      </c>
      <c r="F50" s="1192"/>
      <c r="G50" s="1192"/>
      <c r="H50" s="1193"/>
      <c r="I50" s="358">
        <v>11918</v>
      </c>
      <c r="J50" s="359">
        <v>11871</v>
      </c>
      <c r="K50" s="359">
        <v>13078</v>
      </c>
      <c r="L50" s="359">
        <v>13770</v>
      </c>
      <c r="M50" s="360">
        <v>13807</v>
      </c>
    </row>
    <row r="51" spans="2:13" ht="27.75" customHeight="1" x14ac:dyDescent="0.15">
      <c r="B51" s="1188"/>
      <c r="C51" s="1189"/>
      <c r="D51" s="106"/>
      <c r="E51" s="1192" t="s">
        <v>42</v>
      </c>
      <c r="F51" s="1192"/>
      <c r="G51" s="1192"/>
      <c r="H51" s="1193"/>
      <c r="I51" s="358" t="s">
        <v>487</v>
      </c>
      <c r="J51" s="359">
        <v>43</v>
      </c>
      <c r="K51" s="359" t="s">
        <v>487</v>
      </c>
      <c r="L51" s="359">
        <v>55</v>
      </c>
      <c r="M51" s="360">
        <v>48</v>
      </c>
    </row>
    <row r="52" spans="2:13" ht="27.75" customHeight="1" x14ac:dyDescent="0.15">
      <c r="B52" s="1190"/>
      <c r="C52" s="1191"/>
      <c r="D52" s="106"/>
      <c r="E52" s="1192" t="s">
        <v>43</v>
      </c>
      <c r="F52" s="1192"/>
      <c r="G52" s="1192"/>
      <c r="H52" s="1193"/>
      <c r="I52" s="358">
        <v>12781</v>
      </c>
      <c r="J52" s="359">
        <v>12692</v>
      </c>
      <c r="K52" s="359">
        <v>12788</v>
      </c>
      <c r="L52" s="359">
        <v>12334</v>
      </c>
      <c r="M52" s="360">
        <v>10574</v>
      </c>
    </row>
    <row r="53" spans="2:13" ht="27.75" customHeight="1" thickBot="1" x14ac:dyDescent="0.2">
      <c r="B53" s="1194" t="s">
        <v>19</v>
      </c>
      <c r="C53" s="1195"/>
      <c r="D53" s="110"/>
      <c r="E53" s="1196" t="s">
        <v>44</v>
      </c>
      <c r="F53" s="1196"/>
      <c r="G53" s="1196"/>
      <c r="H53" s="1197"/>
      <c r="I53" s="361">
        <v>-11379</v>
      </c>
      <c r="J53" s="362">
        <v>-11162</v>
      </c>
      <c r="K53" s="362">
        <v>-11956</v>
      </c>
      <c r="L53" s="362">
        <v>-12718</v>
      </c>
      <c r="M53" s="363">
        <v>-11811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E3qIs9CCJqxlRhRoVzbTZfr9CfWmFDMrd4zFuyGvxFpuzLDvUdXtteZyUJ8j+MmDmRjnJfV94ulEkw2SeaGX/A==" saltValue="sflR8TH0ACxVAZoQX/o7Q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election activeCell="F63" sqref="F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3" t="s">
        <v>46</v>
      </c>
      <c r="D55" s="1213"/>
      <c r="E55" s="1214"/>
      <c r="F55" s="122">
        <v>2373</v>
      </c>
      <c r="G55" s="122">
        <v>2178</v>
      </c>
      <c r="H55" s="123">
        <v>2360</v>
      </c>
    </row>
    <row r="56" spans="2:8" ht="52.5" customHeight="1" x14ac:dyDescent="0.15">
      <c r="B56" s="124"/>
      <c r="C56" s="1215" t="s">
        <v>47</v>
      </c>
      <c r="D56" s="1215"/>
      <c r="E56" s="1216"/>
      <c r="F56" s="125">
        <v>1501</v>
      </c>
      <c r="G56" s="125">
        <v>1473</v>
      </c>
      <c r="H56" s="126">
        <v>1407</v>
      </c>
    </row>
    <row r="57" spans="2:8" ht="53.25" customHeight="1" x14ac:dyDescent="0.15">
      <c r="B57" s="124"/>
      <c r="C57" s="1217" t="s">
        <v>48</v>
      </c>
      <c r="D57" s="1217"/>
      <c r="E57" s="1218"/>
      <c r="F57" s="127">
        <v>8192</v>
      </c>
      <c r="G57" s="127">
        <v>9122</v>
      </c>
      <c r="H57" s="128">
        <v>9339</v>
      </c>
    </row>
    <row r="58" spans="2:8" ht="45.75" customHeight="1" x14ac:dyDescent="0.15">
      <c r="B58" s="129"/>
      <c r="C58" s="1205" t="s">
        <v>558</v>
      </c>
      <c r="D58" s="1206"/>
      <c r="E58" s="1207"/>
      <c r="F58" s="130">
        <v>2616</v>
      </c>
      <c r="G58" s="130">
        <v>2826</v>
      </c>
      <c r="H58" s="131">
        <v>2832</v>
      </c>
    </row>
    <row r="59" spans="2:8" ht="45.75" customHeight="1" x14ac:dyDescent="0.15">
      <c r="B59" s="129"/>
      <c r="C59" s="1205" t="s">
        <v>561</v>
      </c>
      <c r="D59" s="1206"/>
      <c r="E59" s="1207"/>
      <c r="F59" s="130">
        <v>2137</v>
      </c>
      <c r="G59" s="130">
        <v>2267</v>
      </c>
      <c r="H59" s="131">
        <v>2578</v>
      </c>
    </row>
    <row r="60" spans="2:8" ht="45.75" customHeight="1" x14ac:dyDescent="0.15">
      <c r="B60" s="129"/>
      <c r="C60" s="1205" t="s">
        <v>562</v>
      </c>
      <c r="D60" s="1206"/>
      <c r="E60" s="1207"/>
      <c r="F60" s="130">
        <v>2134</v>
      </c>
      <c r="G60" s="130">
        <v>2562</v>
      </c>
      <c r="H60" s="131">
        <v>2292</v>
      </c>
    </row>
    <row r="61" spans="2:8" ht="45.75" customHeight="1" x14ac:dyDescent="0.15">
      <c r="B61" s="129"/>
      <c r="C61" s="1205" t="s">
        <v>559</v>
      </c>
      <c r="D61" s="1206"/>
      <c r="E61" s="1207"/>
      <c r="F61" s="130">
        <v>1007</v>
      </c>
      <c r="G61" s="130">
        <v>1209</v>
      </c>
      <c r="H61" s="131">
        <v>1413</v>
      </c>
    </row>
    <row r="62" spans="2:8" ht="45.75" customHeight="1" thickBot="1" x14ac:dyDescent="0.2">
      <c r="B62" s="132"/>
      <c r="C62" s="1208" t="s">
        <v>560</v>
      </c>
      <c r="D62" s="1209"/>
      <c r="E62" s="1210"/>
      <c r="F62" s="133">
        <v>223</v>
      </c>
      <c r="G62" s="133">
        <v>190</v>
      </c>
      <c r="H62" s="134">
        <v>157</v>
      </c>
    </row>
    <row r="63" spans="2:8" ht="52.5" customHeight="1" thickBot="1" x14ac:dyDescent="0.2">
      <c r="B63" s="135"/>
      <c r="C63" s="1211" t="s">
        <v>49</v>
      </c>
      <c r="D63" s="1211"/>
      <c r="E63" s="1212"/>
      <c r="F63" s="136">
        <v>12066</v>
      </c>
      <c r="G63" s="136">
        <v>12773</v>
      </c>
      <c r="H63" s="137">
        <v>13106</v>
      </c>
    </row>
    <row r="64" spans="2:8" x14ac:dyDescent="0.15"/>
  </sheetData>
  <sheetProtection algorithmName="SHA-512" hashValue="u16G9FGlJlM7786kGBijXIOgBbJgTjIcKY2wH2Eft9opImLYUAzO/koTkNJNxgosnHeDTsJX/oWIy0hExdeP+Q==" saltValue="BSpzxKDlI50MyzOCtf0H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29460</v>
      </c>
      <c r="E3" s="156"/>
      <c r="F3" s="157">
        <v>62383</v>
      </c>
      <c r="G3" s="158"/>
      <c r="H3" s="159"/>
    </row>
    <row r="4" spans="1:8" x14ac:dyDescent="0.15">
      <c r="A4" s="160"/>
      <c r="B4" s="161"/>
      <c r="C4" s="162"/>
      <c r="D4" s="163">
        <v>21189</v>
      </c>
      <c r="E4" s="164"/>
      <c r="F4" s="165">
        <v>35325</v>
      </c>
      <c r="G4" s="166"/>
      <c r="H4" s="167"/>
    </row>
    <row r="5" spans="1:8" x14ac:dyDescent="0.15">
      <c r="A5" s="148" t="s">
        <v>519</v>
      </c>
      <c r="B5" s="153"/>
      <c r="C5" s="154"/>
      <c r="D5" s="155">
        <v>37369</v>
      </c>
      <c r="E5" s="156"/>
      <c r="F5" s="157">
        <v>63812</v>
      </c>
      <c r="G5" s="158"/>
      <c r="H5" s="159"/>
    </row>
    <row r="6" spans="1:8" x14ac:dyDescent="0.15">
      <c r="A6" s="160"/>
      <c r="B6" s="161"/>
      <c r="C6" s="162"/>
      <c r="D6" s="163">
        <v>32139</v>
      </c>
      <c r="E6" s="164"/>
      <c r="F6" s="165">
        <v>33848</v>
      </c>
      <c r="G6" s="166"/>
      <c r="H6" s="167"/>
    </row>
    <row r="7" spans="1:8" x14ac:dyDescent="0.15">
      <c r="A7" s="148" t="s">
        <v>520</v>
      </c>
      <c r="B7" s="153"/>
      <c r="C7" s="154"/>
      <c r="D7" s="155">
        <v>35908</v>
      </c>
      <c r="E7" s="156"/>
      <c r="F7" s="157">
        <v>45945</v>
      </c>
      <c r="G7" s="158"/>
      <c r="H7" s="159"/>
    </row>
    <row r="8" spans="1:8" x14ac:dyDescent="0.15">
      <c r="A8" s="160"/>
      <c r="B8" s="161"/>
      <c r="C8" s="162"/>
      <c r="D8" s="163">
        <v>29859</v>
      </c>
      <c r="E8" s="164"/>
      <c r="F8" s="165">
        <v>25180</v>
      </c>
      <c r="G8" s="166"/>
      <c r="H8" s="167"/>
    </row>
    <row r="9" spans="1:8" x14ac:dyDescent="0.15">
      <c r="A9" s="148" t="s">
        <v>521</v>
      </c>
      <c r="B9" s="153"/>
      <c r="C9" s="154"/>
      <c r="D9" s="155">
        <v>39063</v>
      </c>
      <c r="E9" s="156"/>
      <c r="F9" s="157">
        <v>44475</v>
      </c>
      <c r="G9" s="158"/>
      <c r="H9" s="159"/>
    </row>
    <row r="10" spans="1:8" x14ac:dyDescent="0.15">
      <c r="A10" s="160"/>
      <c r="B10" s="161"/>
      <c r="C10" s="162"/>
      <c r="D10" s="163">
        <v>31148</v>
      </c>
      <c r="E10" s="164"/>
      <c r="F10" s="165">
        <v>24780</v>
      </c>
      <c r="G10" s="166"/>
      <c r="H10" s="167"/>
    </row>
    <row r="11" spans="1:8" x14ac:dyDescent="0.15">
      <c r="A11" s="148" t="s">
        <v>522</v>
      </c>
      <c r="B11" s="153"/>
      <c r="C11" s="154"/>
      <c r="D11" s="155">
        <v>25217</v>
      </c>
      <c r="E11" s="156"/>
      <c r="F11" s="157">
        <v>45982</v>
      </c>
      <c r="G11" s="158"/>
      <c r="H11" s="159"/>
    </row>
    <row r="12" spans="1:8" x14ac:dyDescent="0.15">
      <c r="A12" s="160"/>
      <c r="B12" s="161"/>
      <c r="C12" s="168"/>
      <c r="D12" s="163">
        <v>22479</v>
      </c>
      <c r="E12" s="164"/>
      <c r="F12" s="165">
        <v>25583</v>
      </c>
      <c r="G12" s="166"/>
      <c r="H12" s="167"/>
    </row>
    <row r="13" spans="1:8" x14ac:dyDescent="0.15">
      <c r="A13" s="148"/>
      <c r="B13" s="153"/>
      <c r="C13" s="169"/>
      <c r="D13" s="170">
        <v>33403</v>
      </c>
      <c r="E13" s="171"/>
      <c r="F13" s="172">
        <v>52519</v>
      </c>
      <c r="G13" s="173"/>
      <c r="H13" s="159"/>
    </row>
    <row r="14" spans="1:8" x14ac:dyDescent="0.15">
      <c r="A14" s="160"/>
      <c r="B14" s="161"/>
      <c r="C14" s="162"/>
      <c r="D14" s="163">
        <v>27363</v>
      </c>
      <c r="E14" s="164"/>
      <c r="F14" s="165">
        <v>28943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6.01</v>
      </c>
      <c r="C19" s="174">
        <f>ROUND(VALUE(SUBSTITUTE(実質収支比率等に係る経年分析!G$48,"▲","-")),2)</f>
        <v>6.57</v>
      </c>
      <c r="D19" s="174">
        <f>ROUND(VALUE(SUBSTITUTE(実質収支比率等に係る経年分析!H$48,"▲","-")),2)</f>
        <v>7.9</v>
      </c>
      <c r="E19" s="174">
        <f>ROUND(VALUE(SUBSTITUTE(実質収支比率等に係る経年分析!I$48,"▲","-")),2)</f>
        <v>7.35</v>
      </c>
      <c r="F19" s="174">
        <f>ROUND(VALUE(SUBSTITUTE(実質収支比率等に係る経年分析!J$48,"▲","-")),2)</f>
        <v>5.0999999999999996</v>
      </c>
    </row>
    <row r="20" spans="1:11" x14ac:dyDescent="0.15">
      <c r="A20" s="174" t="s">
        <v>53</v>
      </c>
      <c r="B20" s="174">
        <f>ROUND(VALUE(SUBSTITUTE(実質収支比率等に係る経年分析!F$47,"▲","-")),2)</f>
        <v>24.98</v>
      </c>
      <c r="C20" s="174">
        <f>ROUND(VALUE(SUBSTITUTE(実質収支比率等に係る経年分析!G$47,"▲","-")),2)</f>
        <v>20.87</v>
      </c>
      <c r="D20" s="174">
        <f>ROUND(VALUE(SUBSTITUTE(実質収支比率等に係る経年分析!H$47,"▲","-")),2)</f>
        <v>19.36</v>
      </c>
      <c r="E20" s="174">
        <f>ROUND(VALUE(SUBSTITUTE(実質収支比率等に係る経年分析!I$47,"▲","-")),2)</f>
        <v>18.12</v>
      </c>
      <c r="F20" s="174">
        <f>ROUND(VALUE(SUBSTITUTE(実質収支比率等に係る経年分析!J$47,"▲","-")),2)</f>
        <v>19.260000000000002</v>
      </c>
    </row>
    <row r="21" spans="1:11" x14ac:dyDescent="0.15">
      <c r="A21" s="174" t="s">
        <v>54</v>
      </c>
      <c r="B21" s="174">
        <f>IF(ISNUMBER(VALUE(SUBSTITUTE(実質収支比率等に係る経年分析!F$49,"▲","-"))),ROUND(VALUE(SUBSTITUTE(実質収支比率等に係る経年分析!F$49,"▲","-")),2),NA())</f>
        <v>2.79</v>
      </c>
      <c r="C21" s="174">
        <f>IF(ISNUMBER(VALUE(SUBSTITUTE(実質収支比率等に係る経年分析!G$49,"▲","-"))),ROUND(VALUE(SUBSTITUTE(実質収支比率等に係る経年分析!G$49,"▲","-")),2),NA())</f>
        <v>-1.92</v>
      </c>
      <c r="D21" s="174">
        <f>IF(ISNUMBER(VALUE(SUBSTITUTE(実質収支比率等に係る経年分析!H$49,"▲","-"))),ROUND(VALUE(SUBSTITUTE(実質収支比率等に係る経年分析!H$49,"▲","-")),2),NA())</f>
        <v>3.1</v>
      </c>
      <c r="E21" s="174">
        <f>IF(ISNUMBER(VALUE(SUBSTITUTE(実質収支比率等に係る経年分析!I$49,"▲","-"))),ROUND(VALUE(SUBSTITUTE(実質収支比率等に係る経年分析!I$49,"▲","-")),2),NA())</f>
        <v>-2.3199999999999998</v>
      </c>
      <c r="F21" s="174">
        <f>IF(ISNUMBER(VALUE(SUBSTITUTE(実質収支比率等に係る経年分析!J$49,"▲","-"))),ROUND(VALUE(SUBSTITUTE(実質収支比率等に係る経年分析!J$49,"▲","-")),2),NA())</f>
        <v>-0.05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0.02</v>
      </c>
      <c r="C28" s="175" t="e">
        <f>IF(ROUND(VALUE(SUBSTITUTE(連結実質赤字比率に係る赤字・黒字の構成分析!F$42,"▲", "-")), 2) &gt;= 0, ABS(ROUND(VALUE(SUBSTITUTE(連結実質赤字比率に係る赤字・黒字の構成分析!F$42,"▲", "-")), 2)), NA())</f>
        <v>#N/A</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15">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0.04</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0.48</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0.48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0.76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6.03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6.57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7.35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5.0999999999999996</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10.47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9.76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8.58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8.67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8.64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1082</v>
      </c>
      <c r="E42" s="176"/>
      <c r="F42" s="176"/>
      <c r="G42" s="176">
        <f>'実質公債費比率（分子）の構造'!L$52</f>
        <v>1094</v>
      </c>
      <c r="H42" s="176"/>
      <c r="I42" s="176"/>
      <c r="J42" s="176">
        <f>'実質公債費比率（分子）の構造'!M$52</f>
        <v>1088</v>
      </c>
      <c r="K42" s="176"/>
      <c r="L42" s="176"/>
      <c r="M42" s="176">
        <f>'実質公債費比率（分子）の構造'!N$52</f>
        <v>1102</v>
      </c>
      <c r="N42" s="176"/>
      <c r="O42" s="176"/>
      <c r="P42" s="176">
        <f>'実質公債費比率（分子）の構造'!O$52</f>
        <v>1077</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57</v>
      </c>
      <c r="C45" s="176"/>
      <c r="D45" s="176"/>
      <c r="E45" s="176">
        <f>'実質公債費比率（分子）の構造'!L$49</f>
        <v>48</v>
      </c>
      <c r="F45" s="176"/>
      <c r="G45" s="176"/>
      <c r="H45" s="176">
        <f>'実質公債費比率（分子）の構造'!M$49</f>
        <v>48</v>
      </c>
      <c r="I45" s="176"/>
      <c r="J45" s="176"/>
      <c r="K45" s="176">
        <f>'実質公債費比率（分子）の構造'!N$49</f>
        <v>49</v>
      </c>
      <c r="L45" s="176"/>
      <c r="M45" s="176"/>
      <c r="N45" s="176">
        <f>'実質公債費比率（分子）の構造'!O$49</f>
        <v>49</v>
      </c>
      <c r="O45" s="176"/>
      <c r="P45" s="176"/>
    </row>
    <row r="46" spans="1:16" x14ac:dyDescent="0.15">
      <c r="A46" s="176" t="s">
        <v>64</v>
      </c>
      <c r="B46" s="176">
        <f>'実質公債費比率（分子）の構造'!K$48</f>
        <v>110</v>
      </c>
      <c r="C46" s="176"/>
      <c r="D46" s="176"/>
      <c r="E46" s="176">
        <f>'実質公債費比率（分子）の構造'!L$48</f>
        <v>119</v>
      </c>
      <c r="F46" s="176"/>
      <c r="G46" s="176"/>
      <c r="H46" s="176">
        <f>'実質公債費比率（分子）の構造'!M$48</f>
        <v>127</v>
      </c>
      <c r="I46" s="176"/>
      <c r="J46" s="176"/>
      <c r="K46" s="176">
        <f>'実質公債費比率（分子）の構造'!N$48</f>
        <v>97</v>
      </c>
      <c r="L46" s="176"/>
      <c r="M46" s="176"/>
      <c r="N46" s="176">
        <f>'実質公債費比率（分子）の構造'!O$48</f>
        <v>98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946</v>
      </c>
      <c r="C49" s="176"/>
      <c r="D49" s="176"/>
      <c r="E49" s="176">
        <f>'実質公債費比率（分子）の構造'!L$45</f>
        <v>972</v>
      </c>
      <c r="F49" s="176"/>
      <c r="G49" s="176"/>
      <c r="H49" s="176">
        <f>'実質公債費比率（分子）の構造'!M$45</f>
        <v>976</v>
      </c>
      <c r="I49" s="176"/>
      <c r="J49" s="176"/>
      <c r="K49" s="176">
        <f>'実質公債費比率（分子）の構造'!N$45</f>
        <v>1098</v>
      </c>
      <c r="L49" s="176"/>
      <c r="M49" s="176"/>
      <c r="N49" s="176">
        <f>'実質公債費比率（分子）の構造'!O$45</f>
        <v>1157</v>
      </c>
      <c r="O49" s="176"/>
      <c r="P49" s="176"/>
    </row>
    <row r="50" spans="1:16" x14ac:dyDescent="0.15">
      <c r="A50" s="176" t="s">
        <v>67</v>
      </c>
      <c r="B50" s="176" t="e">
        <f>NA()</f>
        <v>#N/A</v>
      </c>
      <c r="C50" s="176">
        <f>IF(ISNUMBER('実質公債費比率（分子）の構造'!K$53),'実質公債費比率（分子）の構造'!K$53,NA())</f>
        <v>31</v>
      </c>
      <c r="D50" s="176" t="e">
        <f>NA()</f>
        <v>#N/A</v>
      </c>
      <c r="E50" s="176" t="e">
        <f>NA()</f>
        <v>#N/A</v>
      </c>
      <c r="F50" s="176">
        <f>IF(ISNUMBER('実質公債費比率（分子）の構造'!L$53),'実質公債費比率（分子）の構造'!L$53,NA())</f>
        <v>45</v>
      </c>
      <c r="G50" s="176" t="e">
        <f>NA()</f>
        <v>#N/A</v>
      </c>
      <c r="H50" s="176" t="e">
        <f>NA()</f>
        <v>#N/A</v>
      </c>
      <c r="I50" s="176">
        <f>IF(ISNUMBER('実質公債費比率（分子）の構造'!M$53),'実質公債費比率（分子）の構造'!M$53,NA())</f>
        <v>63</v>
      </c>
      <c r="J50" s="176" t="e">
        <f>NA()</f>
        <v>#N/A</v>
      </c>
      <c r="K50" s="176" t="e">
        <f>NA()</f>
        <v>#N/A</v>
      </c>
      <c r="L50" s="176">
        <f>IF(ISNUMBER('実質公債費比率（分子）の構造'!N$53),'実質公債費比率（分子）の構造'!N$53,NA())</f>
        <v>142</v>
      </c>
      <c r="M50" s="176" t="e">
        <f>NA()</f>
        <v>#N/A</v>
      </c>
      <c r="N50" s="176" t="e">
        <f>NA()</f>
        <v>#N/A</v>
      </c>
      <c r="O50" s="176">
        <f>IF(ISNUMBER('実質公債費比率（分子）の構造'!O$53),'実質公債費比率（分子）の構造'!O$53,NA())</f>
        <v>227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12781</v>
      </c>
      <c r="E56" s="175"/>
      <c r="F56" s="175"/>
      <c r="G56" s="175">
        <f>'将来負担比率（分子）の構造'!J$52</f>
        <v>12692</v>
      </c>
      <c r="H56" s="175"/>
      <c r="I56" s="175"/>
      <c r="J56" s="175">
        <f>'将来負担比率（分子）の構造'!K$52</f>
        <v>12788</v>
      </c>
      <c r="K56" s="175"/>
      <c r="L56" s="175"/>
      <c r="M56" s="175">
        <f>'将来負担比率（分子）の構造'!L$52</f>
        <v>12334</v>
      </c>
      <c r="N56" s="175"/>
      <c r="O56" s="175"/>
      <c r="P56" s="175">
        <f>'将来負担比率（分子）の構造'!M$52</f>
        <v>10574</v>
      </c>
    </row>
    <row r="57" spans="1:16" x14ac:dyDescent="0.15">
      <c r="A57" s="175" t="s">
        <v>42</v>
      </c>
      <c r="B57" s="175"/>
      <c r="C57" s="175"/>
      <c r="D57" s="175" t="str">
        <f>'将来負担比率（分子）の構造'!I$51</f>
        <v>-</v>
      </c>
      <c r="E57" s="175"/>
      <c r="F57" s="175"/>
      <c r="G57" s="175">
        <f>'将来負担比率（分子）の構造'!J$51</f>
        <v>43</v>
      </c>
      <c r="H57" s="175"/>
      <c r="I57" s="175"/>
      <c r="J57" s="175" t="str">
        <f>'将来負担比率（分子）の構造'!K$51</f>
        <v>-</v>
      </c>
      <c r="K57" s="175"/>
      <c r="L57" s="175"/>
      <c r="M57" s="175">
        <f>'将来負担比率（分子）の構造'!L$51</f>
        <v>55</v>
      </c>
      <c r="N57" s="175"/>
      <c r="O57" s="175"/>
      <c r="P57" s="175">
        <f>'将来負担比率（分子）の構造'!M$51</f>
        <v>48</v>
      </c>
    </row>
    <row r="58" spans="1:16" x14ac:dyDescent="0.15">
      <c r="A58" s="175" t="s">
        <v>41</v>
      </c>
      <c r="B58" s="175"/>
      <c r="C58" s="175"/>
      <c r="D58" s="175">
        <f>'将来負担比率（分子）の構造'!I$50</f>
        <v>11918</v>
      </c>
      <c r="E58" s="175"/>
      <c r="F58" s="175"/>
      <c r="G58" s="175">
        <f>'将来負担比率（分子）の構造'!J$50</f>
        <v>11871</v>
      </c>
      <c r="H58" s="175"/>
      <c r="I58" s="175"/>
      <c r="J58" s="175">
        <f>'将来負担比率（分子）の構造'!K$50</f>
        <v>13078</v>
      </c>
      <c r="K58" s="175"/>
      <c r="L58" s="175"/>
      <c r="M58" s="175">
        <f>'将来負担比率（分子）の構造'!L$50</f>
        <v>13770</v>
      </c>
      <c r="N58" s="175"/>
      <c r="O58" s="175"/>
      <c r="P58" s="175">
        <f>'将来負担比率（分子）の構造'!M$50</f>
        <v>13807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t="str">
        <f>'将来負担比率（分子）の構造'!I$45</f>
        <v>-</v>
      </c>
      <c r="C62" s="175"/>
      <c r="D62" s="175"/>
      <c r="E62" s="175" t="str">
        <f>'将来負担比率（分子）の構造'!J$45</f>
        <v>-</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15">
      <c r="A63" s="175" t="s">
        <v>34</v>
      </c>
      <c r="B63" s="175">
        <f>'将来負担比率（分子）の構造'!I$44</f>
        <v>513</v>
      </c>
      <c r="C63" s="175"/>
      <c r="D63" s="175"/>
      <c r="E63" s="175">
        <f>'将来負担比率（分子）の構造'!J$44</f>
        <v>593</v>
      </c>
      <c r="F63" s="175"/>
      <c r="G63" s="175"/>
      <c r="H63" s="175">
        <f>'将来負担比率（分子）の構造'!K$44</f>
        <v>703</v>
      </c>
      <c r="I63" s="175"/>
      <c r="J63" s="175"/>
      <c r="K63" s="175">
        <f>'将来負担比率（分子）の構造'!L$44</f>
        <v>662</v>
      </c>
      <c r="L63" s="175"/>
      <c r="M63" s="175"/>
      <c r="N63" s="175">
        <f>'将来負担比率（分子）の構造'!M$44</f>
        <v>607</v>
      </c>
      <c r="O63" s="175"/>
      <c r="P63" s="175"/>
    </row>
    <row r="64" spans="1:16" x14ac:dyDescent="0.15">
      <c r="A64" s="175" t="s">
        <v>33</v>
      </c>
      <c r="B64" s="175">
        <f>'将来負担比率（分子）の構造'!I$43</f>
        <v>1174</v>
      </c>
      <c r="C64" s="175"/>
      <c r="D64" s="175"/>
      <c r="E64" s="175">
        <f>'将来負担比率（分子）の構造'!J$43</f>
        <v>1079</v>
      </c>
      <c r="F64" s="175"/>
      <c r="G64" s="175"/>
      <c r="H64" s="175">
        <f>'将来負担比率（分子）の構造'!K$43</f>
        <v>1148</v>
      </c>
      <c r="I64" s="175"/>
      <c r="J64" s="175"/>
      <c r="K64" s="175">
        <f>'将来負担比率（分子）の構造'!L$43</f>
        <v>1093</v>
      </c>
      <c r="L64" s="175"/>
      <c r="M64" s="175"/>
      <c r="N64" s="175">
        <f>'将来負担比率（分子）の構造'!M$43</f>
        <v>1130</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11632</v>
      </c>
      <c r="C66" s="175"/>
      <c r="D66" s="175"/>
      <c r="E66" s="175">
        <f>'将来負担比率（分子）の構造'!J$41</f>
        <v>11772</v>
      </c>
      <c r="F66" s="175"/>
      <c r="G66" s="175"/>
      <c r="H66" s="175">
        <f>'将来負担比率（分子）の構造'!K$41</f>
        <v>12060</v>
      </c>
      <c r="I66" s="175"/>
      <c r="J66" s="175"/>
      <c r="K66" s="175">
        <f>'将来負担比率（分子）の構造'!L$41</f>
        <v>11686</v>
      </c>
      <c r="L66" s="175"/>
      <c r="M66" s="175"/>
      <c r="N66" s="175">
        <f>'将来負担比率（分子）の構造'!M$41</f>
        <v>10882</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2373</v>
      </c>
      <c r="C72" s="179">
        <f>基金残高に係る経年分析!G55</f>
        <v>2178</v>
      </c>
      <c r="D72" s="179">
        <f>基金残高に係る経年分析!H55</f>
        <v>2360</v>
      </c>
    </row>
    <row r="73" spans="1:16" x14ac:dyDescent="0.15">
      <c r="A73" s="178" t="s">
        <v>74</v>
      </c>
      <c r="B73" s="179">
        <f>基金残高に係る経年分析!F56</f>
        <v>1501</v>
      </c>
      <c r="C73" s="179">
        <f>基金残高に係る経年分析!G56</f>
        <v>1473</v>
      </c>
      <c r="D73" s="179">
        <f>基金残高に係る経年分析!H56</f>
        <v>1407</v>
      </c>
    </row>
    <row r="74" spans="1:16" x14ac:dyDescent="0.15">
      <c r="A74" s="178" t="s">
        <v>75</v>
      </c>
      <c r="B74" s="179">
        <f>基金残高に係る経年分析!F57</f>
        <v>8192</v>
      </c>
      <c r="C74" s="179">
        <f>基金残高に係る経年分析!G57</f>
        <v>9122</v>
      </c>
      <c r="D74" s="179">
        <f>基金残高に係る経年分析!H57</f>
        <v>9339</v>
      </c>
    </row>
  </sheetData>
  <sheetProtection algorithmName="SHA-512" hashValue="Ou70ZC5TEeLvAoylPTE0wznY8p8RGt5mRmQaU0TMh8QRcuzEXUqW7HyRA/1knRA6q1pIEvS1568dZD4cJl+sSA==" saltValue="RVqZMZx9nGWl7ir/W0tn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2025-03-17T07:56:05Z</cp:lastPrinted>
  <dcterms:created xsi:type="dcterms:W3CDTF">2025-02-19T02:44:37Z</dcterms:created>
  <dcterms:modified xsi:type="dcterms:W3CDTF">2025-03-18T23:30:16Z</dcterms:modified>
  <cp:category/>
</cp:coreProperties>
</file>