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1201総務課\2100SOUMU\2122\財政関係\財政状況資料作成\R5年度財政状況資料集の作成・提出\R5財政状況資料集(市町村依頼)\確認事項　修正\"/>
    </mc:Choice>
  </mc:AlternateContent>
  <xr:revisionPtr revIDLastSave="0" documentId="13_ncr:1_{1652E30D-E814-42AD-9347-BE51F175F0B7}" xr6:coauthVersionLast="47" xr6:coauthVersionMax="47" xr10:uidLastSave="{00000000-0000-0000-0000-000000000000}"/>
  <bookViews>
    <workbookView xWindow="28680" yWindow="-120" windowWidth="29040" windowHeight="157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s="1"/>
  <c r="AM36" i="10" s="1"/>
  <c r="BW34" i="10" l="1"/>
  <c r="BW35" i="10" l="1"/>
  <c r="BW36" i="10" s="1"/>
  <c r="BW37" i="10" s="1"/>
  <c r="BW38" i="10" s="1"/>
  <c r="BW39" i="10" s="1"/>
  <c r="BW40" i="10" s="1"/>
  <c r="BW41" i="10" s="1"/>
  <c r="BW42" i="10" s="1"/>
  <c r="CO34" i="10" s="1"/>
  <c r="CO35" i="10" s="1"/>
  <c r="CO36" i="10" s="1"/>
</calcChain>
</file>

<file path=xl/sharedStrings.xml><?xml version="1.0" encoding="utf-8"?>
<sst xmlns="http://schemas.openxmlformats.org/spreadsheetml/2006/main" count="1075" uniqueCount="568">
  <si>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</si>
  <si>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</si>
  <si>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</si>
  <si>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</si>
  <si>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</si>
  <si>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</si>
  <si>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</si>
  <si>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</si>
  <si>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</si>
  <si>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</si>
  <si>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</si>
  <si>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</si>
  <si>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</si>
  <si>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</si>
  <si>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</si>
  <si>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</si>
  <si>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</si>
  <si>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</si>
  <si>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</si>
  <si>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</si>
  <si>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</si>
  <si>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</si>
  <si>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</si>
  <si>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</si>
  <si>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</si>
  <si>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</si>
  <si>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</si>
  <si>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</si>
  <si>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</si>
  <si>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</si>
  <si>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</si>
  <si>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</si>
  <si>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</si>
  <si>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</si>
  <si>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</si>
  <si>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</si>
  <si>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</si>
  <si>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</si>
  <si>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</si>
  <si>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</si>
  <si>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</si>
  <si>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</si>
  <si>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</si>
  <si>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</si>
  <si>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</si>
  <si>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</si>
  <si>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</si>
  <si>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</si>
  <si>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</si>
  <si>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</si>
  <si>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</si>
  <si>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</si>
  <si>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</si>
  <si>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</si>
  <si>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</si>
  <si>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</si>
  <si>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</si>
  <si>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</si>
  <si>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</si>
  <si>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</si>
  <si>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</si>
  <si>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</si>
  <si>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</si>
  <si>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</si>
  <si>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</si>
  <si>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</si>
  <si>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</si>
  <si>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</si>
  <si>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</si>
  <si>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</si>
  <si>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</si>
  <si>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</si>
  <si>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</si>
  <si>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</si>
  <si>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</si>
  <si>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</si>
  <si>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</si>
  <si>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</si>
  <si>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</si>
  <si>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</si>
  <si>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</si>
  <si>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</si>
  <si>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</si>
  <si>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</si>
  <si>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</si>
  <si>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</si>
  <si>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</si>
  <si>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</si>
  <si>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</si>
  <si>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</si>
  <si>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</si>
  <si>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</si>
  <si>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</si>
  <si>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</si>
  <si>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</si>
  <si>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</si>
  <si>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</si>
  <si>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</si>
  <si>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</si>
  <si>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</si>
  <si>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</si>
  <si>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</si>
  <si>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</si>
  <si>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</si>
  <si>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</si>
  <si>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</si>
  <si>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</si>
  <si>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</si>
  <si>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</si>
  <si>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</si>
  <si>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</si>
  <si>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</si>
  <si>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</si>
  <si>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</si>
  <si>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</si>
  <si>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</si>
  <si>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</si>
  <si>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</si>
  <si>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</si>
  <si>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</si>
  <si>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</si>
  <si>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</si>
  <si>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</si>
  <si>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</si>
  <si>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</si>
  <si>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</si>
  <si>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</si>
  <si>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</si>
  <si>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</si>
  <si>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</si>
  <si>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</si>
  <si>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</si>
  <si>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</si>
  <si>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</si>
  <si>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</si>
  <si>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</si>
  <si>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</si>
  <si>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</si>
  <si>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</si>
  <si>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</si>
  <si>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</si>
  <si>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</si>
  <si>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</si>
  <si>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</si>
  <si>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</si>
  <si>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</si>
  <si>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</si>
  <si>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</si>
  <si>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</si>
  <si>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</si>
  <si>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</si>
  <si>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</si>
  <si>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</si>
  <si>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</si>
  <si>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</si>
  <si>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</si>
  <si>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</si>
  <si>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</si>
  <si>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</si>
  <si>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</si>
  <si>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</si>
  <si>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</si>
  <si>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</si>
  <si>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</si>
  <si>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</si>
  <si>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</si>
  <si>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</si>
  <si>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</si>
  <si>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</si>
  <si>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</si>
  <si>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</si>
  <si>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</si>
  <si>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</si>
  <si>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</si>
  <si>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</si>
  <si>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</si>
  <si>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</si>
  <si>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</si>
  <si>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</si>
  <si>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</si>
  <si>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</si>
  <si>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</si>
  <si>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</si>
  <si>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</si>
  <si>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</si>
  <si>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</si>
  <si>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</si>
  <si>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</si>
  <si>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</si>
  <si>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</si>
  <si>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</si>
  <si>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</si>
  <si>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</si>
  <si>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</si>
  <si>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</si>
  <si>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</si>
  <si>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</si>
  <si>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</si>
  <si>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</si>
  <si>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</si>
  <si>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</si>
  <si>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</si>
  <si>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</si>
  <si>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岐阜県美濃市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</si>
  <si>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</si>
  <si>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</si>
  <si>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</si>
  <si>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</si>
  <si>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</si>
  <si>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</si>
  <si>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</si>
  <si>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</si>
  <si>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</si>
  <si>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</si>
  <si>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</si>
  <si>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</si>
  <si>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</si>
  <si>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</si>
  <si>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</si>
  <si>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</si>
  <si>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</si>
  <si>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</si>
  <si>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</si>
  <si>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</si>
  <si>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</si>
  <si>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</si>
  <si>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</si>
  <si>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</si>
  <si>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</si>
  <si>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</si>
  <si>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</si>
  <si>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</si>
  <si>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</si>
  <si>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</si>
  <si>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</si>
  <si>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</si>
  <si>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</si>
  <si>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</si>
  <si>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</si>
  <si>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</si>
  <si>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</si>
  <si>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</si>
  <si>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</si>
  <si>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</si>
  <si>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</si>
  <si>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</si>
  <si>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</si>
  <si>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</si>
  <si>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</si>
  <si>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</si>
  <si>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</si>
  <si>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</si>
  <si>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</si>
  <si>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</si>
  <si>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</si>
  <si>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</si>
  <si>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</si>
  <si>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</si>
  <si>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</si>
  <si>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</si>
  <si>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</si>
  <si>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</si>
  <si>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</si>
  <si>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</si>
  <si>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</si>
  <si>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</si>
  <si>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</si>
  <si>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</si>
  <si>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</si>
  <si>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</si>
  <si>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</si>
  <si>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</si>
  <si>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</si>
  <si>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</si>
  <si>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</si>
  <si>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</si>
  <si>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</si>
  <si>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</si>
  <si>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</si>
  <si>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</si>
  <si>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</si>
  <si>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</si>
  <si>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</si>
  <si>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</si>
  <si>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</si>
  <si>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</si>
  <si>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</si>
  <si>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</si>
  <si>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</si>
  <si>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</si>
  <si>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</si>
  <si>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</si>
  <si>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</si>
  <si>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</si>
  <si>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</si>
  <si>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</si>
  <si>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</si>
  <si>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</si>
  <si>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</si>
  <si>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</si>
  <si>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</si>
  <si>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</si>
  <si>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</si>
  <si>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</si>
  <si>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</si>
  <si>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</si>
  <si>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</si>
  <si>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</si>
  <si>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</si>
  <si>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</si>
  <si>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</si>
  <si>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</si>
  <si>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</si>
  <si>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</si>
  <si>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</si>
  <si>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</si>
  <si>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</si>
  <si>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</si>
  <si>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</si>
  <si>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</si>
  <si>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</si>
  <si>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</si>
  <si>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</si>
  <si>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</si>
  <si>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</si>
  <si>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</si>
  <si>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</si>
  <si>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</si>
  <si>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</si>
  <si>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</si>
  <si>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</si>
  <si>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</si>
  <si>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</si>
  <si>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</si>
  <si>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</si>
  <si>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</si>
  <si>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</si>
  <si>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</si>
  <si>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</si>
  <si>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</si>
  <si>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</si>
  <si>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</si>
  <si>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</si>
  <si>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</si>
  <si>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</si>
  <si>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</si>
  <si>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</si>
  <si>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</si>
  <si>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</si>
  <si>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</si>
  <si>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</si>
  <si>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</si>
  <si>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</si>
  <si>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</si>
  <si>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岐阜県美濃市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</si>
  <si>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</si>
  <si>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</si>
  <si>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</si>
  <si>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</si>
  <si>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</si>
  <si>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</si>
  <si>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</si>
  <si>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</si>
  <si>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</si>
  <si>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</si>
  <si>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</si>
  <si>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</si>
  <si>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</si>
  <si>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</si>
  <si>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</si>
  <si>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</si>
  <si>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</si>
  <si>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</si>
  <si>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</si>
  <si>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</si>
  <si>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</si>
  <si>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</si>
  <si>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</si>
  <si>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</si>
  <si>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</si>
  <si>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</si>
  <si>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</si>
  <si>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</si>
  <si>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</si>
  <si>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</si>
  <si>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</si>
  <si>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</si>
  <si>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</si>
  <si>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</si>
  <si>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</si>
  <si>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</si>
  <si>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</si>
  <si>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</si>
  <si>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</si>
  <si>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</si>
  <si>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</si>
  <si>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</si>
  <si>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</si>
  <si>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</si>
  <si>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</si>
  <si>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</si>
  <si>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</si>
  <si>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</si>
  <si>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</si>
  <si>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</si>
  <si>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</si>
  <si>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</si>
  <si>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</si>
  <si>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</si>
  <si>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</si>
  <si>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</si>
  <si>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</si>
  <si>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</si>
  <si>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</si>
  <si>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</si>
  <si>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</si>
  <si>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</si>
  <si>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</si>
  <si>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</si>
  <si>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</si>
  <si>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</si>
  <si>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</si>
  <si>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</si>
  <si>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</si>
  <si>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</si>
  <si>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</si>
  <si>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</si>
  <si>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</si>
  <si>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</si>
  <si>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</si>
  <si>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</si>
  <si>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</si>
  <si>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</si>
  <si>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</si>
  <si>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</si>
  <si>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</si>
  <si>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</si>
  <si>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</si>
  <si>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</si>
  <si>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</si>
  <si>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</si>
  <si>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</si>
  <si>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</si>
  <si>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</si>
  <si>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</si>
  <si>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</si>
  <si>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</si>
  <si>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</si>
  <si>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</si>
  <si>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</si>
  <si>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</si>
  <si>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</si>
  <si>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</si>
  <si>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</si>
  <si>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</si>
  <si>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</si>
  <si>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</si>
  <si>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</si>
  <si>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</si>
  <si>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</si>
  <si>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</si>
  <si>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</si>
  <si>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</si>
  <si>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</si>
  <si>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</si>
  <si>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</si>
  <si>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</si>
  <si>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</si>
  <si>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</si>
  <si>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</si>
  <si>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</si>
  <si>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</si>
  <si>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</si>
  <si>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</si>
  <si>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</si>
  <si>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</si>
  <si>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</si>
  <si>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</si>
  <si>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</si>
  <si>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</si>
  <si>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</si>
  <si>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</si>
  <si>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</si>
  <si>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</si>
  <si>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</si>
  <si>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</si>
  <si>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</si>
  <si>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</si>
  <si>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</si>
  <si>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</si>
  <si>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</si>
  <si>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</si>
  <si>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</si>
  <si>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</si>
  <si>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</si>
  <si>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</si>
  <si>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</si>
  <si>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</si>
  <si>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</si>
  <si>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</si>
  <si>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</si>
  <si>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</si>
  <si>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</si>
  <si>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</si>
  <si>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</si>
  <si>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</si>
  <si>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</si>
  <si>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</si>
  <si>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</si>
  <si>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</si>
  <si>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</si>
  <si>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</si>
  <si>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</si>
  <si>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</si>
  <si>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</si>
  <si>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</si>
  <si>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</si>
  <si>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</si>
  <si>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</si>
  <si>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</si>
  <si>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</si>
  <si>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</si>
  <si>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</si>
  <si>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</si>
  <si>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</si>
  <si>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</si>
  <si>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</si>
  <si>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</si>
  <si>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</si>
  <si>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</si>
  <si>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2.27</t>
  </si>
  <si>
    <t>▲ 3.89</t>
  </si>
  <si>
    <t>病院事業会計</t>
  </si>
  <si>
    <t>上水道事業会計</t>
  </si>
  <si>
    <t>一般会計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</si>
  <si>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</si>
  <si>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</si>
  <si>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</si>
  <si>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</si>
  <si>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</si>
  <si>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</si>
  <si>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</si>
  <si>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</si>
  <si>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</si>
  <si>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</si>
  <si>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</si>
  <si>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基金から193百万円繰入</t>
    <rPh sb="0" eb="2">
      <t>キキン</t>
    </rPh>
    <rPh sb="7" eb="10">
      <t>ヒャクマンエン</t>
    </rPh>
    <rPh sb="10" eb="12">
      <t>クリイレ</t>
    </rPh>
    <phoneticPr fontId="2"/>
  </si>
  <si>
    <t>-</t>
    <phoneticPr fontId="2"/>
  </si>
  <si>
    <t>中濃地域広域行政事務組合（一般会計）</t>
    <phoneticPr fontId="2"/>
  </si>
  <si>
    <t>中濃地域広域行政事務組合（介護保険事業特別会計）</t>
    <phoneticPr fontId="2"/>
  </si>
  <si>
    <t>中濃地域広域行政事務組合（造林事業特別会計）</t>
    <phoneticPr fontId="2"/>
  </si>
  <si>
    <t>中濃地域広域行政事務組合（障害者総合支援事業特別会計）</t>
    <phoneticPr fontId="2"/>
  </si>
  <si>
    <t>中濃消防組合</t>
    <phoneticPr fontId="2"/>
  </si>
  <si>
    <t>岐阜県市町村職員退職手当組合</t>
    <phoneticPr fontId="2"/>
  </si>
  <si>
    <t>岐阜県市町村会館組合</t>
    <phoneticPr fontId="2"/>
  </si>
  <si>
    <t>岐阜県後期高齢者医療広域連合（一般会計）</t>
    <phoneticPr fontId="2"/>
  </si>
  <si>
    <t>岐阜県後期高齢者医療広域連合（特別会計）</t>
    <phoneticPr fontId="2"/>
  </si>
  <si>
    <t>-</t>
    <phoneticPr fontId="2"/>
  </si>
  <si>
    <t>美濃市土地開発公社</t>
    <rPh sb="0" eb="3">
      <t>ミノシ</t>
    </rPh>
    <rPh sb="3" eb="7">
      <t>トチカイハツ</t>
    </rPh>
    <rPh sb="7" eb="9">
      <t>コウシャ</t>
    </rPh>
    <phoneticPr fontId="2"/>
  </si>
  <si>
    <t>株式会社美濃にわか茶屋</t>
    <rPh sb="0" eb="4">
      <t>カブシキガイシャ</t>
    </rPh>
    <rPh sb="4" eb="6">
      <t>ミノ</t>
    </rPh>
    <rPh sb="9" eb="11">
      <t>チャヤ</t>
    </rPh>
    <phoneticPr fontId="2"/>
  </si>
  <si>
    <t>長良川鉄道株式会社</t>
    <rPh sb="0" eb="5">
      <t>ナガラガワテツドウ</t>
    </rPh>
    <rPh sb="5" eb="9">
      <t>カブシキガイシャ</t>
    </rPh>
    <phoneticPr fontId="2"/>
  </si>
  <si>
    <t>公共施設整備改修等基金</t>
    <rPh sb="0" eb="4">
      <t>コウキョウシセツ</t>
    </rPh>
    <rPh sb="4" eb="6">
      <t>セイビ</t>
    </rPh>
    <rPh sb="6" eb="8">
      <t>カイシュウ</t>
    </rPh>
    <rPh sb="8" eb="9">
      <t>トウ</t>
    </rPh>
    <rPh sb="9" eb="11">
      <t>キキン</t>
    </rPh>
    <phoneticPr fontId="5"/>
  </si>
  <si>
    <t>社会福祉基金</t>
    <rPh sb="0" eb="2">
      <t>シャカイ</t>
    </rPh>
    <rPh sb="2" eb="4">
      <t>フクシ</t>
    </rPh>
    <rPh sb="4" eb="6">
      <t>キキン</t>
    </rPh>
    <phoneticPr fontId="2"/>
  </si>
  <si>
    <t>奨学就労支援基金</t>
    <rPh sb="0" eb="2">
      <t>ショウガク</t>
    </rPh>
    <rPh sb="2" eb="4">
      <t>シュウロウ</t>
    </rPh>
    <rPh sb="4" eb="6">
      <t>シエン</t>
    </rPh>
    <rPh sb="6" eb="8">
      <t>キキン</t>
    </rPh>
    <phoneticPr fontId="2"/>
  </si>
  <si>
    <t>美濃病院建設基金</t>
    <rPh sb="0" eb="2">
      <t>ミノ</t>
    </rPh>
    <rPh sb="2" eb="4">
      <t>ビョウイン</t>
    </rPh>
    <rPh sb="4" eb="6">
      <t>ケンセツ</t>
    </rPh>
    <rPh sb="6" eb="8">
      <t>キキン</t>
    </rPh>
    <phoneticPr fontId="2"/>
  </si>
  <si>
    <t>美濃市民間活力創生基金</t>
    <rPh sb="0" eb="3">
      <t>ミノシ</t>
    </rPh>
    <rPh sb="3" eb="5">
      <t>ミンカン</t>
    </rPh>
    <rPh sb="5" eb="7">
      <t>カツリョク</t>
    </rPh>
    <rPh sb="7" eb="9">
      <t>ソウセイ</t>
    </rPh>
    <rPh sb="9" eb="11">
      <t>キキン</t>
    </rPh>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</si>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</sst>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9409-4A32-8568-84574AEE5A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82779</c:v>
                </c:pt>
                <c:pt idx="1">
                  <c:v>116970</c:v>
                </c:pt>
                <c:pt idx="2">
                  <c:v>66521</c:v>
                </c:pt>
                <c:pt idx="3">
                  <c:v>86637</c:v>
                </c:pt>
                <c:pt idx="4">
                  <c:v>45657</c:v>
                </c:pt>
              </c:numCache>
            </c:numRef>
          </c:val>
          <c:smooth val="0"/>
          <c:extLst>
            <c:ext xmlns:c16="http://schemas.microsoft.com/office/drawing/2014/chart" uri="{C3380CC4-5D6E-409C-BE32-E72D297353CC}">
              <c16:uniqueId val="{00000001-9409-4A32-8568-84574AEE5A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6.34</c:v>
                </c:pt>
                <c:pt idx="1">
                  <c:v>6</c:v>
                </c:pt>
                <c:pt idx="2">
                  <c:v>10.07</c:v>
                </c:pt>
                <c:pt idx="3">
                  <c:v>7.99</c:v>
                </c:pt>
                <c:pt idx="4">
                  <c:v>5.03</c:v>
                </c:pt>
              </c:numCache>
            </c:numRef>
          </c:val>
          <c:extLst>
            <c:ext xmlns:c16="http://schemas.microsoft.com/office/drawing/2014/chart" uri="{C3380CC4-5D6E-409C-BE32-E72D297353CC}">
              <c16:uniqueId val="{00000000-08AB-489E-B81E-541A917849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37.880000000000003</c:v>
                </c:pt>
                <c:pt idx="1">
                  <c:v>36.520000000000003</c:v>
                </c:pt>
                <c:pt idx="2">
                  <c:v>35.42</c:v>
                </c:pt>
                <c:pt idx="3">
                  <c:v>40.04</c:v>
                </c:pt>
                <c:pt idx="4">
                  <c:v>40.049999999999997</c:v>
                </c:pt>
              </c:numCache>
            </c:numRef>
          </c:val>
          <c:extLst>
            <c:ext xmlns:c16="http://schemas.microsoft.com/office/drawing/2014/chart" uri="{C3380CC4-5D6E-409C-BE32-E72D297353CC}">
              <c16:uniqueId val="{00000001-08AB-489E-B81E-541A917849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0.16</c:v>
                </c:pt>
                <c:pt idx="2">
                  <c:v>4.37</c:v>
                </c:pt>
                <c:pt idx="3">
                  <c:v>-2.27</c:v>
                </c:pt>
                <c:pt idx="4">
                  <c:v>-3.89</c:v>
                </c:pt>
              </c:numCache>
            </c:numRef>
          </c:val>
          <c:smooth val="0"/>
          <c:extLst>
            <c:ext xmlns:c16="http://schemas.microsoft.com/office/drawing/2014/chart" uri="{C3380CC4-5D6E-409C-BE32-E72D297353CC}">
              <c16:uniqueId val="{00000002-08AB-489E-B81E-541A917849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2.4900000000000002</c:v>
                </c:pt>
                <c:pt idx="8">
                  <c:v>0</c:v>
                </c:pt>
                <c:pt idx="9">
                  <c:v>0</c:v>
                </c:pt>
              </c:numCache>
            </c:numRef>
          </c:val>
          <c:extLst>
            <c:ext xmlns:c16="http://schemas.microsoft.com/office/drawing/2014/chart" uri="{C3380CC4-5D6E-409C-BE32-E72D297353CC}">
              <c16:uniqueId val="{00000000-97C8-4D0A-9FEA-D63E3DF372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C8-4D0A-9FEA-D63E3DF372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C8-4D0A-9FEA-D63E3DF372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3-97C8-4D0A-9FEA-D63E3DF372E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1.03</c:v>
                </c:pt>
                <c:pt idx="4">
                  <c:v>#N/A</c:v>
                </c:pt>
                <c:pt idx="5">
                  <c:v>0.89</c:v>
                </c:pt>
                <c:pt idx="6">
                  <c:v>#N/A</c:v>
                </c:pt>
                <c:pt idx="7">
                  <c:v>0.28999999999999998</c:v>
                </c:pt>
                <c:pt idx="8">
                  <c:v>#N/A</c:v>
                </c:pt>
                <c:pt idx="9">
                  <c:v>0.42</c:v>
                </c:pt>
              </c:numCache>
            </c:numRef>
          </c:val>
          <c:extLst>
            <c:ext xmlns:c16="http://schemas.microsoft.com/office/drawing/2014/chart" uri="{C3380CC4-5D6E-409C-BE32-E72D297353CC}">
              <c16:uniqueId val="{00000004-97C8-4D0A-9FEA-D63E3DF372E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1.0900000000000001</c:v>
                </c:pt>
                <c:pt idx="4">
                  <c:v>#N/A</c:v>
                </c:pt>
                <c:pt idx="5">
                  <c:v>1.07</c:v>
                </c:pt>
                <c:pt idx="6">
                  <c:v>#N/A</c:v>
                </c:pt>
                <c:pt idx="7">
                  <c:v>0.51</c:v>
                </c:pt>
                <c:pt idx="8">
                  <c:v>#N/A</c:v>
                </c:pt>
                <c:pt idx="9">
                  <c:v>0.69</c:v>
                </c:pt>
              </c:numCache>
            </c:numRef>
          </c:val>
          <c:extLst>
            <c:ext xmlns:c16="http://schemas.microsoft.com/office/drawing/2014/chart" uri="{C3380CC4-5D6E-409C-BE32-E72D297353CC}">
              <c16:uniqueId val="{00000005-97C8-4D0A-9FEA-D63E3DF372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2.94</c:v>
                </c:pt>
              </c:numCache>
            </c:numRef>
          </c:val>
          <c:extLst>
            <c:ext xmlns:c16="http://schemas.microsoft.com/office/drawing/2014/chart" uri="{C3380CC4-5D6E-409C-BE32-E72D297353CC}">
              <c16:uniqueId val="{00000006-97C8-4D0A-9FEA-D63E3DF372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6.33</c:v>
                </c:pt>
                <c:pt idx="2">
                  <c:v>#N/A</c:v>
                </c:pt>
                <c:pt idx="3">
                  <c:v>5.99</c:v>
                </c:pt>
                <c:pt idx="4">
                  <c:v>#N/A</c:v>
                </c:pt>
                <c:pt idx="5">
                  <c:v>10.06</c:v>
                </c:pt>
                <c:pt idx="6">
                  <c:v>#N/A</c:v>
                </c:pt>
                <c:pt idx="7">
                  <c:v>7.98</c:v>
                </c:pt>
                <c:pt idx="8">
                  <c:v>#N/A</c:v>
                </c:pt>
                <c:pt idx="9">
                  <c:v>5.0199999999999996</c:v>
                </c:pt>
              </c:numCache>
            </c:numRef>
          </c:val>
          <c:extLst>
            <c:ext xmlns:c16="http://schemas.microsoft.com/office/drawing/2014/chart" uri="{C3380CC4-5D6E-409C-BE32-E72D297353CC}">
              <c16:uniqueId val="{00000007-97C8-4D0A-9FEA-D63E3DF372E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6.71</c:v>
                </c:pt>
                <c:pt idx="2">
                  <c:v>#N/A</c:v>
                </c:pt>
                <c:pt idx="3">
                  <c:v>7.46</c:v>
                </c:pt>
                <c:pt idx="4">
                  <c:v>#N/A</c:v>
                </c:pt>
                <c:pt idx="5">
                  <c:v>6.81</c:v>
                </c:pt>
                <c:pt idx="6">
                  <c:v>#N/A</c:v>
                </c:pt>
                <c:pt idx="7">
                  <c:v>7.74</c:v>
                </c:pt>
                <c:pt idx="8">
                  <c:v>#N/A</c:v>
                </c:pt>
                <c:pt idx="9">
                  <c:v>8.69</c:v>
                </c:pt>
              </c:numCache>
            </c:numRef>
          </c:val>
          <c:extLst>
            <c:ext xmlns:c16="http://schemas.microsoft.com/office/drawing/2014/chart" uri="{C3380CC4-5D6E-409C-BE32-E72D297353CC}">
              <c16:uniqueId val="{00000008-97C8-4D0A-9FEA-D63E3DF372E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47.62</c:v>
                </c:pt>
                <c:pt idx="2">
                  <c:v>#N/A</c:v>
                </c:pt>
                <c:pt idx="3">
                  <c:v>46.13</c:v>
                </c:pt>
                <c:pt idx="4">
                  <c:v>#N/A</c:v>
                </c:pt>
                <c:pt idx="5">
                  <c:v>44.25</c:v>
                </c:pt>
                <c:pt idx="6">
                  <c:v>#N/A</c:v>
                </c:pt>
                <c:pt idx="7">
                  <c:v>46.07</c:v>
                </c:pt>
                <c:pt idx="8">
                  <c:v>#N/A</c:v>
                </c:pt>
                <c:pt idx="9">
                  <c:v>43.99</c:v>
                </c:pt>
              </c:numCache>
            </c:numRef>
          </c:val>
          <c:extLst>
            <c:ext xmlns:c16="http://schemas.microsoft.com/office/drawing/2014/chart" uri="{C3380CC4-5D6E-409C-BE32-E72D297353CC}">
              <c16:uniqueId val="{00000009-97C8-4D0A-9FEA-D63E3DF372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1106</c:v>
                </c:pt>
                <c:pt idx="5">
                  <c:v>1104</c:v>
                </c:pt>
                <c:pt idx="8">
                  <c:v>1103</c:v>
                </c:pt>
                <c:pt idx="11">
                  <c:v>1093</c:v>
                </c:pt>
                <c:pt idx="14">
                  <c:v>1086</c:v>
                </c:pt>
              </c:numCache>
            </c:numRef>
          </c:val>
          <c:extLst>
            <c:ext xmlns:c16="http://schemas.microsoft.com/office/drawing/2014/chart" uri="{C3380CC4-5D6E-409C-BE32-E72D297353CC}">
              <c16:uniqueId val="{00000000-25E6-49EE-9870-90099BE941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E6-49EE-9870-90099BE941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10</c:v>
                </c:pt>
                <c:pt idx="6">
                  <c:v>12</c:v>
                </c:pt>
                <c:pt idx="9">
                  <c:v>12</c:v>
                </c:pt>
                <c:pt idx="12">
                  <c:v>13</c:v>
                </c:pt>
              </c:numCache>
            </c:numRef>
          </c:val>
          <c:extLst>
            <c:ext xmlns:c16="http://schemas.microsoft.com/office/drawing/2014/chart" uri="{C3380CC4-5D6E-409C-BE32-E72D297353CC}">
              <c16:uniqueId val="{00000002-25E6-49EE-9870-90099BE941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27</c:v>
                </c:pt>
                <c:pt idx="6">
                  <c:v>26</c:v>
                </c:pt>
                <c:pt idx="9">
                  <c:v>34</c:v>
                </c:pt>
                <c:pt idx="12">
                  <c:v>31</c:v>
                </c:pt>
              </c:numCache>
            </c:numRef>
          </c:val>
          <c:extLst>
            <c:ext xmlns:c16="http://schemas.microsoft.com/office/drawing/2014/chart" uri="{C3380CC4-5D6E-409C-BE32-E72D297353CC}">
              <c16:uniqueId val="{00000003-25E6-49EE-9870-90099BE941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892</c:v>
                </c:pt>
                <c:pt idx="3">
                  <c:v>891</c:v>
                </c:pt>
                <c:pt idx="6">
                  <c:v>912</c:v>
                </c:pt>
                <c:pt idx="9">
                  <c:v>908</c:v>
                </c:pt>
                <c:pt idx="12">
                  <c:v>849</c:v>
                </c:pt>
              </c:numCache>
            </c:numRef>
          </c:val>
          <c:extLst>
            <c:ext xmlns:c16="http://schemas.microsoft.com/office/drawing/2014/chart" uri="{C3380CC4-5D6E-409C-BE32-E72D297353CC}">
              <c16:uniqueId val="{00000004-25E6-49EE-9870-90099BE941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6-49EE-9870-90099BE941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E6-49EE-9870-90099BE941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607</c:v>
                </c:pt>
                <c:pt idx="3">
                  <c:v>661</c:v>
                </c:pt>
                <c:pt idx="6">
                  <c:v>657</c:v>
                </c:pt>
                <c:pt idx="9">
                  <c:v>651</c:v>
                </c:pt>
                <c:pt idx="12">
                  <c:v>657</c:v>
                </c:pt>
              </c:numCache>
            </c:numRef>
          </c:val>
          <c:extLst>
            <c:ext xmlns:c16="http://schemas.microsoft.com/office/drawing/2014/chart" uri="{C3380CC4-5D6E-409C-BE32-E72D297353CC}">
              <c16:uniqueId val="{00000007-25E6-49EE-9870-90099BE941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430</c:v>
                </c:pt>
                <c:pt idx="2">
                  <c:v>#N/A</c:v>
                </c:pt>
                <c:pt idx="3">
                  <c:v>#N/A</c:v>
                </c:pt>
                <c:pt idx="4">
                  <c:v>485</c:v>
                </c:pt>
                <c:pt idx="5">
                  <c:v>#N/A</c:v>
                </c:pt>
                <c:pt idx="6">
                  <c:v>#N/A</c:v>
                </c:pt>
                <c:pt idx="7">
                  <c:v>504</c:v>
                </c:pt>
                <c:pt idx="8">
                  <c:v>#N/A</c:v>
                </c:pt>
                <c:pt idx="9">
                  <c:v>#N/A</c:v>
                </c:pt>
                <c:pt idx="10">
                  <c:v>512</c:v>
                </c:pt>
                <c:pt idx="11">
                  <c:v>#N/A</c:v>
                </c:pt>
                <c:pt idx="12">
                  <c:v>#N/A</c:v>
                </c:pt>
                <c:pt idx="13">
                  <c:v>464</c:v>
                </c:pt>
                <c:pt idx="14">
                  <c:v>#N/A</c:v>
                </c:pt>
              </c:numCache>
            </c:numRef>
          </c:val>
          <c:smooth val="0"/>
          <c:extLst>
            <c:ext xmlns:c16="http://schemas.microsoft.com/office/drawing/2014/chart" uri="{C3380CC4-5D6E-409C-BE32-E72D297353CC}">
              <c16:uniqueId val="{00000008-25E6-49EE-9870-90099BE941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10099</c:v>
                </c:pt>
                <c:pt idx="5">
                  <c:v>9838</c:v>
                </c:pt>
                <c:pt idx="8">
                  <c:v>9454</c:v>
                </c:pt>
                <c:pt idx="11">
                  <c:v>8789</c:v>
                </c:pt>
                <c:pt idx="14">
                  <c:v>8233</c:v>
                </c:pt>
              </c:numCache>
            </c:numRef>
          </c:val>
          <c:extLst>
            <c:ext xmlns:c16="http://schemas.microsoft.com/office/drawing/2014/chart" uri="{C3380CC4-5D6E-409C-BE32-E72D297353CC}">
              <c16:uniqueId val="{00000000-1010-465B-A016-2537EDBA9E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1579</c:v>
                </c:pt>
                <c:pt idx="5">
                  <c:v>1423</c:v>
                </c:pt>
                <c:pt idx="8">
                  <c:v>1273</c:v>
                </c:pt>
                <c:pt idx="11">
                  <c:v>1117</c:v>
                </c:pt>
                <c:pt idx="14">
                  <c:v>1010</c:v>
                </c:pt>
              </c:numCache>
            </c:numRef>
          </c:val>
          <c:extLst>
            <c:ext xmlns:c16="http://schemas.microsoft.com/office/drawing/2014/chart" uri="{C3380CC4-5D6E-409C-BE32-E72D297353CC}">
              <c16:uniqueId val="{00000001-1010-465B-A016-2537EDBA9E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5376</c:v>
                </c:pt>
                <c:pt idx="5">
                  <c:v>4320</c:v>
                </c:pt>
                <c:pt idx="8">
                  <c:v>4715</c:v>
                </c:pt>
                <c:pt idx="11">
                  <c:v>4984</c:v>
                </c:pt>
                <c:pt idx="14">
                  <c:v>5398</c:v>
                </c:pt>
              </c:numCache>
            </c:numRef>
          </c:val>
          <c:extLst>
            <c:ext xmlns:c16="http://schemas.microsoft.com/office/drawing/2014/chart" uri="{C3380CC4-5D6E-409C-BE32-E72D297353CC}">
              <c16:uniqueId val="{00000002-1010-465B-A016-2537EDBA9E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10-465B-A016-2537EDBA9E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10-465B-A016-2537EDBA9E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10-465B-A016-2537EDBA9E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1968</c:v>
                </c:pt>
                <c:pt idx="3">
                  <c:v>1934</c:v>
                </c:pt>
                <c:pt idx="6">
                  <c:v>1886</c:v>
                </c:pt>
                <c:pt idx="9">
                  <c:v>1869</c:v>
                </c:pt>
                <c:pt idx="12">
                  <c:v>1845</c:v>
                </c:pt>
              </c:numCache>
            </c:numRef>
          </c:val>
          <c:extLst>
            <c:ext xmlns:c16="http://schemas.microsoft.com/office/drawing/2014/chart" uri="{C3380CC4-5D6E-409C-BE32-E72D297353CC}">
              <c16:uniqueId val="{00000006-1010-465B-A016-2537EDBA9E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c:v>
                </c:pt>
                <c:pt idx="3">
                  <c:v>149</c:v>
                </c:pt>
                <c:pt idx="6">
                  <c:v>141</c:v>
                </c:pt>
                <c:pt idx="9">
                  <c:v>139</c:v>
                </c:pt>
                <c:pt idx="12">
                  <c:v>121</c:v>
                </c:pt>
              </c:numCache>
            </c:numRef>
          </c:val>
          <c:extLst>
            <c:ext xmlns:c16="http://schemas.microsoft.com/office/drawing/2014/chart" uri="{C3380CC4-5D6E-409C-BE32-E72D297353CC}">
              <c16:uniqueId val="{00000007-1010-465B-A016-2537EDBA9E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8864</c:v>
                </c:pt>
                <c:pt idx="3">
                  <c:v>8137</c:v>
                </c:pt>
                <c:pt idx="6">
                  <c:v>7457</c:v>
                </c:pt>
                <c:pt idx="9">
                  <c:v>6740</c:v>
                </c:pt>
                <c:pt idx="12">
                  <c:v>5952</c:v>
                </c:pt>
              </c:numCache>
            </c:numRef>
          </c:val>
          <c:extLst>
            <c:ext xmlns:c16="http://schemas.microsoft.com/office/drawing/2014/chart" uri="{C3380CC4-5D6E-409C-BE32-E72D297353CC}">
              <c16:uniqueId val="{00000008-1010-465B-A016-2537EDBA9E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341</c:v>
                </c:pt>
                <c:pt idx="3">
                  <c:v>332</c:v>
                </c:pt>
                <c:pt idx="6">
                  <c:v>323</c:v>
                </c:pt>
                <c:pt idx="9">
                  <c:v>314</c:v>
                </c:pt>
                <c:pt idx="12">
                  <c:v>305</c:v>
                </c:pt>
              </c:numCache>
            </c:numRef>
          </c:val>
          <c:extLst>
            <c:ext xmlns:c16="http://schemas.microsoft.com/office/drawing/2014/chart" uri="{C3380CC4-5D6E-409C-BE32-E72D297353CC}">
              <c16:uniqueId val="{00000009-1010-465B-A016-2537EDBA9E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6846</c:v>
                </c:pt>
                <c:pt idx="3">
                  <c:v>7110</c:v>
                </c:pt>
                <c:pt idx="6">
                  <c:v>7045</c:v>
                </c:pt>
                <c:pt idx="9">
                  <c:v>7056</c:v>
                </c:pt>
                <c:pt idx="12">
                  <c:v>6746</c:v>
                </c:pt>
              </c:numCache>
            </c:numRef>
          </c:val>
          <c:extLst>
            <c:ext xmlns:c16="http://schemas.microsoft.com/office/drawing/2014/chart" uri="{C3380CC4-5D6E-409C-BE32-E72D297353CC}">
              <c16:uniqueId val="{0000000A-1010-465B-A016-2537EDBA9E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1146</c:v>
                </c:pt>
                <c:pt idx="2">
                  <c:v>#N/A</c:v>
                </c:pt>
                <c:pt idx="3">
                  <c:v>#N/A</c:v>
                </c:pt>
                <c:pt idx="4">
                  <c:v>2082</c:v>
                </c:pt>
                <c:pt idx="5">
                  <c:v>#N/A</c:v>
                </c:pt>
                <c:pt idx="6">
                  <c:v>#N/A</c:v>
                </c:pt>
                <c:pt idx="7">
                  <c:v>1410</c:v>
                </c:pt>
                <c:pt idx="8">
                  <c:v>#N/A</c:v>
                </c:pt>
                <c:pt idx="9">
                  <c:v>#N/A</c:v>
                </c:pt>
                <c:pt idx="10">
                  <c:v>1228</c:v>
                </c:pt>
                <c:pt idx="11">
                  <c:v>#N/A</c:v>
                </c:pt>
                <c:pt idx="12">
                  <c:v>#N/A</c:v>
                </c:pt>
                <c:pt idx="13">
                  <c:v>328</c:v>
                </c:pt>
                <c:pt idx="14">
                  <c:v>#N/A</c:v>
                </c:pt>
              </c:numCache>
            </c:numRef>
          </c:val>
          <c:smooth val="0"/>
          <c:extLst>
            <c:ext xmlns:c16="http://schemas.microsoft.com/office/drawing/2014/chart" uri="{C3380CC4-5D6E-409C-BE32-E72D297353CC}">
              <c16:uniqueId val="{0000000B-1010-465B-A016-2537EDBA9E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2196</c:v>
                </c:pt>
                <c:pt idx="1">
                  <c:v>2404</c:v>
                </c:pt>
                <c:pt idx="2">
                  <c:v>2440</c:v>
                </c:pt>
              </c:numCache>
            </c:numRef>
          </c:val>
          <c:extLst>
            <c:ext xmlns:c16="http://schemas.microsoft.com/office/drawing/2014/chart" uri="{C3380CC4-5D6E-409C-BE32-E72D297353CC}">
              <c16:uniqueId val="{00000000-A31A-4E59-A865-161993F218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339</c:v>
                </c:pt>
                <c:pt idx="1">
                  <c:v>340</c:v>
                </c:pt>
                <c:pt idx="2">
                  <c:v>369</c:v>
                </c:pt>
              </c:numCache>
            </c:numRef>
          </c:val>
          <c:extLst>
            <c:ext xmlns:c16="http://schemas.microsoft.com/office/drawing/2014/chart" uri="{C3380CC4-5D6E-409C-BE32-E72D297353CC}">
              <c16:uniqueId val="{00000001-A31A-4E59-A865-161993F218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1172</c:v>
                </c:pt>
                <c:pt idx="1">
                  <c:v>1245</c:v>
                </c:pt>
                <c:pt idx="2">
                  <c:v>1585</c:v>
                </c:pt>
              </c:numCache>
            </c:numRef>
          </c:val>
          <c:extLst>
            <c:ext xmlns:c16="http://schemas.microsoft.com/office/drawing/2014/chart" uri="{C3380CC4-5D6E-409C-BE32-E72D297353CC}">
              <c16:uniqueId val="{00000002-A31A-4E59-A865-161993F218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19,279
18,657
117.01
11,116,257
10,684,510
306,364
6,091,635
6,745,809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美濃市の全体面積の内約</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％が山林という地理的条件にあり、立地企業が少ないことや人口の減少、高齢化率の上昇などにより市税収入が類似団体平均を下回っている。</a:t>
          </a:r>
          <a:endParaRPr lang="ja-JP" altLang="ja-JP" sz="1100">
            <a:effectLst/>
          </a:endParaRPr>
        </a:p>
        <a:p>
          <a:r>
            <a:rPr kumimoji="1" lang="ja-JP" altLang="ja-JP" sz="1000">
              <a:solidFill>
                <a:schemeClr val="dk1"/>
              </a:solidFill>
              <a:effectLst/>
              <a:latin typeface="+mn-lt"/>
              <a:ea typeface="+mn-ea"/>
              <a:cs typeface="+mn-cs"/>
            </a:rPr>
            <a:t>　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産後まで幅広い子育て支援等を行い、自主財源の確保を図り、財政基盤の強化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歳出面で物件費や補助費等などの経常的経費充当一般財源等が増加し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、歳入面で</a:t>
          </a:r>
          <a:r>
            <a:rPr kumimoji="1" lang="ja-JP" altLang="en-US" sz="1100">
              <a:solidFill>
                <a:schemeClr val="dk1"/>
              </a:solidFill>
              <a:effectLst/>
              <a:latin typeface="+mn-lt"/>
              <a:ea typeface="+mn-ea"/>
              <a:cs typeface="+mn-cs"/>
            </a:rPr>
            <a:t>市税や</a:t>
          </a:r>
          <a:r>
            <a:rPr kumimoji="1" lang="ja-JP" altLang="ja-JP" sz="1100">
              <a:solidFill>
                <a:schemeClr val="dk1"/>
              </a:solidFill>
              <a:effectLst/>
              <a:latin typeface="+mn-lt"/>
              <a:ea typeface="+mn-ea"/>
              <a:cs typeface="+mn-cs"/>
            </a:rPr>
            <a:t>普通交付税などの経常的一般財源等が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減少と</a:t>
          </a:r>
          <a:r>
            <a:rPr kumimoji="1" lang="ja-JP" altLang="ja-JP" sz="1100">
              <a:solidFill>
                <a:schemeClr val="dk1"/>
              </a:solidFill>
              <a:effectLst/>
              <a:latin typeface="+mn-lt"/>
              <a:ea typeface="+mn-ea"/>
              <a:cs typeface="+mn-cs"/>
            </a:rPr>
            <a:t>なり、</a:t>
          </a:r>
          <a:r>
            <a:rPr kumimoji="1" lang="ja-JP" altLang="en-US" sz="1100">
              <a:solidFill>
                <a:schemeClr val="dk1"/>
              </a:solidFill>
              <a:effectLst/>
              <a:latin typeface="+mn-lt"/>
              <a:ea typeface="+mn-ea"/>
              <a:cs typeface="+mn-cs"/>
            </a:rPr>
            <a:t>改善傾向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しかし、下水道事業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への経常的な</a:t>
          </a:r>
          <a:r>
            <a:rPr kumimoji="1" lang="ja-JP" altLang="en-US" sz="1100">
              <a:solidFill>
                <a:schemeClr val="dk1"/>
              </a:solidFill>
              <a:effectLst/>
              <a:latin typeface="+mn-lt"/>
              <a:ea typeface="+mn-ea"/>
              <a:cs typeface="+mn-cs"/>
            </a:rPr>
            <a:t>補助費に</a:t>
          </a:r>
          <a:r>
            <a:rPr kumimoji="1" lang="ja-JP" altLang="ja-JP" sz="1100">
              <a:solidFill>
                <a:schemeClr val="dk1"/>
              </a:solidFill>
              <a:effectLst/>
              <a:latin typeface="+mn-lt"/>
              <a:ea typeface="+mn-ea"/>
              <a:cs typeface="+mn-cs"/>
            </a:rPr>
            <a:t>係る経常収支比率が</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％を占めており、今後も使用料の適正化、経営の合理化等の行財政改革を推進し、経常収支比率の改善を継続して図る必要がある。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593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63</xdr:row>
      <xdr:rowOff>170604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34133"/>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64</xdr:row>
      <xdr:rowOff>127846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34133"/>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127846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34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行財政改革による人件費の抑制や物件費等経常的な事務費、管理費等の節減により類似団体平均を下回っている。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今後は施設の老朽化による修繕料等の維持管理経費の増加が見込まれるため、今後も人件費の抑制に努めるとともに、各公共施設の長寿命化修繕計画の策定を進めるなど、計画的な管理的経費の合理化、省力化を進め、経常的経費の圧縮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164533</xdr:rowOff>
    </xdr:from>
    <xdr:to>
      <xdr:col>23</xdr:col>
      <xdr:colOff>133350</xdr:colOff>
      <xdr:row>84</xdr:row>
      <xdr:rowOff>41928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94883"/>
          <a:ext cx="8382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105432</xdr:rowOff>
    </xdr:from>
    <xdr:to>
      <xdr:col>19</xdr:col>
      <xdr:colOff>133350</xdr:colOff>
      <xdr:row>83</xdr:row>
      <xdr:rowOff>164533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5782"/>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71637</xdr:rowOff>
    </xdr:from>
    <xdr:to>
      <xdr:col>15</xdr:col>
      <xdr:colOff>82550</xdr:colOff>
      <xdr:row>83</xdr:row>
      <xdr:rowOff>105432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1987"/>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25682</xdr:rowOff>
    </xdr:from>
    <xdr:to>
      <xdr:col>11</xdr:col>
      <xdr:colOff>31750</xdr:colOff>
      <xdr:row>83</xdr:row>
      <xdr:rowOff>71637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56032"/>
          <a:ext cx="889000" cy="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162578</xdr:rowOff>
    </xdr:from>
    <xdr:to>
      <xdr:col>23</xdr:col>
      <xdr:colOff>184150</xdr:colOff>
      <xdr:row>84</xdr:row>
      <xdr:rowOff>92728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113733</xdr:rowOff>
    </xdr:from>
    <xdr:to>
      <xdr:col>19</xdr:col>
      <xdr:colOff>184150</xdr:colOff>
      <xdr:row>84</xdr:row>
      <xdr:rowOff>43883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54060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1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54632</xdr:rowOff>
    </xdr:from>
    <xdr:to>
      <xdr:col>15</xdr:col>
      <xdr:colOff>133350</xdr:colOff>
      <xdr:row>83</xdr:row>
      <xdr:rowOff>156232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166409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5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20837</xdr:rowOff>
    </xdr:from>
    <xdr:to>
      <xdr:col>11</xdr:col>
      <xdr:colOff>82550</xdr:colOff>
      <xdr:row>83</xdr:row>
      <xdr:rowOff>122437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132614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146332</xdr:rowOff>
    </xdr:from>
    <xdr:to>
      <xdr:col>7</xdr:col>
      <xdr:colOff>31750</xdr:colOff>
      <xdr:row>83</xdr:row>
      <xdr:rowOff>76482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86659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、全国市平均を下回る結果となった。今後、さらに給料表の見直し、職務、職責に応じた昇級、昇格制度の導入を進め、引き続き給与の適正化に努める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37306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43050"/>
          <a:ext cx="8382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57944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430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57944</xdr:rowOff>
    </xdr:from>
    <xdr:to>
      <xdr:col>72</xdr:col>
      <xdr:colOff>203200</xdr:colOff>
      <xdr:row>86</xdr:row>
      <xdr:rowOff>26194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8829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86</xdr:row>
      <xdr:rowOff>26194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0081"/>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157956</xdr:rowOff>
    </xdr:from>
    <xdr:to>
      <xdr:col>81</xdr:col>
      <xdr:colOff>95250</xdr:colOff>
      <xdr:row>84</xdr:row>
      <xdr:rowOff>88106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3033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3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7144</xdr:rowOff>
    </xdr:from>
    <xdr:to>
      <xdr:col>73</xdr:col>
      <xdr:colOff>44450</xdr:colOff>
      <xdr:row>83</xdr:row>
      <xdr:rowOff>108744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118921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0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146844</xdr:rowOff>
    </xdr:from>
    <xdr:to>
      <xdr:col>68</xdr:col>
      <xdr:colOff>203200</xdr:colOff>
      <xdr:row>86</xdr:row>
      <xdr:rowOff>76994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61771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新規職員採用数を継続して抑制しており、人口千人当たり職員数はほぼ横ばいで、類似団体内平均をやや下回っている。今後も、令和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年度に策定された「定員適正化計画」に沿い、これまでの取り組みを踏まえて、職員数減による行政サービスの低下を回避しつつ、より効率的な行政運営を目指し、機構改革等を着実に推進する必要がある。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43543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8820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35499</xdr:rowOff>
    </xdr:from>
    <xdr:to>
      <xdr:col>77</xdr:col>
      <xdr:colOff>44450</xdr:colOff>
      <xdr:row>61</xdr:row>
      <xdr:rowOff>43543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939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35499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778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19413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3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150404</xdr:rowOff>
    </xdr:from>
    <xdr:to>
      <xdr:col>81</xdr:col>
      <xdr:colOff>95250</xdr:colOff>
      <xdr:row>61</xdr:row>
      <xdr:rowOff>80554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166931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104520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156149</xdr:rowOff>
    </xdr:from>
    <xdr:to>
      <xdr:col>73</xdr:col>
      <xdr:colOff>44450</xdr:colOff>
      <xdr:row>61</xdr:row>
      <xdr:rowOff>86299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96476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80390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、類似団体平均より高い状況である。</a:t>
          </a:r>
          <a:endParaRPr lang="ja-JP" altLang="ja-JP" sz="1400">
            <a:effectLst/>
          </a:endParaRPr>
        </a:p>
        <a:p>
          <a:r>
            <a:rPr kumimoji="1" lang="ja-JP" altLang="ja-JP" sz="1100">
              <a:solidFill>
                <a:schemeClr val="dk1"/>
              </a:solidFill>
              <a:effectLst/>
              <a:latin typeface="+mn-lt"/>
              <a:ea typeface="+mn-ea"/>
              <a:cs typeface="+mn-cs"/>
            </a:rPr>
            <a:t>　大きな要因として、一般会計から公営企業への元利償還金繰出金等が実質公債費比率を引き上げ、財政状況を圧迫している。今後も引き続き、行財政改革を継続し、一般会計並びに公営企業等については、必要事業の絞り込み、精査を行い、起債への過度な依存を防ぐ必要がある。そのためには、今後も普通交付税措置のない起債発行の抑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36891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2148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36891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9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41</xdr:row>
      <xdr:rowOff>162378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59872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将来負担比率について、過去に行った下水道の集中整備や新たな建設事業等により公営企業会計への繰出金が依然として多額になっているが、債務負担行為支出予定額及び公営企業等債繰入見込額の減少等により、対前年度比で</a:t>
          </a:r>
          <a:r>
            <a:rPr kumimoji="1" lang="en-US" altLang="ja-JP" sz="1050">
              <a:solidFill>
                <a:schemeClr val="dk1"/>
              </a:solidFill>
              <a:effectLst/>
              <a:latin typeface="+mn-lt"/>
              <a:ea typeface="+mn-ea"/>
              <a:cs typeface="+mn-cs"/>
            </a:rPr>
            <a:t>17.8</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　　</a:t>
          </a:r>
          <a:endParaRPr lang="ja-JP" altLang="ja-JP" sz="1200">
            <a:effectLst/>
          </a:endParaRPr>
        </a:p>
        <a:p>
          <a:r>
            <a:rPr kumimoji="1" lang="ja-JP" altLang="ja-JP" sz="1050">
              <a:solidFill>
                <a:schemeClr val="dk1"/>
              </a:solidFill>
              <a:effectLst/>
              <a:latin typeface="+mn-lt"/>
              <a:ea typeface="+mn-ea"/>
              <a:cs typeface="+mn-cs"/>
            </a:rPr>
            <a:t>　今後も一部事務組合に対する負担金や公営企業会計への繰出金等、行政運営上不可欠な経費の大幅な削減は見込めない状況にあるため、後世への負担軽減に留意し、多額の建設地方債の発行を伴う事業については、特に精査を行うなど財政の健全化を図る必要が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81204</xdr:rowOff>
    </xdr:from>
    <xdr:to>
      <xdr:col>81</xdr:col>
      <xdr:colOff>44450</xdr:colOff>
      <xdr:row>14</xdr:row>
      <xdr:rowOff>167107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81504"/>
          <a:ext cx="8382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65981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6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167107</xdr:rowOff>
    </xdr:from>
    <xdr:to>
      <xdr:col>77</xdr:col>
      <xdr:colOff>44450</xdr:colOff>
      <xdr:row>15</xdr:row>
      <xdr:rowOff>8204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6740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8204</xdr:rowOff>
    </xdr:from>
    <xdr:to>
      <xdr:col>72</xdr:col>
      <xdr:colOff>203200</xdr:colOff>
      <xdr:row>15</xdr:row>
      <xdr:rowOff>77216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579954"/>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165176</xdr:rowOff>
    </xdr:from>
    <xdr:to>
      <xdr:col>68</xdr:col>
      <xdr:colOff>152400</xdr:colOff>
      <xdr:row>15</xdr:row>
      <xdr:rowOff>77216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565476"/>
          <a:ext cx="8890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30404</xdr:rowOff>
    </xdr:from>
    <xdr:to>
      <xdr:col>81</xdr:col>
      <xdr:colOff>95250</xdr:colOff>
      <xdr:row>14</xdr:row>
      <xdr:rowOff>132004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123131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116307</xdr:rowOff>
    </xdr:from>
    <xdr:to>
      <xdr:col>77</xdr:col>
      <xdr:colOff>95250</xdr:colOff>
      <xdr:row>15</xdr:row>
      <xdr:rowOff>46457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31234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0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128854</xdr:rowOff>
    </xdr:from>
    <xdr:to>
      <xdr:col>73</xdr:col>
      <xdr:colOff>44450</xdr:colOff>
      <xdr:row>15</xdr:row>
      <xdr:rowOff>59004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43781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1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26416</xdr:rowOff>
    </xdr:from>
    <xdr:to>
      <xdr:col>68</xdr:col>
      <xdr:colOff>203200</xdr:colOff>
      <xdr:row>15</xdr:row>
      <xdr:rowOff>128016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112793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114376</xdr:rowOff>
    </xdr:from>
    <xdr:to>
      <xdr:col>64</xdr:col>
      <xdr:colOff>152400</xdr:colOff>
      <xdr:row>15</xdr:row>
      <xdr:rowOff>44526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54703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19,279
18,657
117.01
11,116,257
10,684,510
306,364
6,091,635
6,745,809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下回っている。団塊世代の退職以降、新規採用を抑制しているが、ごみ収集業務や各施設運営を直営で行っているため、行政サービスの提供方法に差違があることが要因と考えられる。今後は、さらなる指定管理者制度の活用も検討し、委託化を進めることで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20864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99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71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7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141514</xdr:rowOff>
    </xdr:from>
    <xdr:to>
      <xdr:col>20</xdr:col>
      <xdr:colOff>38100</xdr:colOff>
      <xdr:row>35</xdr:row>
      <xdr:rowOff>71664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81841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上回っている。これは、各種業務の民間委託費や新たなシステム導入、改修費が増加したことをはじめ、物価高騰による各種経費の増加が要因となっている。今後も、一定の行政サービスを維持すべく、より一層効率的な財政運営を図るための行財政改革を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29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18</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9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140607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26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その他に係る経常収支比率は、下水道事業や農業集落排水事業が企業会計へ移行したため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であった。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介護事業や後期高齢者医療事業など他会計事業への繰出金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の財政を圧迫している。今後も、高齢化率の上昇による多額の繰出金が必要となる見込みである。よって、各事業会計の料金適正化や、経営の合理化、経営戦略に基づく経営努力により、繰出金の抑制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61</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68180"/>
          <a:ext cx="838200" cy="90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61</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2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61</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29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138430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54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137160</xdr:rowOff>
    </xdr:from>
    <xdr:to>
      <xdr:col>78</xdr:col>
      <xdr:colOff>120650</xdr:colOff>
      <xdr:row>61</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52087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1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87630</xdr:rowOff>
    </xdr:from>
    <xdr:to>
      <xdr:col>69</xdr:col>
      <xdr:colOff>142875</xdr:colOff>
      <xdr:row>62</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補助費等については、</a:t>
          </a:r>
          <a:r>
            <a:rPr kumimoji="1" lang="ja-JP" altLang="en-US" sz="1000">
              <a:solidFill>
                <a:schemeClr val="dk1"/>
              </a:solidFill>
              <a:effectLst/>
              <a:latin typeface="+mn-lt"/>
              <a:ea typeface="+mn-ea"/>
              <a:cs typeface="+mn-cs"/>
            </a:rPr>
            <a:t>下水道特別会計等が企業会計へ移行したため、</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10.6</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大幅な</a:t>
          </a:r>
          <a:r>
            <a:rPr kumimoji="1" lang="ja-JP" altLang="ja-JP" sz="1000">
              <a:solidFill>
                <a:schemeClr val="dk1"/>
              </a:solidFill>
              <a:effectLst/>
              <a:latin typeface="+mn-lt"/>
              <a:ea typeface="+mn-ea"/>
              <a:cs typeface="+mn-cs"/>
            </a:rPr>
            <a:t>増となった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現状は消防業務、廃棄物処理業務など一部事務組合に対する負担金や、上水道事業、</a:t>
          </a:r>
          <a:r>
            <a:rPr kumimoji="1" lang="ja-JP" altLang="en-US" sz="1000">
              <a:solidFill>
                <a:schemeClr val="dk1"/>
              </a:solidFill>
              <a:effectLst/>
              <a:latin typeface="+mn-lt"/>
              <a:ea typeface="+mn-ea"/>
              <a:cs typeface="+mn-cs"/>
            </a:rPr>
            <a:t>下水道事業、</a:t>
          </a:r>
          <a:r>
            <a:rPr kumimoji="1" lang="ja-JP" altLang="ja-JP" sz="1000">
              <a:solidFill>
                <a:schemeClr val="dk1"/>
              </a:solidFill>
              <a:effectLst/>
              <a:latin typeface="+mn-lt"/>
              <a:ea typeface="+mn-ea"/>
              <a:cs typeface="+mn-cs"/>
            </a:rPr>
            <a:t>病院事業に対する補助金等が多額を占めており、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39</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76340"/>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108712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公債費に係る経常収支比率は、類似団体平均・全国平均・岐阜県平均ともに下回っている。地方債現在高については建設地方債発行抑制により平成</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年度以降は減少していたが、平成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年度以降は増加に転じ、その後横ばいとなっている。また、下水道や病院等公営企業債の償還に充てたとされる繰入金の人口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あたりの決算額は、類似団体平均を大幅に上回っており、引き続き厳しい財政運営となることが予想される。今後も老朽化による大規模な施設の更新が見込まれるため、交付税措置のない地方債発行の抑制、公営企業会計の料金適正化や経営の効率化等、徹底した行財政改革を推進し、公債費の抑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17272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4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44704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44704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全国平均・岐阜県平均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109855</xdr:rowOff>
    </xdr:from>
    <xdr:to>
      <xdr:col>82</xdr:col>
      <xdr:colOff>107950</xdr:colOff>
      <xdr:row>78</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1150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78</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6863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78</xdr:row>
      <xdr:rowOff>75564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68630"/>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155575</xdr:rowOff>
    </xdr:from>
    <xdr:to>
      <xdr:col>69</xdr:col>
      <xdr:colOff>92075</xdr:colOff>
      <xdr:row>78</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5722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59055</xdr:rowOff>
    </xdr:from>
    <xdr:to>
      <xdr:col>82</xdr:col>
      <xdr:colOff>158750</xdr:colOff>
      <xdr:row>77</xdr:row>
      <xdr:rowOff>160655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31132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139064</xdr:rowOff>
    </xdr:from>
    <xdr:to>
      <xdr:col>78</xdr:col>
      <xdr:colOff>120650</xdr:colOff>
      <xdr:row>78</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53991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2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24764</xdr:rowOff>
    </xdr:from>
    <xdr:to>
      <xdr:col>69</xdr:col>
      <xdr:colOff>142875</xdr:colOff>
      <xdr:row>78</xdr:row>
      <xdr:rowOff>126364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111141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104775</xdr:rowOff>
    </xdr:from>
    <xdr:to>
      <xdr:col>65</xdr:col>
      <xdr:colOff>53975</xdr:colOff>
      <xdr:row>78</xdr:row>
      <xdr:rowOff>34925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19702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53833</xdr:rowOff>
    </xdr:from>
    <xdr:to>
      <xdr:col>29</xdr:col>
      <xdr:colOff>127000</xdr:colOff>
      <xdr:row>17</xdr:row>
      <xdr:rowOff>58588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6108"/>
          <a:ext cx="6477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58588</xdr:rowOff>
    </xdr:from>
    <xdr:to>
      <xdr:col>26</xdr:col>
      <xdr:colOff>50800</xdr:colOff>
      <xdr:row>17</xdr:row>
      <xdr:rowOff>79375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0863"/>
          <a:ext cx="6985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79375</xdr:rowOff>
    </xdr:from>
    <xdr:to>
      <xdr:col>22</xdr:col>
      <xdr:colOff>114300</xdr:colOff>
      <xdr:row>17</xdr:row>
      <xdr:rowOff>107295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41650"/>
          <a:ext cx="698500" cy="2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98120</xdr:rowOff>
    </xdr:from>
    <xdr:to>
      <xdr:col>18</xdr:col>
      <xdr:colOff>177800</xdr:colOff>
      <xdr:row>17</xdr:row>
      <xdr:rowOff>107295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60395"/>
          <a:ext cx="698500" cy="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3033</xdr:rowOff>
    </xdr:from>
    <xdr:to>
      <xdr:col>29</xdr:col>
      <xdr:colOff>177800</xdr:colOff>
      <xdr:row>17</xdr:row>
      <xdr:rowOff>104633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146560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7788</xdr:rowOff>
    </xdr:from>
    <xdr:to>
      <xdr:col>26</xdr:col>
      <xdr:colOff>101600</xdr:colOff>
      <xdr:row>17</xdr:row>
      <xdr:rowOff>109388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94165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5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28575</xdr:rowOff>
    </xdr:from>
    <xdr:to>
      <xdr:col>22</xdr:col>
      <xdr:colOff>165100</xdr:colOff>
      <xdr:row>17</xdr:row>
      <xdr:rowOff>130175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114952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56495</xdr:rowOff>
    </xdr:from>
    <xdr:to>
      <xdr:col>19</xdr:col>
      <xdr:colOff>38100</xdr:colOff>
      <xdr:row>17</xdr:row>
      <xdr:rowOff>158095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142872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47320</xdr:rowOff>
    </xdr:from>
    <xdr:to>
      <xdr:col>15</xdr:col>
      <xdr:colOff>101600</xdr:colOff>
      <xdr:row>17</xdr:row>
      <xdr:rowOff>148920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9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159097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144472</xdr:rowOff>
    </xdr:from>
    <xdr:to>
      <xdr:col>29</xdr:col>
      <xdr:colOff>127000</xdr:colOff>
      <xdr:row>35</xdr:row>
      <xdr:rowOff>213150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54822"/>
          <a:ext cx="6477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197927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144472</xdr:rowOff>
    </xdr:from>
    <xdr:to>
      <xdr:col>26</xdr:col>
      <xdr:colOff>50800</xdr:colOff>
      <xdr:row>35</xdr:row>
      <xdr:rowOff>171022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54822"/>
          <a:ext cx="698500" cy="2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171022</xdr:rowOff>
    </xdr:from>
    <xdr:to>
      <xdr:col>22</xdr:col>
      <xdr:colOff>114300</xdr:colOff>
      <xdr:row>35</xdr:row>
      <xdr:rowOff>213933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81372"/>
          <a:ext cx="698500" cy="4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213933</xdr:rowOff>
    </xdr:from>
    <xdr:to>
      <xdr:col>18</xdr:col>
      <xdr:colOff>177800</xdr:colOff>
      <xdr:row>35</xdr:row>
      <xdr:rowOff>313930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4283"/>
          <a:ext cx="698500" cy="99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162350</xdr:rowOff>
    </xdr:from>
    <xdr:to>
      <xdr:col>29</xdr:col>
      <xdr:colOff>177800</xdr:colOff>
      <xdr:row>35</xdr:row>
      <xdr:rowOff>263950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7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93672</xdr:rowOff>
    </xdr:from>
    <xdr:to>
      <xdr:col>26</xdr:col>
      <xdr:colOff>101600</xdr:colOff>
      <xdr:row>35</xdr:row>
      <xdr:rowOff>195272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0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205449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120222</xdr:rowOff>
    </xdr:from>
    <xdr:to>
      <xdr:col>22</xdr:col>
      <xdr:colOff>165100</xdr:colOff>
      <xdr:row>35</xdr:row>
      <xdr:rowOff>221822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3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231999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163133</xdr:rowOff>
    </xdr:from>
    <xdr:to>
      <xdr:col>19</xdr:col>
      <xdr:colOff>38100</xdr:colOff>
      <xdr:row>35</xdr:row>
      <xdr:rowOff>264733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274910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263130</xdr:rowOff>
    </xdr:from>
    <xdr:to>
      <xdr:col>15</xdr:col>
      <xdr:colOff>101600</xdr:colOff>
      <xdr:row>36</xdr:row>
      <xdr:rowOff>21830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19,279
18,657
117.01
11,116,257
10,684,510
306,364
6,091,635
6,745,809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129553</xdr:rowOff>
    </xdr:from>
    <xdr:to>
      <xdr:col>24</xdr:col>
      <xdr:colOff>63500</xdr:colOff>
      <xdr:row>35</xdr:row>
      <xdr:rowOff>136144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0303"/>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136144</xdr:rowOff>
    </xdr:from>
    <xdr:to>
      <xdr:col>19</xdr:col>
      <xdr:colOff>177800</xdr:colOff>
      <xdr:row>35</xdr:row>
      <xdr:rowOff>140602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689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140602</xdr:rowOff>
    </xdr:from>
    <xdr:to>
      <xdr:col>15</xdr:col>
      <xdr:colOff>50800</xdr:colOff>
      <xdr:row>36</xdr:row>
      <xdr:rowOff>2997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1352"/>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xdr:rowOff>
    </xdr:from>
    <xdr:to>
      <xdr:col>10</xdr:col>
      <xdr:colOff>114300</xdr:colOff>
      <xdr:row>36</xdr:row>
      <xdr:rowOff>42545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519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78753</xdr:rowOff>
    </xdr:from>
    <xdr:to>
      <xdr:col>24</xdr:col>
      <xdr:colOff>114300</xdr:colOff>
      <xdr:row>36</xdr:row>
      <xdr:rowOff>8903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57180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85344</xdr:rowOff>
    </xdr:from>
    <xdr:to>
      <xdr:col>20</xdr:col>
      <xdr:colOff>38100</xdr:colOff>
      <xdr:row>36</xdr:row>
      <xdr:rowOff>15494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89802</xdr:rowOff>
    </xdr:from>
    <xdr:to>
      <xdr:col>15</xdr:col>
      <xdr:colOff>101600</xdr:colOff>
      <xdr:row>36</xdr:row>
      <xdr:rowOff>19952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123647</xdr:rowOff>
    </xdr:from>
    <xdr:to>
      <xdr:col>10</xdr:col>
      <xdr:colOff>165100</xdr:colOff>
      <xdr:row>36</xdr:row>
      <xdr:rowOff>53797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44924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109872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85833</xdr:rowOff>
    </xdr:from>
    <xdr:to>
      <xdr:col>24</xdr:col>
      <xdr:colOff>63500</xdr:colOff>
      <xdr:row>56</xdr:row>
      <xdr:rowOff>152017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87033"/>
          <a:ext cx="838200" cy="6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152017</xdr:rowOff>
    </xdr:from>
    <xdr:to>
      <xdr:col>19</xdr:col>
      <xdr:colOff>177800</xdr:colOff>
      <xdr:row>57</xdr:row>
      <xdr:rowOff>65478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3217"/>
          <a:ext cx="889000" cy="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65478</xdr:rowOff>
    </xdr:from>
    <xdr:to>
      <xdr:col>15</xdr:col>
      <xdr:colOff>50800</xdr:colOff>
      <xdr:row>57</xdr:row>
      <xdr:rowOff>114499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38128"/>
          <a:ext cx="889000" cy="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114499</xdr:rowOff>
    </xdr:from>
    <xdr:to>
      <xdr:col>10</xdr:col>
      <xdr:colOff>114300</xdr:colOff>
      <xdr:row>57</xdr:row>
      <xdr:rowOff>133583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7149"/>
          <a:ext cx="8890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35033</xdr:rowOff>
    </xdr:from>
    <xdr:to>
      <xdr:col>24</xdr:col>
      <xdr:colOff>114300</xdr:colOff>
      <xdr:row>56</xdr:row>
      <xdr:rowOff>136633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57910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101217</xdr:rowOff>
    </xdr:from>
    <xdr:to>
      <xdr:col>20</xdr:col>
      <xdr:colOff>38100</xdr:colOff>
      <xdr:row>57</xdr:row>
      <xdr:rowOff>31367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14678</xdr:rowOff>
    </xdr:from>
    <xdr:to>
      <xdr:col>15</xdr:col>
      <xdr:colOff>101600</xdr:colOff>
      <xdr:row>57</xdr:row>
      <xdr:rowOff>116278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107405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63699</xdr:rowOff>
    </xdr:from>
    <xdr:to>
      <xdr:col>10</xdr:col>
      <xdr:colOff>165100</xdr:colOff>
      <xdr:row>57</xdr:row>
      <xdr:rowOff>165299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156426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82783</xdr:rowOff>
    </xdr:from>
    <xdr:to>
      <xdr:col>6</xdr:col>
      <xdr:colOff>38100</xdr:colOff>
      <xdr:row>58</xdr:row>
      <xdr:rowOff>12933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12233</xdr:rowOff>
    </xdr:from>
    <xdr:to>
      <xdr:col>24</xdr:col>
      <xdr:colOff>63500</xdr:colOff>
      <xdr:row>78</xdr:row>
      <xdr:rowOff>13970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533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12233</xdr:rowOff>
    </xdr:from>
    <xdr:to>
      <xdr:col>19</xdr:col>
      <xdr:colOff>177800</xdr:colOff>
      <xdr:row>78</xdr:row>
      <xdr:rowOff>13970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533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152045</xdr:rowOff>
    </xdr:from>
    <xdr:to>
      <xdr:col>15</xdr:col>
      <xdr:colOff>50800</xdr:colOff>
      <xdr:row>78</xdr:row>
      <xdr:rowOff>12233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3695"/>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152045</xdr:rowOff>
    </xdr:from>
    <xdr:to>
      <xdr:col>10</xdr:col>
      <xdr:colOff>114300</xdr:colOff>
      <xdr:row>78</xdr:row>
      <xdr:rowOff>19456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369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132883</xdr:rowOff>
    </xdr:from>
    <xdr:to>
      <xdr:col>24</xdr:col>
      <xdr:colOff>114300</xdr:colOff>
      <xdr:row>78</xdr:row>
      <xdr:rowOff>63033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134620</xdr:rowOff>
    </xdr:from>
    <xdr:to>
      <xdr:col>20</xdr:col>
      <xdr:colOff>38100</xdr:colOff>
      <xdr:row>78</xdr:row>
      <xdr:rowOff>64770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55897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132883</xdr:rowOff>
    </xdr:from>
    <xdr:to>
      <xdr:col>15</xdr:col>
      <xdr:colOff>101600</xdr:colOff>
      <xdr:row>78</xdr:row>
      <xdr:rowOff>63033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101245</xdr:rowOff>
    </xdr:from>
    <xdr:to>
      <xdr:col>10</xdr:col>
      <xdr:colOff>165100</xdr:colOff>
      <xdr:row>78</xdr:row>
      <xdr:rowOff>31395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22522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140106</xdr:rowOff>
    </xdr:from>
    <xdr:to>
      <xdr:col>6</xdr:col>
      <xdr:colOff>38100</xdr:colOff>
      <xdr:row>78</xdr:row>
      <xdr:rowOff>70256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86783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14452</xdr:rowOff>
    </xdr:from>
    <xdr:to>
      <xdr:col>24</xdr:col>
      <xdr:colOff>63500</xdr:colOff>
      <xdr:row>96</xdr:row>
      <xdr:rowOff>76454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73652"/>
          <a:ext cx="838200" cy="6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155739</xdr:rowOff>
    </xdr:from>
    <xdr:to>
      <xdr:col>19</xdr:col>
      <xdr:colOff>177800</xdr:colOff>
      <xdr:row>96</xdr:row>
      <xdr:rowOff>76454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43489"/>
          <a:ext cx="889000" cy="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155739</xdr:rowOff>
    </xdr:from>
    <xdr:to>
      <xdr:col>15</xdr:col>
      <xdr:colOff>50800</xdr:colOff>
      <xdr:row>97</xdr:row>
      <xdr:rowOff>148565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43489"/>
          <a:ext cx="889000" cy="3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148565</xdr:rowOff>
    </xdr:from>
    <xdr:to>
      <xdr:col>10</xdr:col>
      <xdr:colOff>114300</xdr:colOff>
      <xdr:row>98</xdr:row>
      <xdr:rowOff>20980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79215"/>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135102</xdr:rowOff>
    </xdr:from>
    <xdr:to>
      <xdr:col>24</xdr:col>
      <xdr:colOff>114300</xdr:colOff>
      <xdr:row>96</xdr:row>
      <xdr:rowOff>65252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157979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25654</xdr:rowOff>
    </xdr:from>
    <xdr:to>
      <xdr:col>20</xdr:col>
      <xdr:colOff>38100</xdr:colOff>
      <xdr:row>96</xdr:row>
      <xdr:rowOff>127254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143781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104939</xdr:rowOff>
    </xdr:from>
    <xdr:to>
      <xdr:col>15</xdr:col>
      <xdr:colOff>101600</xdr:colOff>
      <xdr:row>96</xdr:row>
      <xdr:rowOff>35089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26216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8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97765</xdr:rowOff>
    </xdr:from>
    <xdr:to>
      <xdr:col>10</xdr:col>
      <xdr:colOff>165100</xdr:colOff>
      <xdr:row>98</xdr:row>
      <xdr:rowOff>27915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141630</xdr:rowOff>
    </xdr:from>
    <xdr:to>
      <xdr:col>6</xdr:col>
      <xdr:colOff>38100</xdr:colOff>
      <xdr:row>98</xdr:row>
      <xdr:rowOff>71780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62907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2682</xdr:rowOff>
    </xdr:from>
    <xdr:to>
      <xdr:col>55</xdr:col>
      <xdr:colOff>0</xdr:colOff>
      <xdr:row>36</xdr:row>
      <xdr:rowOff>85805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31982"/>
          <a:ext cx="838200" cy="4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113015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1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85805</xdr:rowOff>
    </xdr:from>
    <xdr:to>
      <xdr:col>50</xdr:col>
      <xdr:colOff>114300</xdr:colOff>
      <xdr:row>37</xdr:row>
      <xdr:rowOff>53616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58005"/>
          <a:ext cx="889000" cy="13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54323</xdr:rowOff>
    </xdr:from>
    <xdr:to>
      <xdr:col>45</xdr:col>
      <xdr:colOff>177800</xdr:colOff>
      <xdr:row>37</xdr:row>
      <xdr:rowOff>53616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97823"/>
          <a:ext cx="889000" cy="119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54323</xdr:rowOff>
    </xdr:from>
    <xdr:to>
      <xdr:col>41</xdr:col>
      <xdr:colOff>50800</xdr:colOff>
      <xdr:row>37</xdr:row>
      <xdr:rowOff>122925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97823"/>
          <a:ext cx="889000" cy="12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123332</xdr:rowOff>
    </xdr:from>
    <xdr:to>
      <xdr:col>55</xdr:col>
      <xdr:colOff>50800</xdr:colOff>
      <xdr:row>34</xdr:row>
      <xdr:rowOff>53482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146209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3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35005</xdr:rowOff>
    </xdr:from>
    <xdr:to>
      <xdr:col>50</xdr:col>
      <xdr:colOff>165100</xdr:colOff>
      <xdr:row>36</xdr:row>
      <xdr:rowOff>136605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127732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2816</xdr:rowOff>
    </xdr:from>
    <xdr:to>
      <xdr:col>46</xdr:col>
      <xdr:colOff>38100</xdr:colOff>
      <xdr:row>37</xdr:row>
      <xdr:rowOff>104416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95543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3523</xdr:rowOff>
    </xdr:from>
    <xdr:to>
      <xdr:col>41</xdr:col>
      <xdr:colOff>101600</xdr:colOff>
      <xdr:row>30</xdr:row>
      <xdr:rowOff>105123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4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96250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3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72125</xdr:rowOff>
    </xdr:from>
    <xdr:to>
      <xdr:col>36</xdr:col>
      <xdr:colOff>165100</xdr:colOff>
      <xdr:row>38</xdr:row>
      <xdr:rowOff>2275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164852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0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47365</xdr:rowOff>
    </xdr:from>
    <xdr:to>
      <xdr:col>55</xdr:col>
      <xdr:colOff>0</xdr:colOff>
      <xdr:row>57</xdr:row>
      <xdr:rowOff>143573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48565"/>
          <a:ext cx="838200" cy="2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47365</xdr:rowOff>
    </xdr:from>
    <xdr:to>
      <xdr:col>50</xdr:col>
      <xdr:colOff>114300</xdr:colOff>
      <xdr:row>57</xdr:row>
      <xdr:rowOff>7301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48565"/>
          <a:ext cx="889000" cy="13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20697</xdr:rowOff>
    </xdr:from>
    <xdr:to>
      <xdr:col>45</xdr:col>
      <xdr:colOff>177800</xdr:colOff>
      <xdr:row>57</xdr:row>
      <xdr:rowOff>7301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50447"/>
          <a:ext cx="889000" cy="3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20697</xdr:rowOff>
    </xdr:from>
    <xdr:to>
      <xdr:col>41</xdr:col>
      <xdr:colOff>50800</xdr:colOff>
      <xdr:row>56</xdr:row>
      <xdr:rowOff>72564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50447"/>
          <a:ext cx="889000" cy="2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92773</xdr:rowOff>
    </xdr:from>
    <xdr:to>
      <xdr:col>55</xdr:col>
      <xdr:colOff>50800</xdr:colOff>
      <xdr:row>58</xdr:row>
      <xdr:rowOff>22923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71200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168015</xdr:rowOff>
    </xdr:from>
    <xdr:to>
      <xdr:col>50</xdr:col>
      <xdr:colOff>165100</xdr:colOff>
      <xdr:row>56</xdr:row>
      <xdr:rowOff>98165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114692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127951</xdr:rowOff>
    </xdr:from>
    <xdr:to>
      <xdr:col>46</xdr:col>
      <xdr:colOff>38100</xdr:colOff>
      <xdr:row>57</xdr:row>
      <xdr:rowOff>58101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49228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141347</xdr:rowOff>
    </xdr:from>
    <xdr:to>
      <xdr:col>41</xdr:col>
      <xdr:colOff>101600</xdr:colOff>
      <xdr:row>55</xdr:row>
      <xdr:rowOff>71497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88024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21764</xdr:rowOff>
    </xdr:from>
    <xdr:to>
      <xdr:col>36</xdr:col>
      <xdr:colOff>165100</xdr:colOff>
      <xdr:row>56</xdr:row>
      <xdr:rowOff>123364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139891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77401</xdr:rowOff>
    </xdr:from>
    <xdr:to>
      <xdr:col>55</xdr:col>
      <xdr:colOff>0</xdr:colOff>
      <xdr:row>79</xdr:row>
      <xdr:rowOff>83105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21951"/>
          <a:ext cx="8382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61159</xdr:rowOff>
    </xdr:from>
    <xdr:to>
      <xdr:col>50</xdr:col>
      <xdr:colOff>114300</xdr:colOff>
      <xdr:row>79</xdr:row>
      <xdr:rowOff>83105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0570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54367</xdr:rowOff>
    </xdr:from>
    <xdr:to>
      <xdr:col>45</xdr:col>
      <xdr:colOff>177800</xdr:colOff>
      <xdr:row>79</xdr:row>
      <xdr:rowOff>61159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98917"/>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54367</xdr:rowOff>
    </xdr:from>
    <xdr:to>
      <xdr:col>41</xdr:col>
      <xdr:colOff>50800</xdr:colOff>
      <xdr:row>79</xdr:row>
      <xdr:rowOff>71131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9891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26601</xdr:rowOff>
    </xdr:from>
    <xdr:to>
      <xdr:col>55</xdr:col>
      <xdr:colOff>50800</xdr:colOff>
      <xdr:row>79</xdr:row>
      <xdr:rowOff>128201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112978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32305</xdr:rowOff>
    </xdr:from>
    <xdr:to>
      <xdr:col>50</xdr:col>
      <xdr:colOff>165100</xdr:colOff>
      <xdr:row>79</xdr:row>
      <xdr:rowOff>133905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125032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6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10359</xdr:rowOff>
    </xdr:from>
    <xdr:to>
      <xdr:col>46</xdr:col>
      <xdr:colOff>38100</xdr:colOff>
      <xdr:row>79</xdr:row>
      <xdr:rowOff>111959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103086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3567</xdr:rowOff>
    </xdr:from>
    <xdr:to>
      <xdr:col>41</xdr:col>
      <xdr:colOff>101600</xdr:colOff>
      <xdr:row>79</xdr:row>
      <xdr:rowOff>105167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96294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4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20331</xdr:rowOff>
    </xdr:from>
    <xdr:to>
      <xdr:col>36</xdr:col>
      <xdr:colOff>165100</xdr:colOff>
      <xdr:row>79</xdr:row>
      <xdr:rowOff>121931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113058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100749</xdr:rowOff>
    </xdr:from>
    <xdr:to>
      <xdr:col>55</xdr:col>
      <xdr:colOff>0</xdr:colOff>
      <xdr:row>96</xdr:row>
      <xdr:rowOff>91439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045599"/>
          <a:ext cx="838200" cy="5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100749</xdr:rowOff>
    </xdr:from>
    <xdr:to>
      <xdr:col>50</xdr:col>
      <xdr:colOff>114300</xdr:colOff>
      <xdr:row>95</xdr:row>
      <xdr:rowOff>79084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045599"/>
          <a:ext cx="889000" cy="3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113170</xdr:rowOff>
    </xdr:from>
    <xdr:to>
      <xdr:col>45</xdr:col>
      <xdr:colOff>177800</xdr:colOff>
      <xdr:row>95</xdr:row>
      <xdr:rowOff>79084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715120"/>
          <a:ext cx="889000" cy="6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113170</xdr:rowOff>
    </xdr:from>
    <xdr:to>
      <xdr:col>41</xdr:col>
      <xdr:colOff>50800</xdr:colOff>
      <xdr:row>94</xdr:row>
      <xdr:rowOff>63030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715120"/>
          <a:ext cx="889000" cy="46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40639</xdr:rowOff>
    </xdr:from>
    <xdr:to>
      <xdr:col>55</xdr:col>
      <xdr:colOff>50800</xdr:colOff>
      <xdr:row>96</xdr:row>
      <xdr:rowOff>142239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19066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49949</xdr:rowOff>
    </xdr:from>
    <xdr:to>
      <xdr:col>50</xdr:col>
      <xdr:colOff>165100</xdr:colOff>
      <xdr:row>93</xdr:row>
      <xdr:rowOff>151549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168076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7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28284</xdr:rowOff>
    </xdr:from>
    <xdr:to>
      <xdr:col>46</xdr:col>
      <xdr:colOff>38100</xdr:colOff>
      <xdr:row>95</xdr:row>
      <xdr:rowOff>129884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146411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62370</xdr:rowOff>
    </xdr:from>
    <xdr:to>
      <xdr:col>41</xdr:col>
      <xdr:colOff>101600</xdr:colOff>
      <xdr:row>91</xdr:row>
      <xdr:rowOff>163970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6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9047</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4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12230</xdr:rowOff>
    </xdr:from>
    <xdr:to>
      <xdr:col>36</xdr:col>
      <xdr:colOff>165100</xdr:colOff>
      <xdr:row>94</xdr:row>
      <xdr:rowOff>113830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130357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9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57328</xdr:rowOff>
    </xdr:from>
    <xdr:to>
      <xdr:col>85</xdr:col>
      <xdr:colOff>127000</xdr:colOff>
      <xdr:row>39</xdr:row>
      <xdr:rowOff>42469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400978"/>
          <a:ext cx="8382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42469</xdr:rowOff>
    </xdr:from>
    <xdr:to>
      <xdr:col>81</xdr:col>
      <xdr:colOff>50800</xdr:colOff>
      <xdr:row>39</xdr:row>
      <xdr:rowOff>43726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901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30315</xdr:rowOff>
    </xdr:from>
    <xdr:to>
      <xdr:col>76</xdr:col>
      <xdr:colOff>114300</xdr:colOff>
      <xdr:row>39</xdr:row>
      <xdr:rowOff>43726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6865"/>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7036</xdr:rowOff>
    </xdr:from>
    <xdr:to>
      <xdr:col>71</xdr:col>
      <xdr:colOff>177800</xdr:colOff>
      <xdr:row>39</xdr:row>
      <xdr:rowOff>30315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358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6528</xdr:rowOff>
    </xdr:from>
    <xdr:to>
      <xdr:col>85</xdr:col>
      <xdr:colOff>177800</xdr:colOff>
      <xdr:row>37</xdr:row>
      <xdr:rowOff>108128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29405</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163119</xdr:rowOff>
    </xdr:from>
    <xdr:to>
      <xdr:col>81</xdr:col>
      <xdr:colOff>101600</xdr:colOff>
      <xdr:row>39</xdr:row>
      <xdr:rowOff>93269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84396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164376</xdr:rowOff>
    </xdr:from>
    <xdr:to>
      <xdr:col>76</xdr:col>
      <xdr:colOff>165100</xdr:colOff>
      <xdr:row>39</xdr:row>
      <xdr:rowOff>94526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85653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150965</xdr:rowOff>
    </xdr:from>
    <xdr:to>
      <xdr:col>72</xdr:col>
      <xdr:colOff>38100</xdr:colOff>
      <xdr:row>39</xdr:row>
      <xdr:rowOff>81115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72242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5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127686</xdr:rowOff>
    </xdr:from>
    <xdr:to>
      <xdr:col>67</xdr:col>
      <xdr:colOff>101600</xdr:colOff>
      <xdr:row>39</xdr:row>
      <xdr:rowOff>57836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48963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3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125743</xdr:rowOff>
    </xdr:from>
    <xdr:to>
      <xdr:col>85</xdr:col>
      <xdr:colOff>127000</xdr:colOff>
      <xdr:row>76</xdr:row>
      <xdr:rowOff>134620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55943"/>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134620</xdr:rowOff>
    </xdr:from>
    <xdr:to>
      <xdr:col>81</xdr:col>
      <xdr:colOff>50800</xdr:colOff>
      <xdr:row>76</xdr:row>
      <xdr:rowOff>137897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6482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137897</xdr:rowOff>
    </xdr:from>
    <xdr:to>
      <xdr:col>76</xdr:col>
      <xdr:colOff>114300</xdr:colOff>
      <xdr:row>76</xdr:row>
      <xdr:rowOff>142939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68097"/>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142939</xdr:rowOff>
    </xdr:from>
    <xdr:to>
      <xdr:col>71</xdr:col>
      <xdr:colOff>177800</xdr:colOff>
      <xdr:row>77</xdr:row>
      <xdr:rowOff>10973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73139"/>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74943</xdr:rowOff>
    </xdr:from>
    <xdr:to>
      <xdr:col>85</xdr:col>
      <xdr:colOff>177800</xdr:colOff>
      <xdr:row>77</xdr:row>
      <xdr:rowOff>5093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53370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83820</xdr:rowOff>
    </xdr:from>
    <xdr:to>
      <xdr:col>81</xdr:col>
      <xdr:colOff>101600</xdr:colOff>
      <xdr:row>77</xdr:row>
      <xdr:rowOff>13970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87097</xdr:rowOff>
    </xdr:from>
    <xdr:to>
      <xdr:col>76</xdr:col>
      <xdr:colOff>165100</xdr:colOff>
      <xdr:row>77</xdr:row>
      <xdr:rowOff>17247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92139</xdr:rowOff>
    </xdr:from>
    <xdr:to>
      <xdr:col>72</xdr:col>
      <xdr:colOff>38100</xdr:colOff>
      <xdr:row>77</xdr:row>
      <xdr:rowOff>22289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131623</xdr:rowOff>
    </xdr:from>
    <xdr:to>
      <xdr:col>67</xdr:col>
      <xdr:colOff>101600</xdr:colOff>
      <xdr:row>77</xdr:row>
      <xdr:rowOff>61773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52900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21464</xdr:rowOff>
    </xdr:from>
    <xdr:to>
      <xdr:col>85</xdr:col>
      <xdr:colOff>127000</xdr:colOff>
      <xdr:row>98</xdr:row>
      <xdr:rowOff>91607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23564"/>
          <a:ext cx="838200" cy="7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18204</xdr:rowOff>
    </xdr:from>
    <xdr:to>
      <xdr:col>81</xdr:col>
      <xdr:colOff>50800</xdr:colOff>
      <xdr:row>98</xdr:row>
      <xdr:rowOff>91607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20304"/>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18204</xdr:rowOff>
    </xdr:from>
    <xdr:to>
      <xdr:col>76</xdr:col>
      <xdr:colOff>114300</xdr:colOff>
      <xdr:row>98</xdr:row>
      <xdr:rowOff>115098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20304"/>
          <a:ext cx="889000" cy="9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58406</xdr:rowOff>
    </xdr:from>
    <xdr:to>
      <xdr:col>71</xdr:col>
      <xdr:colOff>177800</xdr:colOff>
      <xdr:row>98</xdr:row>
      <xdr:rowOff>115098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6050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142114</xdr:rowOff>
    </xdr:from>
    <xdr:to>
      <xdr:col>85</xdr:col>
      <xdr:colOff>177800</xdr:colOff>
      <xdr:row>98</xdr:row>
      <xdr:rowOff>72264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101491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40807</xdr:rowOff>
    </xdr:from>
    <xdr:to>
      <xdr:col>81</xdr:col>
      <xdr:colOff>101600</xdr:colOff>
      <xdr:row>98</xdr:row>
      <xdr:rowOff>142407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133534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3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138854</xdr:rowOff>
    </xdr:from>
    <xdr:to>
      <xdr:col>76</xdr:col>
      <xdr:colOff>165100</xdr:colOff>
      <xdr:row>98</xdr:row>
      <xdr:rowOff>69004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6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60131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6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64298</xdr:rowOff>
    </xdr:from>
    <xdr:to>
      <xdr:col>72</xdr:col>
      <xdr:colOff>38100</xdr:colOff>
      <xdr:row>98</xdr:row>
      <xdr:rowOff>165898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157025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7606</xdr:rowOff>
    </xdr:from>
    <xdr:to>
      <xdr:col>67</xdr:col>
      <xdr:colOff>101600</xdr:colOff>
      <xdr:row>98</xdr:row>
      <xdr:rowOff>109206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125733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4940</xdr:rowOff>
    </xdr:from>
    <xdr:to>
      <xdr:col>116</xdr:col>
      <xdr:colOff>63500</xdr:colOff>
      <xdr:row>59</xdr:row>
      <xdr:rowOff>5359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2049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5359</xdr:rowOff>
    </xdr:from>
    <xdr:to>
      <xdr:col>111</xdr:col>
      <xdr:colOff>177800</xdr:colOff>
      <xdr:row>59</xdr:row>
      <xdr:rowOff>5931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2090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5931</xdr:rowOff>
    </xdr:from>
    <xdr:to>
      <xdr:col>107</xdr:col>
      <xdr:colOff>50800</xdr:colOff>
      <xdr:row>59</xdr:row>
      <xdr:rowOff>6655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148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2540</xdr:rowOff>
    </xdr:from>
    <xdr:to>
      <xdr:col>102</xdr:col>
      <xdr:colOff>114300</xdr:colOff>
      <xdr:row>59</xdr:row>
      <xdr:rowOff>6655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1809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125590</xdr:rowOff>
    </xdr:from>
    <xdr:to>
      <xdr:col>116</xdr:col>
      <xdr:colOff>114300</xdr:colOff>
      <xdr:row>59</xdr:row>
      <xdr:rowOff>55740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40517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126009</xdr:rowOff>
    </xdr:from>
    <xdr:to>
      <xdr:col>112</xdr:col>
      <xdr:colOff>38100</xdr:colOff>
      <xdr:row>59</xdr:row>
      <xdr:rowOff>56159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47286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126581</xdr:rowOff>
    </xdr:from>
    <xdr:to>
      <xdr:col>107</xdr:col>
      <xdr:colOff>101600</xdr:colOff>
      <xdr:row>59</xdr:row>
      <xdr:rowOff>56731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47858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6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127305</xdr:rowOff>
    </xdr:from>
    <xdr:to>
      <xdr:col>102</xdr:col>
      <xdr:colOff>165100</xdr:colOff>
      <xdr:row>59</xdr:row>
      <xdr:rowOff>57455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48582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6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123190</xdr:rowOff>
    </xdr:from>
    <xdr:to>
      <xdr:col>98</xdr:col>
      <xdr:colOff>38100</xdr:colOff>
      <xdr:row>59</xdr:row>
      <xdr:rowOff>53340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26848</xdr:rowOff>
    </xdr:from>
    <xdr:to>
      <xdr:col>116</xdr:col>
      <xdr:colOff>63500</xdr:colOff>
      <xdr:row>76</xdr:row>
      <xdr:rowOff>136404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371248"/>
          <a:ext cx="838200" cy="7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26848</xdr:rowOff>
    </xdr:from>
    <xdr:to>
      <xdr:col>111</xdr:col>
      <xdr:colOff>177800</xdr:colOff>
      <xdr:row>72</xdr:row>
      <xdr:rowOff>86131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371248"/>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86131</xdr:rowOff>
    </xdr:from>
    <xdr:to>
      <xdr:col>107</xdr:col>
      <xdr:colOff>50800</xdr:colOff>
      <xdr:row>72</xdr:row>
      <xdr:rowOff>154445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430531"/>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154445</xdr:rowOff>
    </xdr:from>
    <xdr:to>
      <xdr:col>102</xdr:col>
      <xdr:colOff>114300</xdr:colOff>
      <xdr:row>73</xdr:row>
      <xdr:rowOff>9398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49884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85604</xdr:rowOff>
    </xdr:from>
    <xdr:to>
      <xdr:col>116</xdr:col>
      <xdr:colOff>114300</xdr:colOff>
      <xdr:row>77</xdr:row>
      <xdr:rowOff>15754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64031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147498</xdr:rowOff>
    </xdr:from>
    <xdr:to>
      <xdr:col>112</xdr:col>
      <xdr:colOff>38100</xdr:colOff>
      <xdr:row>72</xdr:row>
      <xdr:rowOff>77648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94175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0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35331</xdr:rowOff>
    </xdr:from>
    <xdr:to>
      <xdr:col>107</xdr:col>
      <xdr:colOff>101600</xdr:colOff>
      <xdr:row>72</xdr:row>
      <xdr:rowOff>136931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153458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103645</xdr:rowOff>
    </xdr:from>
    <xdr:to>
      <xdr:col>102</xdr:col>
      <xdr:colOff>165100</xdr:colOff>
      <xdr:row>73</xdr:row>
      <xdr:rowOff>33795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4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50322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2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130048</xdr:rowOff>
    </xdr:from>
    <xdr:to>
      <xdr:col>98</xdr:col>
      <xdr:colOff>38100</xdr:colOff>
      <xdr:row>73</xdr:row>
      <xdr:rowOff>60198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76725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554,204</a:t>
          </a:r>
          <a:r>
            <a:rPr kumimoji="1" lang="ja-JP" altLang="ja-JP" sz="1100">
              <a:solidFill>
                <a:schemeClr val="dk1"/>
              </a:solidFill>
              <a:effectLst/>
              <a:latin typeface="+mn-lt"/>
              <a:ea typeface="+mn-ea"/>
              <a:cs typeface="+mn-cs"/>
            </a:rPr>
            <a:t>円となっている。主な構成項目である物件費は、住民一人当たり</a:t>
          </a:r>
          <a:r>
            <a:rPr kumimoji="1" lang="en-US" altLang="ja-JP" sz="1100">
              <a:solidFill>
                <a:schemeClr val="dk1"/>
              </a:solidFill>
              <a:effectLst/>
              <a:latin typeface="+mn-lt"/>
              <a:ea typeface="+mn-ea"/>
              <a:cs typeface="+mn-cs"/>
            </a:rPr>
            <a:t>93,391</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増加し、全国平均・岐阜県平均ともに上回っている。これは燃料費や光熱費の高騰による公共施設の維持管理費が増加しており物件費全体の決算額を押し上げているのが要因となっている。今後も、一定の行政サービスを維持すべく、より一層効率的な財政運営を図るための行財政改革を進める必要がある。</a:t>
          </a:r>
          <a:endParaRPr lang="ja-JP" altLang="ja-JP" sz="1400">
            <a:effectLst/>
          </a:endParaRPr>
        </a:p>
        <a:p>
          <a:r>
            <a:rPr kumimoji="1" lang="ja-JP" altLang="ja-JP" sz="1100">
              <a:solidFill>
                <a:schemeClr val="dk1"/>
              </a:solidFill>
              <a:effectLst/>
              <a:latin typeface="+mn-lt"/>
              <a:ea typeface="+mn-ea"/>
              <a:cs typeface="+mn-cs"/>
            </a:rPr>
            <a:t>　普通建設事業費では住民一人当たり</a:t>
          </a:r>
          <a:r>
            <a:rPr kumimoji="1" lang="en-US" altLang="ja-JP" sz="1100">
              <a:solidFill>
                <a:schemeClr val="dk1"/>
              </a:solidFill>
              <a:effectLst/>
              <a:latin typeface="+mn-lt"/>
              <a:ea typeface="+mn-ea"/>
              <a:cs typeface="+mn-cs"/>
            </a:rPr>
            <a:t>45,657</a:t>
          </a:r>
          <a:r>
            <a:rPr kumimoji="1" lang="ja-JP" altLang="ja-JP" sz="1100">
              <a:solidFill>
                <a:schemeClr val="dk1"/>
              </a:solidFill>
              <a:effectLst/>
              <a:latin typeface="+mn-lt"/>
              <a:ea typeface="+mn-ea"/>
              <a:cs typeface="+mn-cs"/>
            </a:rPr>
            <a:t>円となっており、全国平均・岐阜県平均ともに</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が、今後大型事業を控えているため慎重に行う必要がある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また、介護事業や後期高齢者医療事業など他会計事業への繰出金は住民一人当たり</a:t>
          </a:r>
          <a:r>
            <a:rPr kumimoji="1" lang="en-US" altLang="ja-JP" sz="1100">
              <a:solidFill>
                <a:schemeClr val="dk1"/>
              </a:solidFill>
              <a:effectLst/>
              <a:latin typeface="+mn-lt"/>
              <a:ea typeface="+mn-ea"/>
              <a:cs typeface="+mn-cs"/>
            </a:rPr>
            <a:t>42,173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大幅に改善されたが、これは</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農業集落排水事業</a:t>
          </a:r>
          <a:r>
            <a:rPr kumimoji="1" lang="ja-JP" altLang="en-US" sz="1100">
              <a:solidFill>
                <a:schemeClr val="dk1"/>
              </a:solidFill>
              <a:effectLst/>
              <a:latin typeface="+mn-lt"/>
              <a:ea typeface="+mn-ea"/>
              <a:cs typeface="+mn-cs"/>
            </a:rPr>
            <a:t>の企業会計化によるものであり、一般会計からの拠出金が繰出金から補助費等に変更されたことにより、補助費等は住民一人当たり</a:t>
          </a:r>
          <a:r>
            <a:rPr kumimoji="1" lang="en-US" altLang="ja-JP" sz="1100">
              <a:solidFill>
                <a:schemeClr val="dk1"/>
              </a:solidFill>
              <a:effectLst/>
              <a:latin typeface="+mn-lt"/>
              <a:ea typeface="+mn-ea"/>
              <a:cs typeface="+mn-cs"/>
            </a:rPr>
            <a:t>117,587</a:t>
          </a:r>
          <a:r>
            <a:rPr kumimoji="1" lang="ja-JP" altLang="en-US" sz="1100">
              <a:solidFill>
                <a:schemeClr val="dk1"/>
              </a:solidFill>
              <a:effectLst/>
              <a:latin typeface="+mn-lt"/>
              <a:ea typeface="+mn-ea"/>
              <a:cs typeface="+mn-cs"/>
            </a:rPr>
            <a:t>円と大幅に増加している</a:t>
          </a:r>
          <a:r>
            <a:rPr kumimoji="1" lang="ja-JP" altLang="ja-JP" sz="1100">
              <a:solidFill>
                <a:schemeClr val="dk1"/>
              </a:solidFill>
              <a:effectLst/>
              <a:latin typeface="+mn-lt"/>
              <a:ea typeface="+mn-ea"/>
              <a:cs typeface="+mn-cs"/>
            </a:rPr>
            <a:t>。今後も、下水道に係る建設事業</a:t>
          </a:r>
          <a:r>
            <a:rPr kumimoji="1" lang="ja-JP" altLang="en-US" sz="1100">
              <a:solidFill>
                <a:schemeClr val="dk1"/>
              </a:solidFill>
              <a:effectLst/>
              <a:latin typeface="+mn-lt"/>
              <a:ea typeface="+mn-ea"/>
              <a:cs typeface="+mn-cs"/>
            </a:rPr>
            <a:t>などの企業会計への</a:t>
          </a:r>
          <a:r>
            <a:rPr kumimoji="1" lang="ja-JP" altLang="ja-JP" sz="1100">
              <a:solidFill>
                <a:schemeClr val="dk1"/>
              </a:solidFill>
              <a:effectLst/>
              <a:latin typeface="+mn-lt"/>
              <a:ea typeface="+mn-ea"/>
              <a:cs typeface="+mn-cs"/>
            </a:rPr>
            <a:t>多額の</a:t>
          </a:r>
          <a:r>
            <a:rPr kumimoji="1" lang="ja-JP" altLang="en-US" sz="1100">
              <a:solidFill>
                <a:schemeClr val="dk1"/>
              </a:solidFill>
              <a:effectLst/>
              <a:latin typeface="+mn-lt"/>
              <a:ea typeface="+mn-ea"/>
              <a:cs typeface="+mn-cs"/>
            </a:rPr>
            <a:t>補助金</a:t>
          </a:r>
          <a:r>
            <a:rPr kumimoji="1" lang="ja-JP" altLang="ja-JP" sz="1100">
              <a:solidFill>
                <a:schemeClr val="dk1"/>
              </a:solidFill>
              <a:effectLst/>
              <a:latin typeface="+mn-lt"/>
              <a:ea typeface="+mn-ea"/>
              <a:cs typeface="+mn-cs"/>
            </a:rPr>
            <a:t>が必要となる見込みである。よって、各事業会計の料金適正化や、経営の合理化、経営戦略に基づく経営努力により、</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金の抑制に努める必要がある。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19,279
18,657
117.01
11,116,257
10,684,510
306,364
6,091,635
6,745,809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156845</xdr:rowOff>
    </xdr:from>
    <xdr:to>
      <xdr:col>24</xdr:col>
      <xdr:colOff>63500</xdr:colOff>
      <xdr:row>33</xdr:row>
      <xdr:rowOff>167132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469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9017</xdr:rowOff>
    </xdr:from>
    <xdr:to>
      <xdr:col>19</xdr:col>
      <xdr:colOff>177800</xdr:colOff>
      <xdr:row>33</xdr:row>
      <xdr:rowOff>156845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66867"/>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9017</xdr:rowOff>
    </xdr:from>
    <xdr:to>
      <xdr:col>15</xdr:col>
      <xdr:colOff>50800</xdr:colOff>
      <xdr:row>33</xdr:row>
      <xdr:rowOff>10541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68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126746</xdr:rowOff>
    </xdr:from>
    <xdr:to>
      <xdr:col>10</xdr:col>
      <xdr:colOff>114300</xdr:colOff>
      <xdr:row>33</xdr:row>
      <xdr:rowOff>10541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13146"/>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116332</xdr:rowOff>
    </xdr:from>
    <xdr:to>
      <xdr:col>24</xdr:col>
      <xdr:colOff>114300</xdr:colOff>
      <xdr:row>34</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139209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106045</xdr:rowOff>
    </xdr:from>
    <xdr:to>
      <xdr:col>20</xdr:col>
      <xdr:colOff>38100</xdr:colOff>
      <xdr:row>34</xdr:row>
      <xdr:rowOff>36195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52722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129667</xdr:rowOff>
    </xdr:from>
    <xdr:to>
      <xdr:col>15</xdr:col>
      <xdr:colOff>101600</xdr:colOff>
      <xdr:row>33</xdr:row>
      <xdr:rowOff>59817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76344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131191</xdr:rowOff>
    </xdr:from>
    <xdr:to>
      <xdr:col>10</xdr:col>
      <xdr:colOff>165100</xdr:colOff>
      <xdr:row>33</xdr:row>
      <xdr:rowOff>61341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77868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75946</xdr:rowOff>
    </xdr:from>
    <xdr:to>
      <xdr:col>6</xdr:col>
      <xdr:colOff>38100</xdr:colOff>
      <xdr:row>33</xdr:row>
      <xdr:rowOff>6096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22623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56048</xdr:rowOff>
    </xdr:from>
    <xdr:to>
      <xdr:col>24</xdr:col>
      <xdr:colOff>63500</xdr:colOff>
      <xdr:row>57</xdr:row>
      <xdr:rowOff>135105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8698"/>
          <a:ext cx="8382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91058</xdr:rowOff>
    </xdr:from>
    <xdr:to>
      <xdr:col>19</xdr:col>
      <xdr:colOff>177800</xdr:colOff>
      <xdr:row>57</xdr:row>
      <xdr:rowOff>135105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3708"/>
          <a:ext cx="889000" cy="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128426</xdr:rowOff>
    </xdr:from>
    <xdr:to>
      <xdr:col>15</xdr:col>
      <xdr:colOff>50800</xdr:colOff>
      <xdr:row>57</xdr:row>
      <xdr:rowOff>91058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58176"/>
          <a:ext cx="889000" cy="30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128426</xdr:rowOff>
    </xdr:from>
    <xdr:to>
      <xdr:col>10</xdr:col>
      <xdr:colOff>114300</xdr:colOff>
      <xdr:row>57</xdr:row>
      <xdr:rowOff>135055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58176"/>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5248</xdr:rowOff>
    </xdr:from>
    <xdr:to>
      <xdr:col>24</xdr:col>
      <xdr:colOff>114300</xdr:colOff>
      <xdr:row>57</xdr:row>
      <xdr:rowOff>106848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155125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84305</xdr:rowOff>
    </xdr:from>
    <xdr:to>
      <xdr:col>20</xdr:col>
      <xdr:colOff>38100</xdr:colOff>
      <xdr:row>58</xdr:row>
      <xdr:rowOff>14455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5582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40258</xdr:rowOff>
    </xdr:from>
    <xdr:to>
      <xdr:col>15</xdr:col>
      <xdr:colOff>101600</xdr:colOff>
      <xdr:row>57</xdr:row>
      <xdr:rowOff>141858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132985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77626</xdr:rowOff>
    </xdr:from>
    <xdr:to>
      <xdr:col>10</xdr:col>
      <xdr:colOff>165100</xdr:colOff>
      <xdr:row>56</xdr:row>
      <xdr:rowOff>7776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170353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0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84255</xdr:rowOff>
    </xdr:from>
    <xdr:to>
      <xdr:col>6</xdr:col>
      <xdr:colOff>38100</xdr:colOff>
      <xdr:row>58</xdr:row>
      <xdr:rowOff>14405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3118</xdr:rowOff>
    </xdr:from>
    <xdr:to>
      <xdr:col>24</xdr:col>
      <xdr:colOff>63500</xdr:colOff>
      <xdr:row>76</xdr:row>
      <xdr:rowOff>162201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33318"/>
          <a:ext cx="838200" cy="15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161820</xdr:rowOff>
    </xdr:from>
    <xdr:to>
      <xdr:col>19</xdr:col>
      <xdr:colOff>177800</xdr:colOff>
      <xdr:row>76</xdr:row>
      <xdr:rowOff>162201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920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161820</xdr:rowOff>
    </xdr:from>
    <xdr:to>
      <xdr:col>15</xdr:col>
      <xdr:colOff>50800</xdr:colOff>
      <xdr:row>78</xdr:row>
      <xdr:rowOff>100425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2020"/>
          <a:ext cx="889000" cy="2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100425</xdr:rowOff>
    </xdr:from>
    <xdr:to>
      <xdr:col>10</xdr:col>
      <xdr:colOff>114300</xdr:colOff>
      <xdr:row>78</xdr:row>
      <xdr:rowOff>157194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3525"/>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123767</xdr:rowOff>
    </xdr:from>
    <xdr:to>
      <xdr:col>24</xdr:col>
      <xdr:colOff>114300</xdr:colOff>
      <xdr:row>76</xdr:row>
      <xdr:rowOff>53916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825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102194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6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111401</xdr:rowOff>
    </xdr:from>
    <xdr:to>
      <xdr:col>20</xdr:col>
      <xdr:colOff>38100</xdr:colOff>
      <xdr:row>77</xdr:row>
      <xdr:rowOff>41551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111020</xdr:rowOff>
    </xdr:from>
    <xdr:to>
      <xdr:col>15</xdr:col>
      <xdr:colOff>101600</xdr:colOff>
      <xdr:row>77</xdr:row>
      <xdr:rowOff>41170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32297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49625</xdr:rowOff>
    </xdr:from>
    <xdr:to>
      <xdr:col>10</xdr:col>
      <xdr:colOff>165100</xdr:colOff>
      <xdr:row>78</xdr:row>
      <xdr:rowOff>151225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142352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106394</xdr:rowOff>
    </xdr:from>
    <xdr:to>
      <xdr:col>6</xdr:col>
      <xdr:colOff>38100</xdr:colOff>
      <xdr:row>79</xdr:row>
      <xdr:rowOff>36544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27671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161874</xdr:rowOff>
    </xdr:from>
    <xdr:to>
      <xdr:col>24</xdr:col>
      <xdr:colOff>63500</xdr:colOff>
      <xdr:row>96</xdr:row>
      <xdr:rowOff>2578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49624"/>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149130</xdr:rowOff>
    </xdr:from>
    <xdr:to>
      <xdr:col>19</xdr:col>
      <xdr:colOff>177800</xdr:colOff>
      <xdr:row>95</xdr:row>
      <xdr:rowOff>161874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36880"/>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149130</xdr:rowOff>
    </xdr:from>
    <xdr:to>
      <xdr:col>15</xdr:col>
      <xdr:colOff>50800</xdr:colOff>
      <xdr:row>97</xdr:row>
      <xdr:rowOff>16694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36880"/>
          <a:ext cx="889000" cy="2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16694</xdr:rowOff>
    </xdr:from>
    <xdr:to>
      <xdr:col>10</xdr:col>
      <xdr:colOff>114300</xdr:colOff>
      <xdr:row>97</xdr:row>
      <xdr:rowOff>78835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47344"/>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123228</xdr:rowOff>
    </xdr:from>
    <xdr:to>
      <xdr:col>24</xdr:col>
      <xdr:colOff>114300</xdr:colOff>
      <xdr:row>96</xdr:row>
      <xdr:rowOff>53378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101655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111074</xdr:rowOff>
    </xdr:from>
    <xdr:to>
      <xdr:col>20</xdr:col>
      <xdr:colOff>38100</xdr:colOff>
      <xdr:row>96</xdr:row>
      <xdr:rowOff>41224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32351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98330</xdr:rowOff>
    </xdr:from>
    <xdr:to>
      <xdr:col>15</xdr:col>
      <xdr:colOff>101600</xdr:colOff>
      <xdr:row>96</xdr:row>
      <xdr:rowOff>28480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137344</xdr:rowOff>
    </xdr:from>
    <xdr:to>
      <xdr:col>10</xdr:col>
      <xdr:colOff>165100</xdr:colOff>
      <xdr:row>97</xdr:row>
      <xdr:rowOff>67494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58621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28035</xdr:rowOff>
    </xdr:from>
    <xdr:to>
      <xdr:col>6</xdr:col>
      <xdr:colOff>38100</xdr:colOff>
      <xdr:row>97</xdr:row>
      <xdr:rowOff>129635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120762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17889</xdr:rowOff>
    </xdr:from>
    <xdr:to>
      <xdr:col>55</xdr:col>
      <xdr:colOff>0</xdr:colOff>
      <xdr:row>38</xdr:row>
      <xdr:rowOff>23440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32989"/>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17889</xdr:rowOff>
    </xdr:from>
    <xdr:to>
      <xdr:col>50</xdr:col>
      <xdr:colOff>114300</xdr:colOff>
      <xdr:row>38</xdr:row>
      <xdr:rowOff>29972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3298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40749</xdr:rowOff>
    </xdr:from>
    <xdr:to>
      <xdr:col>45</xdr:col>
      <xdr:colOff>177800</xdr:colOff>
      <xdr:row>38</xdr:row>
      <xdr:rowOff>29972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12949"/>
          <a:ext cx="889000" cy="3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40749</xdr:rowOff>
    </xdr:from>
    <xdr:to>
      <xdr:col>41</xdr:col>
      <xdr:colOff>50800</xdr:colOff>
      <xdr:row>38</xdr:row>
      <xdr:rowOff>33565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12949"/>
          <a:ext cx="889000" cy="3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144090</xdr:rowOff>
    </xdr:from>
    <xdr:to>
      <xdr:col>55</xdr:col>
      <xdr:colOff>50800</xdr:colOff>
      <xdr:row>38</xdr:row>
      <xdr:rowOff>74240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122517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138539</xdr:rowOff>
    </xdr:from>
    <xdr:to>
      <xdr:col>50</xdr:col>
      <xdr:colOff>165100</xdr:colOff>
      <xdr:row>38</xdr:row>
      <xdr:rowOff>68689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59816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7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161399</xdr:rowOff>
    </xdr:from>
    <xdr:to>
      <xdr:col>41</xdr:col>
      <xdr:colOff>101600</xdr:colOff>
      <xdr:row>36</xdr:row>
      <xdr:rowOff>91549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108076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3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154214</xdr:rowOff>
    </xdr:from>
    <xdr:to>
      <xdr:col>36</xdr:col>
      <xdr:colOff>165100</xdr:colOff>
      <xdr:row>38</xdr:row>
      <xdr:rowOff>84364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75492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158807</xdr:rowOff>
    </xdr:from>
    <xdr:to>
      <xdr:col>55</xdr:col>
      <xdr:colOff>0</xdr:colOff>
      <xdr:row>57</xdr:row>
      <xdr:rowOff>47841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60007"/>
          <a:ext cx="838200" cy="6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158807</xdr:rowOff>
    </xdr:from>
    <xdr:to>
      <xdr:col>50</xdr:col>
      <xdr:colOff>114300</xdr:colOff>
      <xdr:row>57</xdr:row>
      <xdr:rowOff>29325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60007"/>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29325</xdr:rowOff>
    </xdr:from>
    <xdr:to>
      <xdr:col>45</xdr:col>
      <xdr:colOff>177800</xdr:colOff>
      <xdr:row>57</xdr:row>
      <xdr:rowOff>34944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01975"/>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34944</xdr:rowOff>
    </xdr:from>
    <xdr:to>
      <xdr:col>41</xdr:col>
      <xdr:colOff>50800</xdr:colOff>
      <xdr:row>57</xdr:row>
      <xdr:rowOff>76226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07594"/>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168491</xdr:rowOff>
    </xdr:from>
    <xdr:to>
      <xdr:col>55</xdr:col>
      <xdr:colOff>50800</xdr:colOff>
      <xdr:row>57</xdr:row>
      <xdr:rowOff>98641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146918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108007</xdr:rowOff>
    </xdr:from>
    <xdr:to>
      <xdr:col>50</xdr:col>
      <xdr:colOff>165100</xdr:colOff>
      <xdr:row>57</xdr:row>
      <xdr:rowOff>38157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29284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149975</xdr:rowOff>
    </xdr:from>
    <xdr:to>
      <xdr:col>46</xdr:col>
      <xdr:colOff>38100</xdr:colOff>
      <xdr:row>57</xdr:row>
      <xdr:rowOff>80125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71252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155594</xdr:rowOff>
    </xdr:from>
    <xdr:to>
      <xdr:col>41</xdr:col>
      <xdr:colOff>101600</xdr:colOff>
      <xdr:row>57</xdr:row>
      <xdr:rowOff>85744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76871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25426</xdr:rowOff>
    </xdr:from>
    <xdr:to>
      <xdr:col>36</xdr:col>
      <xdr:colOff>165100</xdr:colOff>
      <xdr:row>57</xdr:row>
      <xdr:rowOff>127026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118153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86265</xdr:rowOff>
    </xdr:from>
    <xdr:to>
      <xdr:col>55</xdr:col>
      <xdr:colOff>0</xdr:colOff>
      <xdr:row>77</xdr:row>
      <xdr:rowOff>38012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16465"/>
          <a:ext cx="838200" cy="1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86265</xdr:rowOff>
    </xdr:from>
    <xdr:to>
      <xdr:col>50</xdr:col>
      <xdr:colOff>114300</xdr:colOff>
      <xdr:row>77</xdr:row>
      <xdr:rowOff>66948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16465"/>
          <a:ext cx="889000" cy="1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9131</xdr:rowOff>
    </xdr:from>
    <xdr:to>
      <xdr:col>45</xdr:col>
      <xdr:colOff>177800</xdr:colOff>
      <xdr:row>77</xdr:row>
      <xdr:rowOff>66948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10781"/>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165360</xdr:rowOff>
    </xdr:from>
    <xdr:to>
      <xdr:col>41</xdr:col>
      <xdr:colOff>50800</xdr:colOff>
      <xdr:row>77</xdr:row>
      <xdr:rowOff>9131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195560"/>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158662</xdr:rowOff>
    </xdr:from>
    <xdr:to>
      <xdr:col>55</xdr:col>
      <xdr:colOff>50800</xdr:colOff>
      <xdr:row>77</xdr:row>
      <xdr:rowOff>88812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137089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35465</xdr:rowOff>
    </xdr:from>
    <xdr:to>
      <xdr:col>50</xdr:col>
      <xdr:colOff>165100</xdr:colOff>
      <xdr:row>76</xdr:row>
      <xdr:rowOff>137065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153592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16148</xdr:rowOff>
    </xdr:from>
    <xdr:to>
      <xdr:col>46</xdr:col>
      <xdr:colOff>38100</xdr:colOff>
      <xdr:row>77</xdr:row>
      <xdr:rowOff>117748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108875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129781</xdr:rowOff>
    </xdr:from>
    <xdr:to>
      <xdr:col>41</xdr:col>
      <xdr:colOff>101600</xdr:colOff>
      <xdr:row>77</xdr:row>
      <xdr:rowOff>59931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51058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114560</xdr:rowOff>
    </xdr:from>
    <xdr:to>
      <xdr:col>36</xdr:col>
      <xdr:colOff>165100</xdr:colOff>
      <xdr:row>77</xdr:row>
      <xdr:rowOff>44710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61237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58382</xdr:rowOff>
    </xdr:from>
    <xdr:to>
      <xdr:col>55</xdr:col>
      <xdr:colOff>0</xdr:colOff>
      <xdr:row>96</xdr:row>
      <xdr:rowOff>30150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346132"/>
          <a:ext cx="838200" cy="1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58382</xdr:rowOff>
    </xdr:from>
    <xdr:to>
      <xdr:col>50</xdr:col>
      <xdr:colOff>114300</xdr:colOff>
      <xdr:row>95</xdr:row>
      <xdr:rowOff>118275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34613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22733</xdr:rowOff>
    </xdr:from>
    <xdr:to>
      <xdr:col>45</xdr:col>
      <xdr:colOff>177800</xdr:colOff>
      <xdr:row>95</xdr:row>
      <xdr:rowOff>118275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624683"/>
          <a:ext cx="889000" cy="78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22733</xdr:rowOff>
    </xdr:from>
    <xdr:to>
      <xdr:col>41</xdr:col>
      <xdr:colOff>50800</xdr:colOff>
      <xdr:row>93</xdr:row>
      <xdr:rowOff>83820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624683"/>
          <a:ext cx="889000" cy="40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150800</xdr:rowOff>
    </xdr:from>
    <xdr:to>
      <xdr:col>55</xdr:col>
      <xdr:colOff>50800</xdr:colOff>
      <xdr:row>96</xdr:row>
      <xdr:rowOff>80950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2227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7582</xdr:rowOff>
    </xdr:from>
    <xdr:to>
      <xdr:col>50</xdr:col>
      <xdr:colOff>165100</xdr:colOff>
      <xdr:row>95</xdr:row>
      <xdr:rowOff>109182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67475</xdr:rowOff>
    </xdr:from>
    <xdr:to>
      <xdr:col>46</xdr:col>
      <xdr:colOff>38100</xdr:colOff>
      <xdr:row>95</xdr:row>
      <xdr:rowOff>169075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14152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143383</xdr:rowOff>
    </xdr:from>
    <xdr:to>
      <xdr:col>41</xdr:col>
      <xdr:colOff>101600</xdr:colOff>
      <xdr:row>91</xdr:row>
      <xdr:rowOff>73533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5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90060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534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33020</xdr:rowOff>
    </xdr:from>
    <xdr:to>
      <xdr:col>36</xdr:col>
      <xdr:colOff>165100</xdr:colOff>
      <xdr:row>93</xdr:row>
      <xdr:rowOff>134620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151147</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5" y="1575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36340</xdr:rowOff>
    </xdr:from>
    <xdr:to>
      <xdr:col>85</xdr:col>
      <xdr:colOff>127000</xdr:colOff>
      <xdr:row>38</xdr:row>
      <xdr:rowOff>39671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51440"/>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27958</xdr:rowOff>
    </xdr:from>
    <xdr:to>
      <xdr:col>81</xdr:col>
      <xdr:colOff>50800</xdr:colOff>
      <xdr:row>38</xdr:row>
      <xdr:rowOff>39671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43058"/>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19413</xdr:rowOff>
    </xdr:from>
    <xdr:to>
      <xdr:col>76</xdr:col>
      <xdr:colOff>114300</xdr:colOff>
      <xdr:row>38</xdr:row>
      <xdr:rowOff>27958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34513"/>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19413</xdr:rowOff>
    </xdr:from>
    <xdr:to>
      <xdr:col>71</xdr:col>
      <xdr:colOff>177800</xdr:colOff>
      <xdr:row>38</xdr:row>
      <xdr:rowOff>41119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34513"/>
          <a:ext cx="8890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156990</xdr:rowOff>
    </xdr:from>
    <xdr:to>
      <xdr:col>85</xdr:col>
      <xdr:colOff>177800</xdr:colOff>
      <xdr:row>38</xdr:row>
      <xdr:rowOff>87140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160321</xdr:rowOff>
    </xdr:from>
    <xdr:to>
      <xdr:col>81</xdr:col>
      <xdr:colOff>101600</xdr:colOff>
      <xdr:row>38</xdr:row>
      <xdr:rowOff>90471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81598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148608</xdr:rowOff>
    </xdr:from>
    <xdr:to>
      <xdr:col>76</xdr:col>
      <xdr:colOff>165100</xdr:colOff>
      <xdr:row>38</xdr:row>
      <xdr:rowOff>78758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95285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140063</xdr:rowOff>
    </xdr:from>
    <xdr:to>
      <xdr:col>72</xdr:col>
      <xdr:colOff>38100</xdr:colOff>
      <xdr:row>38</xdr:row>
      <xdr:rowOff>70213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86740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161769</xdr:rowOff>
    </xdr:from>
    <xdr:to>
      <xdr:col>67</xdr:col>
      <xdr:colOff>101600</xdr:colOff>
      <xdr:row>38</xdr:row>
      <xdr:rowOff>91919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108446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94285</xdr:rowOff>
    </xdr:from>
    <xdr:to>
      <xdr:col>85</xdr:col>
      <xdr:colOff>127000</xdr:colOff>
      <xdr:row>57</xdr:row>
      <xdr:rowOff>73537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24035"/>
          <a:ext cx="838200" cy="3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94285</xdr:rowOff>
    </xdr:from>
    <xdr:to>
      <xdr:col>81</xdr:col>
      <xdr:colOff>50800</xdr:colOff>
      <xdr:row>56</xdr:row>
      <xdr:rowOff>152186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24035"/>
          <a:ext cx="889000" cy="2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152186</xdr:rowOff>
    </xdr:from>
    <xdr:to>
      <xdr:col>76</xdr:col>
      <xdr:colOff>114300</xdr:colOff>
      <xdr:row>57</xdr:row>
      <xdr:rowOff>52451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753386"/>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52451</xdr:rowOff>
    </xdr:from>
    <xdr:to>
      <xdr:col>71</xdr:col>
      <xdr:colOff>177800</xdr:colOff>
      <xdr:row>58</xdr:row>
      <xdr:rowOff>30168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25101"/>
          <a:ext cx="889000" cy="1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22737</xdr:rowOff>
    </xdr:from>
    <xdr:to>
      <xdr:col>85</xdr:col>
      <xdr:colOff>177800</xdr:colOff>
      <xdr:row>57</xdr:row>
      <xdr:rowOff>124337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45614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43485</xdr:rowOff>
    </xdr:from>
    <xdr:to>
      <xdr:col>81</xdr:col>
      <xdr:colOff>101600</xdr:colOff>
      <xdr:row>55</xdr:row>
      <xdr:rowOff>145085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161612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4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101386</xdr:rowOff>
    </xdr:from>
    <xdr:to>
      <xdr:col>76</xdr:col>
      <xdr:colOff>165100</xdr:colOff>
      <xdr:row>57</xdr:row>
      <xdr:rowOff>31536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0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48063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47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1651</xdr:rowOff>
    </xdr:from>
    <xdr:to>
      <xdr:col>72</xdr:col>
      <xdr:colOff>38100</xdr:colOff>
      <xdr:row>57</xdr:row>
      <xdr:rowOff>103251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119778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4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150818</xdr:rowOff>
    </xdr:from>
    <xdr:to>
      <xdr:col>67</xdr:col>
      <xdr:colOff>101600</xdr:colOff>
      <xdr:row>58</xdr:row>
      <xdr:rowOff>80968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72095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1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57328</xdr:rowOff>
    </xdr:from>
    <xdr:to>
      <xdr:col>85</xdr:col>
      <xdr:colOff>127000</xdr:colOff>
      <xdr:row>79</xdr:row>
      <xdr:rowOff>42469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258978"/>
          <a:ext cx="8382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42469</xdr:rowOff>
    </xdr:from>
    <xdr:to>
      <xdr:col>81</xdr:col>
      <xdr:colOff>50800</xdr:colOff>
      <xdr:row>79</xdr:row>
      <xdr:rowOff>43726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8701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30314</xdr:rowOff>
    </xdr:from>
    <xdr:to>
      <xdr:col>76</xdr:col>
      <xdr:colOff>114300</xdr:colOff>
      <xdr:row>79</xdr:row>
      <xdr:rowOff>43726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74864"/>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7035</xdr:rowOff>
    </xdr:from>
    <xdr:to>
      <xdr:col>71</xdr:col>
      <xdr:colOff>177800</xdr:colOff>
      <xdr:row>79</xdr:row>
      <xdr:rowOff>30314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51585"/>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6528</xdr:rowOff>
    </xdr:from>
    <xdr:to>
      <xdr:col>85</xdr:col>
      <xdr:colOff>177800</xdr:colOff>
      <xdr:row>77</xdr:row>
      <xdr:rowOff>108128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29405</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0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163119</xdr:rowOff>
    </xdr:from>
    <xdr:to>
      <xdr:col>81</xdr:col>
      <xdr:colOff>101600</xdr:colOff>
      <xdr:row>79</xdr:row>
      <xdr:rowOff>93269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84396</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2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164376</xdr:rowOff>
    </xdr:from>
    <xdr:to>
      <xdr:col>76</xdr:col>
      <xdr:colOff>165100</xdr:colOff>
      <xdr:row>79</xdr:row>
      <xdr:rowOff>94526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85653</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150964</xdr:rowOff>
    </xdr:from>
    <xdr:to>
      <xdr:col>72</xdr:col>
      <xdr:colOff>38100</xdr:colOff>
      <xdr:row>79</xdr:row>
      <xdr:rowOff>81114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72241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1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127685</xdr:rowOff>
    </xdr:from>
    <xdr:to>
      <xdr:col>67</xdr:col>
      <xdr:colOff>101600</xdr:colOff>
      <xdr:row>79</xdr:row>
      <xdr:rowOff>57835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48962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59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125743</xdr:rowOff>
    </xdr:from>
    <xdr:to>
      <xdr:col>85</xdr:col>
      <xdr:colOff>127000</xdr:colOff>
      <xdr:row>96</xdr:row>
      <xdr:rowOff>134620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84943"/>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134620</xdr:rowOff>
    </xdr:from>
    <xdr:to>
      <xdr:col>81</xdr:col>
      <xdr:colOff>50800</xdr:colOff>
      <xdr:row>96</xdr:row>
      <xdr:rowOff>137897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9382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137897</xdr:rowOff>
    </xdr:from>
    <xdr:to>
      <xdr:col>76</xdr:col>
      <xdr:colOff>114300</xdr:colOff>
      <xdr:row>96</xdr:row>
      <xdr:rowOff>142939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97097"/>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142939</xdr:rowOff>
    </xdr:from>
    <xdr:to>
      <xdr:col>71</xdr:col>
      <xdr:colOff>177800</xdr:colOff>
      <xdr:row>97</xdr:row>
      <xdr:rowOff>10973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02139"/>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74943</xdr:rowOff>
    </xdr:from>
    <xdr:to>
      <xdr:col>85</xdr:col>
      <xdr:colOff>177800</xdr:colOff>
      <xdr:row>97</xdr:row>
      <xdr:rowOff>5093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53370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83820</xdr:rowOff>
    </xdr:from>
    <xdr:to>
      <xdr:col>81</xdr:col>
      <xdr:colOff>101600</xdr:colOff>
      <xdr:row>97</xdr:row>
      <xdr:rowOff>13970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87097</xdr:rowOff>
    </xdr:from>
    <xdr:to>
      <xdr:col>76</xdr:col>
      <xdr:colOff>165100</xdr:colOff>
      <xdr:row>97</xdr:row>
      <xdr:rowOff>17247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8374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92139</xdr:rowOff>
    </xdr:from>
    <xdr:to>
      <xdr:col>72</xdr:col>
      <xdr:colOff>38100</xdr:colOff>
      <xdr:row>97</xdr:row>
      <xdr:rowOff>22289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13416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131623</xdr:rowOff>
    </xdr:from>
    <xdr:to>
      <xdr:col>67</xdr:col>
      <xdr:colOff>101600</xdr:colOff>
      <xdr:row>97</xdr:row>
      <xdr:rowOff>61773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52900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8,662</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165.6</a:t>
          </a:r>
          <a:r>
            <a:rPr kumimoji="1" lang="ja-JP" altLang="ja-JP" sz="1100">
              <a:solidFill>
                <a:schemeClr val="dk1"/>
              </a:solidFill>
              <a:effectLst/>
              <a:latin typeface="+mn-lt"/>
              <a:ea typeface="+mn-ea"/>
              <a:cs typeface="+mn-cs"/>
            </a:rPr>
            <a:t>％増加しているが、これはに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月の豪雨に</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被災箇所の災害復旧工事が大幅に増加した</a:t>
          </a:r>
          <a:r>
            <a:rPr kumimoji="1" lang="ja-JP" altLang="ja-JP"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公債費については、住民一人当たり</a:t>
          </a:r>
          <a:r>
            <a:rPr kumimoji="1" lang="en-US" altLang="ja-JP" sz="1100">
              <a:solidFill>
                <a:schemeClr val="dk1"/>
              </a:solidFill>
              <a:effectLst/>
              <a:latin typeface="+mn-lt"/>
              <a:ea typeface="+mn-ea"/>
              <a:cs typeface="+mn-cs"/>
            </a:rPr>
            <a:t>34,099</a:t>
          </a:r>
          <a:r>
            <a:rPr kumimoji="1" lang="ja-JP" altLang="ja-JP" sz="1100">
              <a:solidFill>
                <a:schemeClr val="dk1"/>
              </a:solidFill>
              <a:effectLst/>
              <a:latin typeface="+mn-lt"/>
              <a:ea typeface="+mn-ea"/>
              <a:cs typeface="+mn-cs"/>
            </a:rPr>
            <a:t>円となっており、類似団体平均・全国平均・岐阜県平均ともに下回っている。地方債現在高については建設地方債発行抑制により平成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年度以降は減少しているが、平成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年度以降は増加に転じ</a:t>
          </a:r>
          <a:r>
            <a:rPr kumimoji="1" lang="ja-JP" altLang="en-US" sz="1100">
              <a:solidFill>
                <a:schemeClr val="dk1"/>
              </a:solidFill>
              <a:effectLst/>
              <a:latin typeface="+mn-lt"/>
              <a:ea typeface="+mn-ea"/>
              <a:cs typeface="+mn-cs"/>
            </a:rPr>
            <a:t>、それ以降横ばいとなっている</a:t>
          </a:r>
          <a:r>
            <a:rPr kumimoji="1" lang="ja-JP" altLang="ja-JP" sz="1100">
              <a:solidFill>
                <a:schemeClr val="dk1"/>
              </a:solidFill>
              <a:effectLst/>
              <a:latin typeface="+mn-lt"/>
              <a:ea typeface="+mn-ea"/>
              <a:cs typeface="+mn-cs"/>
            </a:rPr>
            <a:t>。今後も老朽化による大規模な施設の更新が見込まれるため、交付税措置のない地方債発行の抑制、借入条件の見直しも含め、徹底した行財政改革を推進し、公債費の抑制に努める。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財政調整基金については、残高の標準財政規模比が</a:t>
          </a:r>
          <a:r>
            <a:rPr kumimoji="1" lang="en-US" altLang="ja-JP" sz="1000">
              <a:solidFill>
                <a:schemeClr val="dk1"/>
              </a:solidFill>
              <a:effectLst/>
              <a:latin typeface="+mn-lt"/>
              <a:ea typeface="+mn-ea"/>
              <a:cs typeface="+mn-cs"/>
            </a:rPr>
            <a:t>40.05</a:t>
          </a:r>
          <a:r>
            <a:rPr kumimoji="1" lang="ja-JP" altLang="ja-JP" sz="1000">
              <a:solidFill>
                <a:schemeClr val="dk1"/>
              </a:solidFill>
              <a:effectLst/>
              <a:latin typeface="+mn-lt"/>
              <a:ea typeface="+mn-ea"/>
              <a:cs typeface="+mn-cs"/>
            </a:rPr>
            <a:t>％となり、昨年度と比較して</a:t>
          </a:r>
          <a:r>
            <a:rPr kumimoji="1" lang="ja-JP" altLang="en-US" sz="1000">
              <a:solidFill>
                <a:schemeClr val="dk1"/>
              </a:solidFill>
              <a:effectLst/>
              <a:latin typeface="+mn-lt"/>
              <a:ea typeface="+mn-ea"/>
              <a:cs typeface="+mn-cs"/>
            </a:rPr>
            <a:t>ほぼ横ばいである</a:t>
          </a:r>
          <a:r>
            <a:rPr kumimoji="1" lang="ja-JP" altLang="ja-JP" sz="1000">
              <a:solidFill>
                <a:schemeClr val="dk1"/>
              </a:solidFill>
              <a:effectLst/>
              <a:latin typeface="+mn-lt"/>
              <a:ea typeface="+mn-ea"/>
              <a:cs typeface="+mn-cs"/>
            </a:rPr>
            <a:t>。これは、</a:t>
          </a:r>
          <a:r>
            <a:rPr kumimoji="1" lang="ja-JP" altLang="en-US" sz="1000">
              <a:solidFill>
                <a:schemeClr val="dk1"/>
              </a:solidFill>
              <a:effectLst/>
              <a:latin typeface="+mn-lt"/>
              <a:ea typeface="+mn-ea"/>
              <a:cs typeface="+mn-cs"/>
            </a:rPr>
            <a:t>予期せぬ災害への対応や、</a:t>
          </a:r>
          <a:r>
            <a:rPr kumimoji="1" lang="ja-JP" altLang="ja-JP" sz="1000">
              <a:solidFill>
                <a:schemeClr val="dk1"/>
              </a:solidFill>
              <a:effectLst/>
              <a:latin typeface="+mn-lt"/>
              <a:ea typeface="+mn-ea"/>
              <a:cs typeface="+mn-cs"/>
            </a:rPr>
            <a:t>公共施設の老朽化による大規模な施設の更新や長寿命化に備えるため、財政運営に基づき積立てたためである。また、実質単年度収支については昨年度と比較して減少している。これは、</a:t>
          </a:r>
          <a:r>
            <a:rPr kumimoji="1" lang="ja-JP" altLang="en-US" sz="1000">
              <a:solidFill>
                <a:schemeClr val="dk1"/>
              </a:solidFill>
              <a:effectLst/>
              <a:latin typeface="+mn-lt"/>
              <a:ea typeface="+mn-ea"/>
              <a:cs typeface="+mn-cs"/>
            </a:rPr>
            <a:t>物価高騰対策としての積極的な各支援施策を展開したことと、行政機能維持に不可欠な諸経費も物価高騰の影響を強く受けたためである</a:t>
          </a:r>
          <a:r>
            <a:rPr kumimoji="1" lang="ja-JP" altLang="ja-JP" sz="1000">
              <a:solidFill>
                <a:schemeClr val="dk1"/>
              </a:solidFill>
              <a:effectLst/>
              <a:latin typeface="+mn-lt"/>
              <a:ea typeface="+mn-ea"/>
              <a:cs typeface="+mn-cs"/>
            </a:rPr>
            <a:t>。今後も、景気の低迷による自主財源の減少が見込まれ、歳入一般財源の低迷と実質収支の悪化が財政調整基金の減少に繋がる恐れもある。よって今後も財政調整基金の残高に留意しつつ健全な財政運営を継続して行う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赤字額は算出されておらず、概ね実質黒字額は同水準で推移しているが、歳入の内、経常的な収入をもって充てることができないため一般会計からの基準内繰出しに依存している公営企業会計について、歳入面では料金収入や負担金を見直し、歳出面では経常的な経費を含めた必要経費の見直しを進め、健全な事業経営を推進す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実質公債費比率の分子の内、元利償還金が前年度と比較して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が概ね横ばいで推移している。今後は令和元年以降に実施した大型公共事業の元金償還が始まるため中長期的な視点でみると増加傾向にある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今後も公営企業会計を含めた公債費の抑制等、償還額の減少及び平準化を図り実質公債費比率の上昇を抑えることに留意する必要がある。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a:t>
          </a:r>
          <a:r>
            <a:rPr kumimoji="1" lang="ja-JP" altLang="en-US" sz="1100">
              <a:solidFill>
                <a:schemeClr val="dk1"/>
              </a:solidFill>
              <a:effectLst/>
              <a:latin typeface="+mn-lt"/>
              <a:ea typeface="+mn-ea"/>
              <a:cs typeface="+mn-cs"/>
            </a:rPr>
            <a:t>一般会計等に係る地方債の現在高の減少（△</a:t>
          </a:r>
          <a:r>
            <a:rPr kumimoji="1" lang="en-US" altLang="ja-JP" sz="1100">
              <a:solidFill>
                <a:schemeClr val="dk1"/>
              </a:solidFill>
              <a:effectLst/>
              <a:latin typeface="+mn-lt"/>
              <a:ea typeface="+mn-ea"/>
              <a:cs typeface="+mn-cs"/>
            </a:rPr>
            <a:t>310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公営企業債等繰入見込額の減少（△</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百万円）、退職手当負担見込額の減少（△</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百万円）を主な要因として減少している。</a:t>
          </a:r>
          <a:endParaRPr lang="ja-JP" altLang="ja-JP" sz="1400">
            <a:effectLst/>
          </a:endParaRPr>
        </a:p>
        <a:p>
          <a:r>
            <a:rPr kumimoji="1" lang="ja-JP" altLang="ja-JP" sz="1100">
              <a:solidFill>
                <a:schemeClr val="dk1"/>
              </a:solidFill>
              <a:effectLst/>
              <a:latin typeface="+mn-lt"/>
              <a:ea typeface="+mn-ea"/>
              <a:cs typeface="+mn-cs"/>
            </a:rPr>
            <a:t>　現在、将来負担額は減少傾向にあるが、中長期的には公共施設の更新等により、一般会計等に係る地方債現在高は増加する見込みである。充当可能財源等である充当可能特定歳入（△</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百万円）や基準財政需要額算入見込額（△</a:t>
          </a:r>
          <a:r>
            <a:rPr kumimoji="1" lang="en-US" altLang="ja-JP" sz="1100">
              <a:solidFill>
                <a:schemeClr val="dk1"/>
              </a:solidFill>
              <a:effectLst/>
              <a:latin typeface="+mn-lt"/>
              <a:ea typeface="+mn-ea"/>
              <a:cs typeface="+mn-cs"/>
            </a:rPr>
            <a:t>556</a:t>
          </a:r>
          <a:r>
            <a:rPr kumimoji="1" lang="ja-JP" altLang="ja-JP" sz="1100">
              <a:solidFill>
                <a:schemeClr val="dk1"/>
              </a:solidFill>
              <a:effectLst/>
              <a:latin typeface="+mn-lt"/>
              <a:ea typeface="+mn-ea"/>
              <a:cs typeface="+mn-cs"/>
            </a:rPr>
            <a:t>百万円）も減少しているため、今後も、基金をはじめとした充当可能財源等の維持及び、地方債現在高等の将来負担額減少を目指し、次世代に配慮した健全な財政運営に努める。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年度末の基金残高は、普通会計</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4,394</a:t>
          </a:r>
          <a:r>
            <a:rPr kumimoji="1" lang="ja-JP" altLang="ja-JP" sz="1100">
              <a:solidFill>
                <a:schemeClr val="dk1"/>
              </a:solidFill>
              <a:effectLst/>
              <a:latin typeface="+mn-lt"/>
              <a:ea typeface="+mn-ea"/>
              <a:cs typeface="+mn-cs"/>
            </a:rPr>
            <a:t>百万円となっており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今後予定している大規模施設の建設事業のために</a:t>
          </a:r>
          <a:r>
            <a:rPr kumimoji="1" lang="ja-JP" altLang="en-US" sz="1100">
              <a:solidFill>
                <a:schemeClr val="dk1"/>
              </a:solidFill>
              <a:effectLst/>
              <a:latin typeface="+mn-lt"/>
              <a:ea typeface="+mn-ea"/>
              <a:cs typeface="+mn-cs"/>
            </a:rPr>
            <a:t>公共施設整備改修等</a:t>
          </a:r>
          <a:r>
            <a:rPr kumimoji="1" lang="ja-JP" altLang="ja-JP" sz="1100">
              <a:solidFill>
                <a:schemeClr val="dk1"/>
              </a:solidFill>
              <a:effectLst/>
              <a:latin typeface="+mn-lt"/>
              <a:ea typeface="+mn-ea"/>
              <a:cs typeface="+mn-cs"/>
            </a:rPr>
            <a:t>基金に</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百万円積立てを行う等、基金全体としては</a:t>
          </a:r>
          <a:r>
            <a:rPr kumimoji="1" lang="en-US" altLang="ja-JP" sz="1100">
              <a:solidFill>
                <a:schemeClr val="dk1"/>
              </a:solidFill>
              <a:effectLst/>
              <a:latin typeface="+mn-lt"/>
              <a:ea typeface="+mn-ea"/>
              <a:cs typeface="+mn-cs"/>
            </a:rPr>
            <a:t>405</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・翌年</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「公共施設整備改修等基金」の取崩しが行われる等、今後、基金残高は大幅な減少傾向にある。</a:t>
          </a:r>
          <a:endParaRPr lang="ja-JP" altLang="ja-JP" sz="1400">
            <a:effectLst/>
          </a:endParaRPr>
        </a:p>
        <a:p>
          <a:r>
            <a:rPr kumimoji="1" lang="ja-JP" altLang="ja-JP" sz="1100">
              <a:solidFill>
                <a:schemeClr val="dk1"/>
              </a:solidFill>
              <a:effectLst/>
              <a:latin typeface="+mn-lt"/>
              <a:ea typeface="+mn-ea"/>
              <a:cs typeface="+mn-cs"/>
            </a:rPr>
            <a:t>・また、特定目的基金のうち、目的を果たし残高が底をつく基金については、廃止する等基金の整理を行う。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・公共施設整備改修等基金：公共施設等の整備（改修及び大規模な修繕等を含む。）に要する経費に充てるもの。</a:t>
          </a:r>
          <a:endParaRPr lang="ja-JP" altLang="ja-JP" sz="1400">
            <a:effectLst/>
          </a:endParaRPr>
        </a:p>
        <a:p>
          <a:r>
            <a:rPr kumimoji="1" lang="ja-JP" altLang="ja-JP" sz="1100">
              <a:solidFill>
                <a:schemeClr val="dk1"/>
              </a:solidFill>
              <a:effectLst/>
              <a:latin typeface="+mn-lt"/>
              <a:ea typeface="+mn-ea"/>
              <a:cs typeface="+mn-cs"/>
            </a:rPr>
            <a:t>・社会福祉基金：社会福祉事業の経費に充てるもの。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・公共施設整備改修等基金：今後の公共施設等の整備に備えて</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百万円を積立て</a:t>
          </a:r>
          <a:r>
            <a:rPr kumimoji="1" lang="ja-JP" altLang="en-US" sz="1100">
              <a:solidFill>
                <a:schemeClr val="dk1"/>
              </a:solidFill>
              <a:effectLst/>
              <a:latin typeface="+mn-lt"/>
              <a:ea typeface="+mn-ea"/>
              <a:cs typeface="+mn-cs"/>
            </a:rPr>
            <a:t>を行った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・社会福祉基金：基金利子の積立を行ったことにより、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・公共施設整備改修等基金：今後の公共施設の老朽化による大規模な施設の更新や長寿命化に備え、後世代への過度な負担とならないよう、建設事業費に応じて都度適切に基金への積立を行っていく。</a:t>
          </a:r>
          <a:endParaRPr lang="ja-JP" altLang="ja-JP" sz="1400">
            <a:effectLst/>
          </a:endParaRPr>
        </a:p>
        <a:p>
          <a:r>
            <a:rPr kumimoji="1" lang="ja-JP" altLang="ja-JP" sz="1100">
              <a:solidFill>
                <a:schemeClr val="dk1"/>
              </a:solidFill>
              <a:effectLst/>
              <a:latin typeface="+mn-lt"/>
              <a:ea typeface="+mn-ea"/>
              <a:cs typeface="+mn-cs"/>
            </a:rPr>
            <a:t>・社会福祉基金：今後も社会福祉事業の経費に備えるため、可能な限り基金への積立を行っていく。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2,440</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百万円の増加となっている。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年度末に</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百万円を取崩したが、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年度決算の結果、</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百万円を歳計剰余金処分として積み立てた結果、増加している。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・景気後退による税の減収や災害など不測の事態に備えるため、決算の状況により剰余金の積立を行っていく。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年度に普通交付税として交付された「臨時財政対策債償還基金費」の</a:t>
          </a:r>
          <a:r>
            <a:rPr kumimoji="1" lang="ja-JP" altLang="ja-JP" sz="1100">
              <a:solidFill>
                <a:schemeClr val="dk1"/>
              </a:solidFill>
              <a:effectLst/>
              <a:latin typeface="+mn-lt"/>
              <a:ea typeface="+mn-ea"/>
              <a:cs typeface="+mn-cs"/>
            </a:rPr>
            <a:t>積立により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百万円となっている。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・今後予定している大型の公共施設整備に伴う公債費償還額のシミュレーションを行うことにより、償還額がピークを迎える時に</a:t>
          </a:r>
          <a:r>
            <a:rPr kumimoji="1" lang="ja-JP" altLang="en-US" sz="1100">
              <a:solidFill>
                <a:schemeClr val="dk1"/>
              </a:solidFill>
              <a:effectLst/>
              <a:latin typeface="+mn-lt"/>
              <a:ea typeface="+mn-ea"/>
              <a:cs typeface="+mn-cs"/>
            </a:rPr>
            <a:t>本基金を活用することで、</a:t>
          </a:r>
          <a:r>
            <a:rPr kumimoji="1" lang="ja-JP" altLang="ja-JP" sz="1100">
              <a:solidFill>
                <a:schemeClr val="dk1"/>
              </a:solidFill>
              <a:effectLst/>
              <a:latin typeface="+mn-lt"/>
              <a:ea typeface="+mn-ea"/>
              <a:cs typeface="+mn-cs"/>
            </a:rPr>
            <a:t>後世代への過度な負担とならないよう適切に基金への積立を行っていく。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30" sqref="L30:P30"/>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11116257</v>
      </c>
      <c r="BO4" s="371"/>
      <c r="BP4" s="371"/>
      <c r="BQ4" s="371"/>
      <c r="BR4" s="371"/>
      <c r="BS4" s="371"/>
      <c r="BT4" s="371"/>
      <c r="BU4" s="372"/>
      <c r="BV4" s="370">
        <v>11460252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10684510</v>
      </c>
      <c r="BO5" s="408"/>
      <c r="BP5" s="408"/>
      <c r="BQ5" s="408"/>
      <c r="BR5" s="408"/>
      <c r="BS5" s="408"/>
      <c r="BT5" s="408"/>
      <c r="BU5" s="409"/>
      <c r="BV5" s="407">
        <v>10924849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90.8</v>
      </c>
      <c r="CU5" s="405"/>
      <c r="CV5" s="405"/>
      <c r="CW5" s="405"/>
      <c r="CX5" s="405"/>
      <c r="CY5" s="405"/>
      <c r="CZ5" s="405"/>
      <c r="DA5" s="406"/>
      <c r="DB5" s="404">
        <v>92.2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431747</v>
      </c>
      <c r="BO6" s="408"/>
      <c r="BP6" s="408"/>
      <c r="BQ6" s="408"/>
      <c r="BR6" s="408"/>
      <c r="BS6" s="408"/>
      <c r="BT6" s="408"/>
      <c r="BU6" s="409"/>
      <c r="BV6" s="407">
        <v>535403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91.5</v>
      </c>
      <c r="CU6" s="445"/>
      <c r="CV6" s="445"/>
      <c r="CW6" s="445"/>
      <c r="CX6" s="445"/>
      <c r="CY6" s="445"/>
      <c r="CZ6" s="445"/>
      <c r="DA6" s="446"/>
      <c r="DB6" s="444">
        <v>93.8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125383</v>
      </c>
      <c r="BO7" s="408"/>
      <c r="BP7" s="408"/>
      <c r="BQ7" s="408"/>
      <c r="BR7" s="408"/>
      <c r="BS7" s="408"/>
      <c r="BT7" s="408"/>
      <c r="BU7" s="409"/>
      <c r="BV7" s="407">
        <v>55844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6091635</v>
      </c>
      <c r="CU7" s="408"/>
      <c r="CV7" s="408"/>
      <c r="CW7" s="408"/>
      <c r="CX7" s="408"/>
      <c r="CY7" s="408"/>
      <c r="CZ7" s="408"/>
      <c r="DA7" s="409"/>
      <c r="DB7" s="407">
        <v>6003454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306364</v>
      </c>
      <c r="BO8" s="408"/>
      <c r="BP8" s="408"/>
      <c r="BQ8" s="408"/>
      <c r="BR8" s="408"/>
      <c r="BS8" s="408"/>
      <c r="BT8" s="408"/>
      <c r="BU8" s="409"/>
      <c r="BV8" s="407">
        <v>479559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19247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-173195</v>
      </c>
      <c r="BO9" s="408"/>
      <c r="BP9" s="408"/>
      <c r="BQ9" s="408"/>
      <c r="BR9" s="408"/>
      <c r="BS9" s="408"/>
      <c r="BT9" s="408"/>
      <c r="BU9" s="409"/>
      <c r="BV9" s="407">
        <v>-144306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7.9</v>
      </c>
      <c r="CU9" s="405"/>
      <c r="CV9" s="405"/>
      <c r="CW9" s="405"/>
      <c r="CX9" s="405"/>
      <c r="CY9" s="405"/>
      <c r="CZ9" s="405"/>
      <c r="DA9" s="406"/>
      <c r="DB9" s="404">
        <v>8.1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20760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6320</v>
      </c>
      <c r="BO10" s="408"/>
      <c r="BP10" s="408"/>
      <c r="BQ10" s="408"/>
      <c r="BR10" s="408"/>
      <c r="BS10" s="408"/>
      <c r="BT10" s="408"/>
      <c r="BU10" s="409"/>
      <c r="BV10" s="407">
        <v>8070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19279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18657</v>
      </c>
      <c r="S13" s="492"/>
      <c r="T13" s="492"/>
      <c r="U13" s="492"/>
      <c r="V13" s="493"/>
      <c r="W13" s="423" t="s">
        <v>131</v>
      </c>
      <c r="X13" s="424"/>
      <c r="Y13" s="424"/>
      <c r="Z13" s="424"/>
      <c r="AA13" s="424"/>
      <c r="AB13" s="414"/>
      <c r="AC13" s="458">
        <v>219</v>
      </c>
      <c r="AD13" s="459"/>
      <c r="AE13" s="459"/>
      <c r="AF13" s="459"/>
      <c r="AG13" s="501"/>
      <c r="AH13" s="458">
        <v>215</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-236875</v>
      </c>
      <c r="BO13" s="408"/>
      <c r="BP13" s="408"/>
      <c r="BQ13" s="408"/>
      <c r="BR13" s="408"/>
      <c r="BS13" s="408"/>
      <c r="BT13" s="408"/>
      <c r="BU13" s="409"/>
      <c r="BV13" s="407">
        <v>-136236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19494</v>
      </c>
      <c r="S14" s="492"/>
      <c r="T14" s="492"/>
      <c r="U14" s="492"/>
      <c r="V14" s="493"/>
      <c r="W14" s="397"/>
      <c r="X14" s="398"/>
      <c r="Y14" s="398"/>
      <c r="Z14" s="398"/>
      <c r="AA14" s="398"/>
      <c r="AB14" s="387"/>
      <c r="AC14" s="494">
        <v>2.2000000000000002</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6.3</v>
      </c>
      <c r="CU14" s="506"/>
      <c r="CV14" s="506"/>
      <c r="CW14" s="506"/>
      <c r="CX14" s="506"/>
      <c r="CY14" s="506"/>
      <c r="CZ14" s="506"/>
      <c r="DA14" s="507"/>
      <c r="DB14" s="505">
        <v>24.1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18956</v>
      </c>
      <c r="S15" s="492"/>
      <c r="T15" s="492"/>
      <c r="U15" s="492"/>
      <c r="V15" s="493"/>
      <c r="W15" s="423" t="s">
        <v>137</v>
      </c>
      <c r="X15" s="424"/>
      <c r="Y15" s="424"/>
      <c r="Z15" s="424"/>
      <c r="AA15" s="424"/>
      <c r="AB15" s="414"/>
      <c r="AC15" s="458">
        <v>4595</v>
      </c>
      <c r="AD15" s="459"/>
      <c r="AE15" s="459"/>
      <c r="AF15" s="459"/>
      <c r="AG15" s="501"/>
      <c r="AH15" s="458">
        <v>5167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2826870</v>
      </c>
      <c r="BO15" s="371"/>
      <c r="BP15" s="371"/>
      <c r="BQ15" s="371"/>
      <c r="BR15" s="371"/>
      <c r="BS15" s="371"/>
      <c r="BT15" s="371"/>
      <c r="BU15" s="372"/>
      <c r="BV15" s="370">
        <v>2746122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46.9</v>
      </c>
      <c r="AD16" s="495"/>
      <c r="AE16" s="495"/>
      <c r="AF16" s="495"/>
      <c r="AG16" s="496"/>
      <c r="AH16" s="494">
        <v>48.4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5292072</v>
      </c>
      <c r="BO16" s="408"/>
      <c r="BP16" s="408"/>
      <c r="BQ16" s="408"/>
      <c r="BR16" s="408"/>
      <c r="BS16" s="408"/>
      <c r="BT16" s="408"/>
      <c r="BU16" s="409"/>
      <c r="BV16" s="407">
        <v>5177067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4975</v>
      </c>
      <c r="AD17" s="459"/>
      <c r="AE17" s="459"/>
      <c r="AF17" s="459"/>
      <c r="AG17" s="501"/>
      <c r="AH17" s="458">
        <v>5301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3578687</v>
      </c>
      <c r="BO17" s="408"/>
      <c r="BP17" s="408"/>
      <c r="BQ17" s="408"/>
      <c r="BR17" s="408"/>
      <c r="BS17" s="408"/>
      <c r="BT17" s="408"/>
      <c r="BU17" s="409"/>
      <c r="BV17" s="407">
        <v>3471483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117.01</v>
      </c>
      <c r="M18" s="531"/>
      <c r="N18" s="531"/>
      <c r="O18" s="531"/>
      <c r="P18" s="531"/>
      <c r="Q18" s="531"/>
      <c r="R18" s="532"/>
      <c r="S18" s="532"/>
      <c r="T18" s="532"/>
      <c r="U18" s="532"/>
      <c r="V18" s="533"/>
      <c r="W18" s="425"/>
      <c r="X18" s="426"/>
      <c r="Y18" s="426"/>
      <c r="Z18" s="426"/>
      <c r="AA18" s="426"/>
      <c r="AB18" s="417"/>
      <c r="AC18" s="534">
        <v>50.8</v>
      </c>
      <c r="AD18" s="535"/>
      <c r="AE18" s="535"/>
      <c r="AF18" s="535"/>
      <c r="AG18" s="536"/>
      <c r="AH18" s="534">
        <v>49.6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5731500</v>
      </c>
      <c r="BO18" s="408"/>
      <c r="BP18" s="408"/>
      <c r="BQ18" s="408"/>
      <c r="BR18" s="408"/>
      <c r="BS18" s="408"/>
      <c r="BT18" s="408"/>
      <c r="BU18" s="409"/>
      <c r="BV18" s="407">
        <v>5789573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164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8097728</v>
      </c>
      <c r="BO19" s="408"/>
      <c r="BP19" s="408"/>
      <c r="BQ19" s="408"/>
      <c r="BR19" s="408"/>
      <c r="BS19" s="408"/>
      <c r="BT19" s="408"/>
      <c r="BU19" s="409"/>
      <c r="BV19" s="407">
        <v>7878364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7452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6745809</v>
      </c>
      <c r="BO22" s="371"/>
      <c r="BP22" s="371"/>
      <c r="BQ22" s="371"/>
      <c r="BR22" s="371"/>
      <c r="BS22" s="371"/>
      <c r="BT22" s="371"/>
      <c r="BU22" s="372"/>
      <c r="BV22" s="370">
        <v>7056179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6286193</v>
      </c>
      <c r="BO23" s="408"/>
      <c r="BP23" s="408"/>
      <c r="BQ23" s="408"/>
      <c r="BR23" s="408"/>
      <c r="BS23" s="408"/>
      <c r="BT23" s="408"/>
      <c r="BU23" s="409"/>
      <c r="BV23" s="407">
        <v>6512813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8000</v>
      </c>
      <c r="R24" s="459"/>
      <c r="S24" s="459"/>
      <c r="T24" s="459"/>
      <c r="U24" s="459"/>
      <c r="V24" s="501"/>
      <c r="W24" s="553"/>
      <c r="X24" s="554"/>
      <c r="Y24" s="555"/>
      <c r="Z24" s="457" t="s">
        <v>162</v>
      </c>
      <c r="AA24" s="437"/>
      <c r="AB24" s="437"/>
      <c r="AC24" s="437"/>
      <c r="AD24" s="437"/>
      <c r="AE24" s="437"/>
      <c r="AF24" s="437"/>
      <c r="AG24" s="438"/>
      <c r="AH24" s="458">
        <v>148</v>
      </c>
      <c r="AI24" s="459"/>
      <c r="AJ24" s="459"/>
      <c r="AK24" s="459"/>
      <c r="AL24" s="501"/>
      <c r="AM24" s="458">
        <v>425500</v>
      </c>
      <c r="AN24" s="459"/>
      <c r="AO24" s="459"/>
      <c r="AP24" s="459"/>
      <c r="AQ24" s="459"/>
      <c r="AR24" s="501"/>
      <c r="AS24" s="458">
        <v>2875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2923262</v>
      </c>
      <c r="BO24" s="408"/>
      <c r="BP24" s="408"/>
      <c r="BQ24" s="408"/>
      <c r="BR24" s="408"/>
      <c r="BS24" s="408"/>
      <c r="BT24" s="408"/>
      <c r="BU24" s="409"/>
      <c r="BV24" s="407">
        <v>2891899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6650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1114114</v>
      </c>
      <c r="BO25" s="371"/>
      <c r="BP25" s="371"/>
      <c r="BQ25" s="371"/>
      <c r="BR25" s="371"/>
      <c r="BS25" s="371"/>
      <c r="BT25" s="371"/>
      <c r="BU25" s="372"/>
      <c r="BV25" s="370">
        <v>1165179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5750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29161</v>
      </c>
      <c r="AN26" s="459"/>
      <c r="AO26" s="459"/>
      <c r="AP26" s="459"/>
      <c r="AQ26" s="459"/>
      <c r="AR26" s="501"/>
      <c r="AS26" s="458">
        <v>2651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3650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12837</v>
      </c>
      <c r="AN27" s="459"/>
      <c r="AO27" s="459"/>
      <c r="AP27" s="459"/>
      <c r="AQ27" s="459"/>
      <c r="AR27" s="501"/>
      <c r="AS27" s="458">
        <v>4279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358000</v>
      </c>
      <c r="BO27" s="527"/>
      <c r="BP27" s="527"/>
      <c r="BQ27" s="527"/>
      <c r="BR27" s="527"/>
      <c r="BS27" s="527"/>
      <c r="BT27" s="527"/>
      <c r="BU27" s="528"/>
      <c r="BV27" s="526">
        <v>358000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3250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2439900</v>
      </c>
      <c r="BO28" s="371"/>
      <c r="BP28" s="371"/>
      <c r="BQ28" s="371"/>
      <c r="BR28" s="371"/>
      <c r="BS28" s="371"/>
      <c r="BT28" s="371"/>
      <c r="BU28" s="372"/>
      <c r="BV28" s="370">
        <v>2403580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11</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151</v>
      </c>
      <c r="AI29" s="459"/>
      <c r="AJ29" s="459"/>
      <c r="AK29" s="459"/>
      <c r="AL29" s="501"/>
      <c r="AM29" s="458">
        <v>438337</v>
      </c>
      <c r="AN29" s="459"/>
      <c r="AO29" s="459"/>
      <c r="AP29" s="459"/>
      <c r="AQ29" s="459"/>
      <c r="AR29" s="501"/>
      <c r="AS29" s="458">
        <v>2903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369197</v>
      </c>
      <c r="BO29" s="408"/>
      <c r="BP29" s="408"/>
      <c r="BQ29" s="408"/>
      <c r="BR29" s="408"/>
      <c r="BS29" s="408"/>
      <c r="BT29" s="408"/>
      <c r="BU29" s="409"/>
      <c r="BV29" s="407">
        <v>339900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1584912</v>
      </c>
      <c r="BO30" s="527"/>
      <c r="BP30" s="527"/>
      <c r="BQ30" s="527"/>
      <c r="BR30" s="527"/>
      <c r="BS30" s="527"/>
      <c r="BT30" s="527"/>
      <c r="BU30" s="528"/>
      <c r="BV30" s="526">
        <v>1245315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中濃地域広域行政事務組合（一般会計）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美濃市土地開発公社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上水道事業会計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中濃地域広域行政事務組合（介護保険事業特別会計）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株式会社美濃にわか茶屋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中濃地域広域行政事務組合（造林事業特別会計）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長良川鉄道株式会社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中濃地域広域行政事務組合（障害者総合支援事業特別会計）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中濃消防組合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岐阜県市町村職員退職手当組合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岐阜県市町村会館組合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岐阜県後期高齢者医療広域連合（一般会計）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岐阜県後期高齢者医療広域連合（特別会計）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RSMKjske6buuDLM8186S4AGZcuf4sCyNv7FB1eFuBPSCcwkOeuZX/swiRwYqG3/6nNKjtyk3MvUzCqmFRybQvg==" saltValue="1GyyVOtVzRGUJhToMYAq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3146687</v>
      </c>
      <c r="S5" s="613"/>
      <c r="T5" s="613"/>
      <c r="U5" s="613"/>
      <c r="V5" s="613"/>
      <c r="W5" s="613"/>
      <c r="X5" s="613"/>
      <c r="Y5" s="614"/>
      <c r="Z5" s="615">
        <v>28.3</v>
      </c>
      <c r="AA5" s="615"/>
      <c r="AB5" s="615"/>
      <c r="AC5" s="615"/>
      <c r="AD5" s="616">
        <v>2988965</v>
      </c>
      <c r="AE5" s="616"/>
      <c r="AF5" s="616"/>
      <c r="AG5" s="616"/>
      <c r="AH5" s="616"/>
      <c r="AI5" s="616"/>
      <c r="AJ5" s="616"/>
      <c r="AK5" s="616"/>
      <c r="AL5" s="617">
        <v>47.7</v>
      </c>
      <c r="AM5" s="618"/>
      <c r="AN5" s="618"/>
      <c r="AO5" s="619"/>
      <c r="AP5" s="609" t="s">
        <v>216</v>
      </c>
      <c r="AQ5" s="610"/>
      <c r="AR5" s="610"/>
      <c r="AS5" s="610"/>
      <c r="AT5" s="610"/>
      <c r="AU5" s="610"/>
      <c r="AV5" s="610"/>
      <c r="AW5" s="610"/>
      <c r="AX5" s="610"/>
      <c r="AY5" s="610"/>
      <c r="AZ5" s="610"/>
      <c r="BA5" s="610"/>
      <c r="BB5" s="610"/>
      <c r="BC5" s="610"/>
      <c r="BD5" s="610"/>
      <c r="BE5" s="610"/>
      <c r="BF5" s="611"/>
      <c r="BG5" s="623">
        <v>2988965</v>
      </c>
      <c r="BH5" s="624"/>
      <c r="BI5" s="624"/>
      <c r="BJ5" s="624"/>
      <c r="BK5" s="624"/>
      <c r="BL5" s="624"/>
      <c r="BM5" s="624"/>
      <c r="BN5" s="625"/>
      <c r="BO5" s="626">
        <v>95</v>
      </c>
      <c r="BP5" s="626"/>
      <c r="BQ5" s="626"/>
      <c r="BR5" s="626"/>
      <c r="BS5" s="627">
        <v>87193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111044</v>
      </c>
      <c r="S6" s="624"/>
      <c r="T6" s="624"/>
      <c r="U6" s="624"/>
      <c r="V6" s="624"/>
      <c r="W6" s="624"/>
      <c r="X6" s="624"/>
      <c r="Y6" s="625"/>
      <c r="Z6" s="626">
        <v>1</v>
      </c>
      <c r="AA6" s="626"/>
      <c r="AB6" s="626"/>
      <c r="AC6" s="626"/>
      <c r="AD6" s="627">
        <v>111044</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2988965</v>
      </c>
      <c r="BH6" s="624"/>
      <c r="BI6" s="624"/>
      <c r="BJ6" s="624"/>
      <c r="BK6" s="624"/>
      <c r="BL6" s="624"/>
      <c r="BM6" s="624"/>
      <c r="BN6" s="625"/>
      <c r="BO6" s="626">
        <v>95</v>
      </c>
      <c r="BP6" s="626"/>
      <c r="BQ6" s="626"/>
      <c r="BR6" s="626"/>
      <c r="BS6" s="627">
        <v>87193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103676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103676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883</v>
      </c>
      <c r="S7" s="624"/>
      <c r="T7" s="624"/>
      <c r="U7" s="624"/>
      <c r="V7" s="624"/>
      <c r="W7" s="624"/>
      <c r="X7" s="624"/>
      <c r="Y7" s="625"/>
      <c r="Z7" s="626">
        <v>0</v>
      </c>
      <c r="AA7" s="626"/>
      <c r="AB7" s="626"/>
      <c r="AC7" s="626"/>
      <c r="AD7" s="627">
        <v>883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1335482</v>
      </c>
      <c r="BH7" s="624"/>
      <c r="BI7" s="624"/>
      <c r="BJ7" s="624"/>
      <c r="BK7" s="624"/>
      <c r="BL7" s="624"/>
      <c r="BM7" s="624"/>
      <c r="BN7" s="625"/>
      <c r="BO7" s="626">
        <v>42.4</v>
      </c>
      <c r="BP7" s="626"/>
      <c r="BQ7" s="626"/>
      <c r="BR7" s="626"/>
      <c r="BS7" s="627">
        <v>87193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1676422</v>
      </c>
      <c r="CS7" s="624"/>
      <c r="CT7" s="624"/>
      <c r="CU7" s="624"/>
      <c r="CV7" s="624"/>
      <c r="CW7" s="624"/>
      <c r="CX7" s="624"/>
      <c r="CY7" s="625"/>
      <c r="CZ7" s="626">
        <v>15.7</v>
      </c>
      <c r="DA7" s="626"/>
      <c r="DB7" s="626"/>
      <c r="DC7" s="626"/>
      <c r="DD7" s="632">
        <v>30973</v>
      </c>
      <c r="DE7" s="624"/>
      <c r="DF7" s="624"/>
      <c r="DG7" s="624"/>
      <c r="DH7" s="624"/>
      <c r="DI7" s="624"/>
      <c r="DJ7" s="624"/>
      <c r="DK7" s="624"/>
      <c r="DL7" s="624"/>
      <c r="DM7" s="624"/>
      <c r="DN7" s="624"/>
      <c r="DO7" s="624"/>
      <c r="DP7" s="625"/>
      <c r="DQ7" s="632">
        <v>1353839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17125</v>
      </c>
      <c r="S8" s="624"/>
      <c r="T8" s="624"/>
      <c r="U8" s="624"/>
      <c r="V8" s="624"/>
      <c r="W8" s="624"/>
      <c r="X8" s="624"/>
      <c r="Y8" s="625"/>
      <c r="Z8" s="626">
        <v>0.2</v>
      </c>
      <c r="AA8" s="626"/>
      <c r="AB8" s="626"/>
      <c r="AC8" s="626"/>
      <c r="AD8" s="627">
        <v>17125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35761</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3394016</v>
      </c>
      <c r="CS8" s="624"/>
      <c r="CT8" s="624"/>
      <c r="CU8" s="624"/>
      <c r="CV8" s="624"/>
      <c r="CW8" s="624"/>
      <c r="CX8" s="624"/>
      <c r="CY8" s="625"/>
      <c r="CZ8" s="626">
        <v>31.8</v>
      </c>
      <c r="DA8" s="626"/>
      <c r="DB8" s="626"/>
      <c r="DC8" s="626"/>
      <c r="DD8" s="632">
        <v>200632</v>
      </c>
      <c r="DE8" s="624"/>
      <c r="DF8" s="624"/>
      <c r="DG8" s="624"/>
      <c r="DH8" s="624"/>
      <c r="DI8" s="624"/>
      <c r="DJ8" s="624"/>
      <c r="DK8" s="624"/>
      <c r="DL8" s="624"/>
      <c r="DM8" s="624"/>
      <c r="DN8" s="624"/>
      <c r="DO8" s="624"/>
      <c r="DP8" s="625"/>
      <c r="DQ8" s="632">
        <v>1820776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19195</v>
      </c>
      <c r="S9" s="624"/>
      <c r="T9" s="624"/>
      <c r="U9" s="624"/>
      <c r="V9" s="624"/>
      <c r="W9" s="624"/>
      <c r="X9" s="624"/>
      <c r="Y9" s="625"/>
      <c r="Z9" s="626">
        <v>0.2</v>
      </c>
      <c r="AA9" s="626"/>
      <c r="AB9" s="626"/>
      <c r="AC9" s="626"/>
      <c r="AD9" s="627">
        <v>19195</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931480</v>
      </c>
      <c r="BH9" s="624"/>
      <c r="BI9" s="624"/>
      <c r="BJ9" s="624"/>
      <c r="BK9" s="624"/>
      <c r="BL9" s="624"/>
      <c r="BM9" s="624"/>
      <c r="BN9" s="625"/>
      <c r="BO9" s="626">
        <v>29.6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948482</v>
      </c>
      <c r="CS9" s="624"/>
      <c r="CT9" s="624"/>
      <c r="CU9" s="624"/>
      <c r="CV9" s="624"/>
      <c r="CW9" s="624"/>
      <c r="CX9" s="624"/>
      <c r="CY9" s="625"/>
      <c r="CZ9" s="626">
        <v>8.9</v>
      </c>
      <c r="DA9" s="626"/>
      <c r="DB9" s="626"/>
      <c r="DC9" s="626"/>
      <c r="DD9" s="632">
        <v>39687</v>
      </c>
      <c r="DE9" s="624"/>
      <c r="DF9" s="624"/>
      <c r="DG9" s="624"/>
      <c r="DH9" s="624"/>
      <c r="DI9" s="624"/>
      <c r="DJ9" s="624"/>
      <c r="DK9" s="624"/>
      <c r="DL9" s="624"/>
      <c r="DM9" s="624"/>
      <c r="DN9" s="624"/>
      <c r="DO9" s="624"/>
      <c r="DP9" s="625"/>
      <c r="DQ9" s="632">
        <v>843443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64412</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14570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10570</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510447</v>
      </c>
      <c r="S11" s="624"/>
      <c r="T11" s="624"/>
      <c r="U11" s="624"/>
      <c r="V11" s="624"/>
      <c r="W11" s="624"/>
      <c r="X11" s="624"/>
      <c r="Y11" s="625"/>
      <c r="Z11" s="628">
        <v>4.5999999999999996</v>
      </c>
      <c r="AA11" s="629"/>
      <c r="AB11" s="629"/>
      <c r="AC11" s="635"/>
      <c r="AD11" s="632">
        <v>510447</v>
      </c>
      <c r="AE11" s="624"/>
      <c r="AF11" s="624"/>
      <c r="AG11" s="624"/>
      <c r="AH11" s="624"/>
      <c r="AI11" s="624"/>
      <c r="AJ11" s="624"/>
      <c r="AK11" s="625"/>
      <c r="AL11" s="628">
        <v>8.1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303829</v>
      </c>
      <c r="BH11" s="624"/>
      <c r="BI11" s="624"/>
      <c r="BJ11" s="624"/>
      <c r="BK11" s="624"/>
      <c r="BL11" s="624"/>
      <c r="BM11" s="624"/>
      <c r="BN11" s="625"/>
      <c r="BO11" s="626">
        <v>9.6999999999999993</v>
      </c>
      <c r="BP11" s="626"/>
      <c r="BQ11" s="626"/>
      <c r="BR11" s="626"/>
      <c r="BS11" s="627">
        <v>87193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343591</v>
      </c>
      <c r="CS11" s="624"/>
      <c r="CT11" s="624"/>
      <c r="CU11" s="624"/>
      <c r="CV11" s="624"/>
      <c r="CW11" s="624"/>
      <c r="CX11" s="624"/>
      <c r="CY11" s="625"/>
      <c r="CZ11" s="626">
        <v>3.2</v>
      </c>
      <c r="DA11" s="626"/>
      <c r="DB11" s="626"/>
      <c r="DC11" s="626"/>
      <c r="DD11" s="632">
        <v>30553</v>
      </c>
      <c r="DE11" s="624"/>
      <c r="DF11" s="624"/>
      <c r="DG11" s="624"/>
      <c r="DH11" s="624"/>
      <c r="DI11" s="624"/>
      <c r="DJ11" s="624"/>
      <c r="DK11" s="624"/>
      <c r="DL11" s="624"/>
      <c r="DM11" s="624"/>
      <c r="DN11" s="624"/>
      <c r="DO11" s="624"/>
      <c r="DP11" s="625"/>
      <c r="DQ11" s="632">
        <v>298643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18174</v>
      </c>
      <c r="S12" s="624"/>
      <c r="T12" s="624"/>
      <c r="U12" s="624"/>
      <c r="V12" s="624"/>
      <c r="W12" s="624"/>
      <c r="X12" s="624"/>
      <c r="Y12" s="625"/>
      <c r="Z12" s="626">
        <v>0.2</v>
      </c>
      <c r="AA12" s="626"/>
      <c r="AB12" s="626"/>
      <c r="AC12" s="626"/>
      <c r="AD12" s="627">
        <v>18174</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1451815</v>
      </c>
      <c r="BH12" s="624"/>
      <c r="BI12" s="624"/>
      <c r="BJ12" s="624"/>
      <c r="BK12" s="624"/>
      <c r="BL12" s="624"/>
      <c r="BM12" s="624"/>
      <c r="BN12" s="625"/>
      <c r="BO12" s="626">
        <v>46.1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353532</v>
      </c>
      <c r="CS12" s="624"/>
      <c r="CT12" s="624"/>
      <c r="CU12" s="624"/>
      <c r="CV12" s="624"/>
      <c r="CW12" s="624"/>
      <c r="CX12" s="624"/>
      <c r="CY12" s="625"/>
      <c r="CZ12" s="626">
        <v>3.3</v>
      </c>
      <c r="DA12" s="626"/>
      <c r="DB12" s="626"/>
      <c r="DC12" s="626"/>
      <c r="DD12" s="632">
        <v>27102</v>
      </c>
      <c r="DE12" s="624"/>
      <c r="DF12" s="624"/>
      <c r="DG12" s="624"/>
      <c r="DH12" s="624"/>
      <c r="DI12" s="624"/>
      <c r="DJ12" s="624"/>
      <c r="DK12" s="624"/>
      <c r="DL12" s="624"/>
      <c r="DM12" s="624"/>
      <c r="DN12" s="624"/>
      <c r="DO12" s="624"/>
      <c r="DP12" s="625"/>
      <c r="DQ12" s="632">
        <v>257426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1451058</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1380879</v>
      </c>
      <c r="CS13" s="624"/>
      <c r="CT13" s="624"/>
      <c r="CU13" s="624"/>
      <c r="CV13" s="624"/>
      <c r="CW13" s="624"/>
      <c r="CX13" s="624"/>
      <c r="CY13" s="625"/>
      <c r="CZ13" s="626">
        <v>12.9</v>
      </c>
      <c r="DA13" s="626"/>
      <c r="DB13" s="626"/>
      <c r="DC13" s="626"/>
      <c r="DD13" s="632">
        <v>477198</v>
      </c>
      <c r="DE13" s="624"/>
      <c r="DF13" s="624"/>
      <c r="DG13" s="624"/>
      <c r="DH13" s="624"/>
      <c r="DI13" s="624"/>
      <c r="DJ13" s="624"/>
      <c r="DK13" s="624"/>
      <c r="DL13" s="624"/>
      <c r="DM13" s="624"/>
      <c r="DN13" s="624"/>
      <c r="DO13" s="624"/>
      <c r="DP13" s="625"/>
      <c r="DQ13" s="632">
        <v>987299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96</v>
      </c>
      <c r="S14" s="624"/>
      <c r="T14" s="624"/>
      <c r="U14" s="624"/>
      <c r="V14" s="624"/>
      <c r="W14" s="624"/>
      <c r="X14" s="624"/>
      <c r="Y14" s="625"/>
      <c r="Z14" s="626">
        <v>0</v>
      </c>
      <c r="AA14" s="626"/>
      <c r="AB14" s="626"/>
      <c r="AC14" s="626"/>
      <c r="AD14" s="627">
        <v>96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71119</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414404</v>
      </c>
      <c r="CS14" s="624"/>
      <c r="CT14" s="624"/>
      <c r="CU14" s="624"/>
      <c r="CV14" s="624"/>
      <c r="CW14" s="624"/>
      <c r="CX14" s="624"/>
      <c r="CY14" s="625"/>
      <c r="CZ14" s="626">
        <v>3.9</v>
      </c>
      <c r="DA14" s="626"/>
      <c r="DB14" s="626"/>
      <c r="DC14" s="626"/>
      <c r="DD14" s="632">
        <v>5578</v>
      </c>
      <c r="DE14" s="624"/>
      <c r="DF14" s="624"/>
      <c r="DG14" s="624"/>
      <c r="DH14" s="624"/>
      <c r="DI14" s="624"/>
      <c r="DJ14" s="624"/>
      <c r="DK14" s="624"/>
      <c r="DL14" s="624"/>
      <c r="DM14" s="624"/>
      <c r="DN14" s="624"/>
      <c r="DO14" s="624"/>
      <c r="DP14" s="625"/>
      <c r="DQ14" s="632">
        <v>404881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130549</v>
      </c>
      <c r="BH15" s="624"/>
      <c r="BI15" s="624"/>
      <c r="BJ15" s="624"/>
      <c r="BK15" s="624"/>
      <c r="BL15" s="624"/>
      <c r="BM15" s="624"/>
      <c r="BN15" s="625"/>
      <c r="BO15" s="626">
        <v>4.0999999999999996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1230547</v>
      </c>
      <c r="CS15" s="624"/>
      <c r="CT15" s="624"/>
      <c r="CU15" s="624"/>
      <c r="CV15" s="624"/>
      <c r="CW15" s="624"/>
      <c r="CX15" s="624"/>
      <c r="CY15" s="625"/>
      <c r="CZ15" s="626">
        <v>11.5</v>
      </c>
      <c r="DA15" s="626"/>
      <c r="DB15" s="626"/>
      <c r="DC15" s="626"/>
      <c r="DD15" s="632">
        <v>68501</v>
      </c>
      <c r="DE15" s="624"/>
      <c r="DF15" s="624"/>
      <c r="DG15" s="624"/>
      <c r="DH15" s="624"/>
      <c r="DI15" s="624"/>
      <c r="DJ15" s="624"/>
      <c r="DK15" s="624"/>
      <c r="DL15" s="624"/>
      <c r="DM15" s="624"/>
      <c r="DN15" s="624"/>
      <c r="DO15" s="624"/>
      <c r="DP15" s="625"/>
      <c r="DQ15" s="632">
        <v>918117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11459</v>
      </c>
      <c r="S16" s="624"/>
      <c r="T16" s="624"/>
      <c r="U16" s="624"/>
      <c r="V16" s="624"/>
      <c r="W16" s="624"/>
      <c r="X16" s="624"/>
      <c r="Y16" s="625"/>
      <c r="Z16" s="626">
        <v>0.1</v>
      </c>
      <c r="AA16" s="626"/>
      <c r="AB16" s="626"/>
      <c r="AC16" s="626"/>
      <c r="AD16" s="627">
        <v>11459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166995</v>
      </c>
      <c r="CS16" s="624"/>
      <c r="CT16" s="624"/>
      <c r="CU16" s="624"/>
      <c r="CV16" s="624"/>
      <c r="CW16" s="624"/>
      <c r="CX16" s="624"/>
      <c r="CY16" s="625"/>
      <c r="CZ16" s="626">
        <v>1.6</v>
      </c>
      <c r="DA16" s="626"/>
      <c r="DB16" s="626"/>
      <c r="DC16" s="626"/>
      <c r="DD16" s="632" t="s">
        <v>122</v>
      </c>
      <c r="DE16" s="624"/>
      <c r="DF16" s="624"/>
      <c r="DG16" s="624"/>
      <c r="DH16" s="624"/>
      <c r="DI16" s="624"/>
      <c r="DJ16" s="624"/>
      <c r="DK16" s="624"/>
      <c r="DL16" s="624"/>
      <c r="DM16" s="624"/>
      <c r="DN16" s="624"/>
      <c r="DO16" s="624"/>
      <c r="DP16" s="625"/>
      <c r="DQ16" s="632">
        <v>29657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51599</v>
      </c>
      <c r="S17" s="624"/>
      <c r="T17" s="624"/>
      <c r="U17" s="624"/>
      <c r="V17" s="624"/>
      <c r="W17" s="624"/>
      <c r="X17" s="624"/>
      <c r="Y17" s="625"/>
      <c r="Z17" s="626">
        <v>0.5</v>
      </c>
      <c r="AA17" s="626"/>
      <c r="AB17" s="626"/>
      <c r="AC17" s="626"/>
      <c r="AD17" s="627">
        <v>51599</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657396</v>
      </c>
      <c r="CS17" s="624"/>
      <c r="CT17" s="624"/>
      <c r="CU17" s="624"/>
      <c r="CV17" s="624"/>
      <c r="CW17" s="624"/>
      <c r="CX17" s="624"/>
      <c r="CY17" s="625"/>
      <c r="CZ17" s="626">
        <v>6.2</v>
      </c>
      <c r="DA17" s="626"/>
      <c r="DB17" s="626"/>
      <c r="DC17" s="626"/>
      <c r="DD17" s="632" t="s">
        <v>122</v>
      </c>
      <c r="DE17" s="624"/>
      <c r="DF17" s="624"/>
      <c r="DG17" s="624"/>
      <c r="DH17" s="624"/>
      <c r="DI17" s="624"/>
      <c r="DJ17" s="624"/>
      <c r="DK17" s="624"/>
      <c r="DL17" s="624"/>
      <c r="DM17" s="624"/>
      <c r="DN17" s="624"/>
      <c r="DO17" s="624"/>
      <c r="DP17" s="625"/>
      <c r="DQ17" s="632">
        <v>637654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29080</v>
      </c>
      <c r="S18" s="624"/>
      <c r="T18" s="624"/>
      <c r="U18" s="624"/>
      <c r="V18" s="624"/>
      <c r="W18" s="624"/>
      <c r="X18" s="624"/>
      <c r="Y18" s="625"/>
      <c r="Z18" s="626">
        <v>0.3</v>
      </c>
      <c r="AA18" s="626"/>
      <c r="AB18" s="626"/>
      <c r="AC18" s="626"/>
      <c r="AD18" s="627">
        <v>29080</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15055</v>
      </c>
      <c r="S19" s="624"/>
      <c r="T19" s="624"/>
      <c r="U19" s="624"/>
      <c r="V19" s="624"/>
      <c r="W19" s="624"/>
      <c r="X19" s="624"/>
      <c r="Y19" s="625"/>
      <c r="Z19" s="626">
        <v>0.1</v>
      </c>
      <c r="AA19" s="626"/>
      <c r="AB19" s="626"/>
      <c r="AC19" s="626"/>
      <c r="AD19" s="627">
        <v>15055</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157722</v>
      </c>
      <c r="BH19" s="624"/>
      <c r="BI19" s="624"/>
      <c r="BJ19" s="624"/>
      <c r="BK19" s="624"/>
      <c r="BL19" s="624"/>
      <c r="BM19" s="624"/>
      <c r="BN19" s="625"/>
      <c r="BO19" s="626">
        <v>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14025</v>
      </c>
      <c r="S20" s="624"/>
      <c r="T20" s="624"/>
      <c r="U20" s="624"/>
      <c r="V20" s="624"/>
      <c r="W20" s="624"/>
      <c r="X20" s="624"/>
      <c r="Y20" s="625"/>
      <c r="Z20" s="626">
        <v>0.1</v>
      </c>
      <c r="AA20" s="626"/>
      <c r="AB20" s="626"/>
      <c r="AC20" s="626"/>
      <c r="AD20" s="627">
        <v>14025</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157722</v>
      </c>
      <c r="BH20" s="624"/>
      <c r="BI20" s="624"/>
      <c r="BJ20" s="624"/>
      <c r="BK20" s="624"/>
      <c r="BL20" s="624"/>
      <c r="BM20" s="624"/>
      <c r="BN20" s="625"/>
      <c r="BO20" s="626">
        <v>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10684510</v>
      </c>
      <c r="CS20" s="624"/>
      <c r="CT20" s="624"/>
      <c r="CU20" s="624"/>
      <c r="CV20" s="624"/>
      <c r="CW20" s="624"/>
      <c r="CX20" s="624"/>
      <c r="CY20" s="625"/>
      <c r="CZ20" s="626">
        <v>100</v>
      </c>
      <c r="DA20" s="626"/>
      <c r="DB20" s="626"/>
      <c r="DC20" s="626"/>
      <c r="DD20" s="632">
        <v>880224</v>
      </c>
      <c r="DE20" s="624"/>
      <c r="DF20" s="624"/>
      <c r="DG20" s="624"/>
      <c r="DH20" s="624"/>
      <c r="DI20" s="624"/>
      <c r="DJ20" s="624"/>
      <c r="DK20" s="624"/>
      <c r="DL20" s="624"/>
      <c r="DM20" s="624"/>
      <c r="DN20" s="624"/>
      <c r="DO20" s="624"/>
      <c r="DP20" s="625"/>
      <c r="DQ20" s="632">
        <v>7665981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3109607</v>
      </c>
      <c r="S21" s="624"/>
      <c r="T21" s="624"/>
      <c r="U21" s="624"/>
      <c r="V21" s="624"/>
      <c r="W21" s="624"/>
      <c r="X21" s="624"/>
      <c r="Y21" s="625"/>
      <c r="Z21" s="626">
        <v>28</v>
      </c>
      <c r="AA21" s="626"/>
      <c r="AB21" s="626"/>
      <c r="AC21" s="626"/>
      <c r="AD21" s="627">
        <v>2467743</v>
      </c>
      <c r="AE21" s="627"/>
      <c r="AF21" s="627"/>
      <c r="AG21" s="627"/>
      <c r="AH21" s="627"/>
      <c r="AI21" s="627"/>
      <c r="AJ21" s="627"/>
      <c r="AK21" s="627"/>
      <c r="AL21" s="628">
        <v>39.4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2467743</v>
      </c>
      <c r="S22" s="624"/>
      <c r="T22" s="624"/>
      <c r="U22" s="624"/>
      <c r="V22" s="624"/>
      <c r="W22" s="624"/>
      <c r="X22" s="624"/>
      <c r="Y22" s="625"/>
      <c r="Z22" s="626">
        <v>22.2</v>
      </c>
      <c r="AA22" s="626"/>
      <c r="AB22" s="626"/>
      <c r="AC22" s="626"/>
      <c r="AD22" s="627">
        <v>2467743</v>
      </c>
      <c r="AE22" s="627"/>
      <c r="AF22" s="627"/>
      <c r="AG22" s="627"/>
      <c r="AH22" s="627"/>
      <c r="AI22" s="627"/>
      <c r="AJ22" s="627"/>
      <c r="AK22" s="627"/>
      <c r="AL22" s="628">
        <v>39.4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641864</v>
      </c>
      <c r="S23" s="624"/>
      <c r="T23" s="624"/>
      <c r="U23" s="624"/>
      <c r="V23" s="624"/>
      <c r="W23" s="624"/>
      <c r="X23" s="624"/>
      <c r="Y23" s="625"/>
      <c r="Z23" s="626">
        <v>5.8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157722</v>
      </c>
      <c r="BH23" s="624"/>
      <c r="BI23" s="624"/>
      <c r="BJ23" s="624"/>
      <c r="BK23" s="624"/>
      <c r="BL23" s="624"/>
      <c r="BM23" s="624"/>
      <c r="BN23" s="625"/>
      <c r="BO23" s="626">
        <v>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4130718</v>
      </c>
      <c r="CS24" s="613"/>
      <c r="CT24" s="613"/>
      <c r="CU24" s="613"/>
      <c r="CV24" s="613"/>
      <c r="CW24" s="613"/>
      <c r="CX24" s="613"/>
      <c r="CY24" s="614"/>
      <c r="CZ24" s="617">
        <v>38.700000000000003</v>
      </c>
      <c r="DA24" s="618"/>
      <c r="DB24" s="618"/>
      <c r="DC24" s="634"/>
      <c r="DD24" s="655">
        <v>2702007</v>
      </c>
      <c r="DE24" s="613"/>
      <c r="DF24" s="613"/>
      <c r="DG24" s="613"/>
      <c r="DH24" s="613"/>
      <c r="DI24" s="613"/>
      <c r="DJ24" s="613"/>
      <c r="DK24" s="614"/>
      <c r="DL24" s="655">
        <v>2479362</v>
      </c>
      <c r="DM24" s="613"/>
      <c r="DN24" s="613"/>
      <c r="DO24" s="613"/>
      <c r="DP24" s="613"/>
      <c r="DQ24" s="613"/>
      <c r="DR24" s="613"/>
      <c r="DS24" s="613"/>
      <c r="DT24" s="613"/>
      <c r="DU24" s="613"/>
      <c r="DV24" s="614"/>
      <c r="DW24" s="617">
        <v>39.299999999999997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7025396</v>
      </c>
      <c r="S25" s="624"/>
      <c r="T25" s="624"/>
      <c r="U25" s="624"/>
      <c r="V25" s="624"/>
      <c r="W25" s="624"/>
      <c r="X25" s="624"/>
      <c r="Y25" s="625"/>
      <c r="Z25" s="626">
        <v>63.2</v>
      </c>
      <c r="AA25" s="626"/>
      <c r="AB25" s="626"/>
      <c r="AC25" s="626"/>
      <c r="AD25" s="627">
        <v>6225810</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1490251</v>
      </c>
      <c r="CS25" s="644"/>
      <c r="CT25" s="644"/>
      <c r="CU25" s="644"/>
      <c r="CV25" s="644"/>
      <c r="CW25" s="644"/>
      <c r="CX25" s="644"/>
      <c r="CY25" s="645"/>
      <c r="CZ25" s="628">
        <v>13.9</v>
      </c>
      <c r="DA25" s="656"/>
      <c r="DB25" s="656"/>
      <c r="DC25" s="658"/>
      <c r="DD25" s="632">
        <v>1377964</v>
      </c>
      <c r="DE25" s="644"/>
      <c r="DF25" s="644"/>
      <c r="DG25" s="644"/>
      <c r="DH25" s="644"/>
      <c r="DI25" s="644"/>
      <c r="DJ25" s="644"/>
      <c r="DK25" s="645"/>
      <c r="DL25" s="632">
        <v>1369352</v>
      </c>
      <c r="DM25" s="644"/>
      <c r="DN25" s="644"/>
      <c r="DO25" s="644"/>
      <c r="DP25" s="644"/>
      <c r="DQ25" s="644"/>
      <c r="DR25" s="644"/>
      <c r="DS25" s="644"/>
      <c r="DT25" s="644"/>
      <c r="DU25" s="644"/>
      <c r="DV25" s="645"/>
      <c r="DW25" s="628">
        <v>21.7</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1432</v>
      </c>
      <c r="S26" s="624"/>
      <c r="T26" s="624"/>
      <c r="U26" s="624"/>
      <c r="V26" s="624"/>
      <c r="W26" s="624"/>
      <c r="X26" s="624"/>
      <c r="Y26" s="625"/>
      <c r="Z26" s="626">
        <v>0</v>
      </c>
      <c r="AA26" s="626"/>
      <c r="AB26" s="626"/>
      <c r="AC26" s="626"/>
      <c r="AD26" s="627">
        <v>1432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823625</v>
      </c>
      <c r="CS26" s="624"/>
      <c r="CT26" s="624"/>
      <c r="CU26" s="624"/>
      <c r="CV26" s="624"/>
      <c r="CW26" s="624"/>
      <c r="CX26" s="624"/>
      <c r="CY26" s="625"/>
      <c r="CZ26" s="628">
        <v>7.7</v>
      </c>
      <c r="DA26" s="656"/>
      <c r="DB26" s="656"/>
      <c r="DC26" s="658"/>
      <c r="DD26" s="632">
        <v>756214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27167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3146687</v>
      </c>
      <c r="BH27" s="624"/>
      <c r="BI27" s="624"/>
      <c r="BJ27" s="624"/>
      <c r="BK27" s="624"/>
      <c r="BL27" s="624"/>
      <c r="BM27" s="624"/>
      <c r="BN27" s="625"/>
      <c r="BO27" s="626">
        <v>100</v>
      </c>
      <c r="BP27" s="626"/>
      <c r="BQ27" s="626"/>
      <c r="BR27" s="626"/>
      <c r="BS27" s="627">
        <v>87193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1983071</v>
      </c>
      <c r="CS27" s="644"/>
      <c r="CT27" s="644"/>
      <c r="CU27" s="644"/>
      <c r="CV27" s="644"/>
      <c r="CW27" s="644"/>
      <c r="CX27" s="644"/>
      <c r="CY27" s="645"/>
      <c r="CZ27" s="628">
        <v>18.600000000000001</v>
      </c>
      <c r="DA27" s="656"/>
      <c r="DB27" s="656"/>
      <c r="DC27" s="658"/>
      <c r="DD27" s="632">
        <v>686389</v>
      </c>
      <c r="DE27" s="644"/>
      <c r="DF27" s="644"/>
      <c r="DG27" s="644"/>
      <c r="DH27" s="644"/>
      <c r="DI27" s="644"/>
      <c r="DJ27" s="644"/>
      <c r="DK27" s="645"/>
      <c r="DL27" s="632">
        <v>472356</v>
      </c>
      <c r="DM27" s="644"/>
      <c r="DN27" s="644"/>
      <c r="DO27" s="644"/>
      <c r="DP27" s="644"/>
      <c r="DQ27" s="644"/>
      <c r="DR27" s="644"/>
      <c r="DS27" s="644"/>
      <c r="DT27" s="644"/>
      <c r="DU27" s="644"/>
      <c r="DV27" s="645"/>
      <c r="DW27" s="628">
        <v>7.5</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99311</v>
      </c>
      <c r="S28" s="624"/>
      <c r="T28" s="624"/>
      <c r="U28" s="624"/>
      <c r="V28" s="624"/>
      <c r="W28" s="624"/>
      <c r="X28" s="624"/>
      <c r="Y28" s="625"/>
      <c r="Z28" s="626">
        <v>0.9</v>
      </c>
      <c r="AA28" s="626"/>
      <c r="AB28" s="626"/>
      <c r="AC28" s="626"/>
      <c r="AD28" s="627">
        <v>22613</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657396</v>
      </c>
      <c r="CS28" s="624"/>
      <c r="CT28" s="624"/>
      <c r="CU28" s="624"/>
      <c r="CV28" s="624"/>
      <c r="CW28" s="624"/>
      <c r="CX28" s="624"/>
      <c r="CY28" s="625"/>
      <c r="CZ28" s="628">
        <v>6.2</v>
      </c>
      <c r="DA28" s="656"/>
      <c r="DB28" s="656"/>
      <c r="DC28" s="658"/>
      <c r="DD28" s="632">
        <v>637654</v>
      </c>
      <c r="DE28" s="624"/>
      <c r="DF28" s="624"/>
      <c r="DG28" s="624"/>
      <c r="DH28" s="624"/>
      <c r="DI28" s="624"/>
      <c r="DJ28" s="624"/>
      <c r="DK28" s="625"/>
      <c r="DL28" s="632">
        <v>637654</v>
      </c>
      <c r="DM28" s="624"/>
      <c r="DN28" s="624"/>
      <c r="DO28" s="624"/>
      <c r="DP28" s="624"/>
      <c r="DQ28" s="624"/>
      <c r="DR28" s="624"/>
      <c r="DS28" s="624"/>
      <c r="DT28" s="624"/>
      <c r="DU28" s="624"/>
      <c r="DV28" s="625"/>
      <c r="DW28" s="628">
        <v>10.1</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61042</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657396</v>
      </c>
      <c r="CS29" s="644"/>
      <c r="CT29" s="644"/>
      <c r="CU29" s="644"/>
      <c r="CV29" s="644"/>
      <c r="CW29" s="644"/>
      <c r="CX29" s="644"/>
      <c r="CY29" s="645"/>
      <c r="CZ29" s="628">
        <v>6.2</v>
      </c>
      <c r="DA29" s="656"/>
      <c r="DB29" s="656"/>
      <c r="DC29" s="658"/>
      <c r="DD29" s="632">
        <v>637654</v>
      </c>
      <c r="DE29" s="644"/>
      <c r="DF29" s="644"/>
      <c r="DG29" s="644"/>
      <c r="DH29" s="644"/>
      <c r="DI29" s="644"/>
      <c r="DJ29" s="644"/>
      <c r="DK29" s="645"/>
      <c r="DL29" s="632">
        <v>637654</v>
      </c>
      <c r="DM29" s="644"/>
      <c r="DN29" s="644"/>
      <c r="DO29" s="644"/>
      <c r="DP29" s="644"/>
      <c r="DQ29" s="644"/>
      <c r="DR29" s="644"/>
      <c r="DS29" s="644"/>
      <c r="DT29" s="644"/>
      <c r="DU29" s="644"/>
      <c r="DV29" s="645"/>
      <c r="DW29" s="628">
        <v>10.1</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1716553</v>
      </c>
      <c r="S30" s="624"/>
      <c r="T30" s="624"/>
      <c r="U30" s="624"/>
      <c r="V30" s="624"/>
      <c r="W30" s="624"/>
      <c r="X30" s="624"/>
      <c r="Y30" s="625"/>
      <c r="Z30" s="626">
        <v>15.4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633975</v>
      </c>
      <c r="CS30" s="624"/>
      <c r="CT30" s="624"/>
      <c r="CU30" s="624"/>
      <c r="CV30" s="624"/>
      <c r="CW30" s="624"/>
      <c r="CX30" s="624"/>
      <c r="CY30" s="625"/>
      <c r="CZ30" s="628">
        <v>5.9</v>
      </c>
      <c r="DA30" s="656"/>
      <c r="DB30" s="656"/>
      <c r="DC30" s="658"/>
      <c r="DD30" s="632">
        <v>615051</v>
      </c>
      <c r="DE30" s="624"/>
      <c r="DF30" s="624"/>
      <c r="DG30" s="624"/>
      <c r="DH30" s="624"/>
      <c r="DI30" s="624"/>
      <c r="DJ30" s="624"/>
      <c r="DK30" s="625"/>
      <c r="DL30" s="632">
        <v>615051</v>
      </c>
      <c r="DM30" s="624"/>
      <c r="DN30" s="624"/>
      <c r="DO30" s="624"/>
      <c r="DP30" s="624"/>
      <c r="DQ30" s="624"/>
      <c r="DR30" s="624"/>
      <c r="DS30" s="624"/>
      <c r="DT30" s="624"/>
      <c r="DU30" s="624"/>
      <c r="DV30" s="625"/>
      <c r="DW30" s="628">
        <v>9.6999999999999993</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96.3</v>
      </c>
      <c r="BN31" s="667"/>
      <c r="BO31" s="667"/>
      <c r="BP31" s="667"/>
      <c r="BQ31" s="668"/>
      <c r="BR31" s="670">
        <v>99</v>
      </c>
      <c r="BS31" s="667"/>
      <c r="BT31" s="667"/>
      <c r="BU31" s="667"/>
      <c r="BV31" s="667"/>
      <c r="BW31" s="667"/>
      <c r="BX31" s="618">
        <v>96.3</v>
      </c>
      <c r="BY31" s="667"/>
      <c r="BZ31" s="667"/>
      <c r="CA31" s="667"/>
      <c r="CB31" s="668"/>
      <c r="CD31" s="663"/>
      <c r="CE31" s="664"/>
      <c r="CF31" s="620" t="s">
        <v>300</v>
      </c>
      <c r="CG31" s="621"/>
      <c r="CH31" s="621"/>
      <c r="CI31" s="621"/>
      <c r="CJ31" s="621"/>
      <c r="CK31" s="621"/>
      <c r="CL31" s="621"/>
      <c r="CM31" s="621"/>
      <c r="CN31" s="621"/>
      <c r="CO31" s="621"/>
      <c r="CP31" s="621"/>
      <c r="CQ31" s="622"/>
      <c r="CR31" s="623">
        <v>23421</v>
      </c>
      <c r="CS31" s="644"/>
      <c r="CT31" s="644"/>
      <c r="CU31" s="644"/>
      <c r="CV31" s="644"/>
      <c r="CW31" s="644"/>
      <c r="CX31" s="644"/>
      <c r="CY31" s="645"/>
      <c r="CZ31" s="628">
        <v>0.2</v>
      </c>
      <c r="DA31" s="656"/>
      <c r="DB31" s="656"/>
      <c r="DC31" s="658"/>
      <c r="DD31" s="632">
        <v>22603</v>
      </c>
      <c r="DE31" s="644"/>
      <c r="DF31" s="644"/>
      <c r="DG31" s="644"/>
      <c r="DH31" s="644"/>
      <c r="DI31" s="644"/>
      <c r="DJ31" s="644"/>
      <c r="DK31" s="645"/>
      <c r="DL31" s="632">
        <v>22603</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816185</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97.5</v>
      </c>
      <c r="BN32" s="644"/>
      <c r="BO32" s="644"/>
      <c r="BP32" s="644"/>
      <c r="BQ32" s="669"/>
      <c r="BR32" s="680">
        <v>99.1</v>
      </c>
      <c r="BS32" s="644"/>
      <c r="BT32" s="644"/>
      <c r="BU32" s="644"/>
      <c r="BV32" s="644"/>
      <c r="BW32" s="644"/>
      <c r="BX32" s="629">
        <v>97.6</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29664</v>
      </c>
      <c r="S33" s="624"/>
      <c r="T33" s="624"/>
      <c r="U33" s="624"/>
      <c r="V33" s="624"/>
      <c r="W33" s="624"/>
      <c r="X33" s="624"/>
      <c r="Y33" s="625"/>
      <c r="Z33" s="626">
        <v>0.3</v>
      </c>
      <c r="AA33" s="626"/>
      <c r="AB33" s="626"/>
      <c r="AC33" s="626"/>
      <c r="AD33" s="627">
        <v>13912</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98.8</v>
      </c>
      <c r="BH33" s="682"/>
      <c r="BI33" s="682"/>
      <c r="BJ33" s="682"/>
      <c r="BK33" s="682"/>
      <c r="BL33" s="682"/>
      <c r="BM33" s="683">
        <v>95</v>
      </c>
      <c r="BN33" s="682"/>
      <c r="BO33" s="682"/>
      <c r="BP33" s="682"/>
      <c r="BQ33" s="684"/>
      <c r="BR33" s="681">
        <v>98.9</v>
      </c>
      <c r="BS33" s="682"/>
      <c r="BT33" s="682"/>
      <c r="BU33" s="682"/>
      <c r="BV33" s="682"/>
      <c r="BW33" s="682"/>
      <c r="BX33" s="683">
        <v>94.9</v>
      </c>
      <c r="BY33" s="682"/>
      <c r="BZ33" s="682"/>
      <c r="CA33" s="682"/>
      <c r="CB33" s="684"/>
      <c r="CD33" s="620" t="s">
        <v>307</v>
      </c>
      <c r="CE33" s="621"/>
      <c r="CF33" s="621"/>
      <c r="CG33" s="621"/>
      <c r="CH33" s="621"/>
      <c r="CI33" s="621"/>
      <c r="CJ33" s="621"/>
      <c r="CK33" s="621"/>
      <c r="CL33" s="621"/>
      <c r="CM33" s="621"/>
      <c r="CN33" s="621"/>
      <c r="CO33" s="621"/>
      <c r="CP33" s="621"/>
      <c r="CQ33" s="622"/>
      <c r="CR33" s="623">
        <v>5506573</v>
      </c>
      <c r="CS33" s="644"/>
      <c r="CT33" s="644"/>
      <c r="CU33" s="644"/>
      <c r="CV33" s="644"/>
      <c r="CW33" s="644"/>
      <c r="CX33" s="644"/>
      <c r="CY33" s="645"/>
      <c r="CZ33" s="628">
        <v>51.5</v>
      </c>
      <c r="DA33" s="656"/>
      <c r="DB33" s="656"/>
      <c r="DC33" s="658"/>
      <c r="DD33" s="632">
        <v>4528401</v>
      </c>
      <c r="DE33" s="644"/>
      <c r="DF33" s="644"/>
      <c r="DG33" s="644"/>
      <c r="DH33" s="644"/>
      <c r="DI33" s="644"/>
      <c r="DJ33" s="644"/>
      <c r="DK33" s="645"/>
      <c r="DL33" s="632">
        <v>3252138</v>
      </c>
      <c r="DM33" s="644"/>
      <c r="DN33" s="644"/>
      <c r="DO33" s="644"/>
      <c r="DP33" s="644"/>
      <c r="DQ33" s="644"/>
      <c r="DR33" s="644"/>
      <c r="DS33" s="644"/>
      <c r="DT33" s="644"/>
      <c r="DU33" s="644"/>
      <c r="DV33" s="645"/>
      <c r="DW33" s="628">
        <v>51.5</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187202</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1800491</v>
      </c>
      <c r="CS34" s="624"/>
      <c r="CT34" s="624"/>
      <c r="CU34" s="624"/>
      <c r="CV34" s="624"/>
      <c r="CW34" s="624"/>
      <c r="CX34" s="624"/>
      <c r="CY34" s="625"/>
      <c r="CZ34" s="628">
        <v>16.899999999999999</v>
      </c>
      <c r="DA34" s="656"/>
      <c r="DB34" s="656"/>
      <c r="DC34" s="658"/>
      <c r="DD34" s="632">
        <v>1326952</v>
      </c>
      <c r="DE34" s="624"/>
      <c r="DF34" s="624"/>
      <c r="DG34" s="624"/>
      <c r="DH34" s="624"/>
      <c r="DI34" s="624"/>
      <c r="DJ34" s="624"/>
      <c r="DK34" s="625"/>
      <c r="DL34" s="632">
        <v>1106102</v>
      </c>
      <c r="DM34" s="624"/>
      <c r="DN34" s="624"/>
      <c r="DO34" s="624"/>
      <c r="DP34" s="624"/>
      <c r="DQ34" s="624"/>
      <c r="DR34" s="624"/>
      <c r="DS34" s="624"/>
      <c r="DT34" s="624"/>
      <c r="DU34" s="624"/>
      <c r="DV34" s="625"/>
      <c r="DW34" s="628">
        <v>17.5</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225507</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107491</v>
      </c>
      <c r="CS35" s="644"/>
      <c r="CT35" s="644"/>
      <c r="CU35" s="644"/>
      <c r="CV35" s="644"/>
      <c r="CW35" s="644"/>
      <c r="CX35" s="644"/>
      <c r="CY35" s="645"/>
      <c r="CZ35" s="628">
        <v>1</v>
      </c>
      <c r="DA35" s="656"/>
      <c r="DB35" s="656"/>
      <c r="DC35" s="658"/>
      <c r="DD35" s="632">
        <v>95791</v>
      </c>
      <c r="DE35" s="644"/>
      <c r="DF35" s="644"/>
      <c r="DG35" s="644"/>
      <c r="DH35" s="644"/>
      <c r="DI35" s="644"/>
      <c r="DJ35" s="644"/>
      <c r="DK35" s="645"/>
      <c r="DL35" s="632">
        <v>92533</v>
      </c>
      <c r="DM35" s="644"/>
      <c r="DN35" s="644"/>
      <c r="DO35" s="644"/>
      <c r="DP35" s="644"/>
      <c r="DQ35" s="644"/>
      <c r="DR35" s="644"/>
      <c r="DS35" s="644"/>
      <c r="DT35" s="644"/>
      <c r="DU35" s="644"/>
      <c r="DV35" s="645"/>
      <c r="DW35" s="628">
        <v>1.5</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435403</v>
      </c>
      <c r="S36" s="624"/>
      <c r="T36" s="624"/>
      <c r="U36" s="624"/>
      <c r="V36" s="624"/>
      <c r="W36" s="624"/>
      <c r="X36" s="624"/>
      <c r="Y36" s="625"/>
      <c r="Z36" s="626">
        <v>3.9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1899791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42139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2266954</v>
      </c>
      <c r="CS36" s="624"/>
      <c r="CT36" s="624"/>
      <c r="CU36" s="624"/>
      <c r="CV36" s="624"/>
      <c r="CW36" s="624"/>
      <c r="CX36" s="624"/>
      <c r="CY36" s="625"/>
      <c r="CZ36" s="628">
        <v>21.2</v>
      </c>
      <c r="DA36" s="656"/>
      <c r="DB36" s="656"/>
      <c r="DC36" s="658"/>
      <c r="DD36" s="632">
        <v>2102791</v>
      </c>
      <c r="DE36" s="624"/>
      <c r="DF36" s="624"/>
      <c r="DG36" s="624"/>
      <c r="DH36" s="624"/>
      <c r="DI36" s="624"/>
      <c r="DJ36" s="624"/>
      <c r="DK36" s="625"/>
      <c r="DL36" s="632">
        <v>1427670</v>
      </c>
      <c r="DM36" s="624"/>
      <c r="DN36" s="624"/>
      <c r="DO36" s="624"/>
      <c r="DP36" s="624"/>
      <c r="DQ36" s="624"/>
      <c r="DR36" s="624"/>
      <c r="DS36" s="624"/>
      <c r="DT36" s="624"/>
      <c r="DU36" s="624"/>
      <c r="DV36" s="625"/>
      <c r="DW36" s="628">
        <v>22.6</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167790</v>
      </c>
      <c r="S37" s="624"/>
      <c r="T37" s="624"/>
      <c r="U37" s="624"/>
      <c r="V37" s="624"/>
      <c r="W37" s="624"/>
      <c r="X37" s="624"/>
      <c r="Y37" s="625"/>
      <c r="Z37" s="626">
        <v>1.5</v>
      </c>
      <c r="AA37" s="626"/>
      <c r="AB37" s="626"/>
      <c r="AC37" s="626"/>
      <c r="AD37" s="627">
        <v>1201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799925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24692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562394</v>
      </c>
      <c r="CS37" s="644"/>
      <c r="CT37" s="644"/>
      <c r="CU37" s="644"/>
      <c r="CV37" s="644"/>
      <c r="CW37" s="644"/>
      <c r="CX37" s="644"/>
      <c r="CY37" s="645"/>
      <c r="CZ37" s="628">
        <v>5.3</v>
      </c>
      <c r="DA37" s="656"/>
      <c r="DB37" s="656"/>
      <c r="DC37" s="658"/>
      <c r="DD37" s="632">
        <v>537660</v>
      </c>
      <c r="DE37" s="644"/>
      <c r="DF37" s="644"/>
      <c r="DG37" s="644"/>
      <c r="DH37" s="644"/>
      <c r="DI37" s="644"/>
      <c r="DJ37" s="644"/>
      <c r="DK37" s="645"/>
      <c r="DL37" s="632">
        <v>437153</v>
      </c>
      <c r="DM37" s="644"/>
      <c r="DN37" s="644"/>
      <c r="DO37" s="644"/>
      <c r="DP37" s="644"/>
      <c r="DQ37" s="644"/>
      <c r="DR37" s="644"/>
      <c r="DS37" s="644"/>
      <c r="DT37" s="644"/>
      <c r="DU37" s="644"/>
      <c r="DV37" s="645"/>
      <c r="DW37" s="628">
        <v>6.9</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323605</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226404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2605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813055</v>
      </c>
      <c r="CS38" s="624"/>
      <c r="CT38" s="624"/>
      <c r="CU38" s="624"/>
      <c r="CV38" s="624"/>
      <c r="CW38" s="624"/>
      <c r="CX38" s="624"/>
      <c r="CY38" s="625"/>
      <c r="CZ38" s="628">
        <v>7.6</v>
      </c>
      <c r="DA38" s="656"/>
      <c r="DB38" s="656"/>
      <c r="DC38" s="658"/>
      <c r="DD38" s="632">
        <v>668042</v>
      </c>
      <c r="DE38" s="624"/>
      <c r="DF38" s="624"/>
      <c r="DG38" s="624"/>
      <c r="DH38" s="624"/>
      <c r="DI38" s="624"/>
      <c r="DJ38" s="624"/>
      <c r="DK38" s="625"/>
      <c r="DL38" s="632">
        <v>625833</v>
      </c>
      <c r="DM38" s="624"/>
      <c r="DN38" s="624"/>
      <c r="DO38" s="624"/>
      <c r="DP38" s="624"/>
      <c r="DQ38" s="624"/>
      <c r="DR38" s="624"/>
      <c r="DS38" s="624"/>
      <c r="DT38" s="624"/>
      <c r="DU38" s="624"/>
      <c r="DV38" s="625"/>
      <c r="DW38" s="628">
        <v>9.9</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60407</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4054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498582</v>
      </c>
      <c r="CS39" s="644"/>
      <c r="CT39" s="644"/>
      <c r="CU39" s="644"/>
      <c r="CV39" s="644"/>
      <c r="CW39" s="644"/>
      <c r="CX39" s="644"/>
      <c r="CY39" s="645"/>
      <c r="CZ39" s="628">
        <v>4.7</v>
      </c>
      <c r="DA39" s="656"/>
      <c r="DB39" s="656"/>
      <c r="DC39" s="658"/>
      <c r="DD39" s="632">
        <v>334825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45205</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20000</v>
      </c>
      <c r="CS40" s="624"/>
      <c r="CT40" s="624"/>
      <c r="CU40" s="624"/>
      <c r="CV40" s="624"/>
      <c r="CW40" s="624"/>
      <c r="CX40" s="624"/>
      <c r="CY40" s="625"/>
      <c r="CZ40" s="628">
        <v>0.2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11116257</v>
      </c>
      <c r="S41" s="696"/>
      <c r="T41" s="696"/>
      <c r="U41" s="696"/>
      <c r="V41" s="696"/>
      <c r="W41" s="696"/>
      <c r="X41" s="696"/>
      <c r="Y41" s="700"/>
      <c r="Z41" s="701">
        <v>100</v>
      </c>
      <c r="AA41" s="701"/>
      <c r="AB41" s="701"/>
      <c r="AC41" s="701"/>
      <c r="AD41" s="702">
        <v>6264968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167790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645265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406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1047219</v>
      </c>
      <c r="CS42" s="644"/>
      <c r="CT42" s="644"/>
      <c r="CU42" s="644"/>
      <c r="CV42" s="644"/>
      <c r="CW42" s="644"/>
      <c r="CX42" s="644"/>
      <c r="CY42" s="645"/>
      <c r="CZ42" s="628">
        <v>9.8000000000000007</v>
      </c>
      <c r="DA42" s="656"/>
      <c r="DB42" s="656"/>
      <c r="DC42" s="658"/>
      <c r="DD42" s="632">
        <v>435573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15800</v>
      </c>
      <c r="CS43" s="644"/>
      <c r="CT43" s="644"/>
      <c r="CU43" s="644"/>
      <c r="CV43" s="644"/>
      <c r="CW43" s="644"/>
      <c r="CX43" s="644"/>
      <c r="CY43" s="645"/>
      <c r="CZ43" s="628">
        <v>0.1</v>
      </c>
      <c r="DA43" s="656"/>
      <c r="DB43" s="656"/>
      <c r="DC43" s="658"/>
      <c r="DD43" s="632">
        <v>15800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880224</v>
      </c>
      <c r="CS44" s="624"/>
      <c r="CT44" s="624"/>
      <c r="CU44" s="624"/>
      <c r="CV44" s="624"/>
      <c r="CW44" s="624"/>
      <c r="CX44" s="624"/>
      <c r="CY44" s="625"/>
      <c r="CZ44" s="628">
        <v>8.1999999999999993</v>
      </c>
      <c r="DA44" s="629"/>
      <c r="DB44" s="629"/>
      <c r="DC44" s="635"/>
      <c r="DD44" s="632">
        <v>405916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434824</v>
      </c>
      <c r="CS45" s="644"/>
      <c r="CT45" s="644"/>
      <c r="CU45" s="644"/>
      <c r="CV45" s="644"/>
      <c r="CW45" s="644"/>
      <c r="CX45" s="644"/>
      <c r="CY45" s="645"/>
      <c r="CZ45" s="628">
        <v>4.0999999999999996</v>
      </c>
      <c r="DA45" s="656"/>
      <c r="DB45" s="656"/>
      <c r="DC45" s="658"/>
      <c r="DD45" s="632">
        <v>124600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418896</v>
      </c>
      <c r="CS46" s="624"/>
      <c r="CT46" s="624"/>
      <c r="CU46" s="624"/>
      <c r="CV46" s="624"/>
      <c r="CW46" s="624"/>
      <c r="CX46" s="624"/>
      <c r="CY46" s="625"/>
      <c r="CZ46" s="628">
        <v>3.9</v>
      </c>
      <c r="DA46" s="629"/>
      <c r="DB46" s="629"/>
      <c r="DC46" s="635"/>
      <c r="DD46" s="632">
        <v>255233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166995</v>
      </c>
      <c r="CS47" s="644"/>
      <c r="CT47" s="644"/>
      <c r="CU47" s="644"/>
      <c r="CV47" s="644"/>
      <c r="CW47" s="644"/>
      <c r="CX47" s="644"/>
      <c r="CY47" s="645"/>
      <c r="CZ47" s="628">
        <v>1.6</v>
      </c>
      <c r="DA47" s="656"/>
      <c r="DB47" s="656"/>
      <c r="DC47" s="658"/>
      <c r="DD47" s="632">
        <v>29657</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10684510</v>
      </c>
      <c r="CS49" s="682"/>
      <c r="CT49" s="682"/>
      <c r="CU49" s="682"/>
      <c r="CV49" s="682"/>
      <c r="CW49" s="682"/>
      <c r="CX49" s="682"/>
      <c r="CY49" s="711"/>
      <c r="CZ49" s="703">
        <v>100</v>
      </c>
      <c r="DA49" s="712"/>
      <c r="DB49" s="712"/>
      <c r="DC49" s="713"/>
      <c r="DD49" s="714">
        <v>7665981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3juj5N4zXi5jfENRxvMhU1tEPppZWTLfT3+iMqr67en9cNd2hSvR9ByUxHKw85AL2QV03hT7Pc/Ax+t4hpx4g==" saltValue="rG17aPYbzE3IR/izZBKa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2" zoomScale="70" zoomScaleNormal="25" zoomScaleSheetLayoutView="70" workbookViewId="0">
      <selection activeCell="V61" sqref="V61:Z6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11084</v>
      </c>
      <c r="R7" s="753"/>
      <c r="S7" s="753"/>
      <c r="T7" s="753"/>
      <c r="U7" s="753"/>
      <c r="V7" s="753">
        <v>10652</v>
      </c>
      <c r="W7" s="753"/>
      <c r="X7" s="753"/>
      <c r="Y7" s="753"/>
      <c r="Z7" s="753"/>
      <c r="AA7" s="753">
        <v>432</v>
      </c>
      <c r="AB7" s="753"/>
      <c r="AC7" s="753"/>
      <c r="AD7" s="753"/>
      <c r="AE7" s="754"/>
      <c r="AF7" s="755">
        <v>306</v>
      </c>
      <c r="AG7" s="756"/>
      <c r="AH7" s="756"/>
      <c r="AI7" s="756"/>
      <c r="AJ7" s="757"/>
      <c r="AK7" s="758">
        <v>193</v>
      </c>
      <c r="AL7" s="759"/>
      <c r="AM7" s="759"/>
      <c r="AN7" s="759"/>
      <c r="AO7" s="759"/>
      <c r="AP7" s="759">
        <v>6746</v>
      </c>
      <c r="AQ7" s="759"/>
      <c r="AR7" s="759"/>
      <c r="AS7" s="759"/>
      <c r="AT7" s="759"/>
      <c r="AU7" s="760" t="s">
        <v>546</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567</v>
      </c>
      <c r="BS7" s="746" t="s">
        <v>558</v>
      </c>
      <c r="BT7" s="747"/>
      <c r="BU7" s="747"/>
      <c r="BV7" s="747"/>
      <c r="BW7" s="747"/>
      <c r="BX7" s="747"/>
      <c r="BY7" s="747"/>
      <c r="BZ7" s="747"/>
      <c r="CA7" s="747"/>
      <c r="CB7" s="747"/>
      <c r="CC7" s="747"/>
      <c r="CD7" s="747"/>
      <c r="CE7" s="747"/>
      <c r="CF7" s="747"/>
      <c r="CG7" s="762"/>
      <c r="CH7" s="743">
        <v>0</v>
      </c>
      <c r="CI7" s="744"/>
      <c r="CJ7" s="744"/>
      <c r="CK7" s="744"/>
      <c r="CL7" s="745"/>
      <c r="CM7" s="743">
        <v>53</v>
      </c>
      <c r="CN7" s="744"/>
      <c r="CO7" s="744"/>
      <c r="CP7" s="744"/>
      <c r="CQ7" s="745"/>
      <c r="CR7" s="743">
        <v>5</v>
      </c>
      <c r="CS7" s="744"/>
      <c r="CT7" s="744"/>
      <c r="CU7" s="744"/>
      <c r="CV7" s="745"/>
      <c r="CW7" s="743" t="s">
        <v>557</v>
      </c>
      <c r="CX7" s="744"/>
      <c r="CY7" s="744"/>
      <c r="CZ7" s="744"/>
      <c r="DA7" s="745"/>
      <c r="DB7" s="743" t="s">
        <v>557</v>
      </c>
      <c r="DC7" s="744"/>
      <c r="DD7" s="744"/>
      <c r="DE7" s="744"/>
      <c r="DF7" s="745"/>
      <c r="DG7" s="743">
        <v>180</v>
      </c>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5</v>
      </c>
      <c r="CI8" s="777"/>
      <c r="CJ8" s="777"/>
      <c r="CK8" s="777"/>
      <c r="CL8" s="778"/>
      <c r="CM8" s="776">
        <v>175</v>
      </c>
      <c r="CN8" s="777"/>
      <c r="CO8" s="777"/>
      <c r="CP8" s="777"/>
      <c r="CQ8" s="778"/>
      <c r="CR8" s="776">
        <v>24</v>
      </c>
      <c r="CS8" s="777"/>
      <c r="CT8" s="777"/>
      <c r="CU8" s="777"/>
      <c r="CV8" s="778"/>
      <c r="CW8" s="776" t="s">
        <v>557</v>
      </c>
      <c r="CX8" s="777"/>
      <c r="CY8" s="777"/>
      <c r="CZ8" s="777"/>
      <c r="DA8" s="778"/>
      <c r="DB8" s="776" t="s">
        <v>557</v>
      </c>
      <c r="DC8" s="777"/>
      <c r="DD8" s="777"/>
      <c r="DE8" s="777"/>
      <c r="DF8" s="778"/>
      <c r="DG8" s="776" t="s">
        <v>557</v>
      </c>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-366</v>
      </c>
      <c r="CI9" s="777"/>
      <c r="CJ9" s="777"/>
      <c r="CK9" s="777"/>
      <c r="CL9" s="778"/>
      <c r="CM9" s="776">
        <v>293</v>
      </c>
      <c r="CN9" s="777"/>
      <c r="CO9" s="777"/>
      <c r="CP9" s="777"/>
      <c r="CQ9" s="778"/>
      <c r="CR9" s="776">
        <v>13</v>
      </c>
      <c r="CS9" s="777"/>
      <c r="CT9" s="777"/>
      <c r="CU9" s="777"/>
      <c r="CV9" s="778"/>
      <c r="CW9" s="776">
        <v>29</v>
      </c>
      <c r="CX9" s="777"/>
      <c r="CY9" s="777"/>
      <c r="CZ9" s="777"/>
      <c r="DA9" s="778"/>
      <c r="DB9" s="776" t="s">
        <v>557</v>
      </c>
      <c r="DC9" s="777"/>
      <c r="DD9" s="777"/>
      <c r="DE9" s="777"/>
      <c r="DF9" s="778"/>
      <c r="DG9" s="776" t="s">
        <v>557</v>
      </c>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11084</v>
      </c>
      <c r="R23" s="793"/>
      <c r="S23" s="793"/>
      <c r="T23" s="793"/>
      <c r="U23" s="793"/>
      <c r="V23" s="793">
        <v>10652</v>
      </c>
      <c r="W23" s="793"/>
      <c r="X23" s="793"/>
      <c r="Y23" s="793"/>
      <c r="Z23" s="793"/>
      <c r="AA23" s="793">
        <v>432</v>
      </c>
      <c r="AB23" s="793"/>
      <c r="AC23" s="793"/>
      <c r="AD23" s="793"/>
      <c r="AE23" s="794"/>
      <c r="AF23" s="795">
        <v>306</v>
      </c>
      <c r="AG23" s="793"/>
      <c r="AH23" s="793"/>
      <c r="AI23" s="793"/>
      <c r="AJ23" s="796"/>
      <c r="AK23" s="797"/>
      <c r="AL23" s="798"/>
      <c r="AM23" s="798"/>
      <c r="AN23" s="798"/>
      <c r="AO23" s="798"/>
      <c r="AP23" s="793">
        <v>6746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2380</v>
      </c>
      <c r="R28" s="823"/>
      <c r="S28" s="823"/>
      <c r="T28" s="823"/>
      <c r="U28" s="823"/>
      <c r="V28" s="823">
        <v>2338</v>
      </c>
      <c r="W28" s="823"/>
      <c r="X28" s="823"/>
      <c r="Y28" s="823"/>
      <c r="Z28" s="823"/>
      <c r="AA28" s="823">
        <v>42</v>
      </c>
      <c r="AB28" s="823"/>
      <c r="AC28" s="823"/>
      <c r="AD28" s="823"/>
      <c r="AE28" s="824"/>
      <c r="AF28" s="825">
        <v>42</v>
      </c>
      <c r="AG28" s="823"/>
      <c r="AH28" s="823"/>
      <c r="AI28" s="823"/>
      <c r="AJ28" s="826"/>
      <c r="AK28" s="827">
        <v>168</v>
      </c>
      <c r="AL28" s="828"/>
      <c r="AM28" s="828"/>
      <c r="AN28" s="828"/>
      <c r="AO28" s="828"/>
      <c r="AP28" s="828" t="s">
        <v>547</v>
      </c>
      <c r="AQ28" s="828"/>
      <c r="AR28" s="828"/>
      <c r="AS28" s="828"/>
      <c r="AT28" s="828"/>
      <c r="AU28" s="828" t="s">
        <v>547</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2073</v>
      </c>
      <c r="R29" s="784"/>
      <c r="S29" s="784"/>
      <c r="T29" s="784"/>
      <c r="U29" s="784"/>
      <c r="V29" s="784">
        <v>2047</v>
      </c>
      <c r="W29" s="784"/>
      <c r="X29" s="784"/>
      <c r="Y29" s="784"/>
      <c r="Z29" s="784"/>
      <c r="AA29" s="784">
        <v>26</v>
      </c>
      <c r="AB29" s="784"/>
      <c r="AC29" s="784"/>
      <c r="AD29" s="784"/>
      <c r="AE29" s="785"/>
      <c r="AF29" s="786">
        <v>26</v>
      </c>
      <c r="AG29" s="787"/>
      <c r="AH29" s="787"/>
      <c r="AI29" s="787"/>
      <c r="AJ29" s="788"/>
      <c r="AK29" s="834">
        <v>295</v>
      </c>
      <c r="AL29" s="830"/>
      <c r="AM29" s="830"/>
      <c r="AN29" s="830"/>
      <c r="AO29" s="830"/>
      <c r="AP29" s="830" t="s">
        <v>547</v>
      </c>
      <c r="AQ29" s="830"/>
      <c r="AR29" s="830"/>
      <c r="AS29" s="830"/>
      <c r="AT29" s="830"/>
      <c r="AU29" s="830" t="s">
        <v>547</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612</v>
      </c>
      <c r="R30" s="784"/>
      <c r="S30" s="784"/>
      <c r="T30" s="784"/>
      <c r="U30" s="784"/>
      <c r="V30" s="784">
        <v>609</v>
      </c>
      <c r="W30" s="784"/>
      <c r="X30" s="784"/>
      <c r="Y30" s="784"/>
      <c r="Z30" s="784"/>
      <c r="AA30" s="784">
        <v>3</v>
      </c>
      <c r="AB30" s="784"/>
      <c r="AC30" s="784"/>
      <c r="AD30" s="784"/>
      <c r="AE30" s="785"/>
      <c r="AF30" s="786">
        <v>3</v>
      </c>
      <c r="AG30" s="787"/>
      <c r="AH30" s="787"/>
      <c r="AI30" s="787"/>
      <c r="AJ30" s="788"/>
      <c r="AK30" s="834">
        <v>324</v>
      </c>
      <c r="AL30" s="830"/>
      <c r="AM30" s="830"/>
      <c r="AN30" s="830"/>
      <c r="AO30" s="830"/>
      <c r="AP30" s="830" t="s">
        <v>547</v>
      </c>
      <c r="AQ30" s="830"/>
      <c r="AR30" s="830"/>
      <c r="AS30" s="830"/>
      <c r="AT30" s="830"/>
      <c r="AU30" s="830" t="s">
        <v>547</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2760</v>
      </c>
      <c r="R31" s="784"/>
      <c r="S31" s="784"/>
      <c r="T31" s="784"/>
      <c r="U31" s="784"/>
      <c r="V31" s="784">
        <v>2826</v>
      </c>
      <c r="W31" s="784"/>
      <c r="X31" s="784"/>
      <c r="Y31" s="784"/>
      <c r="Z31" s="784"/>
      <c r="AA31" s="784">
        <v>-66</v>
      </c>
      <c r="AB31" s="784"/>
      <c r="AC31" s="784"/>
      <c r="AD31" s="784"/>
      <c r="AE31" s="785"/>
      <c r="AF31" s="786">
        <v>2680</v>
      </c>
      <c r="AG31" s="787"/>
      <c r="AH31" s="787"/>
      <c r="AI31" s="787"/>
      <c r="AJ31" s="788"/>
      <c r="AK31" s="834">
        <v>248</v>
      </c>
      <c r="AL31" s="830"/>
      <c r="AM31" s="830"/>
      <c r="AN31" s="830"/>
      <c r="AO31" s="830"/>
      <c r="AP31" s="830">
        <v>2218</v>
      </c>
      <c r="AQ31" s="830"/>
      <c r="AR31" s="830"/>
      <c r="AS31" s="830"/>
      <c r="AT31" s="830"/>
      <c r="AU31" s="830">
        <v>1402</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384</v>
      </c>
      <c r="R32" s="784"/>
      <c r="S32" s="784"/>
      <c r="T32" s="784"/>
      <c r="U32" s="784"/>
      <c r="V32" s="784">
        <v>339</v>
      </c>
      <c r="W32" s="784"/>
      <c r="X32" s="784"/>
      <c r="Y32" s="784"/>
      <c r="Z32" s="784"/>
      <c r="AA32" s="784">
        <v>45</v>
      </c>
      <c r="AB32" s="784"/>
      <c r="AC32" s="784"/>
      <c r="AD32" s="784"/>
      <c r="AE32" s="785"/>
      <c r="AF32" s="786">
        <v>529</v>
      </c>
      <c r="AG32" s="787"/>
      <c r="AH32" s="787"/>
      <c r="AI32" s="787"/>
      <c r="AJ32" s="788"/>
      <c r="AK32" s="834">
        <v>18</v>
      </c>
      <c r="AL32" s="830"/>
      <c r="AM32" s="830"/>
      <c r="AN32" s="830"/>
      <c r="AO32" s="830"/>
      <c r="AP32" s="830">
        <v>1315</v>
      </c>
      <c r="AQ32" s="830"/>
      <c r="AR32" s="830"/>
      <c r="AS32" s="830"/>
      <c r="AT32" s="830"/>
      <c r="AU32" s="830">
        <v>142</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1250</v>
      </c>
      <c r="R33" s="784"/>
      <c r="S33" s="784"/>
      <c r="T33" s="784"/>
      <c r="U33" s="784"/>
      <c r="V33" s="784">
        <v>839</v>
      </c>
      <c r="W33" s="784"/>
      <c r="X33" s="784"/>
      <c r="Y33" s="784"/>
      <c r="Z33" s="784"/>
      <c r="AA33" s="784">
        <v>411</v>
      </c>
      <c r="AB33" s="784"/>
      <c r="AC33" s="784"/>
      <c r="AD33" s="784"/>
      <c r="AE33" s="785"/>
      <c r="AF33" s="786">
        <v>179</v>
      </c>
      <c r="AG33" s="787"/>
      <c r="AH33" s="787"/>
      <c r="AI33" s="787"/>
      <c r="AJ33" s="788"/>
      <c r="AK33" s="834">
        <v>942</v>
      </c>
      <c r="AL33" s="830"/>
      <c r="AM33" s="830"/>
      <c r="AN33" s="830"/>
      <c r="AO33" s="830"/>
      <c r="AP33" s="830">
        <v>4860</v>
      </c>
      <c r="AQ33" s="830"/>
      <c r="AR33" s="830"/>
      <c r="AS33" s="830"/>
      <c r="AT33" s="830"/>
      <c r="AU33" s="830">
        <v>4408</v>
      </c>
      <c r="AV33" s="830"/>
      <c r="AW33" s="830"/>
      <c r="AX33" s="830"/>
      <c r="AY33" s="830"/>
      <c r="AZ33" s="831"/>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3459</v>
      </c>
      <c r="AG63" s="844"/>
      <c r="AH63" s="844"/>
      <c r="AI63" s="844"/>
      <c r="AJ63" s="845"/>
      <c r="AK63" s="846"/>
      <c r="AL63" s="841"/>
      <c r="AM63" s="841"/>
      <c r="AN63" s="841"/>
      <c r="AO63" s="841"/>
      <c r="AP63" s="844">
        <v>8393</v>
      </c>
      <c r="AQ63" s="844"/>
      <c r="AR63" s="844"/>
      <c r="AS63" s="844"/>
      <c r="AT63" s="844"/>
      <c r="AU63" s="844">
        <v>5952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1598</v>
      </c>
      <c r="R68" s="866"/>
      <c r="S68" s="866"/>
      <c r="T68" s="866"/>
      <c r="U68" s="866"/>
      <c r="V68" s="866">
        <v>1442</v>
      </c>
      <c r="W68" s="866"/>
      <c r="X68" s="866"/>
      <c r="Y68" s="866"/>
      <c r="Z68" s="866"/>
      <c r="AA68" s="866">
        <v>155</v>
      </c>
      <c r="AB68" s="866"/>
      <c r="AC68" s="866"/>
      <c r="AD68" s="866"/>
      <c r="AE68" s="866"/>
      <c r="AF68" s="866">
        <v>136</v>
      </c>
      <c r="AG68" s="866"/>
      <c r="AH68" s="866"/>
      <c r="AI68" s="866"/>
      <c r="AJ68" s="866"/>
      <c r="AK68" s="866" t="s">
        <v>557</v>
      </c>
      <c r="AL68" s="866"/>
      <c r="AM68" s="866"/>
      <c r="AN68" s="866"/>
      <c r="AO68" s="866"/>
      <c r="AP68" s="866">
        <v>271</v>
      </c>
      <c r="AQ68" s="866"/>
      <c r="AR68" s="866"/>
      <c r="AS68" s="866"/>
      <c r="AT68" s="866"/>
      <c r="AU68" s="866">
        <v>35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30</v>
      </c>
      <c r="R69" s="830"/>
      <c r="S69" s="830"/>
      <c r="T69" s="830"/>
      <c r="U69" s="830"/>
      <c r="V69" s="830">
        <v>24</v>
      </c>
      <c r="W69" s="830"/>
      <c r="X69" s="830"/>
      <c r="Y69" s="830"/>
      <c r="Z69" s="830"/>
      <c r="AA69" s="830">
        <v>6</v>
      </c>
      <c r="AB69" s="830"/>
      <c r="AC69" s="830"/>
      <c r="AD69" s="830"/>
      <c r="AE69" s="830"/>
      <c r="AF69" s="830">
        <v>6</v>
      </c>
      <c r="AG69" s="830"/>
      <c r="AH69" s="830"/>
      <c r="AI69" s="830"/>
      <c r="AJ69" s="830"/>
      <c r="AK69" s="830" t="s">
        <v>557</v>
      </c>
      <c r="AL69" s="830"/>
      <c r="AM69" s="830"/>
      <c r="AN69" s="830"/>
      <c r="AO69" s="830"/>
      <c r="AP69" s="830" t="s">
        <v>557</v>
      </c>
      <c r="AQ69" s="830"/>
      <c r="AR69" s="830"/>
      <c r="AS69" s="830"/>
      <c r="AT69" s="830"/>
      <c r="AU69" s="830" t="s">
        <v>557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0</v>
      </c>
      <c r="R70" s="830"/>
      <c r="S70" s="830"/>
      <c r="T70" s="830"/>
      <c r="U70" s="830"/>
      <c r="V70" s="830">
        <v>0</v>
      </c>
      <c r="W70" s="830"/>
      <c r="X70" s="830"/>
      <c r="Y70" s="830"/>
      <c r="Z70" s="830"/>
      <c r="AA70" s="830">
        <v>0</v>
      </c>
      <c r="AB70" s="830"/>
      <c r="AC70" s="830"/>
      <c r="AD70" s="830"/>
      <c r="AE70" s="830"/>
      <c r="AF70" s="830">
        <v>0</v>
      </c>
      <c r="AG70" s="830"/>
      <c r="AH70" s="830"/>
      <c r="AI70" s="830"/>
      <c r="AJ70" s="830"/>
      <c r="AK70" s="830" t="s">
        <v>557</v>
      </c>
      <c r="AL70" s="830"/>
      <c r="AM70" s="830"/>
      <c r="AN70" s="830"/>
      <c r="AO70" s="830"/>
      <c r="AP70" s="830" t="s">
        <v>557</v>
      </c>
      <c r="AQ70" s="830"/>
      <c r="AR70" s="830"/>
      <c r="AS70" s="830"/>
      <c r="AT70" s="830"/>
      <c r="AU70" s="830" t="s">
        <v>557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1</v>
      </c>
      <c r="R71" s="830"/>
      <c r="S71" s="830"/>
      <c r="T71" s="830"/>
      <c r="U71" s="830"/>
      <c r="V71" s="830">
        <v>1</v>
      </c>
      <c r="W71" s="830"/>
      <c r="X71" s="830"/>
      <c r="Y71" s="830"/>
      <c r="Z71" s="830"/>
      <c r="AA71" s="830">
        <v>0</v>
      </c>
      <c r="AB71" s="830"/>
      <c r="AC71" s="830"/>
      <c r="AD71" s="830"/>
      <c r="AE71" s="830"/>
      <c r="AF71" s="830">
        <v>0</v>
      </c>
      <c r="AG71" s="830"/>
      <c r="AH71" s="830"/>
      <c r="AI71" s="830"/>
      <c r="AJ71" s="830"/>
      <c r="AK71" s="830" t="s">
        <v>557</v>
      </c>
      <c r="AL71" s="830"/>
      <c r="AM71" s="830"/>
      <c r="AN71" s="830"/>
      <c r="AO71" s="830"/>
      <c r="AP71" s="830" t="s">
        <v>557</v>
      </c>
      <c r="AQ71" s="830"/>
      <c r="AR71" s="830"/>
      <c r="AS71" s="830"/>
      <c r="AT71" s="830"/>
      <c r="AU71" s="830" t="s">
        <v>557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1798</v>
      </c>
      <c r="R72" s="830"/>
      <c r="S72" s="830"/>
      <c r="T72" s="830"/>
      <c r="U72" s="830"/>
      <c r="V72" s="830">
        <v>1695</v>
      </c>
      <c r="W72" s="830"/>
      <c r="X72" s="830"/>
      <c r="Y72" s="830"/>
      <c r="Z72" s="830"/>
      <c r="AA72" s="830">
        <v>103</v>
      </c>
      <c r="AB72" s="830"/>
      <c r="AC72" s="830"/>
      <c r="AD72" s="830"/>
      <c r="AE72" s="830"/>
      <c r="AF72" s="830">
        <v>103</v>
      </c>
      <c r="AG72" s="830"/>
      <c r="AH72" s="830"/>
      <c r="AI72" s="830"/>
      <c r="AJ72" s="830"/>
      <c r="AK72" s="830">
        <v>19</v>
      </c>
      <c r="AL72" s="830"/>
      <c r="AM72" s="830"/>
      <c r="AN72" s="830"/>
      <c r="AO72" s="830"/>
      <c r="AP72" s="830">
        <v>410</v>
      </c>
      <c r="AQ72" s="830"/>
      <c r="AR72" s="830"/>
      <c r="AS72" s="830"/>
      <c r="AT72" s="830"/>
      <c r="AU72" s="830">
        <v>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5949</v>
      </c>
      <c r="R73" s="830"/>
      <c r="S73" s="830"/>
      <c r="T73" s="830"/>
      <c r="U73" s="830"/>
      <c r="V73" s="830">
        <v>4240</v>
      </c>
      <c r="W73" s="830"/>
      <c r="X73" s="830"/>
      <c r="Y73" s="830"/>
      <c r="Z73" s="830"/>
      <c r="AA73" s="830">
        <v>1709</v>
      </c>
      <c r="AB73" s="830"/>
      <c r="AC73" s="830"/>
      <c r="AD73" s="830"/>
      <c r="AE73" s="830"/>
      <c r="AF73" s="830">
        <v>1709</v>
      </c>
      <c r="AG73" s="830"/>
      <c r="AH73" s="830"/>
      <c r="AI73" s="830"/>
      <c r="AJ73" s="830"/>
      <c r="AK73" s="830" t="s">
        <v>557</v>
      </c>
      <c r="AL73" s="830"/>
      <c r="AM73" s="830"/>
      <c r="AN73" s="830"/>
      <c r="AO73" s="830"/>
      <c r="AP73" s="830" t="s">
        <v>557</v>
      </c>
      <c r="AQ73" s="830"/>
      <c r="AR73" s="830"/>
      <c r="AS73" s="830"/>
      <c r="AT73" s="830"/>
      <c r="AU73" s="830" t="s">
        <v>557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63</v>
      </c>
      <c r="R74" s="830"/>
      <c r="S74" s="830"/>
      <c r="T74" s="830"/>
      <c r="U74" s="830"/>
      <c r="V74" s="830">
        <v>57</v>
      </c>
      <c r="W74" s="830"/>
      <c r="X74" s="830"/>
      <c r="Y74" s="830"/>
      <c r="Z74" s="830"/>
      <c r="AA74" s="830">
        <v>6</v>
      </c>
      <c r="AB74" s="830"/>
      <c r="AC74" s="830"/>
      <c r="AD74" s="830"/>
      <c r="AE74" s="830"/>
      <c r="AF74" s="830">
        <v>6</v>
      </c>
      <c r="AG74" s="830"/>
      <c r="AH74" s="830"/>
      <c r="AI74" s="830"/>
      <c r="AJ74" s="830"/>
      <c r="AK74" s="830" t="s">
        <v>557</v>
      </c>
      <c r="AL74" s="830"/>
      <c r="AM74" s="830"/>
      <c r="AN74" s="830"/>
      <c r="AO74" s="830"/>
      <c r="AP74" s="830" t="s">
        <v>557</v>
      </c>
      <c r="AQ74" s="830"/>
      <c r="AR74" s="830"/>
      <c r="AS74" s="830"/>
      <c r="AT74" s="830"/>
      <c r="AU74" s="830" t="s">
        <v>557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264</v>
      </c>
      <c r="R75" s="878"/>
      <c r="S75" s="878"/>
      <c r="T75" s="878"/>
      <c r="U75" s="834"/>
      <c r="V75" s="879">
        <v>227</v>
      </c>
      <c r="W75" s="878"/>
      <c r="X75" s="878"/>
      <c r="Y75" s="878"/>
      <c r="Z75" s="834"/>
      <c r="AA75" s="879">
        <v>37</v>
      </c>
      <c r="AB75" s="878"/>
      <c r="AC75" s="878"/>
      <c r="AD75" s="878"/>
      <c r="AE75" s="834"/>
      <c r="AF75" s="879">
        <v>37</v>
      </c>
      <c r="AG75" s="878"/>
      <c r="AH75" s="878"/>
      <c r="AI75" s="878"/>
      <c r="AJ75" s="834"/>
      <c r="AK75" s="879" t="s">
        <v>557</v>
      </c>
      <c r="AL75" s="878"/>
      <c r="AM75" s="878"/>
      <c r="AN75" s="878"/>
      <c r="AO75" s="834"/>
      <c r="AP75" s="879" t="s">
        <v>557</v>
      </c>
      <c r="AQ75" s="878"/>
      <c r="AR75" s="878"/>
      <c r="AS75" s="878"/>
      <c r="AT75" s="834"/>
      <c r="AU75" s="879" t="s">
        <v>557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556</v>
      </c>
      <c r="C76" s="874"/>
      <c r="D76" s="874"/>
      <c r="E76" s="874"/>
      <c r="F76" s="874"/>
      <c r="G76" s="874"/>
      <c r="H76" s="874"/>
      <c r="I76" s="874"/>
      <c r="J76" s="874"/>
      <c r="K76" s="874"/>
      <c r="L76" s="874"/>
      <c r="M76" s="874"/>
      <c r="N76" s="874"/>
      <c r="O76" s="874"/>
      <c r="P76" s="875"/>
      <c r="Q76" s="877">
        <v>295194</v>
      </c>
      <c r="R76" s="878"/>
      <c r="S76" s="878"/>
      <c r="T76" s="878"/>
      <c r="U76" s="834"/>
      <c r="V76" s="879">
        <v>282398</v>
      </c>
      <c r="W76" s="878"/>
      <c r="X76" s="878"/>
      <c r="Y76" s="878"/>
      <c r="Z76" s="834"/>
      <c r="AA76" s="879">
        <v>12796</v>
      </c>
      <c r="AB76" s="878"/>
      <c r="AC76" s="878"/>
      <c r="AD76" s="878"/>
      <c r="AE76" s="834"/>
      <c r="AF76" s="879">
        <v>12796</v>
      </c>
      <c r="AG76" s="878"/>
      <c r="AH76" s="878"/>
      <c r="AI76" s="878"/>
      <c r="AJ76" s="834"/>
      <c r="AK76" s="879" t="s">
        <v>557</v>
      </c>
      <c r="AL76" s="878"/>
      <c r="AM76" s="878"/>
      <c r="AN76" s="878"/>
      <c r="AO76" s="834"/>
      <c r="AP76" s="879" t="s">
        <v>557</v>
      </c>
      <c r="AQ76" s="878"/>
      <c r="AR76" s="878"/>
      <c r="AS76" s="878"/>
      <c r="AT76" s="834"/>
      <c r="AU76" s="879" t="s">
        <v>557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13085</v>
      </c>
      <c r="AG88" s="844"/>
      <c r="AH88" s="844"/>
      <c r="AI88" s="844"/>
      <c r="AJ88" s="844"/>
      <c r="AK88" s="841"/>
      <c r="AL88" s="841"/>
      <c r="AM88" s="841"/>
      <c r="AN88" s="841"/>
      <c r="AO88" s="841"/>
      <c r="AP88" s="844">
        <v>681</v>
      </c>
      <c r="AQ88" s="844"/>
      <c r="AR88" s="844"/>
      <c r="AS88" s="844"/>
      <c r="AT88" s="844"/>
      <c r="AU88" s="844">
        <v>121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42</v>
      </c>
      <c r="CS102" s="852"/>
      <c r="CT102" s="852"/>
      <c r="CU102" s="852"/>
      <c r="CV102" s="891"/>
      <c r="CW102" s="890">
        <v>29</v>
      </c>
      <c r="CX102" s="852"/>
      <c r="CY102" s="852"/>
      <c r="CZ102" s="852"/>
      <c r="DA102" s="891"/>
      <c r="DB102" s="890"/>
      <c r="DC102" s="852"/>
      <c r="DD102" s="852"/>
      <c r="DE102" s="852"/>
      <c r="DF102" s="891"/>
      <c r="DG102" s="890">
        <v>180</v>
      </c>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656693</v>
      </c>
      <c r="AB110" s="900"/>
      <c r="AC110" s="900"/>
      <c r="AD110" s="900"/>
      <c r="AE110" s="901"/>
      <c r="AF110" s="902">
        <v>651097</v>
      </c>
      <c r="AG110" s="900"/>
      <c r="AH110" s="900"/>
      <c r="AI110" s="900"/>
      <c r="AJ110" s="901"/>
      <c r="AK110" s="902">
        <v>657396</v>
      </c>
      <c r="AL110" s="900"/>
      <c r="AM110" s="900"/>
      <c r="AN110" s="900"/>
      <c r="AO110" s="901"/>
      <c r="AP110" s="903">
        <v>12.7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7045041</v>
      </c>
      <c r="BR110" s="931"/>
      <c r="BS110" s="931"/>
      <c r="BT110" s="931"/>
      <c r="BU110" s="931"/>
      <c r="BV110" s="931">
        <v>7056179</v>
      </c>
      <c r="BW110" s="931"/>
      <c r="BX110" s="931"/>
      <c r="BY110" s="931"/>
      <c r="BZ110" s="931"/>
      <c r="CA110" s="931">
        <v>6745809</v>
      </c>
      <c r="CB110" s="931"/>
      <c r="CC110" s="931"/>
      <c r="CD110" s="931"/>
      <c r="CE110" s="931"/>
      <c r="CF110" s="944">
        <v>130.19999999999999</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323208</v>
      </c>
      <c r="BR111" s="926"/>
      <c r="BS111" s="926"/>
      <c r="BT111" s="926"/>
      <c r="BU111" s="926"/>
      <c r="BV111" s="926">
        <v>314210</v>
      </c>
      <c r="BW111" s="926"/>
      <c r="BX111" s="926"/>
      <c r="BY111" s="926"/>
      <c r="BZ111" s="926"/>
      <c r="CA111" s="926">
        <v>305211</v>
      </c>
      <c r="CB111" s="926"/>
      <c r="CC111" s="926"/>
      <c r="CD111" s="926"/>
      <c r="CE111" s="926"/>
      <c r="CF111" s="920">
        <v>5.9</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7457195</v>
      </c>
      <c r="BR112" s="926"/>
      <c r="BS112" s="926"/>
      <c r="BT112" s="926"/>
      <c r="BU112" s="926"/>
      <c r="BV112" s="926">
        <v>6739805</v>
      </c>
      <c r="BW112" s="926"/>
      <c r="BX112" s="926"/>
      <c r="BY112" s="926"/>
      <c r="BZ112" s="926"/>
      <c r="CA112" s="926">
        <v>5952094</v>
      </c>
      <c r="CB112" s="926"/>
      <c r="CC112" s="926"/>
      <c r="CD112" s="926"/>
      <c r="CE112" s="926"/>
      <c r="CF112" s="920">
        <v>114.9</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912081</v>
      </c>
      <c r="AB113" s="938"/>
      <c r="AC113" s="938"/>
      <c r="AD113" s="938"/>
      <c r="AE113" s="939"/>
      <c r="AF113" s="940">
        <v>907805</v>
      </c>
      <c r="AG113" s="938"/>
      <c r="AH113" s="938"/>
      <c r="AI113" s="938"/>
      <c r="AJ113" s="939"/>
      <c r="AK113" s="940">
        <v>848871</v>
      </c>
      <c r="AL113" s="938"/>
      <c r="AM113" s="938"/>
      <c r="AN113" s="938"/>
      <c r="AO113" s="939"/>
      <c r="AP113" s="941">
        <v>16.399999999999999</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140715</v>
      </c>
      <c r="BR113" s="926"/>
      <c r="BS113" s="926"/>
      <c r="BT113" s="926"/>
      <c r="BU113" s="926"/>
      <c r="BV113" s="926">
        <v>138951</v>
      </c>
      <c r="BW113" s="926"/>
      <c r="BX113" s="926"/>
      <c r="BY113" s="926"/>
      <c r="BZ113" s="926"/>
      <c r="CA113" s="926">
        <v>121105</v>
      </c>
      <c r="CB113" s="926"/>
      <c r="CC113" s="926"/>
      <c r="CD113" s="926"/>
      <c r="CE113" s="926"/>
      <c r="CF113" s="920">
        <v>2.2999999999999998</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25863</v>
      </c>
      <c r="AB114" s="959"/>
      <c r="AC114" s="959"/>
      <c r="AD114" s="959"/>
      <c r="AE114" s="960"/>
      <c r="AF114" s="961">
        <v>33997</v>
      </c>
      <c r="AG114" s="959"/>
      <c r="AH114" s="959"/>
      <c r="AI114" s="959"/>
      <c r="AJ114" s="960"/>
      <c r="AK114" s="961">
        <v>30993</v>
      </c>
      <c r="AL114" s="959"/>
      <c r="AM114" s="959"/>
      <c r="AN114" s="959"/>
      <c r="AO114" s="960"/>
      <c r="AP114" s="962">
        <v>0.6</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1886000</v>
      </c>
      <c r="BR114" s="926"/>
      <c r="BS114" s="926"/>
      <c r="BT114" s="926"/>
      <c r="BU114" s="926"/>
      <c r="BV114" s="926">
        <v>1869389</v>
      </c>
      <c r="BW114" s="926"/>
      <c r="BX114" s="926"/>
      <c r="BY114" s="926"/>
      <c r="BZ114" s="926"/>
      <c r="CA114" s="926">
        <v>1844917</v>
      </c>
      <c r="CB114" s="926"/>
      <c r="CC114" s="926"/>
      <c r="CD114" s="926"/>
      <c r="CE114" s="926"/>
      <c r="CF114" s="920">
        <v>35.6</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11818</v>
      </c>
      <c r="AB115" s="938"/>
      <c r="AC115" s="938"/>
      <c r="AD115" s="938"/>
      <c r="AE115" s="939"/>
      <c r="AF115" s="940">
        <v>11580</v>
      </c>
      <c r="AG115" s="938"/>
      <c r="AH115" s="938"/>
      <c r="AI115" s="938"/>
      <c r="AJ115" s="939"/>
      <c r="AK115" s="940">
        <v>13013</v>
      </c>
      <c r="AL115" s="938"/>
      <c r="AM115" s="938"/>
      <c r="AN115" s="938"/>
      <c r="AO115" s="939"/>
      <c r="AP115" s="941">
        <v>0.3</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226208</v>
      </c>
      <c r="DH115" s="959"/>
      <c r="DI115" s="959"/>
      <c r="DJ115" s="959"/>
      <c r="DK115" s="960"/>
      <c r="DL115" s="961">
        <v>226710</v>
      </c>
      <c r="DM115" s="959"/>
      <c r="DN115" s="959"/>
      <c r="DO115" s="959"/>
      <c r="DP115" s="960"/>
      <c r="DQ115" s="961">
        <v>227211</v>
      </c>
      <c r="DR115" s="959"/>
      <c r="DS115" s="959"/>
      <c r="DT115" s="959"/>
      <c r="DU115" s="960"/>
      <c r="DV115" s="962">
        <v>4.4000000000000004</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97000</v>
      </c>
      <c r="DH116" s="959"/>
      <c r="DI116" s="959"/>
      <c r="DJ116" s="959"/>
      <c r="DK116" s="960"/>
      <c r="DL116" s="961">
        <v>87500</v>
      </c>
      <c r="DM116" s="959"/>
      <c r="DN116" s="959"/>
      <c r="DO116" s="959"/>
      <c r="DP116" s="960"/>
      <c r="DQ116" s="961">
        <v>78000</v>
      </c>
      <c r="DR116" s="959"/>
      <c r="DS116" s="959"/>
      <c r="DT116" s="959"/>
      <c r="DU116" s="960"/>
      <c r="DV116" s="962">
        <v>1.5</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1606455</v>
      </c>
      <c r="AB117" s="979"/>
      <c r="AC117" s="979"/>
      <c r="AD117" s="979"/>
      <c r="AE117" s="980"/>
      <c r="AF117" s="981">
        <v>1604479</v>
      </c>
      <c r="AG117" s="979"/>
      <c r="AH117" s="979"/>
      <c r="AI117" s="979"/>
      <c r="AJ117" s="980"/>
      <c r="AK117" s="981">
        <v>1550273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16852159</v>
      </c>
      <c r="BR119" s="1000"/>
      <c r="BS119" s="1000"/>
      <c r="BT119" s="1000"/>
      <c r="BU119" s="1000"/>
      <c r="BV119" s="1000">
        <v>16118534</v>
      </c>
      <c r="BW119" s="1000"/>
      <c r="BX119" s="1000"/>
      <c r="BY119" s="1000"/>
      <c r="BZ119" s="1000"/>
      <c r="CA119" s="1000">
        <v>14969136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4715252</v>
      </c>
      <c r="BR120" s="931"/>
      <c r="BS120" s="931"/>
      <c r="BT120" s="931"/>
      <c r="BU120" s="931"/>
      <c r="BV120" s="931">
        <v>4984363</v>
      </c>
      <c r="BW120" s="931"/>
      <c r="BX120" s="931"/>
      <c r="BY120" s="931"/>
      <c r="BZ120" s="931"/>
      <c r="CA120" s="931">
        <v>5397710</v>
      </c>
      <c r="CB120" s="931"/>
      <c r="CC120" s="931"/>
      <c r="CD120" s="931"/>
      <c r="CE120" s="931"/>
      <c r="CF120" s="944">
        <v>104.2</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4407971</v>
      </c>
      <c r="DR120" s="931"/>
      <c r="DS120" s="931"/>
      <c r="DT120" s="931"/>
      <c r="DU120" s="931"/>
      <c r="DV120" s="932">
        <v>85.1</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1272840</v>
      </c>
      <c r="BR121" s="926"/>
      <c r="BS121" s="926"/>
      <c r="BT121" s="926"/>
      <c r="BU121" s="926"/>
      <c r="BV121" s="926">
        <v>1117488</v>
      </c>
      <c r="BW121" s="926"/>
      <c r="BX121" s="926"/>
      <c r="BY121" s="926"/>
      <c r="BZ121" s="926"/>
      <c r="CA121" s="926">
        <v>1010088</v>
      </c>
      <c r="CB121" s="926"/>
      <c r="CC121" s="926"/>
      <c r="CD121" s="926"/>
      <c r="CE121" s="926"/>
      <c r="CF121" s="920">
        <v>19.5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1751162</v>
      </c>
      <c r="DH121" s="926"/>
      <c r="DI121" s="926"/>
      <c r="DJ121" s="926"/>
      <c r="DK121" s="926"/>
      <c r="DL121" s="926">
        <v>1576475</v>
      </c>
      <c r="DM121" s="926"/>
      <c r="DN121" s="926"/>
      <c r="DO121" s="926"/>
      <c r="DP121" s="926"/>
      <c r="DQ121" s="926">
        <v>1402112</v>
      </c>
      <c r="DR121" s="926"/>
      <c r="DS121" s="926"/>
      <c r="DT121" s="926"/>
      <c r="DU121" s="926"/>
      <c r="DV121" s="927">
        <v>27.1</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9454012</v>
      </c>
      <c r="BR122" s="1000"/>
      <c r="BS122" s="1000"/>
      <c r="BT122" s="1000"/>
      <c r="BU122" s="1000"/>
      <c r="BV122" s="1000">
        <v>8788965</v>
      </c>
      <c r="BW122" s="1000"/>
      <c r="BX122" s="1000"/>
      <c r="BY122" s="1000"/>
      <c r="BZ122" s="1000"/>
      <c r="CA122" s="1000">
        <v>8232908</v>
      </c>
      <c r="CB122" s="1000"/>
      <c r="CC122" s="1000"/>
      <c r="CD122" s="1000"/>
      <c r="CE122" s="1000"/>
      <c r="CF122" s="1017">
        <v>158.9</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174218</v>
      </c>
      <c r="DH122" s="926"/>
      <c r="DI122" s="926"/>
      <c r="DJ122" s="926"/>
      <c r="DK122" s="926"/>
      <c r="DL122" s="926">
        <v>158740</v>
      </c>
      <c r="DM122" s="926"/>
      <c r="DN122" s="926"/>
      <c r="DO122" s="926"/>
      <c r="DP122" s="926"/>
      <c r="DQ122" s="926">
        <v>142011</v>
      </c>
      <c r="DR122" s="926"/>
      <c r="DS122" s="926"/>
      <c r="DT122" s="926"/>
      <c r="DU122" s="926"/>
      <c r="DV122" s="927">
        <v>2.7</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9500</v>
      </c>
      <c r="AB123" s="959"/>
      <c r="AC123" s="959"/>
      <c r="AD123" s="959"/>
      <c r="AE123" s="960"/>
      <c r="AF123" s="961">
        <v>9500</v>
      </c>
      <c r="AG123" s="959"/>
      <c r="AH123" s="959"/>
      <c r="AI123" s="959"/>
      <c r="AJ123" s="960"/>
      <c r="AK123" s="961">
        <v>9500</v>
      </c>
      <c r="AL123" s="959"/>
      <c r="AM123" s="959"/>
      <c r="AN123" s="959"/>
      <c r="AO123" s="960"/>
      <c r="AP123" s="962">
        <v>0.2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15442104</v>
      </c>
      <c r="BR123" s="1064"/>
      <c r="BS123" s="1064"/>
      <c r="BT123" s="1064"/>
      <c r="BU123" s="1064"/>
      <c r="BV123" s="1064">
        <v>14890816</v>
      </c>
      <c r="BW123" s="1064"/>
      <c r="BX123" s="1064"/>
      <c r="BY123" s="1064"/>
      <c r="BZ123" s="1064"/>
      <c r="CA123" s="1064">
        <v>14640706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26.7</v>
      </c>
      <c r="BR124" s="1027"/>
      <c r="BS124" s="1027"/>
      <c r="BT124" s="1027"/>
      <c r="BU124" s="1027"/>
      <c r="BV124" s="1027">
        <v>24.1</v>
      </c>
      <c r="BW124" s="1027"/>
      <c r="BX124" s="1027"/>
      <c r="BY124" s="1027"/>
      <c r="BZ124" s="1027"/>
      <c r="CA124" s="1027">
        <v>6.3</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5531815</v>
      </c>
      <c r="DH124" s="986"/>
      <c r="DI124" s="986"/>
      <c r="DJ124" s="986"/>
      <c r="DK124" s="987"/>
      <c r="DL124" s="985">
        <v>5004590</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2318</v>
      </c>
      <c r="AB127" s="959"/>
      <c r="AC127" s="959"/>
      <c r="AD127" s="959"/>
      <c r="AE127" s="960"/>
      <c r="AF127" s="961">
        <v>2080</v>
      </c>
      <c r="AG127" s="959"/>
      <c r="AH127" s="959"/>
      <c r="AI127" s="959"/>
      <c r="AJ127" s="960"/>
      <c r="AK127" s="961">
        <v>3513</v>
      </c>
      <c r="AL127" s="959"/>
      <c r="AM127" s="959"/>
      <c r="AN127" s="959"/>
      <c r="AO127" s="960"/>
      <c r="AP127" s="962">
        <v>0.1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169415</v>
      </c>
      <c r="AB128" s="1046"/>
      <c r="AC128" s="1046"/>
      <c r="AD128" s="1046"/>
      <c r="AE128" s="1047"/>
      <c r="AF128" s="1048">
        <v>170180</v>
      </c>
      <c r="AG128" s="1046"/>
      <c r="AH128" s="1046"/>
      <c r="AI128" s="1046"/>
      <c r="AJ128" s="1047"/>
      <c r="AK128" s="1048">
        <v>173977</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6198348</v>
      </c>
      <c r="AB129" s="959"/>
      <c r="AC129" s="959"/>
      <c r="AD129" s="959"/>
      <c r="AE129" s="960"/>
      <c r="AF129" s="961">
        <v>6003454</v>
      </c>
      <c r="AG129" s="959"/>
      <c r="AH129" s="959"/>
      <c r="AI129" s="959"/>
      <c r="AJ129" s="960"/>
      <c r="AK129" s="961">
        <v>6091635</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19.399999999999999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934470</v>
      </c>
      <c r="AB130" s="959"/>
      <c r="AC130" s="959"/>
      <c r="AD130" s="959"/>
      <c r="AE130" s="960"/>
      <c r="AF130" s="961">
        <v>923272</v>
      </c>
      <c r="AG130" s="959"/>
      <c r="AH130" s="959"/>
      <c r="AI130" s="959"/>
      <c r="AJ130" s="960"/>
      <c r="AK130" s="961">
        <v>911435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5263878</v>
      </c>
      <c r="AB131" s="986"/>
      <c r="AC131" s="986"/>
      <c r="AD131" s="986"/>
      <c r="AE131" s="987"/>
      <c r="AF131" s="985">
        <v>5080182</v>
      </c>
      <c r="AG131" s="986"/>
      <c r="AH131" s="986"/>
      <c r="AI131" s="986"/>
      <c r="AJ131" s="987"/>
      <c r="AK131" s="985">
        <v>5180200</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6.3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9.5475237079999999</v>
      </c>
      <c r="AB132" s="1097"/>
      <c r="AC132" s="1097"/>
      <c r="AD132" s="1097"/>
      <c r="AE132" s="1098"/>
      <c r="AF132" s="1099">
        <v>10.059226219999999</v>
      </c>
      <c r="AG132" s="1097"/>
      <c r="AH132" s="1097"/>
      <c r="AI132" s="1097"/>
      <c r="AJ132" s="1098"/>
      <c r="AK132" s="1099">
        <v>8.9738041000000006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9.3000000000000007</v>
      </c>
      <c r="AB133" s="1080"/>
      <c r="AC133" s="1080"/>
      <c r="AD133" s="1080"/>
      <c r="AE133" s="1081"/>
      <c r="AF133" s="1079">
        <v>9.6999999999999993</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9eXmpQa9gIDTlVs6oqy4ZkTvB1DPUZuQFJyKAuvSQYIdkQ9ITM1YHnvz/ZTgbJFhEt3Ht0PNmcJIa/kjeWZw==" saltValue="v0h+1zvuJ4ZsUP1S37LN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6wVKIJ/nURuq27NmPhgppOHHxO0gfbTzHSLQQRzbDCsrfUhs+flaHU4O2EvhvupAbDQYv+yeXKXEsc7NznypA==" saltValue="YG+tWWRlnhvB+7b0sYok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x9M/+d9cWObDy6je0iBPRL0ELY56QnB2wH+CoVQaNONTel3TILveXbRDz2R0KqnoJD1HczrhHZbI4HoMm10YQ==" saltValue="m6nTjERfzwkwTt5FBgIh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1490251</v>
      </c>
      <c r="AP9" s="281">
        <v>77299</v>
      </c>
      <c r="AQ9" s="282">
        <v>90328</v>
      </c>
      <c r="AR9" s="283">
        <v>-14.4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261458</v>
      </c>
      <c r="AP10" s="284">
        <v>13562</v>
      </c>
      <c r="AQ10" s="285">
        <v>7878</v>
      </c>
      <c r="AR10" s="286">
        <v>72.2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10194</v>
      </c>
      <c r="AP11" s="284">
        <v>529</v>
      </c>
      <c r="AQ11" s="285">
        <v>2111</v>
      </c>
      <c r="AR11" s="286">
        <v>-74.900000000000006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26</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39252</v>
      </c>
      <c r="AP13" s="284">
        <v>2036</v>
      </c>
      <c r="AQ13" s="285">
        <v>2999</v>
      </c>
      <c r="AR13" s="286">
        <v>-32.1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15800</v>
      </c>
      <c r="AP14" s="284">
        <v>820</v>
      </c>
      <c r="AQ14" s="285">
        <v>1839</v>
      </c>
      <c r="AR14" s="286">
        <v>-55.4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-73634</v>
      </c>
      <c r="AP15" s="284">
        <v>-3819</v>
      </c>
      <c r="AQ15" s="285">
        <v>-5426</v>
      </c>
      <c r="AR15" s="286">
        <v>-29.6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1743321</v>
      </c>
      <c r="AP16" s="284">
        <v>90426</v>
      </c>
      <c r="AQ16" s="285">
        <v>99756</v>
      </c>
      <c r="AR16" s="286">
        <v>-9.4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7.83</v>
      </c>
      <c r="AP21" s="298">
        <v>9.01</v>
      </c>
      <c r="AQ21" s="299">
        <v>-1.18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96.9</v>
      </c>
      <c r="AP22" s="303">
        <v>97.5</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657396</v>
      </c>
      <c r="AP32" s="312">
        <v>34099</v>
      </c>
      <c r="AQ32" s="313">
        <v>56025</v>
      </c>
      <c r="AR32" s="314">
        <v>-39.1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848871</v>
      </c>
      <c r="AP35" s="312">
        <v>44031</v>
      </c>
      <c r="AQ35" s="313">
        <v>18604</v>
      </c>
      <c r="AR35" s="314">
        <v>136.69999999999999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30993</v>
      </c>
      <c r="AP36" s="312">
        <v>1608</v>
      </c>
      <c r="AQ36" s="313">
        <v>2667</v>
      </c>
      <c r="AR36" s="314">
        <v>-39.700000000000003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13013</v>
      </c>
      <c r="AP37" s="312">
        <v>675</v>
      </c>
      <c r="AQ37" s="313">
        <v>441</v>
      </c>
      <c r="AR37" s="314">
        <v>53.1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6</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-173977</v>
      </c>
      <c r="AP39" s="312">
        <v>-9024</v>
      </c>
      <c r="AQ39" s="313">
        <v>-4261</v>
      </c>
      <c r="AR39" s="314">
        <v>111.8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-911435</v>
      </c>
      <c r="AP40" s="312">
        <v>-47276</v>
      </c>
      <c r="AQ40" s="313">
        <v>-49695</v>
      </c>
      <c r="AR40" s="314">
        <v>-4.9000000000000004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464861</v>
      </c>
      <c r="AP41" s="312">
        <v>24112</v>
      </c>
      <c r="AQ41" s="313">
        <v>23786</v>
      </c>
      <c r="AR41" s="314">
        <v>1.4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1693751</v>
      </c>
      <c r="AN51" s="334">
        <v>82779</v>
      </c>
      <c r="AO51" s="335">
        <v>61.8</v>
      </c>
      <c r="AP51" s="336">
        <v>74581</v>
      </c>
      <c r="AQ51" s="337">
        <v>7</v>
      </c>
      <c r="AR51" s="338">
        <v>54.8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1075665</v>
      </c>
      <c r="AN52" s="342">
        <v>52571</v>
      </c>
      <c r="AO52" s="343">
        <v>135.4</v>
      </c>
      <c r="AP52" s="344">
        <v>41563</v>
      </c>
      <c r="AQ52" s="345">
        <v>6.8</v>
      </c>
      <c r="AR52" s="346">
        <v>128.6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2358356</v>
      </c>
      <c r="AN53" s="334">
        <v>116970</v>
      </c>
      <c r="AO53" s="335">
        <v>41.3</v>
      </c>
      <c r="AP53" s="336">
        <v>76347</v>
      </c>
      <c r="AQ53" s="337">
        <v>2.4</v>
      </c>
      <c r="AR53" s="338">
        <v>38.9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1657620</v>
      </c>
      <c r="AN54" s="342">
        <v>82215</v>
      </c>
      <c r="AO54" s="343">
        <v>56.4</v>
      </c>
      <c r="AP54" s="344">
        <v>41762</v>
      </c>
      <c r="AQ54" s="345">
        <v>0.5</v>
      </c>
      <c r="AR54" s="346">
        <v>55.9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1316125</v>
      </c>
      <c r="AN55" s="334">
        <v>66521</v>
      </c>
      <c r="AO55" s="335">
        <v>-43.1</v>
      </c>
      <c r="AP55" s="336">
        <v>69604</v>
      </c>
      <c r="AQ55" s="337">
        <v>-8.8000000000000007</v>
      </c>
      <c r="AR55" s="338">
        <v>-34.299999999999997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757576</v>
      </c>
      <c r="AN56" s="342">
        <v>38290</v>
      </c>
      <c r="AO56" s="343">
        <v>-53.4</v>
      </c>
      <c r="AP56" s="344">
        <v>36247</v>
      </c>
      <c r="AQ56" s="345">
        <v>-13.2</v>
      </c>
      <c r="AR56" s="346">
        <v>-40.200000000000003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1688903</v>
      </c>
      <c r="AN57" s="334">
        <v>86637</v>
      </c>
      <c r="AO57" s="335">
        <v>30.2</v>
      </c>
      <c r="AP57" s="336">
        <v>68410</v>
      </c>
      <c r="AQ57" s="337">
        <v>-1.7</v>
      </c>
      <c r="AR57" s="338">
        <v>31.9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1043274</v>
      </c>
      <c r="AN58" s="342">
        <v>53518</v>
      </c>
      <c r="AO58" s="343">
        <v>39.799999999999997</v>
      </c>
      <c r="AP58" s="344">
        <v>35086</v>
      </c>
      <c r="AQ58" s="345">
        <v>-3.2</v>
      </c>
      <c r="AR58" s="346">
        <v>43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880224</v>
      </c>
      <c r="AN59" s="334">
        <v>45657</v>
      </c>
      <c r="AO59" s="335">
        <v>-47.3</v>
      </c>
      <c r="AP59" s="336">
        <v>73019</v>
      </c>
      <c r="AQ59" s="337">
        <v>6.7</v>
      </c>
      <c r="AR59" s="338">
        <v>-54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418896</v>
      </c>
      <c r="AN60" s="342">
        <v>21728</v>
      </c>
      <c r="AO60" s="343">
        <v>-59.4</v>
      </c>
      <c r="AP60" s="344">
        <v>39427</v>
      </c>
      <c r="AQ60" s="345">
        <v>12.4</v>
      </c>
      <c r="AR60" s="346">
        <v>-71.8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1587472</v>
      </c>
      <c r="AN61" s="349">
        <v>79713</v>
      </c>
      <c r="AO61" s="350">
        <v>8.6</v>
      </c>
      <c r="AP61" s="351">
        <v>72392</v>
      </c>
      <c r="AQ61" s="352">
        <v>1.1000000000000001</v>
      </c>
      <c r="AR61" s="338">
        <v>7.5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990606</v>
      </c>
      <c r="AN62" s="342">
        <v>49664</v>
      </c>
      <c r="AO62" s="343">
        <v>23.8</v>
      </c>
      <c r="AP62" s="344">
        <v>38817</v>
      </c>
      <c r="AQ62" s="345">
        <v>0.7</v>
      </c>
      <c r="AR62" s="346">
        <v>23.1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wSQ+tCe3AJ8h54rrlu0CjSdI2vgJeGzpT5lmj3lAWoRy9icivSmZ3Mn1tA8mZPlrJplRqhWmo7Po2QnV6w0Rg==" saltValue="xkB0ULkVO6hRKY8RyLjb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A56LzAEk+FzX0OktJxPaFzGSj2fuQfDq3aYpUUN2ObHm5AAGXOz+vV2VKixr8Tdg1w8R14+KeEdD/YP8Y8D4+w==" saltValue="HABk2xq1PyhYDJ2G5+Qu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hOyuXNBummIbDFHg1ivlgPrcEEeBbZ0lnqnRPUNc6eJqmNYMtUYRc/mucX3cVY3I8tcNtFEktb2BnhNU+/9Ljw==" saltValue="gJ3mLukh+akxP1VBsOhC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37.880000000000003</v>
      </c>
      <c r="G47" s="12">
        <v>36.520000000000003</v>
      </c>
      <c r="H47" s="12">
        <v>35.42</v>
      </c>
      <c r="I47" s="12">
        <v>40.04</v>
      </c>
      <c r="J47" s="13">
        <v>40.049999999999997</v>
      </c>
    </row>
    <row r="48" spans="2:10" ht="57.75" customHeight="1" x14ac:dyDescent="0.2">
      <c r="B48" s="14"/>
      <c r="C48" s="1141" t="s">
        <v>4</v>
      </c>
      <c r="D48" s="1141"/>
      <c r="E48" s="1142"/>
      <c r="F48" s="15">
        <v>6.34</v>
      </c>
      <c r="G48" s="16">
        <v>6</v>
      </c>
      <c r="H48" s="16">
        <v>10.07</v>
      </c>
      <c r="I48" s="16">
        <v>7.99</v>
      </c>
      <c r="J48" s="17">
        <v>5.03</v>
      </c>
    </row>
    <row r="49" spans="2:10" ht="57.75" customHeight="1" thickBot="1" x14ac:dyDescent="0.25">
      <c r="B49" s="18"/>
      <c r="C49" s="1143" t="s">
        <v>5</v>
      </c>
      <c r="D49" s="1143"/>
      <c r="E49" s="1144"/>
      <c r="F49" s="19">
        <v>0.33</v>
      </c>
      <c r="G49" s="20">
        <v>0.16</v>
      </c>
      <c r="H49" s="20">
        <v>4.37</v>
      </c>
      <c r="I49" s="20" t="s">
        <v>530</v>
      </c>
      <c r="J49" s="21" t="s">
        <v>531</v>
      </c>
    </row>
    <row r="50" spans="2:10" ht="13.2" x14ac:dyDescent="0.2"/>
  </sheetData>
  <sheetProtection algorithmName="SHA-512" hashValue="VtnsDiiGbgNZ6sKuhZiG2OJk4aogGQfC8PKIoNXZfG3sxDnFG6zaxjFlLv0S6jRC4c/yPVD5f7sRIE5MVrQvTg==" saltValue="cSakPilsf3L4D7aQPBHO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47.62</v>
      </c>
      <c r="G34" s="33">
        <v>46.13</v>
      </c>
      <c r="H34" s="33">
        <v>44.25</v>
      </c>
      <c r="I34" s="33">
        <v>46.07</v>
      </c>
      <c r="J34" s="34">
        <v>43.99</v>
      </c>
      <c r="K34" s="22"/>
      <c r="L34" s="22"/>
      <c r="M34" s="22"/>
      <c r="N34" s="22"/>
      <c r="O34" s="22"/>
      <c r="P34" s="22"/>
    </row>
    <row r="35" spans="1:16" ht="39" customHeight="1" x14ac:dyDescent="0.2">
      <c r="A35" s="22"/>
      <c r="B35" s="35"/>
      <c r="C35" s="1145" t="s">
        <v>533</v>
      </c>
      <c r="D35" s="1146"/>
      <c r="E35" s="1147"/>
      <c r="F35" s="36">
        <v>6.71</v>
      </c>
      <c r="G35" s="37">
        <v>7.46</v>
      </c>
      <c r="H35" s="37">
        <v>6.81</v>
      </c>
      <c r="I35" s="37">
        <v>7.74</v>
      </c>
      <c r="J35" s="38">
        <v>8.69</v>
      </c>
      <c r="K35" s="22"/>
      <c r="L35" s="22"/>
      <c r="M35" s="22"/>
      <c r="N35" s="22"/>
      <c r="O35" s="22"/>
      <c r="P35" s="22"/>
    </row>
    <row r="36" spans="1:16" ht="39" customHeight="1" x14ac:dyDescent="0.2">
      <c r="A36" s="22"/>
      <c r="B36" s="35"/>
      <c r="C36" s="1145" t="s">
        <v>534</v>
      </c>
      <c r="D36" s="1146"/>
      <c r="E36" s="1147"/>
      <c r="F36" s="36">
        <v>6.33</v>
      </c>
      <c r="G36" s="37">
        <v>5.99</v>
      </c>
      <c r="H36" s="37">
        <v>10.06</v>
      </c>
      <c r="I36" s="37">
        <v>7.98</v>
      </c>
      <c r="J36" s="38">
        <v>5.0199999999999996</v>
      </c>
      <c r="K36" s="22"/>
      <c r="L36" s="22"/>
      <c r="M36" s="22"/>
      <c r="N36" s="22"/>
      <c r="O36" s="22"/>
      <c r="P36" s="22"/>
    </row>
    <row r="37" spans="1:16" ht="39" customHeight="1" x14ac:dyDescent="0.2">
      <c r="A37" s="22"/>
      <c r="B37" s="35"/>
      <c r="C37" s="1145" t="s">
        <v>535</v>
      </c>
      <c r="D37" s="1146"/>
      <c r="E37" s="1147"/>
      <c r="F37" s="36" t="s">
        <v>487</v>
      </c>
      <c r="G37" s="37" t="s">
        <v>487</v>
      </c>
      <c r="H37" s="37" t="s">
        <v>487</v>
      </c>
      <c r="I37" s="37" t="s">
        <v>487</v>
      </c>
      <c r="J37" s="38">
        <v>2.94</v>
      </c>
      <c r="K37" s="22"/>
      <c r="L37" s="22"/>
      <c r="M37" s="22"/>
      <c r="N37" s="22"/>
      <c r="O37" s="22"/>
      <c r="P37" s="22"/>
    </row>
    <row r="38" spans="1:16" ht="39" customHeight="1" x14ac:dyDescent="0.2">
      <c r="A38" s="22"/>
      <c r="B38" s="35"/>
      <c r="C38" s="1145" t="s">
        <v>536</v>
      </c>
      <c r="D38" s="1146"/>
      <c r="E38" s="1147"/>
      <c r="F38" s="36">
        <v>1.08</v>
      </c>
      <c r="G38" s="37">
        <v>1.0900000000000001</v>
      </c>
      <c r="H38" s="37">
        <v>1.07</v>
      </c>
      <c r="I38" s="37">
        <v>0.51</v>
      </c>
      <c r="J38" s="38">
        <v>0.69</v>
      </c>
      <c r="K38" s="22"/>
      <c r="L38" s="22"/>
      <c r="M38" s="22"/>
      <c r="N38" s="22"/>
      <c r="O38" s="22"/>
      <c r="P38" s="22"/>
    </row>
    <row r="39" spans="1:16" ht="39" customHeight="1" x14ac:dyDescent="0.2">
      <c r="A39" s="22"/>
      <c r="B39" s="35"/>
      <c r="C39" s="1145" t="s">
        <v>537</v>
      </c>
      <c r="D39" s="1146"/>
      <c r="E39" s="1147"/>
      <c r="F39" s="36">
        <v>0.24</v>
      </c>
      <c r="G39" s="37">
        <v>1.03</v>
      </c>
      <c r="H39" s="37">
        <v>0.89</v>
      </c>
      <c r="I39" s="37">
        <v>0.28999999999999998</v>
      </c>
      <c r="J39" s="38">
        <v>0.42</v>
      </c>
      <c r="K39" s="22"/>
      <c r="L39" s="22"/>
      <c r="M39" s="22"/>
      <c r="N39" s="22"/>
      <c r="O39" s="22"/>
      <c r="P39" s="22"/>
    </row>
    <row r="40" spans="1:16" ht="39" customHeight="1" x14ac:dyDescent="0.2">
      <c r="A40" s="22"/>
      <c r="B40" s="35"/>
      <c r="C40" s="1145" t="s">
        <v>538</v>
      </c>
      <c r="D40" s="1146"/>
      <c r="E40" s="1147"/>
      <c r="F40" s="36">
        <v>0.05</v>
      </c>
      <c r="G40" s="37">
        <v>0.06</v>
      </c>
      <c r="H40" s="37">
        <v>0.06</v>
      </c>
      <c r="I40" s="37">
        <v>0.05</v>
      </c>
      <c r="J40" s="38">
        <v>0.05</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0</v>
      </c>
      <c r="G43" s="42">
        <v>0</v>
      </c>
      <c r="H43" s="42">
        <v>0</v>
      </c>
      <c r="I43" s="42">
        <v>2.4900000000000002</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RT1tgMM83WtNtF2iFgkW5Oc5QqjB1/MqfIVPFKQXW/CSAopEfgmIxYKgZp8/eGNAKyz/te3aONoYCX052iwEw==" saltValue="rFt6QzfdVcAIqpb+bZLT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4"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607</v>
      </c>
      <c r="L45" s="60">
        <v>661</v>
      </c>
      <c r="M45" s="60">
        <v>657</v>
      </c>
      <c r="N45" s="60">
        <v>651</v>
      </c>
      <c r="O45" s="61">
        <v>657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892</v>
      </c>
      <c r="L48" s="64">
        <v>891</v>
      </c>
      <c r="M48" s="64">
        <v>912</v>
      </c>
      <c r="N48" s="64">
        <v>908</v>
      </c>
      <c r="O48" s="65">
        <v>849</v>
      </c>
      <c r="P48" s="48"/>
      <c r="Q48" s="48"/>
      <c r="R48" s="48"/>
      <c r="S48" s="48"/>
      <c r="T48" s="48"/>
      <c r="U48" s="48"/>
    </row>
    <row r="49" spans="1:21" ht="30.75" customHeight="1" x14ac:dyDescent="0.2">
      <c r="A49" s="48"/>
      <c r="B49" s="1155"/>
      <c r="C49" s="1156"/>
      <c r="D49" s="62"/>
      <c r="E49" s="1161" t="s">
        <v>14</v>
      </c>
      <c r="F49" s="1161"/>
      <c r="G49" s="1161"/>
      <c r="H49" s="1161"/>
      <c r="I49" s="1161"/>
      <c r="J49" s="1162"/>
      <c r="K49" s="63">
        <v>26</v>
      </c>
      <c r="L49" s="64">
        <v>27</v>
      </c>
      <c r="M49" s="64">
        <v>26</v>
      </c>
      <c r="N49" s="64">
        <v>34</v>
      </c>
      <c r="O49" s="65">
        <v>31</v>
      </c>
      <c r="P49" s="48"/>
      <c r="Q49" s="48"/>
      <c r="R49" s="48"/>
      <c r="S49" s="48"/>
      <c r="T49" s="48"/>
      <c r="U49" s="48"/>
    </row>
    <row r="50" spans="1:21" ht="30.75" customHeight="1" x14ac:dyDescent="0.2">
      <c r="A50" s="48"/>
      <c r="B50" s="1155"/>
      <c r="C50" s="1156"/>
      <c r="D50" s="62"/>
      <c r="E50" s="1161" t="s">
        <v>15</v>
      </c>
      <c r="F50" s="1161"/>
      <c r="G50" s="1161"/>
      <c r="H50" s="1161"/>
      <c r="I50" s="1161"/>
      <c r="J50" s="1162"/>
      <c r="K50" s="63">
        <v>11</v>
      </c>
      <c r="L50" s="64">
        <v>10</v>
      </c>
      <c r="M50" s="64">
        <v>12</v>
      </c>
      <c r="N50" s="64">
        <v>12</v>
      </c>
      <c r="O50" s="65">
        <v>13</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1106</v>
      </c>
      <c r="L52" s="64">
        <v>1104</v>
      </c>
      <c r="M52" s="64">
        <v>1103</v>
      </c>
      <c r="N52" s="64">
        <v>1093</v>
      </c>
      <c r="O52" s="65">
        <v>1086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430</v>
      </c>
      <c r="L53" s="69">
        <v>485</v>
      </c>
      <c r="M53" s="69">
        <v>504</v>
      </c>
      <c r="N53" s="69">
        <v>512</v>
      </c>
      <c r="O53" s="70">
        <v>464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566</v>
      </c>
      <c r="L58" s="84" t="s">
        <v>566</v>
      </c>
      <c r="M58" s="84" t="s">
        <v>566</v>
      </c>
      <c r="N58" s="84" t="s">
        <v>566</v>
      </c>
      <c r="O58" s="85" t="s">
        <v>566</v>
      </c>
    </row>
    <row r="59" spans="1:21" ht="31.5" customHeight="1" x14ac:dyDescent="0.2">
      <c r="B59" s="1171"/>
      <c r="C59" s="1172"/>
      <c r="D59" s="1178" t="s">
        <v>26</v>
      </c>
      <c r="E59" s="1179"/>
      <c r="F59" s="1179"/>
      <c r="G59" s="1179"/>
      <c r="H59" s="1179"/>
      <c r="I59" s="1179"/>
      <c r="J59" s="1180"/>
      <c r="K59" s="86" t="s">
        <v>566</v>
      </c>
      <c r="L59" s="87" t="s">
        <v>566</v>
      </c>
      <c r="M59" s="87" t="s">
        <v>566</v>
      </c>
      <c r="N59" s="87" t="s">
        <v>566</v>
      </c>
      <c r="O59" s="88" t="s">
        <v>566</v>
      </c>
    </row>
    <row r="60" spans="1:21" ht="31.5" customHeight="1" thickBot="1" x14ac:dyDescent="0.25">
      <c r="B60" s="1173"/>
      <c r="C60" s="1174"/>
      <c r="D60" s="1181" t="s">
        <v>27</v>
      </c>
      <c r="E60" s="1182"/>
      <c r="F60" s="1182"/>
      <c r="G60" s="1182"/>
      <c r="H60" s="1182"/>
      <c r="I60" s="1182"/>
      <c r="J60" s="1183"/>
      <c r="K60" s="89" t="s">
        <v>566</v>
      </c>
      <c r="L60" s="90" t="s">
        <v>566</v>
      </c>
      <c r="M60" s="90" t="s">
        <v>566</v>
      </c>
      <c r="N60" s="90" t="s">
        <v>566</v>
      </c>
      <c r="O60" s="91" t="s">
        <v>566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pT5NTEw6ynZm/EmPnFIYceczJfjaFrZTecccqENkpzC5KXxL6o9h4yqnhlhTV8YaGbCsymxf3K9Zo/SvT6Pfw==" saltValue="REHtk3l1QPprfwZWb091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B1"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6846</v>
      </c>
      <c r="J41" s="356">
        <v>7110</v>
      </c>
      <c r="K41" s="356">
        <v>7045</v>
      </c>
      <c r="L41" s="356">
        <v>7056</v>
      </c>
      <c r="M41" s="357">
        <v>6746</v>
      </c>
    </row>
    <row r="42" spans="2:13" ht="27.75" customHeight="1" x14ac:dyDescent="0.2">
      <c r="B42" s="1186"/>
      <c r="C42" s="1187"/>
      <c r="D42" s="106"/>
      <c r="E42" s="1192" t="s">
        <v>32</v>
      </c>
      <c r="F42" s="1192"/>
      <c r="G42" s="1192"/>
      <c r="H42" s="1193"/>
      <c r="I42" s="358">
        <v>341</v>
      </c>
      <c r="J42" s="359">
        <v>332</v>
      </c>
      <c r="K42" s="359">
        <v>323</v>
      </c>
      <c r="L42" s="359">
        <v>314</v>
      </c>
      <c r="M42" s="360">
        <v>305</v>
      </c>
    </row>
    <row r="43" spans="2:13" ht="27.75" customHeight="1" x14ac:dyDescent="0.2">
      <c r="B43" s="1186"/>
      <c r="C43" s="1187"/>
      <c r="D43" s="106"/>
      <c r="E43" s="1192" t="s">
        <v>33</v>
      </c>
      <c r="F43" s="1192"/>
      <c r="G43" s="1192"/>
      <c r="H43" s="1193"/>
      <c r="I43" s="358">
        <v>8864</v>
      </c>
      <c r="J43" s="359">
        <v>8137</v>
      </c>
      <c r="K43" s="359">
        <v>7457</v>
      </c>
      <c r="L43" s="359">
        <v>6740</v>
      </c>
      <c r="M43" s="360">
        <v>5952</v>
      </c>
    </row>
    <row r="44" spans="2:13" ht="27.75" customHeight="1" x14ac:dyDescent="0.2">
      <c r="B44" s="1186"/>
      <c r="C44" s="1187"/>
      <c r="D44" s="106"/>
      <c r="E44" s="1192" t="s">
        <v>34</v>
      </c>
      <c r="F44" s="1192"/>
      <c r="G44" s="1192"/>
      <c r="H44" s="1193"/>
      <c r="I44" s="358">
        <v>180</v>
      </c>
      <c r="J44" s="359">
        <v>149</v>
      </c>
      <c r="K44" s="359">
        <v>141</v>
      </c>
      <c r="L44" s="359">
        <v>139</v>
      </c>
      <c r="M44" s="360">
        <v>121</v>
      </c>
    </row>
    <row r="45" spans="2:13" ht="27.75" customHeight="1" x14ac:dyDescent="0.2">
      <c r="B45" s="1186"/>
      <c r="C45" s="1187"/>
      <c r="D45" s="106"/>
      <c r="E45" s="1192" t="s">
        <v>35</v>
      </c>
      <c r="F45" s="1192"/>
      <c r="G45" s="1192"/>
      <c r="H45" s="1193"/>
      <c r="I45" s="358">
        <v>1968</v>
      </c>
      <c r="J45" s="359">
        <v>1934</v>
      </c>
      <c r="K45" s="359">
        <v>1886</v>
      </c>
      <c r="L45" s="359">
        <v>1869</v>
      </c>
      <c r="M45" s="360">
        <v>1845</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5376</v>
      </c>
      <c r="J50" s="359">
        <v>4320</v>
      </c>
      <c r="K50" s="359">
        <v>4715</v>
      </c>
      <c r="L50" s="359">
        <v>4984</v>
      </c>
      <c r="M50" s="360">
        <v>5398</v>
      </c>
    </row>
    <row r="51" spans="2:13" ht="27.75" customHeight="1" x14ac:dyDescent="0.2">
      <c r="B51" s="1186"/>
      <c r="C51" s="1187"/>
      <c r="D51" s="106"/>
      <c r="E51" s="1192" t="s">
        <v>42</v>
      </c>
      <c r="F51" s="1192"/>
      <c r="G51" s="1192"/>
      <c r="H51" s="1193"/>
      <c r="I51" s="358">
        <v>1579</v>
      </c>
      <c r="J51" s="359">
        <v>1423</v>
      </c>
      <c r="K51" s="359">
        <v>1273</v>
      </c>
      <c r="L51" s="359">
        <v>1117</v>
      </c>
      <c r="M51" s="360">
        <v>1010</v>
      </c>
    </row>
    <row r="52" spans="2:13" ht="27.75" customHeight="1" x14ac:dyDescent="0.2">
      <c r="B52" s="1188"/>
      <c r="C52" s="1189"/>
      <c r="D52" s="106"/>
      <c r="E52" s="1192" t="s">
        <v>43</v>
      </c>
      <c r="F52" s="1192"/>
      <c r="G52" s="1192"/>
      <c r="H52" s="1193"/>
      <c r="I52" s="358">
        <v>10099</v>
      </c>
      <c r="J52" s="359">
        <v>9838</v>
      </c>
      <c r="K52" s="359">
        <v>9454</v>
      </c>
      <c r="L52" s="359">
        <v>8789</v>
      </c>
      <c r="M52" s="360">
        <v>8233</v>
      </c>
    </row>
    <row r="53" spans="2:13" ht="27.75" customHeight="1" thickBot="1" x14ac:dyDescent="0.25">
      <c r="B53" s="1199" t="s">
        <v>19</v>
      </c>
      <c r="C53" s="1200"/>
      <c r="D53" s="110"/>
      <c r="E53" s="1201" t="s">
        <v>44</v>
      </c>
      <c r="F53" s="1201"/>
      <c r="G53" s="1201"/>
      <c r="H53" s="1202"/>
      <c r="I53" s="361">
        <v>1146</v>
      </c>
      <c r="J53" s="362">
        <v>2082</v>
      </c>
      <c r="K53" s="362">
        <v>1410</v>
      </c>
      <c r="L53" s="362">
        <v>1228</v>
      </c>
      <c r="M53" s="363">
        <v>328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4CnY3R24AdAqqxrh58hf3DZeGGcTY6yE8D9scJD7WzsIyvJ4pIFN9uxSnSHmof7cbD8sFWxOxHyyaZZrbtbvrQ==" saltValue="QAz3Oi5HLKgDaZyl3o9z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F13"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2196</v>
      </c>
      <c r="G55" s="122">
        <v>2404</v>
      </c>
      <c r="H55" s="123">
        <v>2440</v>
      </c>
    </row>
    <row r="56" spans="2:8" ht="52.5" customHeight="1" x14ac:dyDescent="0.2">
      <c r="B56" s="124"/>
      <c r="C56" s="1213" t="s">
        <v>47</v>
      </c>
      <c r="D56" s="1213"/>
      <c r="E56" s="1214"/>
      <c r="F56" s="125">
        <v>339</v>
      </c>
      <c r="G56" s="125">
        <v>340</v>
      </c>
      <c r="H56" s="126">
        <v>369</v>
      </c>
    </row>
    <row r="57" spans="2:8" ht="53.25" customHeight="1" x14ac:dyDescent="0.2">
      <c r="B57" s="124"/>
      <c r="C57" s="1215" t="s">
        <v>48</v>
      </c>
      <c r="D57" s="1215"/>
      <c r="E57" s="1216"/>
      <c r="F57" s="127">
        <v>1172</v>
      </c>
      <c r="G57" s="127">
        <v>1245</v>
      </c>
      <c r="H57" s="128">
        <v>1585</v>
      </c>
    </row>
    <row r="58" spans="2:8" ht="45.75" customHeight="1" x14ac:dyDescent="0.2">
      <c r="B58" s="129"/>
      <c r="C58" s="1203" t="s">
        <v>561</v>
      </c>
      <c r="D58" s="1204"/>
      <c r="E58" s="1205"/>
      <c r="F58" s="130">
        <v>431</v>
      </c>
      <c r="G58" s="130">
        <v>520</v>
      </c>
      <c r="H58" s="131">
        <v>821</v>
      </c>
    </row>
    <row r="59" spans="2:8" ht="45.75" customHeight="1" x14ac:dyDescent="0.2">
      <c r="B59" s="129"/>
      <c r="C59" s="1203" t="s">
        <v>562</v>
      </c>
      <c r="D59" s="1204"/>
      <c r="E59" s="1205"/>
      <c r="F59" s="130">
        <v>175</v>
      </c>
      <c r="G59" s="130">
        <v>175</v>
      </c>
      <c r="H59" s="131">
        <v>176</v>
      </c>
    </row>
    <row r="60" spans="2:8" ht="45.75" customHeight="1" x14ac:dyDescent="0.2">
      <c r="B60" s="129"/>
      <c r="C60" s="1203" t="s">
        <v>563</v>
      </c>
      <c r="D60" s="1204"/>
      <c r="E60" s="1205"/>
      <c r="F60" s="130" t="s">
        <v>557</v>
      </c>
      <c r="G60" s="130" t="s">
        <v>557</v>
      </c>
      <c r="H60" s="131">
        <v>133</v>
      </c>
    </row>
    <row r="61" spans="2:8" ht="45.75" customHeight="1" x14ac:dyDescent="0.2">
      <c r="B61" s="129"/>
      <c r="C61" s="1203" t="s">
        <v>564</v>
      </c>
      <c r="D61" s="1204"/>
      <c r="E61" s="1205"/>
      <c r="F61" s="130">
        <v>78</v>
      </c>
      <c r="G61" s="130">
        <v>79</v>
      </c>
      <c r="H61" s="131">
        <v>79</v>
      </c>
    </row>
    <row r="62" spans="2:8" ht="45.75" customHeight="1" thickBot="1" x14ac:dyDescent="0.25">
      <c r="B62" s="132"/>
      <c r="C62" s="1206" t="s">
        <v>565</v>
      </c>
      <c r="D62" s="1207"/>
      <c r="E62" s="1208"/>
      <c r="F62" s="133">
        <v>84</v>
      </c>
      <c r="G62" s="133">
        <v>69</v>
      </c>
      <c r="H62" s="134">
        <v>67</v>
      </c>
    </row>
    <row r="63" spans="2:8" ht="52.5" customHeight="1" thickBot="1" x14ac:dyDescent="0.25">
      <c r="B63" s="135"/>
      <c r="C63" s="1209" t="s">
        <v>49</v>
      </c>
      <c r="D63" s="1209"/>
      <c r="E63" s="1210"/>
      <c r="F63" s="136">
        <v>3706</v>
      </c>
      <c r="G63" s="136">
        <v>3989</v>
      </c>
      <c r="H63" s="137">
        <v>4394</v>
      </c>
    </row>
    <row r="64" spans="2:8" ht="13.2" x14ac:dyDescent="0.2"/>
  </sheetData>
  <sheetProtection algorithmName="SHA-512" hashValue="CrQKelq4ORyCMKjVTuex6s/2XB8t6KkGT3MS30ow4nKUXK7/A/ydAcz9cOaBmAsB+HH5NEbVCMelEGw3nTWkWA==" saltValue="DVFj/MFMQ+1Pd6Khhzfo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82779</v>
      </c>
      <c r="E3" s="156"/>
      <c r="F3" s="157">
        <v>74581</v>
      </c>
      <c r="G3" s="158"/>
      <c r="H3" s="159"/>
    </row>
    <row r="4" spans="1:8" x14ac:dyDescent="0.2">
      <c r="A4" s="160"/>
      <c r="B4" s="161"/>
      <c r="C4" s="162"/>
      <c r="D4" s="163">
        <v>52571</v>
      </c>
      <c r="E4" s="164"/>
      <c r="F4" s="165">
        <v>41563</v>
      </c>
      <c r="G4" s="166"/>
      <c r="H4" s="167"/>
    </row>
    <row r="5" spans="1:8" x14ac:dyDescent="0.2">
      <c r="A5" s="148" t="s">
        <v>519</v>
      </c>
      <c r="B5" s="153"/>
      <c r="C5" s="154"/>
      <c r="D5" s="155">
        <v>116970</v>
      </c>
      <c r="E5" s="156"/>
      <c r="F5" s="157">
        <v>76347</v>
      </c>
      <c r="G5" s="158"/>
      <c r="H5" s="159"/>
    </row>
    <row r="6" spans="1:8" x14ac:dyDescent="0.2">
      <c r="A6" s="160"/>
      <c r="B6" s="161"/>
      <c r="C6" s="162"/>
      <c r="D6" s="163">
        <v>82215</v>
      </c>
      <c r="E6" s="164"/>
      <c r="F6" s="165">
        <v>41762</v>
      </c>
      <c r="G6" s="166"/>
      <c r="H6" s="167"/>
    </row>
    <row r="7" spans="1:8" x14ac:dyDescent="0.2">
      <c r="A7" s="148" t="s">
        <v>520</v>
      </c>
      <c r="B7" s="153"/>
      <c r="C7" s="154"/>
      <c r="D7" s="155">
        <v>66521</v>
      </c>
      <c r="E7" s="156"/>
      <c r="F7" s="157">
        <v>69604</v>
      </c>
      <c r="G7" s="158"/>
      <c r="H7" s="159"/>
    </row>
    <row r="8" spans="1:8" x14ac:dyDescent="0.2">
      <c r="A8" s="160"/>
      <c r="B8" s="161"/>
      <c r="C8" s="162"/>
      <c r="D8" s="163">
        <v>38290</v>
      </c>
      <c r="E8" s="164"/>
      <c r="F8" s="165">
        <v>36247</v>
      </c>
      <c r="G8" s="166"/>
      <c r="H8" s="167"/>
    </row>
    <row r="9" spans="1:8" x14ac:dyDescent="0.2">
      <c r="A9" s="148" t="s">
        <v>521</v>
      </c>
      <c r="B9" s="153"/>
      <c r="C9" s="154"/>
      <c r="D9" s="155">
        <v>86637</v>
      </c>
      <c r="E9" s="156"/>
      <c r="F9" s="157">
        <v>68410</v>
      </c>
      <c r="G9" s="158"/>
      <c r="H9" s="159"/>
    </row>
    <row r="10" spans="1:8" x14ac:dyDescent="0.2">
      <c r="A10" s="160"/>
      <c r="B10" s="161"/>
      <c r="C10" s="162"/>
      <c r="D10" s="163">
        <v>53518</v>
      </c>
      <c r="E10" s="164"/>
      <c r="F10" s="165">
        <v>35086</v>
      </c>
      <c r="G10" s="166"/>
      <c r="H10" s="167"/>
    </row>
    <row r="11" spans="1:8" x14ac:dyDescent="0.2">
      <c r="A11" s="148" t="s">
        <v>522</v>
      </c>
      <c r="B11" s="153"/>
      <c r="C11" s="154"/>
      <c r="D11" s="155">
        <v>45657</v>
      </c>
      <c r="E11" s="156"/>
      <c r="F11" s="157">
        <v>73019</v>
      </c>
      <c r="G11" s="158"/>
      <c r="H11" s="159"/>
    </row>
    <row r="12" spans="1:8" x14ac:dyDescent="0.2">
      <c r="A12" s="160"/>
      <c r="B12" s="161"/>
      <c r="C12" s="168"/>
      <c r="D12" s="163">
        <v>21728</v>
      </c>
      <c r="E12" s="164"/>
      <c r="F12" s="165">
        <v>39427</v>
      </c>
      <c r="G12" s="166"/>
      <c r="H12" s="167"/>
    </row>
    <row r="13" spans="1:8" x14ac:dyDescent="0.2">
      <c r="A13" s="148"/>
      <c r="B13" s="153"/>
      <c r="C13" s="169"/>
      <c r="D13" s="170">
        <v>79713</v>
      </c>
      <c r="E13" s="171"/>
      <c r="F13" s="172">
        <v>72392</v>
      </c>
      <c r="G13" s="173"/>
      <c r="H13" s="159"/>
    </row>
    <row r="14" spans="1:8" x14ac:dyDescent="0.2">
      <c r="A14" s="160"/>
      <c r="B14" s="161"/>
      <c r="C14" s="162"/>
      <c r="D14" s="163">
        <v>49664</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6.34</v>
      </c>
      <c r="C19" s="174">
        <f>ROUND(VALUE(SUBSTITUTE(実質収支比率等に係る経年分析!G$48,"▲","-")),2)</f>
        <v>6</v>
      </c>
      <c r="D19" s="174">
        <f>ROUND(VALUE(SUBSTITUTE(実質収支比率等に係る経年分析!H$48,"▲","-")),2)</f>
        <v>10.07</v>
      </c>
      <c r="E19" s="174">
        <f>ROUND(VALUE(SUBSTITUTE(実質収支比率等に係る経年分析!I$48,"▲","-")),2)</f>
        <v>7.99</v>
      </c>
      <c r="F19" s="174">
        <f>ROUND(VALUE(SUBSTITUTE(実質収支比率等に係る経年分析!J$48,"▲","-")),2)</f>
        <v>5.03</v>
      </c>
    </row>
    <row r="20" spans="1:11" x14ac:dyDescent="0.2">
      <c r="A20" s="174" t="s">
        <v>53</v>
      </c>
      <c r="B20" s="174">
        <f>ROUND(VALUE(SUBSTITUTE(実質収支比率等に係る経年分析!F$47,"▲","-")),2)</f>
        <v>37.880000000000003</v>
      </c>
      <c r="C20" s="174">
        <f>ROUND(VALUE(SUBSTITUTE(実質収支比率等に係る経年分析!G$47,"▲","-")),2)</f>
        <v>36.520000000000003</v>
      </c>
      <c r="D20" s="174">
        <f>ROUND(VALUE(SUBSTITUTE(実質収支比率等に係る経年分析!H$47,"▲","-")),2)</f>
        <v>35.42</v>
      </c>
      <c r="E20" s="174">
        <f>ROUND(VALUE(SUBSTITUTE(実質収支比率等に係る経年分析!I$47,"▲","-")),2)</f>
        <v>40.04</v>
      </c>
      <c r="F20" s="174">
        <f>ROUND(VALUE(SUBSTITUTE(実質収支比率等に係る経年分析!J$47,"▲","-")),2)</f>
        <v>40.049999999999997</v>
      </c>
    </row>
    <row r="21" spans="1:11" x14ac:dyDescent="0.2">
      <c r="A21" s="174" t="s">
        <v>54</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0.16</v>
      </c>
      <c r="D21" s="174">
        <f>IF(ISNUMBER(VALUE(SUBSTITUTE(実質収支比率等に係る経年分析!H$49,"▲","-"))),ROUND(VALUE(SUBSTITUTE(実質収支比率等に係る経年分析!H$49,"▲","-")),2),NA())</f>
        <v>4.37</v>
      </c>
      <c r="E21" s="174">
        <f>IF(ISNUMBER(VALUE(SUBSTITUTE(実質収支比率等に係る経年分析!I$49,"▲","-"))),ROUND(VALUE(SUBSTITUTE(実質収支比率等に係る経年分析!I$49,"▲","-")),2),NA())</f>
        <v>-2.27</v>
      </c>
      <c r="F21" s="174">
        <f>IF(ISNUMBER(VALUE(SUBSTITUTE(実質収支比率等に係る経年分析!J$49,"▲","-"))),ROUND(VALUE(SUBSTITUTE(実質収支比率等に係る経年分析!J$49,"▲","-")),2),NA())</f>
        <v>-3.89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2.4900000000000002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1.0900000000000001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5.0199999999999996</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8.69</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43.99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1106</v>
      </c>
      <c r="E42" s="176"/>
      <c r="F42" s="176"/>
      <c r="G42" s="176">
        <f>'実質公債費比率（分子）の構造'!L$52</f>
        <v>1104</v>
      </c>
      <c r="H42" s="176"/>
      <c r="I42" s="176"/>
      <c r="J42" s="176">
        <f>'実質公債費比率（分子）の構造'!M$52</f>
        <v>1103</v>
      </c>
      <c r="K42" s="176"/>
      <c r="L42" s="176"/>
      <c r="M42" s="176">
        <f>'実質公債費比率（分子）の構造'!N$52</f>
        <v>1093</v>
      </c>
      <c r="N42" s="176"/>
      <c r="O42" s="176"/>
      <c r="P42" s="176">
        <f>'実質公債費比率（分子）の構造'!O$52</f>
        <v>1086</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11</v>
      </c>
      <c r="C44" s="176"/>
      <c r="D44" s="176"/>
      <c r="E44" s="176">
        <f>'実質公債費比率（分子）の構造'!L$50</f>
        <v>10</v>
      </c>
      <c r="F44" s="176"/>
      <c r="G44" s="176"/>
      <c r="H44" s="176">
        <f>'実質公債費比率（分子）の構造'!M$50</f>
        <v>12</v>
      </c>
      <c r="I44" s="176"/>
      <c r="J44" s="176"/>
      <c r="K44" s="176">
        <f>'実質公債費比率（分子）の構造'!N$50</f>
        <v>12</v>
      </c>
      <c r="L44" s="176"/>
      <c r="M44" s="176"/>
      <c r="N44" s="176">
        <f>'実質公債費比率（分子）の構造'!O$50</f>
        <v>13</v>
      </c>
      <c r="O44" s="176"/>
      <c r="P44" s="176"/>
    </row>
    <row r="45" spans="1:16" x14ac:dyDescent="0.2">
      <c r="A45" s="176" t="s">
        <v>63</v>
      </c>
      <c r="B45" s="176">
        <f>'実質公債費比率（分子）の構造'!K$49</f>
        <v>26</v>
      </c>
      <c r="C45" s="176"/>
      <c r="D45" s="176"/>
      <c r="E45" s="176">
        <f>'実質公債費比率（分子）の構造'!L$49</f>
        <v>27</v>
      </c>
      <c r="F45" s="176"/>
      <c r="G45" s="176"/>
      <c r="H45" s="176">
        <f>'実質公債費比率（分子）の構造'!M$49</f>
        <v>26</v>
      </c>
      <c r="I45" s="176"/>
      <c r="J45" s="176"/>
      <c r="K45" s="176">
        <f>'実質公債費比率（分子）の構造'!N$49</f>
        <v>34</v>
      </c>
      <c r="L45" s="176"/>
      <c r="M45" s="176"/>
      <c r="N45" s="176">
        <f>'実質公債費比率（分子）の構造'!O$49</f>
        <v>31</v>
      </c>
      <c r="O45" s="176"/>
      <c r="P45" s="176"/>
    </row>
    <row r="46" spans="1:16" x14ac:dyDescent="0.2">
      <c r="A46" s="176" t="s">
        <v>64</v>
      </c>
      <c r="B46" s="176">
        <f>'実質公債費比率（分子）の構造'!K$48</f>
        <v>892</v>
      </c>
      <c r="C46" s="176"/>
      <c r="D46" s="176"/>
      <c r="E46" s="176">
        <f>'実質公債費比率（分子）の構造'!L$48</f>
        <v>891</v>
      </c>
      <c r="F46" s="176"/>
      <c r="G46" s="176"/>
      <c r="H46" s="176">
        <f>'実質公債費比率（分子）の構造'!M$48</f>
        <v>912</v>
      </c>
      <c r="I46" s="176"/>
      <c r="J46" s="176"/>
      <c r="K46" s="176">
        <f>'実質公債費比率（分子）の構造'!N$48</f>
        <v>908</v>
      </c>
      <c r="L46" s="176"/>
      <c r="M46" s="176"/>
      <c r="N46" s="176">
        <f>'実質公債費比率（分子）の構造'!O$48</f>
        <v>849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607</v>
      </c>
      <c r="C49" s="176"/>
      <c r="D49" s="176"/>
      <c r="E49" s="176">
        <f>'実質公債費比率（分子）の構造'!L$45</f>
        <v>661</v>
      </c>
      <c r="F49" s="176"/>
      <c r="G49" s="176"/>
      <c r="H49" s="176">
        <f>'実質公債費比率（分子）の構造'!M$45</f>
        <v>657</v>
      </c>
      <c r="I49" s="176"/>
      <c r="J49" s="176"/>
      <c r="K49" s="176">
        <f>'実質公債費比率（分子）の構造'!N$45</f>
        <v>651</v>
      </c>
      <c r="L49" s="176"/>
      <c r="M49" s="176"/>
      <c r="N49" s="176">
        <f>'実質公債費比率（分子）の構造'!O$45</f>
        <v>657</v>
      </c>
      <c r="O49" s="176"/>
      <c r="P49" s="176"/>
    </row>
    <row r="50" spans="1:16" x14ac:dyDescent="0.2">
      <c r="A50" s="176" t="s">
        <v>67</v>
      </c>
      <c r="B50" s="176" t="e">
        <f>NA()</f>
        <v>#N/A</v>
      </c>
      <c r="C50" s="176">
        <f>IF(ISNUMBER('実質公債費比率（分子）の構造'!K$53),'実質公債費比率（分子）の構造'!K$53,NA())</f>
        <v>430</v>
      </c>
      <c r="D50" s="176" t="e">
        <f>NA()</f>
        <v>#N/A</v>
      </c>
      <c r="E50" s="176" t="e">
        <f>NA()</f>
        <v>#N/A</v>
      </c>
      <c r="F50" s="176">
        <f>IF(ISNUMBER('実質公債費比率（分子）の構造'!L$53),'実質公債費比率（分子）の構造'!L$53,NA())</f>
        <v>485</v>
      </c>
      <c r="G50" s="176" t="e">
        <f>NA()</f>
        <v>#N/A</v>
      </c>
      <c r="H50" s="176" t="e">
        <f>NA()</f>
        <v>#N/A</v>
      </c>
      <c r="I50" s="176">
        <f>IF(ISNUMBER('実質公債費比率（分子）の構造'!M$53),'実質公債費比率（分子）の構造'!M$53,NA())</f>
        <v>504</v>
      </c>
      <c r="J50" s="176" t="e">
        <f>NA()</f>
        <v>#N/A</v>
      </c>
      <c r="K50" s="176" t="e">
        <f>NA()</f>
        <v>#N/A</v>
      </c>
      <c r="L50" s="176">
        <f>IF(ISNUMBER('実質公債費比率（分子）の構造'!N$53),'実質公債費比率（分子）の構造'!N$53,NA())</f>
        <v>512</v>
      </c>
      <c r="M50" s="176" t="e">
        <f>NA()</f>
        <v>#N/A</v>
      </c>
      <c r="N50" s="176" t="e">
        <f>NA()</f>
        <v>#N/A</v>
      </c>
      <c r="O50" s="176">
        <f>IF(ISNUMBER('実質公債費比率（分子）の構造'!O$53),'実質公債費比率（分子）の構造'!O$53,NA())</f>
        <v>464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10099</v>
      </c>
      <c r="E56" s="175"/>
      <c r="F56" s="175"/>
      <c r="G56" s="175">
        <f>'将来負担比率（分子）の構造'!J$52</f>
        <v>9838</v>
      </c>
      <c r="H56" s="175"/>
      <c r="I56" s="175"/>
      <c r="J56" s="175">
        <f>'将来負担比率（分子）の構造'!K$52</f>
        <v>9454</v>
      </c>
      <c r="K56" s="175"/>
      <c r="L56" s="175"/>
      <c r="M56" s="175">
        <f>'将来負担比率（分子）の構造'!L$52</f>
        <v>8789</v>
      </c>
      <c r="N56" s="175"/>
      <c r="O56" s="175"/>
      <c r="P56" s="175">
        <f>'将来負担比率（分子）の構造'!M$52</f>
        <v>8233</v>
      </c>
    </row>
    <row r="57" spans="1:16" x14ac:dyDescent="0.2">
      <c r="A57" s="175" t="s">
        <v>42</v>
      </c>
      <c r="B57" s="175"/>
      <c r="C57" s="175"/>
      <c r="D57" s="175">
        <f>'将来負担比率（分子）の構造'!I$51</f>
        <v>1579</v>
      </c>
      <c r="E57" s="175"/>
      <c r="F57" s="175"/>
      <c r="G57" s="175">
        <f>'将来負担比率（分子）の構造'!J$51</f>
        <v>1423</v>
      </c>
      <c r="H57" s="175"/>
      <c r="I57" s="175"/>
      <c r="J57" s="175">
        <f>'将来負担比率（分子）の構造'!K$51</f>
        <v>1273</v>
      </c>
      <c r="K57" s="175"/>
      <c r="L57" s="175"/>
      <c r="M57" s="175">
        <f>'将来負担比率（分子）の構造'!L$51</f>
        <v>1117</v>
      </c>
      <c r="N57" s="175"/>
      <c r="O57" s="175"/>
      <c r="P57" s="175">
        <f>'将来負担比率（分子）の構造'!M$51</f>
        <v>1010</v>
      </c>
    </row>
    <row r="58" spans="1:16" x14ac:dyDescent="0.2">
      <c r="A58" s="175" t="s">
        <v>41</v>
      </c>
      <c r="B58" s="175"/>
      <c r="C58" s="175"/>
      <c r="D58" s="175">
        <f>'将来負担比率（分子）の構造'!I$50</f>
        <v>5376</v>
      </c>
      <c r="E58" s="175"/>
      <c r="F58" s="175"/>
      <c r="G58" s="175">
        <f>'将来負担比率（分子）の構造'!J$50</f>
        <v>4320</v>
      </c>
      <c r="H58" s="175"/>
      <c r="I58" s="175"/>
      <c r="J58" s="175">
        <f>'将来負担比率（分子）の構造'!K$50</f>
        <v>4715</v>
      </c>
      <c r="K58" s="175"/>
      <c r="L58" s="175"/>
      <c r="M58" s="175">
        <f>'将来負担比率（分子）の構造'!L$50</f>
        <v>4984</v>
      </c>
      <c r="N58" s="175"/>
      <c r="O58" s="175"/>
      <c r="P58" s="175">
        <f>'将来負担比率（分子）の構造'!M$50</f>
        <v>5398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1968</v>
      </c>
      <c r="C62" s="175"/>
      <c r="D62" s="175"/>
      <c r="E62" s="175">
        <f>'将来負担比率（分子）の構造'!J$45</f>
        <v>1934</v>
      </c>
      <c r="F62" s="175"/>
      <c r="G62" s="175"/>
      <c r="H62" s="175">
        <f>'将来負担比率（分子）の構造'!K$45</f>
        <v>1886</v>
      </c>
      <c r="I62" s="175"/>
      <c r="J62" s="175"/>
      <c r="K62" s="175">
        <f>'将来負担比率（分子）の構造'!L$45</f>
        <v>1869</v>
      </c>
      <c r="L62" s="175"/>
      <c r="M62" s="175"/>
      <c r="N62" s="175">
        <f>'将来負担比率（分子）の構造'!M$45</f>
        <v>1845</v>
      </c>
      <c r="O62" s="175"/>
      <c r="P62" s="175"/>
    </row>
    <row r="63" spans="1:16" x14ac:dyDescent="0.2">
      <c r="A63" s="175" t="s">
        <v>34</v>
      </c>
      <c r="B63" s="175">
        <f>'将来負担比率（分子）の構造'!I$44</f>
        <v>180</v>
      </c>
      <c r="C63" s="175"/>
      <c r="D63" s="175"/>
      <c r="E63" s="175">
        <f>'将来負担比率（分子）の構造'!J$44</f>
        <v>149</v>
      </c>
      <c r="F63" s="175"/>
      <c r="G63" s="175"/>
      <c r="H63" s="175">
        <f>'将来負担比率（分子）の構造'!K$44</f>
        <v>141</v>
      </c>
      <c r="I63" s="175"/>
      <c r="J63" s="175"/>
      <c r="K63" s="175">
        <f>'将来負担比率（分子）の構造'!L$44</f>
        <v>139</v>
      </c>
      <c r="L63" s="175"/>
      <c r="M63" s="175"/>
      <c r="N63" s="175">
        <f>'将来負担比率（分子）の構造'!M$44</f>
        <v>121</v>
      </c>
      <c r="O63" s="175"/>
      <c r="P63" s="175"/>
    </row>
    <row r="64" spans="1:16" x14ac:dyDescent="0.2">
      <c r="A64" s="175" t="s">
        <v>33</v>
      </c>
      <c r="B64" s="175">
        <f>'将来負担比率（分子）の構造'!I$43</f>
        <v>8864</v>
      </c>
      <c r="C64" s="175"/>
      <c r="D64" s="175"/>
      <c r="E64" s="175">
        <f>'将来負担比率（分子）の構造'!J$43</f>
        <v>8137</v>
      </c>
      <c r="F64" s="175"/>
      <c r="G64" s="175"/>
      <c r="H64" s="175">
        <f>'将来負担比率（分子）の構造'!K$43</f>
        <v>7457</v>
      </c>
      <c r="I64" s="175"/>
      <c r="J64" s="175"/>
      <c r="K64" s="175">
        <f>'将来負担比率（分子）の構造'!L$43</f>
        <v>6740</v>
      </c>
      <c r="L64" s="175"/>
      <c r="M64" s="175"/>
      <c r="N64" s="175">
        <f>'将来負担比率（分子）の構造'!M$43</f>
        <v>5952</v>
      </c>
      <c r="O64" s="175"/>
      <c r="P64" s="175"/>
    </row>
    <row r="65" spans="1:16" x14ac:dyDescent="0.2">
      <c r="A65" s="175" t="s">
        <v>32</v>
      </c>
      <c r="B65" s="175">
        <f>'将来負担比率（分子）の構造'!I$42</f>
        <v>341</v>
      </c>
      <c r="C65" s="175"/>
      <c r="D65" s="175"/>
      <c r="E65" s="175">
        <f>'将来負担比率（分子）の構造'!J$42</f>
        <v>332</v>
      </c>
      <c r="F65" s="175"/>
      <c r="G65" s="175"/>
      <c r="H65" s="175">
        <f>'将来負担比率（分子）の構造'!K$42</f>
        <v>323</v>
      </c>
      <c r="I65" s="175"/>
      <c r="J65" s="175"/>
      <c r="K65" s="175">
        <f>'将来負担比率（分子）の構造'!L$42</f>
        <v>314</v>
      </c>
      <c r="L65" s="175"/>
      <c r="M65" s="175"/>
      <c r="N65" s="175">
        <f>'将来負担比率（分子）の構造'!M$42</f>
        <v>305</v>
      </c>
      <c r="O65" s="175"/>
      <c r="P65" s="175"/>
    </row>
    <row r="66" spans="1:16" x14ac:dyDescent="0.2">
      <c r="A66" s="175" t="s">
        <v>31</v>
      </c>
      <c r="B66" s="175">
        <f>'将来負担比率（分子）の構造'!I$41</f>
        <v>6846</v>
      </c>
      <c r="C66" s="175"/>
      <c r="D66" s="175"/>
      <c r="E66" s="175">
        <f>'将来負担比率（分子）の構造'!J$41</f>
        <v>7110</v>
      </c>
      <c r="F66" s="175"/>
      <c r="G66" s="175"/>
      <c r="H66" s="175">
        <f>'将来負担比率（分子）の構造'!K$41</f>
        <v>7045</v>
      </c>
      <c r="I66" s="175"/>
      <c r="J66" s="175"/>
      <c r="K66" s="175">
        <f>'将来負担比率（分子）の構造'!L$41</f>
        <v>7056</v>
      </c>
      <c r="L66" s="175"/>
      <c r="M66" s="175"/>
      <c r="N66" s="175">
        <f>'将来負担比率（分子）の構造'!M$41</f>
        <v>6746</v>
      </c>
      <c r="O66" s="175"/>
      <c r="P66" s="175"/>
    </row>
    <row r="67" spans="1:16" x14ac:dyDescent="0.2">
      <c r="A67" s="175" t="s">
        <v>71</v>
      </c>
      <c r="B67" s="175" t="e">
        <f>NA()</f>
        <v>#N/A</v>
      </c>
      <c r="C67" s="175">
        <f>IF(ISNUMBER('将来負担比率（分子）の構造'!I$53), IF('将来負担比率（分子）の構造'!I$53 &lt; 0, 0, '将来負担比率（分子）の構造'!I$53), NA())</f>
        <v>1146</v>
      </c>
      <c r="D67" s="175" t="e">
        <f>NA()</f>
        <v>#N/A</v>
      </c>
      <c r="E67" s="175" t="e">
        <f>NA()</f>
        <v>#N/A</v>
      </c>
      <c r="F67" s="175">
        <f>IF(ISNUMBER('将来負担比率（分子）の構造'!J$53), IF('将来負担比率（分子）の構造'!J$53 &lt; 0, 0, '将来負担比率（分子）の構造'!J$53), NA())</f>
        <v>2082</v>
      </c>
      <c r="G67" s="175" t="e">
        <f>NA()</f>
        <v>#N/A</v>
      </c>
      <c r="H67" s="175" t="e">
        <f>NA()</f>
        <v>#N/A</v>
      </c>
      <c r="I67" s="175">
        <f>IF(ISNUMBER('将来負担比率（分子）の構造'!K$53), IF('将来負担比率（分子）の構造'!K$53 &lt; 0, 0, '将来負担比率（分子）の構造'!K$53), NA())</f>
        <v>1410</v>
      </c>
      <c r="J67" s="175" t="e">
        <f>NA()</f>
        <v>#N/A</v>
      </c>
      <c r="K67" s="175" t="e">
        <f>NA()</f>
        <v>#N/A</v>
      </c>
      <c r="L67" s="175">
        <f>IF(ISNUMBER('将来負担比率（分子）の構造'!L$53), IF('将来負担比率（分子）の構造'!L$53 &lt; 0, 0, '将来負担比率（分子）の構造'!L$53), NA())</f>
        <v>1228</v>
      </c>
      <c r="M67" s="175" t="e">
        <f>NA()</f>
        <v>#N/A</v>
      </c>
      <c r="N67" s="175" t="e">
        <f>NA()</f>
        <v>#N/A</v>
      </c>
      <c r="O67" s="175">
        <f>IF(ISNUMBER('将来負担比率（分子）の構造'!M$53), IF('将来負担比率（分子）の構造'!M$53 &lt; 0, 0, '将来負担比率（分子）の構造'!M$53), NA())</f>
        <v>328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2196</v>
      </c>
      <c r="C72" s="179">
        <f>基金残高に係る経年分析!G55</f>
        <v>2404</v>
      </c>
      <c r="D72" s="179">
        <f>基金残高に係る経年分析!H55</f>
        <v>2440</v>
      </c>
    </row>
    <row r="73" spans="1:16" x14ac:dyDescent="0.2">
      <c r="A73" s="178" t="s">
        <v>74</v>
      </c>
      <c r="B73" s="179">
        <f>基金残高に係る経年分析!F56</f>
        <v>339</v>
      </c>
      <c r="C73" s="179">
        <f>基金残高に係る経年分析!G56</f>
        <v>340</v>
      </c>
      <c r="D73" s="179">
        <f>基金残高に係る経年分析!H56</f>
        <v>369</v>
      </c>
    </row>
    <row r="74" spans="1:16" x14ac:dyDescent="0.2">
      <c r="A74" s="178" t="s">
        <v>75</v>
      </c>
      <c r="B74" s="179">
        <f>基金残高に係る経年分析!F57</f>
        <v>1172</v>
      </c>
      <c r="C74" s="179">
        <f>基金残高に係る経年分析!G57</f>
        <v>1245</v>
      </c>
      <c r="D74" s="179">
        <f>基金残高に係る経年分析!H57</f>
        <v>1585</v>
      </c>
    </row>
  </sheetData>
  <sheetProtection algorithmName="SHA-512" hashValue="kYjnQD3cPVIp/Q9dmaIZMfq2zl48eUIMxHlQKVtomn86yZiFFYjdAJxjeYw8aQuVjSMYchacXigEizUMDZB8/g==" saltValue="rJ9dl5FIu/TnMwfXgYfsW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1120109</cp:lastModifiedBy>
  <cp:lastPrinted>2025-03-17T06:02:12Z</cp:lastPrinted>
  <dcterms:created xsi:type="dcterms:W3CDTF">2025-02-19T02:42:47Z</dcterms:created>
  <dcterms:modified xsi:type="dcterms:W3CDTF">2025-03-17T06:02:14Z</dcterms:modified>
  <cp:category/>
</cp:coreProperties>
</file>