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申請様式\"/>
    </mc:Choice>
  </mc:AlternateContent>
  <bookViews>
    <workbookView xWindow="-120" yWindow="-120" windowWidth="29040" windowHeight="15840"/>
  </bookViews>
  <sheets>
    <sheet name="本申請書の使い方 " sheetId="71" r:id="rId1"/>
    <sheet name="総括表（申請）" sheetId="20" r:id="rId2"/>
    <sheet name="総括表 (変更)" sheetId="32" state="hidden" r:id="rId3"/>
    <sheet name="総括表 (実績)" sheetId="33" state="hidden" r:id="rId4"/>
    <sheet name="申請額一覧 " sheetId="24" r:id="rId5"/>
    <sheet name="個票１" sheetId="19" r:id="rId6"/>
    <sheet name="個票２" sheetId="69" r:id="rId7"/>
    <sheet name="個票３" sheetId="68" r:id="rId8"/>
    <sheet name="個票４" sheetId="67" r:id="rId9"/>
    <sheet name="個票５" sheetId="66" r:id="rId10"/>
    <sheet name="基準単価" sheetId="26" state="hidden" r:id="rId11"/>
  </sheets>
  <definedNames>
    <definedName name="_xlnm.Print_Area" localSheetId="10">基準単価!$A$1:$G$35</definedName>
    <definedName name="_xlnm.Print_Area" localSheetId="5">個票１!$A$1:$AO$154</definedName>
    <definedName name="_xlnm.Print_Area" localSheetId="6">個票２!$A$1:$AO$154</definedName>
    <definedName name="_xlnm.Print_Area" localSheetId="7">個票３!$A$1:$AO$154</definedName>
    <definedName name="_xlnm.Print_Area" localSheetId="8">個票４!$A$1:$AO$154</definedName>
    <definedName name="_xlnm.Print_Area" localSheetId="9">個票５!$A$1:$AO$154</definedName>
    <definedName name="_xlnm.Print_Area" localSheetId="4">'申請額一覧 '!$A$1:$P$32</definedName>
    <definedName name="_xlnm.Print_Area" localSheetId="3">'総括表 (実績)'!$A$1:$AO$43</definedName>
    <definedName name="_xlnm.Print_Area" localSheetId="2">'総括表 (変更)'!$A$1:$AO$43</definedName>
    <definedName name="_xlnm.Print_Area" localSheetId="1">'総括表（申請）'!$A$1:$AO$50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48" i="66" l="1"/>
  <c r="AB48" i="67"/>
  <c r="AB48" i="68"/>
  <c r="AB48" i="69"/>
  <c r="AB48" i="19"/>
  <c r="AB14" i="66" l="1"/>
  <c r="AB14" i="67"/>
  <c r="AB14" i="68"/>
  <c r="AB14" i="69"/>
  <c r="AB14" i="19"/>
  <c r="K92" i="69" l="1"/>
  <c r="AJ48" i="69" s="1"/>
  <c r="K79" i="69"/>
  <c r="AJ14" i="69" s="1"/>
  <c r="K92" i="68"/>
  <c r="AJ48" i="68" s="1"/>
  <c r="K79" i="68"/>
  <c r="AJ14" i="68" s="1"/>
  <c r="K92" i="67"/>
  <c r="AJ48" i="67" s="1"/>
  <c r="K79" i="67"/>
  <c r="AJ14" i="67" s="1"/>
  <c r="K92" i="66"/>
  <c r="AJ48" i="66" s="1"/>
  <c r="K79" i="66"/>
  <c r="AJ14" i="66" s="1"/>
  <c r="E8" i="24"/>
  <c r="K16" i="24"/>
  <c r="K13" i="24"/>
  <c r="D8" i="24"/>
  <c r="K14" i="24"/>
  <c r="K9" i="24"/>
  <c r="K21" i="24"/>
  <c r="K10" i="24"/>
  <c r="K20" i="24"/>
  <c r="K18" i="24"/>
  <c r="K12" i="24"/>
  <c r="K11" i="24"/>
  <c r="K22" i="24"/>
  <c r="K19" i="24"/>
  <c r="K15" i="24"/>
  <c r="K17" i="24"/>
  <c r="K92" i="19" l="1"/>
  <c r="AJ48" i="19" s="1"/>
  <c r="K79" i="19"/>
  <c r="AJ14" i="19" s="1"/>
  <c r="J9" i="24"/>
  <c r="J12" i="24"/>
  <c r="J10" i="24"/>
  <c r="E11" i="24"/>
  <c r="H20" i="24"/>
  <c r="E13" i="24"/>
  <c r="F12" i="24"/>
  <c r="J18" i="24"/>
  <c r="D20" i="24"/>
  <c r="E10" i="24"/>
  <c r="E17" i="24"/>
  <c r="H10" i="24"/>
  <c r="F18" i="24"/>
  <c r="J22" i="24"/>
  <c r="F17" i="24"/>
  <c r="D13" i="24"/>
  <c r="H16" i="24"/>
  <c r="D21" i="24"/>
  <c r="F8" i="24"/>
  <c r="H8" i="24"/>
  <c r="E14" i="24"/>
  <c r="J16" i="24"/>
  <c r="J20" i="24"/>
  <c r="D12" i="24"/>
  <c r="D9" i="24"/>
  <c r="E19" i="24"/>
  <c r="D11" i="24"/>
  <c r="J13" i="24"/>
  <c r="F21" i="24"/>
  <c r="H19" i="24"/>
  <c r="J11" i="24"/>
  <c r="F9" i="24"/>
  <c r="D18" i="24"/>
  <c r="D14" i="24"/>
  <c r="J21" i="24"/>
  <c r="J15" i="24"/>
  <c r="D10" i="24"/>
  <c r="F13" i="24"/>
  <c r="H22" i="24"/>
  <c r="F14" i="24"/>
  <c r="E20" i="24"/>
  <c r="F22" i="24"/>
  <c r="E15" i="24"/>
  <c r="H18" i="24"/>
  <c r="H14" i="24"/>
  <c r="H17" i="24"/>
  <c r="H13" i="24"/>
  <c r="H9" i="24"/>
  <c r="D16" i="24"/>
  <c r="E16" i="24"/>
  <c r="E12" i="24"/>
  <c r="F11" i="24"/>
  <c r="E18" i="24"/>
  <c r="F20" i="24"/>
  <c r="H11" i="24"/>
  <c r="J14" i="24"/>
  <c r="H12" i="24"/>
  <c r="D17" i="24"/>
  <c r="F16" i="24"/>
  <c r="F10" i="24"/>
  <c r="E22" i="24"/>
  <c r="F19" i="24"/>
  <c r="K8" i="24"/>
  <c r="H15" i="24"/>
  <c r="E9" i="24"/>
  <c r="F15" i="24"/>
  <c r="D19" i="24"/>
  <c r="E21" i="24"/>
  <c r="D15" i="24"/>
  <c r="J17" i="24"/>
  <c r="D22" i="24"/>
  <c r="J19" i="24"/>
  <c r="H21" i="24"/>
  <c r="Y21" i="20" l="1"/>
  <c r="Y37" i="20"/>
  <c r="Y38" i="20"/>
  <c r="Y22" i="20"/>
  <c r="Y30" i="20"/>
  <c r="Y15" i="20"/>
  <c r="Y23" i="20"/>
  <c r="Y39" i="20"/>
  <c r="Y16" i="20"/>
  <c r="Y32" i="20"/>
  <c r="Y40" i="20"/>
  <c r="Y25" i="20"/>
  <c r="Y33" i="20"/>
  <c r="Y34" i="20"/>
  <c r="Y28" i="20"/>
  <c r="Y18" i="20"/>
  <c r="Y26" i="20"/>
  <c r="Y20" i="20"/>
  <c r="Y27" i="20"/>
  <c r="U21" i="20"/>
  <c r="U37" i="20"/>
  <c r="U22" i="20"/>
  <c r="U30" i="20"/>
  <c r="U38" i="20"/>
  <c r="U15" i="20"/>
  <c r="U23" i="20"/>
  <c r="U39" i="20"/>
  <c r="U16" i="20"/>
  <c r="U32" i="20"/>
  <c r="U40" i="20"/>
  <c r="U25" i="20"/>
  <c r="U33" i="20"/>
  <c r="U28" i="20"/>
  <c r="U18" i="20"/>
  <c r="U26" i="20"/>
  <c r="U34" i="20"/>
  <c r="U27" i="20"/>
  <c r="U20" i="20"/>
  <c r="U12" i="20"/>
  <c r="Y12" i="20"/>
  <c r="U40" i="33"/>
  <c r="U39" i="33"/>
  <c r="U31" i="33"/>
  <c r="U23" i="33"/>
  <c r="U15" i="33"/>
  <c r="U26" i="33"/>
  <c r="U38" i="33"/>
  <c r="U30" i="33"/>
  <c r="U22" i="33"/>
  <c r="U12" i="33"/>
  <c r="U37" i="33"/>
  <c r="U36" i="33"/>
  <c r="U28" i="33"/>
  <c r="U20" i="33"/>
  <c r="U27" i="33"/>
  <c r="U34" i="33"/>
  <c r="U18" i="33"/>
  <c r="U33" i="33"/>
  <c r="U25" i="33"/>
  <c r="U16" i="33"/>
  <c r="U40" i="32"/>
  <c r="U16" i="32"/>
  <c r="U39" i="32"/>
  <c r="U31" i="32"/>
  <c r="U23" i="32"/>
  <c r="U12" i="32"/>
  <c r="U38" i="32"/>
  <c r="U30" i="32"/>
  <c r="U37" i="32"/>
  <c r="U36" i="32"/>
  <c r="U27" i="32"/>
  <c r="U33" i="32"/>
  <c r="U22" i="32"/>
  <c r="U20" i="32"/>
  <c r="U34" i="32"/>
  <c r="U26" i="32"/>
  <c r="U18" i="32"/>
  <c r="U25" i="32"/>
  <c r="U15" i="32"/>
  <c r="U28" i="32"/>
  <c r="Y38" i="33"/>
  <c r="Y26" i="33"/>
  <c r="AI39" i="33"/>
  <c r="AI31" i="33"/>
  <c r="AI27" i="33"/>
  <c r="AI25" i="33"/>
  <c r="AI23" i="33"/>
  <c r="AI15" i="33"/>
  <c r="AE15" i="33"/>
  <c r="Y30" i="33"/>
  <c r="AE39" i="33"/>
  <c r="AE31" i="33"/>
  <c r="AE27" i="33"/>
  <c r="AE25" i="33"/>
  <c r="AE23" i="33"/>
  <c r="Y28" i="33"/>
  <c r="Y39" i="33"/>
  <c r="Y31" i="33"/>
  <c r="Y27" i="33"/>
  <c r="Y25" i="33"/>
  <c r="Y23" i="33"/>
  <c r="Y15" i="33"/>
  <c r="Y40" i="33"/>
  <c r="Y20" i="33"/>
  <c r="AI40" i="33"/>
  <c r="AI38" i="33"/>
  <c r="AI36" i="33"/>
  <c r="AI30" i="33"/>
  <c r="AI28" i="33"/>
  <c r="AI26" i="33"/>
  <c r="AI20" i="33"/>
  <c r="AI18" i="33"/>
  <c r="Y36" i="33"/>
  <c r="Y18" i="33"/>
  <c r="AE40" i="33"/>
  <c r="AE38" i="33"/>
  <c r="AE36" i="33"/>
  <c r="AE30" i="33"/>
  <c r="AE28" i="33"/>
  <c r="AE26" i="33"/>
  <c r="AE20" i="33"/>
  <c r="AE18" i="33"/>
  <c r="AI39" i="32"/>
  <c r="AI31" i="32"/>
  <c r="AI27" i="32"/>
  <c r="AI25" i="32"/>
  <c r="AI23" i="32"/>
  <c r="AE39" i="32"/>
  <c r="AE31" i="32"/>
  <c r="AE27" i="32"/>
  <c r="AE25" i="32"/>
  <c r="AE23" i="32"/>
  <c r="AE15" i="32"/>
  <c r="Y39" i="32"/>
  <c r="Y31" i="32"/>
  <c r="Y27" i="32"/>
  <c r="Y25" i="32"/>
  <c r="Y23" i="32"/>
  <c r="AE18" i="32"/>
  <c r="AI40" i="32"/>
  <c r="AI38" i="32"/>
  <c r="AI36" i="32"/>
  <c r="AI30" i="32"/>
  <c r="AI28" i="32"/>
  <c r="AI26" i="32"/>
  <c r="AI20" i="32"/>
  <c r="AI18" i="32"/>
  <c r="AE28" i="32"/>
  <c r="AE26" i="32"/>
  <c r="AE20" i="32"/>
  <c r="AE40" i="32"/>
  <c r="AE38" i="32"/>
  <c r="AE36" i="32"/>
  <c r="AE30" i="32"/>
  <c r="Y40" i="32"/>
  <c r="Y38" i="32"/>
  <c r="Y36" i="32"/>
  <c r="Y30" i="32"/>
  <c r="Y28" i="32"/>
  <c r="Y26" i="32"/>
  <c r="Y20" i="32"/>
  <c r="Y18" i="32"/>
  <c r="AI15" i="32"/>
  <c r="Y15" i="32"/>
  <c r="J8" i="24"/>
  <c r="G11" i="24"/>
  <c r="G21" i="24"/>
  <c r="G18" i="24"/>
  <c r="G10" i="24"/>
  <c r="G9" i="24"/>
  <c r="G19" i="24"/>
  <c r="G12" i="24"/>
  <c r="G17" i="24"/>
  <c r="G13" i="24"/>
  <c r="G16" i="24"/>
  <c r="G22" i="24"/>
  <c r="G20" i="24"/>
  <c r="G15" i="24"/>
  <c r="G14" i="24"/>
  <c r="L9" i="24" l="1"/>
  <c r="I19" i="24"/>
  <c r="L16" i="24"/>
  <c r="I17" i="24"/>
  <c r="I14" i="24"/>
  <c r="L21" i="24"/>
  <c r="L22" i="24"/>
  <c r="I13" i="24"/>
  <c r="I16" i="24"/>
  <c r="L10" i="24"/>
  <c r="I18" i="24"/>
  <c r="L15" i="24"/>
  <c r="L12" i="24"/>
  <c r="I20" i="24"/>
  <c r="L14" i="24"/>
  <c r="L19" i="24"/>
  <c r="L11" i="24"/>
  <c r="I21" i="24"/>
  <c r="I12" i="24"/>
  <c r="I15" i="24"/>
  <c r="L17" i="24"/>
  <c r="L13" i="24"/>
  <c r="I9" i="24"/>
  <c r="I11" i="24"/>
  <c r="I10" i="24"/>
  <c r="L20" i="24"/>
  <c r="I22" i="24"/>
  <c r="L18" i="24"/>
  <c r="Y24" i="20" l="1"/>
  <c r="U24" i="20"/>
  <c r="Y29" i="20"/>
  <c r="U29" i="20"/>
  <c r="U17" i="20"/>
  <c r="Y17" i="20"/>
  <c r="U19" i="20"/>
  <c r="Y19" i="20"/>
  <c r="M11" i="24"/>
  <c r="Y35" i="20"/>
  <c r="U35" i="20"/>
  <c r="M15" i="24"/>
  <c r="M20" i="24"/>
  <c r="M13" i="24"/>
  <c r="M14" i="24"/>
  <c r="M17" i="24"/>
  <c r="M18" i="24"/>
  <c r="U19" i="33"/>
  <c r="M9" i="24"/>
  <c r="M22" i="24"/>
  <c r="M19" i="24"/>
  <c r="M12" i="24"/>
  <c r="M21" i="24"/>
  <c r="U17" i="33"/>
  <c r="M10" i="24"/>
  <c r="M16" i="24"/>
  <c r="U24" i="33"/>
  <c r="U29" i="33"/>
  <c r="U19" i="32"/>
  <c r="U24" i="32"/>
  <c r="U17" i="32"/>
  <c r="U29" i="32"/>
  <c r="Y24" i="32"/>
  <c r="Y24" i="33"/>
  <c r="AI24" i="32"/>
  <c r="AE24" i="32"/>
  <c r="AI24" i="33"/>
  <c r="AE24" i="33"/>
  <c r="Y19" i="32"/>
  <c r="Y19" i="33"/>
  <c r="AI19" i="32"/>
  <c r="AI19" i="33"/>
  <c r="AE19" i="33"/>
  <c r="AE19" i="32"/>
  <c r="L8" i="24" l="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5" i="33" l="1"/>
  <c r="AE35" i="33"/>
  <c r="AE35" i="32"/>
  <c r="AI35" i="32"/>
  <c r="AI32" i="33"/>
  <c r="AI32" i="32"/>
  <c r="AE32" i="32"/>
  <c r="AE32" i="33"/>
  <c r="AE37" i="20"/>
  <c r="AI21" i="32"/>
  <c r="AE21" i="32"/>
  <c r="AI21" i="33"/>
  <c r="AE21" i="33"/>
  <c r="AI37" i="20"/>
  <c r="I8" i="24"/>
  <c r="Y13" i="33" s="1"/>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AE34" i="33"/>
  <c r="AI34" i="33"/>
  <c r="AI34" i="32"/>
  <c r="AE34" i="32"/>
  <c r="AE34" i="20"/>
  <c r="AI34"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AE13" i="33"/>
  <c r="AI13" i="33"/>
  <c r="AE13" i="32"/>
  <c r="AI13" i="32"/>
  <c r="AE22" i="20"/>
  <c r="AI22" i="20"/>
  <c r="AE15" i="20"/>
  <c r="AI15" i="20"/>
  <c r="L23" i="24"/>
  <c r="AE14" i="20"/>
  <c r="AI14" i="20"/>
  <c r="AI13" i="20"/>
  <c r="Y13" i="32" l="1"/>
  <c r="Y13" i="20"/>
  <c r="U13" i="20"/>
  <c r="Y35" i="33"/>
  <c r="Y35" i="32"/>
  <c r="U35" i="33"/>
  <c r="Y36" i="20"/>
  <c r="U35" i="32"/>
  <c r="U36" i="20"/>
  <c r="Y31" i="20"/>
  <c r="U32" i="33"/>
  <c r="Y32" i="33"/>
  <c r="U31" i="20"/>
  <c r="Y32" i="32"/>
  <c r="U32" i="32"/>
  <c r="U14" i="20"/>
  <c r="U14" i="33"/>
  <c r="U14" i="32"/>
  <c r="Y14" i="20"/>
  <c r="M8" i="24"/>
  <c r="I23" i="24"/>
  <c r="M23" i="24" s="1"/>
  <c r="U21" i="32"/>
  <c r="U21" i="33"/>
  <c r="Y21" i="32"/>
  <c r="Y21" i="33"/>
  <c r="U13" i="33"/>
  <c r="U13" i="32"/>
  <c r="Y37" i="33"/>
  <c r="Y37" i="32"/>
  <c r="AI41" i="32"/>
  <c r="AE41" i="33"/>
  <c r="AE41" i="32"/>
  <c r="AI41" i="33"/>
  <c r="AI41" i="20"/>
  <c r="AE13" i="20"/>
  <c r="AE41" i="20" s="1"/>
  <c r="Y41" i="20" l="1"/>
  <c r="U42" i="20" s="1"/>
  <c r="Y41" i="33"/>
  <c r="U42" i="33" s="1"/>
  <c r="U41" i="32"/>
  <c r="U41" i="33"/>
  <c r="Y41" i="32"/>
  <c r="U42" i="32" s="1"/>
  <c r="U41" i="20"/>
</calcChain>
</file>

<file path=xl/sharedStrings.xml><?xml version="1.0" encoding="utf-8"?>
<sst xmlns="http://schemas.openxmlformats.org/spreadsheetml/2006/main" count="1359" uniqueCount="321">
  <si>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</si>
  <si>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</si>
  <si>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</si>
  <si>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</si>
  <si>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</si>
  <si>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</si>
  <si>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</si>
  <si>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</si>
  <si>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</si>
  <si>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</si>
  <si>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</si>
  <si>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</si>
  <si>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</si>
  <si>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</si>
  <si>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</si>
  <si>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</si>
  <si>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</si>
  <si>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</si>
  <si>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</si>
  <si>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</si>
  <si>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</si>
  <si>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</si>
  <si>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</si>
  <si>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</si>
  <si>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</si>
  <si>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</si>
  <si>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</si>
  <si>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</si>
  <si>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</si>
  <si>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</si>
  <si>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</si>
  <si>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</si>
  <si>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</si>
  <si>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</si>
  <si>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</si>
  <si>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</si>
  <si>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</si>
  <si>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</si>
  <si>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</si>
  <si>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</si>
  <si>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</si>
  <si>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</si>
  <si>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</si>
  <si>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</si>
  <si>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</si>
  <si>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</si>
  <si>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</si>
  <si>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</si>
  <si>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</si>
  <si>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</si>
  <si>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</si>
  <si>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</si>
  <si>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</si>
  <si>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</si>
  <si>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</si>
  <si>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</si>
  <si>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</si>
  <si>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</si>
  <si>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</si>
  <si>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</si>
  <si>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</si>
  <si>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</si>
  <si>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</si>
  <si>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</si>
  <si>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</si>
  <si>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</si>
  <si>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</si>
  <si>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</si>
  <si>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</si>
  <si>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</si>
  <si>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</si>
  <si>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</si>
  <si>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</si>
  <si>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</si>
  <si>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</si>
  <si>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</si>
  <si>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</si>
  <si>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</si>
  <si>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</si>
  <si>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</si>
  <si>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</si>
  <si>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</si>
  <si>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</si>
  <si>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</si>
  <si>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</si>
  <si>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</si>
  <si>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</si>
  <si>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</si>
  <si>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</si>
  <si>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</si>
  <si>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</si>
  <si>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</si>
  <si>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</si>
  <si>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</si>
  <si>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</si>
  <si>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</si>
  <si>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</si>
  <si>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</si>
  <si>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</si>
  <si>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</si>
  <si>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</si>
  <si>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</si>
  <si>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</si>
  <si>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</si>
  <si>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</si>
  <si>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</si>
  <si>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</si>
  <si>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</si>
  <si>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</si>
  <si>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</si>
  <si>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</si>
  <si>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</si>
  <si>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</si>
  <si>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</si>
  <si>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</si>
  <si>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</si>
  <si>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</si>
  <si>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</si>
  <si>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</si>
  <si>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</si>
  <si>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</si>
  <si>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</si>
  <si>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</si>
  <si>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</si>
  <si>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</si>
  <si>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</si>
  <si>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</si>
  <si>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</si>
  <si>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</si>
  <si>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</si>
  <si>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</si>
  <si>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</si>
  <si>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</si>
  <si>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</si>
  <si>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</si>
  <si>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</si>
  <si>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</si>
  <si>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</si>
  <si>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</si>
  <si>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</si>
  <si>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</si>
  <si>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</si>
  <si>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</si>
  <si>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</si>
  <si>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</si>
  <si>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</si>
  <si>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</si>
  <si>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</si>
  <si>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</si>
  <si>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</si>
  <si>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</si>
  <si>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</si>
  <si>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</si>
  <si>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</si>
  <si>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</si>
  <si>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</si>
  <si>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</si>
  <si>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</si>
  <si>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</si>
  <si>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</si>
  <si>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</si>
  <si>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</si>
  <si>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</si>
  <si>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</si>
  <si>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</si>
  <si>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</si>
  <si>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</si>
  <si>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</si>
  <si>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</si>
  <si>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</si>
  <si>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</si>
  <si>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</si>
  <si>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</si>
  <si>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</si>
  <si>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</si>
  <si>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</si>
  <si>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</si>
  <si>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</si>
  <si>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</si>
  <si>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</si>
  <si>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</si>
  <si>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</si>
  <si>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</si>
  <si>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</si>
  <si>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</si>
  <si>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</si>
  <si>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</si>
  <si>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</si>
  <si>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</si>
  <si>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</si>
  <si>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</si>
  <si>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</si>
  <si>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</si>
  <si>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</si>
  <si>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</si>
  <si>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</si>
  <si>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</si>
  <si>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</si>
  <si>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</si>
  <si>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</si>
  <si>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</si>
  <si>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</si>
  <si>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</si>
  <si>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</si>
  <si>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</si>
  <si>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</si>
  <si>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</si>
  <si>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</si>
  <si>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</si>
  <si>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</si>
  <si>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</si>
  <si>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</si>
  <si>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</si>
  <si>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</si>
  <si>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</si>
  <si>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</si>
  <si>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</si>
  <si>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</si>
  <si>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</si>
  <si>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</si>
  <si>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</si>
  <si>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</si>
  <si>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</si>
  <si>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</si>
  <si>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</si>
  <si>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</si>
  <si>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</si>
  <si>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</si>
  <si>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</si>
  <si>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(様式３）事業所・施設別個票</t>
    <rPh sb="1" eb="3">
      <t>ヨウシキ</t>
    </rPh>
    <rPh sb="5" eb="8">
      <t>ジギョウショ</t>
    </rPh>
    <rPh sb="9" eb="11">
      <t>シセツ</t>
    </rPh>
    <rPh sb="11" eb="12">
      <t>ベツ</t>
    </rPh>
    <rPh sb="12" eb="14">
      <t>コヒョウ</t>
    </rPh>
    <phoneticPr fontId="3"/>
  </si>
  <si>
    <t>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t>
    <phoneticPr fontId="3"/>
  </si>
  <si>
    <t>（１）上記１．①、②に該当する施設・事業所【共通】</t>
    <rPh sb="3" eb="5">
      <t>ジョウキ</t>
    </rPh>
    <rPh sb="11" eb="13">
      <t>ガイトウ</t>
    </rPh>
    <rPh sb="15" eb="17">
      <t>シセツ</t>
    </rPh>
    <rPh sb="18" eb="21">
      <t>ジギョウショ</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</si>
  <si>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ブソク</t>
    </rPh>
    <rPh sb="28" eb="30">
      <t>ミコ</t>
    </rPh>
    <rPh sb="33" eb="35">
      <t>エイセイ</t>
    </rPh>
    <rPh sb="36" eb="38">
      <t>ボウゴ</t>
    </rPh>
    <rPh sb="38" eb="39">
      <t>ヨウ</t>
    </rPh>
    <rPh sb="39" eb="40">
      <t>ヒン</t>
    </rPh>
    <rPh sb="41" eb="43">
      <t>コウニュウ</t>
    </rPh>
    <rPh sb="43" eb="45">
      <t>ヒヨウ</t>
    </rPh>
    <phoneticPr fontId="3"/>
  </si>
  <si>
    <t>（２）上記１．③に該当する施設・事業所の場合</t>
    <rPh sb="3" eb="5">
      <t>ジョウキ</t>
    </rPh>
    <rPh sb="9" eb="11">
      <t>ガイトウ</t>
    </rPh>
    <rPh sb="13" eb="15">
      <t>シセツ</t>
    </rPh>
    <rPh sb="16" eb="19">
      <t>ジギョウショ</t>
    </rPh>
    <rPh sb="20" eb="22">
      <t>バアイ</t>
    </rPh>
    <phoneticPr fontId="3"/>
  </si>
  <si>
    <t>（３）上記１．④に該当する施設・事業所の場合</t>
    <rPh sb="3" eb="5">
      <t>ジョウキ</t>
    </rPh>
    <rPh sb="9" eb="11">
      <t>ガイトウ</t>
    </rPh>
    <rPh sb="13" eb="15">
      <t>シセツ</t>
    </rPh>
    <rPh sb="16" eb="19">
      <t>ジギョウショ</t>
    </rPh>
    <rPh sb="20" eb="22">
      <t>バアイ</t>
    </rPh>
    <phoneticPr fontId="3"/>
  </si>
  <si>
    <t>①　上記１.①に該当する施設・事業所に対し、協力する施設・事業所　　
②　感染症の拡大防止の観点から必要があり、自主的に休業した障害福祉サービス等事業所に対し、協力する施設・事業所</t>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</si>
  <si>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258" eb="260">
      <t>シセツ</t>
    </rPh>
    <rPh sb="264" eb="265">
      <t>ナド</t>
    </rPh>
    <rPh sb="342" eb="344">
      <t>ジギョウ</t>
    </rPh>
    <rPh sb="345" eb="346">
      <t>オコナ</t>
    </rPh>
    <phoneticPr fontId="3"/>
  </si>
  <si>
    <t>オ　感染者又は感染者と接触があった者への対応に伴い在庫不足が見込まれる衛生・防護用品の購入費用</t>
    <rPh sb="7" eb="10">
      <t>カンセンシャ</t>
    </rPh>
    <rPh sb="11" eb="13">
      <t>セッショク</t>
    </rPh>
    <rPh sb="17" eb="18">
      <t>モノ</t>
    </rPh>
    <phoneticPr fontId="3"/>
  </si>
  <si>
    <t>（１）上記１．①及び②に該当する施設・事業所</t>
    <rPh sb="3" eb="5">
      <t>ジョウキ</t>
    </rPh>
    <rPh sb="8" eb="9">
      <t>オヨ</t>
    </rPh>
    <rPh sb="12" eb="14">
      <t>ガイトウ</t>
    </rPh>
    <rPh sb="16" eb="18">
      <t>シセツ</t>
    </rPh>
    <rPh sb="19" eb="22">
      <t>ジギョウショ</t>
    </rPh>
    <phoneticPr fontId="3"/>
  </si>
  <si>
    <t>行動援護</t>
    <rPh sb="0" eb="2">
      <t>コウドウ</t>
    </rPh>
    <rPh sb="2" eb="4">
      <t>エンゴ</t>
    </rPh>
    <phoneticPr fontId="3"/>
  </si>
  <si>
    <t>保育所等訪問支援</t>
    <rPh sb="0" eb="6">
      <t>ホイクジョトウホウモン</t>
    </rPh>
    <rPh sb="6" eb="8">
      <t>シエン</t>
    </rPh>
    <phoneticPr fontId="3"/>
  </si>
  <si>
    <t>障害児相談支援</t>
    <rPh sb="0" eb="3">
      <t>ショウガイジ</t>
    </rPh>
    <rPh sb="3" eb="7">
      <t>ソウダンシエン</t>
    </rPh>
    <phoneticPr fontId="3"/>
  </si>
  <si>
    <t>令和５年度岐阜県新型コロナウイルス感染症に係る障害福祉サービス事業所等に対するサービス継続支援事業費補助金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</si>
  <si>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感染症の拡大防止の観点から必要があり、自主的に休業した障害福祉サービス等事業所に対し、協力する施設・事業所</t>
    <rPh sb="19" eb="21">
      <t>シセツ</t>
    </rPh>
    <rPh sb="22" eb="25">
      <t>ジギョウショ</t>
    </rPh>
    <rPh sb="25" eb="26">
      <t>トウ</t>
    </rPh>
    <rPh sb="33" eb="35">
      <t>シエン</t>
    </rPh>
    <rPh sb="38" eb="41">
      <t>リヨウシャ</t>
    </rPh>
    <rPh sb="41" eb="42">
      <t>マタ</t>
    </rPh>
    <rPh sb="43" eb="45">
      <t>ショクイン</t>
    </rPh>
    <rPh sb="46" eb="48">
      <t>シンガタ</t>
    </rPh>
    <rPh sb="56" eb="59">
      <t>カンセンシャ</t>
    </rPh>
    <rPh sb="60" eb="62">
      <t>ハッセイ</t>
    </rPh>
    <rPh sb="64" eb="66">
      <t>シセツ</t>
    </rPh>
    <rPh sb="67" eb="70">
      <t>ジギョウショ</t>
    </rPh>
    <rPh sb="74" eb="77">
      <t>カンセンシャ</t>
    </rPh>
    <rPh sb="78" eb="80">
      <t>セッショク</t>
    </rPh>
    <rPh sb="84" eb="85">
      <t>モノ</t>
    </rPh>
    <rPh sb="86" eb="88">
      <t>タイオウ</t>
    </rPh>
    <rPh sb="90" eb="92">
      <t>シセツ</t>
    </rPh>
    <rPh sb="93" eb="96">
      <t>ジギョウショ</t>
    </rPh>
    <rPh sb="175" eb="177">
      <t>イガイ</t>
    </rPh>
    <rPh sb="178" eb="181">
      <t>ジギョウショ</t>
    </rPh>
    <rPh sb="186" eb="188">
      <t>キョタク</t>
    </rPh>
    <rPh sb="189" eb="191">
      <t>セイカツ</t>
    </rPh>
    <rPh sb="195" eb="198">
      <t>リヨウシャ</t>
    </rPh>
    <rPh sb="199" eb="200">
      <t>タイ</t>
    </rPh>
    <rPh sb="203" eb="208">
      <t>トウガイジギョウショ</t>
    </rPh>
    <rPh sb="209" eb="211">
      <t>ショクイン</t>
    </rPh>
    <rPh sb="212" eb="215">
      <t>リヨウシャ</t>
    </rPh>
    <rPh sb="216" eb="219">
      <t>キョタクトウ</t>
    </rPh>
    <rPh sb="221" eb="223">
      <t>ホウモン</t>
    </rPh>
    <rPh sb="230" eb="231">
      <t>カギ</t>
    </rPh>
    <rPh sb="238" eb="240">
      <t>テイキョウ</t>
    </rPh>
    <rPh sb="242" eb="245">
      <t>ジギョウショ</t>
    </rPh>
    <phoneticPr fontId="3"/>
  </si>
  <si>
    <t>記載例１</t>
    <rPh sb="0" eb="3">
      <t>キサイレイ</t>
    </rPh>
    <phoneticPr fontId="3"/>
  </si>
  <si>
    <t>やぶた事業所</t>
    <rPh sb="3" eb="6">
      <t>ジギョウショ</t>
    </rPh>
    <phoneticPr fontId="3"/>
  </si>
  <si>
    <t>ヤブタジギョウショ</t>
    <phoneticPr fontId="3"/>
  </si>
  <si>
    <t>5■■</t>
    <phoneticPr fontId="3"/>
  </si>
  <si>
    <t>■■■■</t>
    <phoneticPr fontId="3"/>
  </si>
  <si>
    <t>岐阜県岐阜市○○町○○丁目○○番地</t>
    <phoneticPr fontId="3"/>
  </si>
  <si>
    <t>058-△△△-△△△△</t>
    <phoneticPr fontId="3"/>
  </si>
  <si>
    <t>●●●@●●.com</t>
    <phoneticPr fontId="3"/>
  </si>
  <si>
    <t>岐阜　一郎</t>
    <phoneticPr fontId="3"/>
  </si>
  <si>
    <t>②</t>
  </si>
  <si>
    <t>委託料</t>
    <phoneticPr fontId="3"/>
  </si>
  <si>
    <t>感染者が発生した事業所の消毒、清掃の外部委託（1,050円/㎡×100㎡）</t>
    <phoneticPr fontId="3"/>
  </si>
  <si>
    <t>やぶた事業所</t>
    <phoneticPr fontId="3"/>
  </si>
  <si>
    <t>やぶた事業所２</t>
    <phoneticPr fontId="3"/>
  </si>
  <si>
    <t>やぶた事業所３</t>
    <phoneticPr fontId="3"/>
  </si>
  <si>
    <t>グループホームやぶた</t>
    <phoneticPr fontId="3"/>
  </si>
  <si>
    <t>記載例２</t>
    <rPh sb="0" eb="3">
      <t>キサイレイ</t>
    </rPh>
    <phoneticPr fontId="3"/>
  </si>
  <si>
    <t>記載例３</t>
    <rPh sb="0" eb="3">
      <t>キサイレイ</t>
    </rPh>
    <phoneticPr fontId="3"/>
  </si>
  <si>
    <t>記載例４</t>
    <rPh sb="0" eb="3">
      <t>キサイレイ</t>
    </rPh>
    <phoneticPr fontId="3"/>
  </si>
  <si>
    <t>記載例５</t>
    <rPh sb="0" eb="3">
      <t>キサイレイ</t>
    </rPh>
    <phoneticPr fontId="3"/>
  </si>
  <si>
    <t>ヤブタジギョウショ</t>
    <phoneticPr fontId="3"/>
  </si>
  <si>
    <t>ヤブタジギョウショ２</t>
    <phoneticPr fontId="3"/>
  </si>
  <si>
    <t>ヤブタジギョウショ３</t>
    <phoneticPr fontId="3"/>
  </si>
  <si>
    <t>グループホームヤブタ</t>
    <phoneticPr fontId="3"/>
  </si>
  <si>
    <t>④</t>
  </si>
  <si>
    <t>委託料</t>
    <phoneticPr fontId="3"/>
  </si>
  <si>
    <t>感染者が発生した事業所の消毒、清掃の外部委託（1,050円/㎡×55㎡）</t>
    <phoneticPr fontId="3"/>
  </si>
  <si>
    <t>旅費</t>
    <phoneticPr fontId="3"/>
  </si>
  <si>
    <t>通所できない利用者宅への訪問に係る旅費（利用者10名の居宅訪問に係る費用の合計）</t>
    <phoneticPr fontId="3"/>
  </si>
  <si>
    <t>賃借料</t>
    <phoneticPr fontId="3"/>
  </si>
  <si>
    <t>通所できない利用者宅における安否確認、健康管理等に使用するタブレットリース費用</t>
    <phoneticPr fontId="3"/>
  </si>
  <si>
    <t>（1日750円×14日×10名）</t>
    <phoneticPr fontId="3"/>
  </si>
  <si>
    <t>給料</t>
    <phoneticPr fontId="3"/>
  </si>
  <si>
    <t>①</t>
  </si>
  <si>
    <t>共済費</t>
    <phoneticPr fontId="3"/>
  </si>
  <si>
    <t>複数職員の感染により職員が不足した事業所への応援職員の派遣のため</t>
    <phoneticPr fontId="3"/>
  </si>
  <si>
    <t>緊急的に雇用した職員の給料及び各種保険加入費用</t>
    <phoneticPr fontId="3"/>
  </si>
  <si>
    <t>職員給与：時給1,300円×7.5時間×14日</t>
    <phoneticPr fontId="3"/>
  </si>
  <si>
    <t>各種保険加入費用：13,650円</t>
    <phoneticPr fontId="3"/>
  </si>
  <si>
    <t>職員手当等</t>
    <phoneticPr fontId="3"/>
  </si>
  <si>
    <t>需用費（消耗品費）</t>
    <phoneticPr fontId="3"/>
  </si>
  <si>
    <t>濃厚接触者対応にあたった職員の休日出勤手当</t>
    <phoneticPr fontId="3"/>
  </si>
  <si>
    <t>（1,800円×3時間×5日×2名）＋（1,650円×3時間×3日×2名）</t>
    <phoneticPr fontId="3"/>
  </si>
  <si>
    <t>濃厚接触者対応により在庫不足となった医療用ガウン</t>
    <phoneticPr fontId="3"/>
  </si>
  <si>
    <t>岐阜県岐阜市○○町○○丁目○○番地</t>
    <phoneticPr fontId="3"/>
  </si>
  <si>
    <t>5■■</t>
    <phoneticPr fontId="3"/>
  </si>
  <si>
    <t>■■■■</t>
    <phoneticPr fontId="3"/>
  </si>
  <si>
    <t>058-△△△-△△△△</t>
    <phoneticPr fontId="3"/>
  </si>
  <si>
    <t>●●●@●●.com</t>
    <phoneticPr fontId="3"/>
  </si>
  <si>
    <t>岐阜　一郎</t>
    <phoneticPr fontId="3"/>
  </si>
  <si>
    <t>岐阜県岐阜市□□町□□丁目□□番地</t>
    <phoneticPr fontId="3"/>
  </si>
  <si>
    <t>5××</t>
    <phoneticPr fontId="3"/>
  </si>
  <si>
    <t>××××</t>
    <phoneticPr fontId="3"/>
  </si>
  <si>
    <t>058-▲▲▲-▲▲▲▲</t>
    <phoneticPr fontId="3"/>
  </si>
  <si>
    <t>■■@■■.com</t>
    <phoneticPr fontId="3"/>
  </si>
  <si>
    <t>岐阜　二郎</t>
    <phoneticPr fontId="3"/>
  </si>
  <si>
    <t>岐阜県大垣市町△△丁目△△番地</t>
    <phoneticPr fontId="3"/>
  </si>
  <si>
    <t>5〇〇</t>
    <phoneticPr fontId="3"/>
  </si>
  <si>
    <t>〇〇〇〇</t>
    <phoneticPr fontId="3"/>
  </si>
  <si>
    <t>0584-■■-■■■■</t>
    <phoneticPr fontId="3"/>
  </si>
  <si>
    <t>××@××.com</t>
    <phoneticPr fontId="3"/>
  </si>
  <si>
    <t>岐阜　三郎</t>
    <phoneticPr fontId="3"/>
  </si>
  <si>
    <t>5◆◆</t>
    <phoneticPr fontId="3"/>
  </si>
  <si>
    <t>◆◆◆◆</t>
    <phoneticPr fontId="3"/>
  </si>
  <si>
    <t>岐阜県関市◇◇町◇◇丁目◇番地</t>
    <phoneticPr fontId="3"/>
  </si>
  <si>
    <t>0575-●●-●●●●</t>
    <phoneticPr fontId="3"/>
  </si>
  <si>
    <t>△△@△△.com</t>
    <phoneticPr fontId="3"/>
  </si>
  <si>
    <t>岐阜　四郎</t>
    <phoneticPr fontId="3"/>
  </si>
  <si>
    <t>事業者からオンライン申請フォームにより提出されたExcelファイルを受領し、内容を審査</t>
    <rPh sb="0" eb="3">
      <t>ジギョウシャ</t>
    </rPh>
    <rPh sb="10" eb="12">
      <t>シンセイ</t>
    </rPh>
    <rPh sb="19" eb="21">
      <t>テイシュツ</t>
    </rPh>
    <rPh sb="34" eb="36">
      <t>ジュリョウ</t>
    </rPh>
    <rPh sb="38" eb="40">
      <t>ナイヨウ</t>
    </rPh>
    <rPh sb="41" eb="43">
      <t>シンサ</t>
    </rPh>
    <phoneticPr fontId="3"/>
  </si>
  <si>
    <t>本Excelを管内の事業者・事業所に配布（ホームページに掲載）</t>
    <rPh sb="0" eb="1">
      <t>ホン</t>
    </rPh>
    <rPh sb="7" eb="9">
      <t>カンナイ</t>
    </rPh>
    <rPh sb="10" eb="13">
      <t>ジギョウシャ</t>
    </rPh>
    <rPh sb="14" eb="17">
      <t>ジギョウショ</t>
    </rPh>
    <rPh sb="18" eb="20">
      <t>ハイフ</t>
    </rPh>
    <rPh sb="28" eb="30">
      <t>ケイサイ</t>
    </rPh>
    <phoneticPr fontId="3"/>
  </si>
  <si>
    <t>本Excelをダウンロードのうえ、各事業所に配布し、様式３（個票）を記入するように依頼　</t>
    <rPh sb="0" eb="1">
      <t>ホン</t>
    </rPh>
    <rPh sb="17" eb="18">
      <t>カク</t>
    </rPh>
    <rPh sb="18" eb="21">
      <t>ジギョウショ</t>
    </rPh>
    <rPh sb="22" eb="24">
      <t>ハイフ</t>
    </rPh>
    <rPh sb="26" eb="28">
      <t>ヨウシキ</t>
    </rPh>
    <rPh sb="30" eb="32">
      <t>コヒョウ</t>
    </rPh>
    <rPh sb="34" eb="36">
      <t>キニュウ</t>
    </rPh>
    <rPh sb="41" eb="43">
      <t>イライ</t>
    </rPh>
    <phoneticPr fontId="3"/>
  </si>
  <si>
    <t xml:space="preserve">様式３（個票）の着色セルを入力
水色セル：必要情報の入力・該当する取組内容のチェック
緑色セル：クリックしてプルダウンから選択
入力後、事業者（法人本部）へ返送
</t>
    <rPh sb="0" eb="2">
      <t>ヨウシキ</t>
    </rPh>
    <rPh sb="4" eb="6">
      <t>コヒョウ</t>
    </rPh>
    <rPh sb="8" eb="10">
      <t>チャクショク</t>
    </rPh>
    <rPh sb="13" eb="15">
      <t>ニュウリョク</t>
    </rPh>
    <rPh sb="17" eb="19">
      <t>ミズイロ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6" eb="69">
      <t>ニュウリョクゴ</t>
    </rPh>
    <rPh sb="70" eb="73">
      <t>ジギョウシャ</t>
    </rPh>
    <rPh sb="74" eb="76">
      <t>ホウジン</t>
    </rPh>
    <rPh sb="76" eb="78">
      <t>ホンブ</t>
    </rPh>
    <rPh sb="80" eb="82">
      <t>ヘンソウ</t>
    </rPh>
    <phoneticPr fontId="3"/>
  </si>
  <si>
    <t>完成したExcelファイルを他申請書類と合わせてオンライン申請フォームへ提出</t>
    <rPh sb="0" eb="2">
      <t>カンセイ</t>
    </rPh>
    <rPh sb="14" eb="15">
      <t>ホカ</t>
    </rPh>
    <rPh sb="15" eb="18">
      <t>シンセイショ</t>
    </rPh>
    <rPh sb="18" eb="19">
      <t>ルイ</t>
    </rPh>
    <rPh sb="20" eb="21">
      <t>ア</t>
    </rPh>
    <rPh sb="29" eb="31">
      <t>シンセイ</t>
    </rPh>
    <rPh sb="36" eb="38">
      <t>テイシュツ</t>
    </rPh>
    <phoneticPr fontId="3"/>
  </si>
  <si>
    <t>医療用ガウン（10枚入）:1,000円×20セット</t>
    <phoneticPr fontId="3"/>
  </si>
  <si>
    <t>各事業所の個票のシート名を「個票●」（●は１からの通し番号で全角数字にすること）に修正</t>
    <rPh sb="0" eb="1">
      <t>カク</t>
    </rPh>
    <rPh sb="1" eb="4">
      <t>ジギョウショ</t>
    </rPh>
    <rPh sb="5" eb="7">
      <t>コヒョウ</t>
    </rPh>
    <rPh sb="11" eb="12">
      <t>メイ</t>
    </rPh>
    <rPh sb="14" eb="16">
      <t>コヒョウ</t>
    </rPh>
    <rPh sb="25" eb="26">
      <t>トオ</t>
    </rPh>
    <rPh sb="27" eb="29">
      <t>バンゴウ</t>
    </rPh>
    <rPh sb="30" eb="34">
      <t>ゼンカクスウジ</t>
    </rPh>
    <rPh sb="41" eb="43">
      <t>シュウセイ</t>
    </rPh>
    <phoneticPr fontId="3"/>
  </si>
  <si>
    <t>様式２（申請額一覧）に全事業所分が正しく反映されているか確認（15事業所以上ある場合には8行目～22行目を行ごとコピーし、23行目に右クリック→「コピーしたセルの挿入」で挿入すること。）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</si>
  <si>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様式３（各事業所の個票）及び様式２（申請額一覧）の内容が様式１（総括表）にも正しく反映されていることを確認する。</t>
    <rPh sb="0" eb="2">
      <t>ヨウシキ</t>
    </rPh>
    <rPh sb="4" eb="8">
      <t>カクジギョウショ</t>
    </rPh>
    <rPh sb="9" eb="11">
      <t>コヒョウ</t>
    </rPh>
    <rPh sb="12" eb="13">
      <t>オヨ</t>
    </rPh>
    <rPh sb="14" eb="16">
      <t>ヨウシキ</t>
    </rPh>
    <rPh sb="18" eb="23">
      <t>シンセイガクイチラン</t>
    </rPh>
    <rPh sb="25" eb="27">
      <t>ナイヨウ</t>
    </rPh>
    <rPh sb="28" eb="30">
      <t>ヨウシキ</t>
    </rPh>
    <rPh sb="32" eb="35">
      <t>ソウカツヒョウ</t>
    </rPh>
    <rPh sb="38" eb="39">
      <t>タダ</t>
    </rPh>
    <rPh sb="41" eb="43">
      <t>ハンエイ</t>
    </rPh>
    <rPh sb="51" eb="53">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</si>
</sst>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xf numFmtId="0" fontId="32" fillId="0" borderId="0" applyNumberFormat="0" applyFill="0" applyBorder="0" applyAlignment="0" applyProtection="0">
      <alignment vertical="center"/>
    </xf>
  </cellStyleXfs>
  <cellXfs count="52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3" xfId="0" applyFont="1" applyBorder="1">
      <alignment vertical="center"/>
    </xf>
    <xf numFmtId="0" fontId="6" fillId="0" borderId="29" xfId="0" applyFont="1" applyBorder="1">
      <alignment vertical="center"/>
    </xf>
    <xf numFmtId="0" fontId="7" fillId="0" borderId="2" xfId="0" applyFont="1" applyBorder="1">
      <alignment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6" fillId="0" borderId="14" xfId="0" applyFont="1" applyBorder="1">
      <alignment vertical="center"/>
    </xf>
    <xf numFmtId="176" fontId="6" fillId="0" borderId="22" xfId="0" applyNumberFormat="1" applyFont="1" applyBorder="1">
      <alignment vertical="center"/>
    </xf>
    <xf numFmtId="176" fontId="6" fillId="0" borderId="25" xfId="0" applyNumberFormat="1" applyFont="1" applyBorder="1">
      <alignment vertical="center"/>
    </xf>
    <xf numFmtId="176" fontId="6" fillId="0" borderId="2" xfId="0" applyNumberFormat="1" applyFont="1" applyBorder="1">
      <alignment vertical="center"/>
    </xf>
    <xf numFmtId="0" fontId="6" fillId="0" borderId="22" xfId="0" applyFont="1" applyBorder="1">
      <alignment vertical="center"/>
    </xf>
    <xf numFmtId="176" fontId="6" fillId="0" borderId="14" xfId="0" applyNumberFormat="1" applyFont="1" applyBorder="1">
      <alignment vertical="center"/>
    </xf>
    <xf numFmtId="176" fontId="6" fillId="0" borderId="28" xfId="0" applyNumberFormat="1" applyFont="1" applyBorder="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0"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0" xfId="0" applyNumberFormat="1" applyFont="1">
      <alignment vertical="center"/>
    </xf>
    <xf numFmtId="0" fontId="6" fillId="0" borderId="10" xfId="0" applyFont="1" applyBorder="1">
      <alignment vertical="center"/>
    </xf>
    <xf numFmtId="176" fontId="6" fillId="0" borderId="7" xfId="0" applyNumberFormat="1" applyFont="1" applyBorder="1">
      <alignment vertical="center"/>
    </xf>
    <xf numFmtId="0" fontId="6" fillId="0" borderId="17"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Protection="1">
      <alignment vertical="center"/>
      <protection hidden="1"/>
    </xf>
    <xf numFmtId="0" fontId="9" fillId="0" borderId="0" xfId="0" applyFont="1" applyProtection="1">
      <alignment vertical="center"/>
      <protection hidden="1"/>
    </xf>
    <xf numFmtId="0" fontId="5" fillId="0" borderId="13" xfId="0" applyFont="1" applyBorder="1" applyProtection="1">
      <alignment vertical="center"/>
      <protection hidden="1"/>
    </xf>
    <xf numFmtId="0" fontId="5" fillId="0" borderId="14" xfId="0" applyFont="1" applyBorder="1" applyAlignment="1" applyProtection="1">
      <alignment horizontal="center" vertical="center"/>
      <protection hidden="1"/>
    </xf>
    <xf numFmtId="0" fontId="5" fillId="0" borderId="14" xfId="0" applyFont="1" applyBorder="1" applyProtection="1">
      <alignment vertical="center"/>
      <protection hidden="1"/>
    </xf>
    <xf numFmtId="0" fontId="5" fillId="0" borderId="16" xfId="0" applyFont="1" applyBorder="1" applyProtection="1">
      <alignment vertical="center"/>
      <protection hidden="1"/>
    </xf>
    <xf numFmtId="0" fontId="10" fillId="0" borderId="0" xfId="0" applyFont="1" applyProtection="1">
      <alignment vertical="center"/>
      <protection hidden="1"/>
    </xf>
    <xf numFmtId="0" fontId="5" fillId="0" borderId="11" xfId="0" applyFont="1" applyBorder="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10" xfId="0" applyFont="1" applyBorder="1" applyProtection="1">
      <alignment vertical="center"/>
      <protection hidden="1"/>
    </xf>
    <xf numFmtId="0" fontId="5" fillId="0" borderId="5" xfId="0" applyFont="1" applyBorder="1" applyProtection="1">
      <alignment vertical="center"/>
      <protection hidden="1"/>
    </xf>
    <xf numFmtId="0" fontId="14" fillId="0" borderId="0" xfId="0" applyFont="1" applyAlignment="1" applyProtection="1">
      <alignment vertical="top"/>
      <protection hidden="1"/>
    </xf>
    <xf numFmtId="0" fontId="5" fillId="0" borderId="6" xfId="0" applyFont="1" applyBorder="1" applyProtection="1">
      <alignment vertical="center"/>
      <protection hidden="1"/>
    </xf>
    <xf numFmtId="0" fontId="5" fillId="0" borderId="1" xfId="0" applyFont="1" applyBorder="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Border="1" applyAlignment="1" applyProtection="1">
      <alignment horizontal="lef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Border="1" applyProtection="1">
      <alignment vertical="center"/>
      <protection locked="0" hidden="1"/>
    </xf>
    <xf numFmtId="0" fontId="5" fillId="0" borderId="12" xfId="0" applyFont="1" applyBorder="1" applyAlignment="1" applyProtection="1">
      <alignment horizontal="center" vertical="center"/>
      <protection hidden="1"/>
    </xf>
    <xf numFmtId="0" fontId="10" fillId="0" borderId="5" xfId="0" applyFont="1" applyBorder="1" applyProtection="1">
      <alignment vertical="center"/>
      <protection hidden="1"/>
    </xf>
    <xf numFmtId="0" fontId="10" fillId="0" borderId="5" xfId="0" applyFont="1" applyBorder="1" applyProtection="1">
      <alignment vertical="center"/>
      <protection locked="0" hidden="1"/>
    </xf>
    <xf numFmtId="0" fontId="8" fillId="0" borderId="8" xfId="0" applyFont="1" applyBorder="1" applyAlignment="1" applyProtection="1">
      <alignment horizontal="left" vertical="center"/>
      <protection hidden="1"/>
    </xf>
    <xf numFmtId="0" fontId="10" fillId="0" borderId="8" xfId="0" applyFont="1" applyBorder="1" applyProtection="1">
      <alignment vertical="center"/>
      <protection hidden="1"/>
    </xf>
    <xf numFmtId="0" fontId="10" fillId="0" borderId="8"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2" xfId="0" applyFont="1" applyBorder="1" applyProtection="1">
      <alignment vertical="center"/>
      <protection hidden="1"/>
    </xf>
    <xf numFmtId="0" fontId="14" fillId="0" borderId="2" xfId="0" applyFont="1" applyBorder="1" applyAlignment="1" applyProtection="1">
      <alignment vertical="top"/>
      <protection locked="0" hidden="1"/>
    </xf>
    <xf numFmtId="0" fontId="10" fillId="0" borderId="2" xfId="0" applyFont="1" applyBorder="1" applyAlignment="1" applyProtection="1">
      <alignment vertical="center" wrapText="1"/>
      <protection locked="0" hidden="1"/>
    </xf>
    <xf numFmtId="0" fontId="10" fillId="0" borderId="3" xfId="0" applyFont="1" applyBorder="1" applyProtection="1">
      <alignment vertical="center"/>
      <protection hidden="1"/>
    </xf>
    <xf numFmtId="0" fontId="10" fillId="0" borderId="19" xfId="0" applyFont="1" applyBorder="1" applyProtection="1">
      <alignment vertical="center"/>
      <protection hidden="1"/>
    </xf>
    <xf numFmtId="0" fontId="11" fillId="0" borderId="19"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10" fillId="0" borderId="1" xfId="0" applyFont="1" applyBorder="1" applyProtection="1">
      <alignment vertical="center"/>
      <protection hidden="1"/>
    </xf>
    <xf numFmtId="0" fontId="11" fillId="0" borderId="2" xfId="0" applyFont="1" applyBorder="1" applyAlignment="1" applyProtection="1">
      <alignment vertical="center" wrapText="1"/>
      <protection hidden="1"/>
    </xf>
    <xf numFmtId="0" fontId="11" fillId="0" borderId="3" xfId="0" applyFont="1" applyBorder="1" applyAlignment="1" applyProtection="1">
      <alignment vertical="center" wrapText="1"/>
      <protection hidden="1"/>
    </xf>
    <xf numFmtId="0" fontId="10" fillId="0" borderId="4" xfId="0" applyFont="1" applyBorder="1" applyProtection="1">
      <alignment vertical="center"/>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2" fillId="0" borderId="9" xfId="0" applyFont="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Border="1" applyProtection="1">
      <alignment vertical="center"/>
      <protection hidden="1"/>
    </xf>
    <xf numFmtId="0" fontId="12" fillId="0" borderId="5" xfId="0" applyFont="1" applyBorder="1" applyProtection="1">
      <alignment vertical="center"/>
      <protection locked="0" hidden="1"/>
    </xf>
    <xf numFmtId="0" fontId="10" fillId="0" borderId="5" xfId="0" applyFont="1" applyBorder="1" applyAlignment="1" applyProtection="1">
      <alignment vertical="center" shrinkToFit="1"/>
      <protection locked="0" hidden="1"/>
    </xf>
    <xf numFmtId="0" fontId="12" fillId="0" borderId="5" xfId="0" applyFont="1" applyBorder="1" applyAlignment="1" applyProtection="1">
      <alignment horizontal="left" vertical="center"/>
      <protection hidden="1"/>
    </xf>
    <xf numFmtId="0" fontId="10" fillId="0" borderId="5" xfId="0" applyFont="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12" fillId="0" borderId="0" xfId="0" applyFont="1" applyProtection="1">
      <alignment vertical="center"/>
      <protection locked="0" hidden="1"/>
    </xf>
    <xf numFmtId="0" fontId="10" fillId="0" borderId="0" xfId="0" applyFont="1" applyAlignment="1" applyProtection="1">
      <alignment vertical="center" shrinkToFit="1"/>
      <protection locked="0" hidden="1"/>
    </xf>
    <xf numFmtId="0" fontId="12" fillId="0" borderId="0" xfId="0" applyFont="1" applyAlignment="1" applyProtection="1">
      <alignment horizontal="left" vertical="center"/>
      <protection hidden="1"/>
    </xf>
    <xf numFmtId="0" fontId="10" fillId="0" borderId="0" xfId="0" applyFont="1" applyProtection="1">
      <alignment vertical="center"/>
      <protection locked="0" hidden="1"/>
    </xf>
    <xf numFmtId="0" fontId="10" fillId="0" borderId="0" xfId="0" applyFont="1" applyAlignment="1" applyProtection="1">
      <alignment horizontal="center" vertical="center"/>
      <protection hidden="1"/>
    </xf>
    <xf numFmtId="0" fontId="11" fillId="0" borderId="0" xfId="0" applyFont="1" applyProtection="1">
      <alignment vertical="center"/>
      <protection hidden="1"/>
    </xf>
    <xf numFmtId="0" fontId="12" fillId="0" borderId="8" xfId="0" applyFont="1" applyBorder="1" applyProtection="1">
      <alignment vertical="center"/>
      <protection hidden="1"/>
    </xf>
    <xf numFmtId="0" fontId="11" fillId="0" borderId="8" xfId="0" applyFont="1" applyBorder="1" applyProtection="1">
      <alignment vertical="center"/>
      <protection hidden="1"/>
    </xf>
    <xf numFmtId="0" fontId="11" fillId="0" borderId="5" xfId="0" applyFont="1" applyBorder="1" applyProtection="1">
      <alignment vertical="center"/>
      <protection hidden="1"/>
    </xf>
    <xf numFmtId="0" fontId="10" fillId="0" borderId="2" xfId="0" applyFont="1" applyBorder="1" applyAlignment="1" applyProtection="1">
      <alignment vertical="center" shrinkToFit="1"/>
      <protection locked="0" hidden="1"/>
    </xf>
    <xf numFmtId="0" fontId="10" fillId="0" borderId="2" xfId="0" applyFont="1" applyBorder="1" applyProtection="1">
      <alignment vertical="center"/>
      <protection locked="0" hidden="1"/>
    </xf>
    <xf numFmtId="176" fontId="10" fillId="0" borderId="2" xfId="0" applyNumberFormat="1" applyFont="1" applyBorder="1" applyProtection="1">
      <alignment vertical="center"/>
      <protection hidden="1"/>
    </xf>
    <xf numFmtId="0" fontId="10" fillId="0" borderId="3" xfId="0" applyFont="1" applyBorder="1" applyAlignment="1" applyProtection="1">
      <alignment vertical="center" shrinkToFit="1"/>
      <protection locked="0" hidden="1"/>
    </xf>
    <xf numFmtId="0" fontId="10" fillId="0" borderId="20" xfId="0" applyFont="1" applyBorder="1" applyProtection="1">
      <alignment vertical="center"/>
      <protection hidden="1"/>
    </xf>
    <xf numFmtId="0" fontId="12" fillId="4" borderId="1" xfId="0" applyFont="1" applyFill="1" applyBorder="1" applyProtection="1">
      <alignment vertical="center"/>
      <protection hidden="1"/>
    </xf>
    <xf numFmtId="0" fontId="19" fillId="0" borderId="2"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9" fillId="0" borderId="2" xfId="0" applyFont="1" applyBorder="1" applyProtection="1">
      <alignment vertical="center"/>
      <protection hidden="1"/>
    </xf>
    <xf numFmtId="0" fontId="10" fillId="0" borderId="8" xfId="0" applyFont="1" applyBorder="1" applyAlignment="1" applyProtection="1">
      <alignment vertical="center" shrinkToFit="1"/>
      <protection locked="0" hidden="1"/>
    </xf>
    <xf numFmtId="0" fontId="10" fillId="0" borderId="8" xfId="0" applyFont="1" applyBorder="1" applyAlignment="1" applyProtection="1">
      <alignment horizontal="center" vertical="center"/>
      <protection hidden="1"/>
    </xf>
    <xf numFmtId="176" fontId="10" fillId="0" borderId="8" xfId="0" applyNumberFormat="1" applyFont="1" applyBorder="1" applyProtection="1">
      <alignment vertical="center"/>
      <protection hidden="1"/>
    </xf>
    <xf numFmtId="0" fontId="10" fillId="0" borderId="12" xfId="0" applyFont="1" applyBorder="1" applyProtection="1">
      <alignment vertical="center"/>
      <protection hidden="1"/>
    </xf>
    <xf numFmtId="0" fontId="10" fillId="0" borderId="12" xfId="0" applyFont="1" applyBorder="1" applyAlignment="1" applyProtection="1">
      <alignment vertical="center" shrinkToFit="1"/>
      <protection locked="0" hidden="1"/>
    </xf>
    <xf numFmtId="0" fontId="11" fillId="0" borderId="2" xfId="0" applyFont="1" applyBorder="1" applyProtection="1">
      <alignment vertical="center"/>
      <protection hidden="1"/>
    </xf>
    <xf numFmtId="0" fontId="10" fillId="0" borderId="5" xfId="0" applyFont="1" applyBorder="1" applyAlignment="1" applyProtection="1">
      <alignment vertical="center" textRotation="255"/>
      <protection hidden="1"/>
    </xf>
    <xf numFmtId="0" fontId="8" fillId="0" borderId="9" xfId="0" applyFont="1" applyBorder="1" applyProtection="1">
      <alignment vertical="center"/>
      <protection hidden="1"/>
    </xf>
    <xf numFmtId="0" fontId="10" fillId="0" borderId="8" xfId="0" applyFont="1" applyBorder="1" applyAlignment="1" applyProtection="1">
      <alignment vertical="center" textRotation="255"/>
      <protection hidden="1"/>
    </xf>
    <xf numFmtId="0" fontId="10" fillId="0" borderId="9" xfId="0" applyFont="1" applyBorder="1" applyProtection="1">
      <alignment vertical="center"/>
      <protection hidden="1"/>
    </xf>
    <xf numFmtId="0" fontId="9" fillId="0" borderId="11" xfId="0" applyFont="1" applyBorder="1" applyProtection="1">
      <alignment vertical="center"/>
      <protection hidden="1"/>
    </xf>
    <xf numFmtId="0" fontId="10" fillId="4" borderId="11" xfId="0" applyFont="1" applyFill="1" applyBorder="1" applyProtection="1">
      <alignment vertical="center"/>
      <protection hidden="1"/>
    </xf>
    <xf numFmtId="0" fontId="9" fillId="0" borderId="8" xfId="0" applyFont="1" applyBorder="1" applyProtection="1">
      <alignment vertical="center"/>
      <protection hidden="1"/>
    </xf>
    <xf numFmtId="0" fontId="10" fillId="0" borderId="2" xfId="0" applyFont="1" applyBorder="1" applyAlignment="1" applyProtection="1">
      <alignment vertical="center" textRotation="255"/>
      <protection hidden="1"/>
    </xf>
    <xf numFmtId="0" fontId="9" fillId="0" borderId="5" xfId="0" applyFont="1" applyBorder="1" applyProtection="1">
      <alignment vertical="center"/>
      <protection hidden="1"/>
    </xf>
    <xf numFmtId="176" fontId="10" fillId="0" borderId="5" xfId="0" applyNumberFormat="1" applyFont="1" applyBorder="1" applyProtection="1">
      <alignment vertical="center"/>
      <protection hidden="1"/>
    </xf>
    <xf numFmtId="0" fontId="8" fillId="0" borderId="8" xfId="0" applyFont="1" applyBorder="1" applyProtection="1">
      <alignment vertical="center"/>
      <protection hidden="1"/>
    </xf>
    <xf numFmtId="0" fontId="8" fillId="0" borderId="5" xfId="0" applyFont="1" applyBorder="1" applyProtection="1">
      <alignment vertical="center"/>
      <protection hidden="1"/>
    </xf>
    <xf numFmtId="0" fontId="10" fillId="0" borderId="5" xfId="0" applyFont="1" applyBorder="1" applyAlignment="1" applyProtection="1">
      <alignment horizontal="center" vertical="center" shrinkToFit="1"/>
      <protection locked="0" hidden="1"/>
    </xf>
    <xf numFmtId="0" fontId="10" fillId="0" borderId="6" xfId="0" applyFont="1" applyBorder="1" applyAlignment="1" applyProtection="1">
      <alignment horizontal="center" vertical="center" shrinkToFit="1"/>
      <protection locked="0"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9" fillId="0" borderId="37" xfId="0" applyFont="1" applyBorder="1" applyAlignment="1" applyProtection="1">
      <alignment horizontal="center" vertical="center"/>
      <protection hidden="1"/>
    </xf>
    <xf numFmtId="0" fontId="9" fillId="0" borderId="37" xfId="0" applyFont="1" applyBorder="1" applyProtection="1">
      <alignment vertical="center"/>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5" fillId="0" borderId="4" xfId="0" applyFont="1" applyBorder="1" applyProtection="1">
      <alignment vertical="center"/>
      <protection hidden="1"/>
    </xf>
    <xf numFmtId="0" fontId="15" fillId="0" borderId="5" xfId="0" applyFont="1" applyBorder="1" applyAlignment="1" applyProtection="1">
      <alignment horizontal="center" vertical="center"/>
      <protection hidden="1"/>
    </xf>
    <xf numFmtId="0" fontId="15" fillId="0" borderId="9" xfId="0" applyFont="1" applyBorder="1" applyProtection="1">
      <alignment vertical="center"/>
      <protection hidden="1"/>
    </xf>
    <xf numFmtId="0" fontId="15" fillId="0" borderId="21" xfId="0" applyFont="1" applyBorder="1" applyProtection="1">
      <alignment vertical="center"/>
      <protection hidden="1"/>
    </xf>
    <xf numFmtId="0" fontId="15" fillId="0" borderId="2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11" xfId="0" applyFont="1" applyBorder="1" applyProtection="1">
      <alignment vertical="center"/>
      <protection hidden="1"/>
    </xf>
    <xf numFmtId="0" fontId="15" fillId="0" borderId="5" xfId="0" applyFont="1" applyBorder="1" applyAlignment="1" applyProtection="1">
      <alignment vertical="center" shrinkToFit="1"/>
      <protection hidden="1"/>
    </xf>
    <xf numFmtId="0" fontId="15" fillId="0" borderId="6" xfId="0" applyFont="1" applyBorder="1" applyAlignment="1" applyProtection="1">
      <alignment vertical="center" shrinkToFit="1"/>
      <protection hidden="1"/>
    </xf>
    <xf numFmtId="0" fontId="15" fillId="0" borderId="5" xfId="0" applyFont="1" applyBorder="1" applyAlignment="1" applyProtection="1">
      <alignment horizontal="center" vertical="center" shrinkToFit="1"/>
      <protection hidden="1"/>
    </xf>
    <xf numFmtId="0" fontId="15" fillId="0" borderId="0" xfId="0"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shrinkToFit="1"/>
      <protection hidden="1"/>
    </xf>
    <xf numFmtId="0" fontId="15" fillId="0" borderId="5" xfId="0" applyFont="1" applyBorder="1" applyProtection="1">
      <alignment vertical="center"/>
      <protection hidden="1"/>
    </xf>
    <xf numFmtId="0" fontId="15" fillId="0" borderId="2" xfId="0" applyFont="1" applyBorder="1" applyAlignment="1" applyProtection="1">
      <alignment horizontal="center"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66"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4" borderId="68"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0" fontId="7" fillId="0" borderId="0" xfId="0" applyFont="1" applyAlignment="1">
      <alignment horizontal="left" vertical="top" wrapText="1"/>
    </xf>
    <xf numFmtId="0" fontId="7" fillId="0" borderId="0" xfId="0" applyFont="1" applyAlignment="1">
      <alignment horizontal="center" vertical="center"/>
    </xf>
    <xf numFmtId="0" fontId="15" fillId="0" borderId="3" xfId="0" applyFont="1" applyBorder="1" applyAlignment="1" applyProtection="1">
      <alignment horizontal="center" vertical="center"/>
      <protection hidden="1"/>
    </xf>
    <xf numFmtId="0" fontId="9" fillId="0" borderId="74" xfId="0" applyFont="1" applyBorder="1" applyAlignment="1" applyProtection="1">
      <alignment horizontal="center" vertical="center"/>
      <protection hidden="1"/>
    </xf>
    <xf numFmtId="0" fontId="9" fillId="0" borderId="74" xfId="0" applyFont="1" applyBorder="1" applyProtection="1">
      <alignment vertical="center"/>
      <protection hidden="1"/>
    </xf>
    <xf numFmtId="0" fontId="27" fillId="0" borderId="0" xfId="0" applyFont="1" applyProtection="1">
      <alignment vertical="center"/>
      <protection locked="0" hidden="1"/>
    </xf>
    <xf numFmtId="0" fontId="26" fillId="0" borderId="0" xfId="0" applyFont="1" applyAlignment="1" applyProtection="1">
      <alignment vertical="center" shrinkToFit="1"/>
      <protection locked="0" hidden="1"/>
    </xf>
    <xf numFmtId="0" fontId="27" fillId="0" borderId="0" xfId="0" applyFont="1" applyAlignment="1" applyProtection="1">
      <alignment horizontal="lef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11" fillId="4" borderId="9" xfId="0" applyFont="1" applyFill="1" applyBorder="1" applyProtection="1">
      <alignment vertical="center"/>
      <protection hidden="1"/>
    </xf>
    <xf numFmtId="0" fontId="11" fillId="4" borderId="11" xfId="0" applyFont="1" applyFill="1" applyBorder="1" applyProtection="1">
      <alignment vertical="center"/>
      <protection hidden="1"/>
    </xf>
    <xf numFmtId="0" fontId="15" fillId="0" borderId="20" xfId="0" applyFont="1" applyBorder="1" applyProtection="1">
      <alignment vertical="center"/>
      <protection hidden="1"/>
    </xf>
    <xf numFmtId="0" fontId="18" fillId="6" borderId="36" xfId="0" applyFont="1" applyFill="1" applyBorder="1" applyAlignment="1">
      <alignment horizontal="center" vertical="top"/>
    </xf>
    <xf numFmtId="0" fontId="10" fillId="0" borderId="10" xfId="0" applyFont="1" applyBorder="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30" fillId="0" borderId="0" xfId="0" applyFont="1">
      <alignment vertical="center"/>
    </xf>
    <xf numFmtId="0" fontId="31" fillId="0" borderId="0" xfId="0" applyFont="1">
      <alignment vertical="center"/>
    </xf>
    <xf numFmtId="0" fontId="10" fillId="0" borderId="5" xfId="0" applyFont="1" applyBorder="1" applyProtection="1">
      <alignment vertical="center"/>
      <protection hidden="1"/>
    </xf>
    <xf numFmtId="178" fontId="9" fillId="0" borderId="77" xfId="4" applyNumberFormat="1" applyFont="1" applyBorder="1" applyAlignment="1" applyProtection="1">
      <alignment horizontal="right" vertical="center" shrinkToFit="1"/>
      <protection hidden="1"/>
    </xf>
    <xf numFmtId="0" fontId="8" fillId="0" borderId="4" xfId="0" applyFont="1" applyBorder="1" applyProtection="1">
      <alignment vertical="center"/>
      <protection hidden="1"/>
    </xf>
    <xf numFmtId="0" fontId="6" fillId="0" borderId="5" xfId="0" applyFont="1" applyBorder="1" applyAlignment="1" applyProtection="1">
      <alignment horizontal="center" vertical="center"/>
      <protection hidden="1"/>
    </xf>
    <xf numFmtId="176" fontId="6" fillId="0" borderId="5" xfId="0" applyNumberFormat="1" applyFont="1" applyBorder="1" applyAlignment="1" applyProtection="1">
      <alignment vertical="center" shrinkToFit="1"/>
      <protection hidden="1"/>
    </xf>
    <xf numFmtId="178" fontId="6" fillId="0" borderId="5" xfId="0" applyNumberFormat="1" applyFont="1" applyBorder="1" applyAlignment="1" applyProtection="1">
      <alignment horizontal="center" vertical="center" shrinkToFit="1"/>
      <protection hidden="1"/>
    </xf>
    <xf numFmtId="0" fontId="6" fillId="0" borderId="6" xfId="0" applyFont="1" applyBorder="1" applyAlignment="1" applyProtection="1">
      <alignment horizontal="center" vertical="center"/>
      <protection hidden="1"/>
    </xf>
    <xf numFmtId="0" fontId="10" fillId="0" borderId="4" xfId="0" applyFont="1" applyBorder="1" applyProtection="1">
      <alignment vertical="center"/>
      <protection hidden="1"/>
    </xf>
    <xf numFmtId="0" fontId="5" fillId="0" borderId="21" xfId="0" applyFont="1" applyBorder="1">
      <alignment vertical="center"/>
    </xf>
    <xf numFmtId="0" fontId="5" fillId="0" borderId="15" xfId="0" applyFont="1" applyBorder="1">
      <alignment vertical="center"/>
    </xf>
    <xf numFmtId="0" fontId="5" fillId="0" borderId="24" xfId="0" applyFont="1" applyBorder="1">
      <alignment vertical="center"/>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25" fillId="0" borderId="0" xfId="0" applyFont="1" applyAlignment="1" applyProtection="1">
      <alignment vertical="center" wrapText="1"/>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0" fontId="10" fillId="0" borderId="2" xfId="0" applyFont="1" applyBorder="1" applyAlignment="1" applyProtection="1">
      <alignment horizontal="center"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8" fillId="0" borderId="36"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8" xfId="0" applyFont="1" applyFill="1" applyBorder="1" applyAlignment="1">
      <alignment vertical="top" wrapText="1"/>
    </xf>
    <xf numFmtId="0" fontId="5" fillId="0" borderId="21" xfId="0" applyFont="1" applyBorder="1">
      <alignment vertical="center"/>
    </xf>
    <xf numFmtId="0" fontId="5"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lignment vertical="center"/>
    </xf>
    <xf numFmtId="176" fontId="5" fillId="0" borderId="5" xfId="0" applyNumberFormat="1" applyFont="1" applyBorder="1">
      <alignment vertical="center"/>
    </xf>
    <xf numFmtId="176" fontId="5" fillId="0" borderId="21" xfId="0" applyNumberFormat="1" applyFont="1" applyBorder="1">
      <alignment vertical="center"/>
    </xf>
    <xf numFmtId="176" fontId="5" fillId="0" borderId="22" xfId="0" applyNumberFormat="1"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6" fillId="0" borderId="1" xfId="0" applyNumberFormat="1" applyFont="1" applyBorder="1">
      <alignment vertical="center"/>
    </xf>
    <xf numFmtId="176" fontId="6" fillId="0" borderId="2" xfId="0" applyNumberFormat="1" applyFont="1" applyBorder="1">
      <alignment vertical="center"/>
    </xf>
    <xf numFmtId="176" fontId="5" fillId="0" borderId="27"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15" xfId="0" applyNumberFormat="1" applyFont="1" applyBorder="1">
      <alignment vertical="center"/>
    </xf>
    <xf numFmtId="176" fontId="5" fillId="0" borderId="7" xfId="0" applyNumberFormat="1" applyFont="1" applyBorder="1">
      <alignment vertical="center"/>
    </xf>
    <xf numFmtId="176" fontId="5" fillId="0" borderId="9" xfId="0" applyNumberFormat="1" applyFont="1" applyBorder="1">
      <alignment vertical="center"/>
    </xf>
    <xf numFmtId="176" fontId="5" fillId="0" borderId="0" xfId="0" applyNumberFormat="1" applyFont="1">
      <alignment vertical="center"/>
    </xf>
    <xf numFmtId="0" fontId="6" fillId="0" borderId="0" xfId="0" applyFont="1" applyAlignment="1">
      <alignment horizontal="center" vertical="center"/>
    </xf>
    <xf numFmtId="176" fontId="5" fillId="0" borderId="1" xfId="0" applyNumberFormat="1" applyFont="1" applyBorder="1">
      <alignment vertical="center"/>
    </xf>
    <xf numFmtId="176" fontId="5" fillId="0" borderId="2" xfId="0" applyNumberFormat="1" applyFont="1" applyBorder="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15"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0" xfId="0" applyFont="1">
      <alignment vertical="center"/>
    </xf>
    <xf numFmtId="0" fontId="6" fillId="0" borderId="10" xfId="0" applyFont="1" applyBorder="1" applyAlignment="1">
      <alignment horizontal="center" vertical="center"/>
    </xf>
    <xf numFmtId="0" fontId="24" fillId="0" borderId="0" xfId="0" applyFont="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4" xfId="0" applyFont="1" applyBorder="1">
      <alignment vertical="center"/>
    </xf>
    <xf numFmtId="0" fontId="5" fillId="0" borderId="25" xfId="0" applyFont="1" applyBorder="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10" fillId="0" borderId="75" xfId="0" applyFont="1" applyBorder="1" applyAlignment="1">
      <alignment horizontal="left" vertical="center" wrapText="1"/>
    </xf>
    <xf numFmtId="0" fontId="10" fillId="0" borderId="22" xfId="0" applyFont="1" applyBorder="1" applyAlignment="1">
      <alignment horizontal="left" vertical="center" wrapText="1"/>
    </xf>
    <xf numFmtId="0" fontId="10" fillId="0" borderId="76"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5" fillId="0" borderId="21"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shrinkToFit="1"/>
      <protection hidden="1"/>
    </xf>
    <xf numFmtId="0" fontId="15" fillId="0" borderId="14" xfId="0" applyFont="1" applyBorder="1" applyAlignment="1" applyProtection="1">
      <alignment horizontal="left" vertical="center" wrapText="1" shrinkToFit="1"/>
      <protection hidden="1"/>
    </xf>
    <xf numFmtId="0" fontId="15" fillId="0" borderId="16" xfId="0" applyFont="1" applyBorder="1" applyAlignment="1" applyProtection="1">
      <alignment horizontal="left" vertical="center" wrapText="1" shrinkToFit="1"/>
      <protection hidden="1"/>
    </xf>
    <xf numFmtId="0" fontId="15" fillId="0" borderId="21" xfId="0" applyFont="1" applyBorder="1" applyAlignment="1" applyProtection="1">
      <alignment horizontal="left" vertical="center" shrinkToFit="1"/>
      <protection hidden="1"/>
    </xf>
    <xf numFmtId="0" fontId="15" fillId="0" borderId="22" xfId="0" applyFont="1" applyBorder="1" applyAlignment="1" applyProtection="1">
      <alignment horizontal="left" vertical="center" shrinkToFit="1"/>
      <protection hidden="1"/>
    </xf>
    <xf numFmtId="0" fontId="15" fillId="0" borderId="23" xfId="0" applyFont="1" applyBorder="1" applyAlignment="1" applyProtection="1">
      <alignment horizontal="left" vertical="center" shrinkToFit="1"/>
      <protection hidden="1"/>
    </xf>
    <xf numFmtId="0" fontId="15" fillId="0" borderId="15" xfId="0" applyFont="1" applyBorder="1" applyAlignment="1" applyProtection="1">
      <alignment horizontal="left" vertical="center" shrinkToFit="1"/>
      <protection hidden="1"/>
    </xf>
    <xf numFmtId="0" fontId="15" fillId="0" borderId="7" xfId="0" applyFont="1" applyBorder="1" applyAlignment="1" applyProtection="1">
      <alignment horizontal="left" vertical="center" shrinkToFit="1"/>
      <protection hidden="1"/>
    </xf>
    <xf numFmtId="0" fontId="15" fillId="0" borderId="17" xfId="0" applyFont="1" applyBorder="1" applyAlignment="1" applyProtection="1">
      <alignment horizontal="left" vertical="center" shrinkToFit="1"/>
      <protection hidden="1"/>
    </xf>
    <xf numFmtId="0" fontId="15" fillId="0" borderId="13" xfId="0" applyFont="1" applyBorder="1" applyAlignment="1" applyProtection="1">
      <alignment horizontal="left" vertical="center" shrinkToFit="1"/>
      <protection hidden="1"/>
    </xf>
    <xf numFmtId="0" fontId="15" fillId="0" borderId="14" xfId="0" applyFont="1" applyBorder="1" applyAlignment="1" applyProtection="1">
      <alignment horizontal="left" vertical="center" shrinkToFit="1"/>
      <protection hidden="1"/>
    </xf>
    <xf numFmtId="0" fontId="15" fillId="0" borderId="16" xfId="0" applyFont="1" applyBorder="1" applyAlignment="1" applyProtection="1">
      <alignment horizontal="left" vertical="center" shrinkToFit="1"/>
      <protection hidden="1"/>
    </xf>
    <xf numFmtId="0" fontId="15" fillId="0" borderId="1" xfId="0" applyFont="1" applyBorder="1" applyAlignment="1" applyProtection="1">
      <alignment horizontal="left" vertical="center" wrapText="1"/>
      <protection hidden="1"/>
    </xf>
    <xf numFmtId="0" fontId="15" fillId="0" borderId="2"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0" borderId="14" xfId="0" applyFont="1" applyBorder="1" applyAlignment="1" applyProtection="1">
      <alignment horizontal="left" vertical="center" wrapText="1"/>
      <protection hidden="1"/>
    </xf>
    <xf numFmtId="0" fontId="15" fillId="0" borderId="16" xfId="0" applyFont="1" applyBorder="1" applyAlignment="1" applyProtection="1">
      <alignment horizontal="left" vertical="center" wrapTex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176" fontId="6" fillId="0" borderId="1" xfId="0" applyNumberFormat="1" applyFont="1" applyBorder="1" applyAlignment="1" applyProtection="1">
      <alignment vertical="center" shrinkToFit="1"/>
      <protection hidden="1"/>
    </xf>
    <xf numFmtId="176" fontId="6" fillId="0" borderId="2" xfId="0" applyNumberFormat="1" applyFont="1" applyBorder="1" applyAlignment="1" applyProtection="1">
      <alignment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4" fillId="4" borderId="1" xfId="7" applyFont="1" applyFill="1" applyBorder="1" applyAlignment="1" applyProtection="1">
      <alignment vertical="center" shrinkToFit="1"/>
      <protection hidden="1"/>
    </xf>
    <xf numFmtId="0" fontId="12" fillId="0" borderId="5" xfId="0" applyFont="1" applyBorder="1" applyAlignment="1" applyProtection="1">
      <alignment horizontal="left" vertical="center" shrinkToFit="1"/>
      <protection hidden="1"/>
    </xf>
    <xf numFmtId="0" fontId="12" fillId="0" borderId="6" xfId="0" applyFont="1" applyBorder="1" applyAlignment="1" applyProtection="1">
      <alignment horizontal="left" vertical="center" shrinkToFit="1"/>
      <protection hidden="1"/>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178" fontId="6" fillId="0" borderId="1" xfId="0" applyNumberFormat="1" applyFont="1" applyBorder="1" applyAlignment="1" applyProtection="1">
      <alignment horizontal="center" vertical="center" shrinkToFit="1"/>
      <protection hidden="1"/>
    </xf>
    <xf numFmtId="178" fontId="6" fillId="0" borderId="2" xfId="0" applyNumberFormat="1" applyFont="1" applyBorder="1" applyAlignment="1" applyProtection="1">
      <alignment horizontal="center" vertical="center" shrinkToFit="1"/>
      <protection hidden="1"/>
    </xf>
    <xf numFmtId="0" fontId="10" fillId="4" borderId="1" xfId="0" applyFont="1" applyFill="1" applyBorder="1" applyProtection="1">
      <alignment vertical="center"/>
      <protection hidden="1"/>
    </xf>
    <xf numFmtId="0" fontId="10" fillId="4" borderId="2" xfId="0" applyFont="1" applyFill="1" applyBorder="1" applyProtection="1">
      <alignment vertical="center"/>
      <protection hidden="1"/>
    </xf>
    <xf numFmtId="0" fontId="10" fillId="4" borderId="3" xfId="0" applyFont="1" applyFill="1" applyBorder="1" applyProtection="1">
      <alignment vertical="center"/>
      <protection hidden="1"/>
    </xf>
    <xf numFmtId="0" fontId="25" fillId="0" borderId="0" xfId="0" applyFont="1" applyAlignment="1" applyProtection="1">
      <alignment vertical="center" wrapText="1"/>
      <protection hidden="1"/>
    </xf>
    <xf numFmtId="49" fontId="12" fillId="0" borderId="4" xfId="0" applyNumberFormat="1" applyFont="1" applyBorder="1" applyAlignment="1" applyProtection="1">
      <alignment horizontal="center" vertical="center" wrapText="1"/>
      <protection hidden="1"/>
    </xf>
    <xf numFmtId="49" fontId="12" fillId="0" borderId="5" xfId="0" applyNumberFormat="1" applyFont="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hidden="1"/>
    </xf>
    <xf numFmtId="49" fontId="12" fillId="0" borderId="9" xfId="0" applyNumberFormat="1" applyFont="1" applyBorder="1" applyAlignment="1" applyProtection="1">
      <alignment horizontal="center" vertical="center" wrapText="1"/>
      <protection hidden="1"/>
    </xf>
    <xf numFmtId="49" fontId="12" fillId="0" borderId="0" xfId="0" applyNumberFormat="1" applyFont="1" applyAlignment="1" applyProtection="1">
      <alignment horizontal="center" vertical="center" wrapText="1"/>
      <protection hidden="1"/>
    </xf>
    <xf numFmtId="49" fontId="12" fillId="0" borderId="10" xfId="0" applyNumberFormat="1" applyFont="1" applyBorder="1" applyAlignment="1" applyProtection="1">
      <alignment horizontal="center" vertical="center" wrapText="1"/>
      <protection hidden="1"/>
    </xf>
    <xf numFmtId="49" fontId="12" fillId="0" borderId="11" xfId="0" applyNumberFormat="1" applyFont="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hidden="1"/>
    </xf>
    <xf numFmtId="49" fontId="12" fillId="0" borderId="12" xfId="0" applyNumberFormat="1" applyFont="1" applyBorder="1" applyAlignment="1" applyProtection="1">
      <alignment horizontal="center" vertical="center" wrapText="1"/>
      <protection hidden="1"/>
    </xf>
    <xf numFmtId="0" fontId="15" fillId="0" borderId="8" xfId="0" applyFont="1" applyBorder="1" applyAlignment="1" applyProtection="1">
      <alignment horizontal="center" vertical="center" shrinkToFit="1"/>
      <protection hidden="1"/>
    </xf>
    <xf numFmtId="49" fontId="12" fillId="0" borderId="61" xfId="0" applyNumberFormat="1" applyFont="1" applyBorder="1" applyAlignment="1" applyProtection="1">
      <alignment vertical="center" wrapText="1"/>
      <protection hidden="1"/>
    </xf>
    <xf numFmtId="49" fontId="12" fillId="0" borderId="62" xfId="0" applyNumberFormat="1" applyFont="1" applyBorder="1" applyAlignment="1" applyProtection="1">
      <alignment vertical="center" wrapText="1"/>
      <protection hidden="1"/>
    </xf>
    <xf numFmtId="49" fontId="12" fillId="0" borderId="63" xfId="0" applyNumberFormat="1" applyFont="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Border="1" applyProtection="1">
      <alignment vertical="center"/>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0" fontId="15" fillId="0" borderId="2"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1" xfId="0" applyFont="1" applyBorder="1" applyAlignment="1" applyProtection="1">
      <alignment vertical="center" shrinkToFit="1"/>
      <protection hidden="1"/>
    </xf>
    <xf numFmtId="0" fontId="15" fillId="0" borderId="2" xfId="0" applyFont="1" applyBorder="1" applyAlignment="1" applyProtection="1">
      <alignment vertical="center" shrinkToFit="1"/>
      <protection hidden="1"/>
    </xf>
    <xf numFmtId="0" fontId="15" fillId="0" borderId="3" xfId="0" applyFont="1" applyBorder="1" applyAlignment="1" applyProtection="1">
      <alignment vertical="center" shrinkToFit="1"/>
      <protection hidden="1"/>
    </xf>
    <xf numFmtId="0" fontId="5" fillId="0" borderId="18" xfId="0" applyFont="1" applyBorder="1" applyAlignment="1" applyProtection="1">
      <alignment horizontal="center" vertical="center" textRotation="255"/>
      <protection hidden="1"/>
    </xf>
    <xf numFmtId="0" fontId="5" fillId="0" borderId="19" xfId="0" applyFont="1" applyBorder="1" applyAlignment="1" applyProtection="1">
      <alignment horizontal="center" vertical="center" textRotation="255"/>
      <protection hidden="1"/>
    </xf>
    <xf numFmtId="0" fontId="5" fillId="0" borderId="20" xfId="0" applyFont="1" applyBorder="1" applyAlignment="1" applyProtection="1">
      <alignment horizontal="center" vertical="center" textRotation="255"/>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0" fontId="10" fillId="0" borderId="11"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5" fillId="0" borderId="4"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0" borderId="1" xfId="3" applyFont="1" applyFill="1" applyBorder="1" applyAlignment="1" applyProtection="1">
      <alignment horizontal="left" vertical="center" wrapText="1"/>
      <protection hidden="1"/>
    </xf>
    <xf numFmtId="0" fontId="10" fillId="0" borderId="2" xfId="3" applyFont="1" applyFill="1" applyBorder="1" applyAlignment="1" applyProtection="1">
      <alignment horizontal="left" vertical="center"/>
      <protection hidden="1"/>
    </xf>
    <xf numFmtId="0" fontId="10" fillId="0" borderId="3" xfId="3" applyFont="1" applyFill="1" applyBorder="1" applyAlignment="1" applyProtection="1">
      <alignment horizontal="left" vertical="center"/>
      <protection hidden="1"/>
    </xf>
    <xf numFmtId="0" fontId="15" fillId="0" borderId="15" xfId="0" applyFont="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17" xfId="0" applyFont="1" applyBorder="1" applyAlignment="1" applyProtection="1">
      <alignment horizontal="left" vertical="center" wrapTex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1356360</xdr:rowOff>
    </xdr:to>
    <xdr:sp macro="" textlink="">
      <xdr:nvSpPr>
        <xdr:cNvPr id="2" name="線吹き出し 2 (枠付き) 1">
          <a:extLst>
            <a:ext uri="{FF2B5EF4-FFF2-40B4-BE49-F238E27FC236}">
              <a16:creationId xmlns:a16="http://schemas.microsoft.com/office/drawing/2014/main" id="{00000000-0008-0000-0000-000004000000}"/>
            </a:ext>
          </a:extLst>
        </xdr:cNvPr>
        <xdr:cNvSpPr/>
      </xdr:nvSpPr>
      <xdr:spPr>
        <a:xfrm>
          <a:off x="2657475" y="2226945"/>
          <a:ext cx="2095500" cy="1042035"/>
        </a:xfrm>
        <a:prstGeom prst="borderCallout2">
          <a:avLst>
            <a:gd name="adj1" fmla="val 15380"/>
            <a:gd name="adj2" fmla="val 101065"/>
            <a:gd name="adj3" fmla="val 16503"/>
            <a:gd name="adj4" fmla="val 100023"/>
            <a:gd name="adj5" fmla="val -5252"/>
            <a:gd name="adj6" fmla="val 1065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。（１サービスにつき</a:t>
          </a:r>
          <a:r>
            <a:rPr kumimoji="1" lang="en-US"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1</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枚の個票）</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63500</xdr:colOff>
      <xdr:row>0</xdr:row>
      <xdr:rowOff>63500</xdr:rowOff>
    </xdr:from>
    <xdr:to>
      <xdr:col>40</xdr:col>
      <xdr:colOff>103187</xdr:colOff>
      <xdr:row>1</xdr:row>
      <xdr:rowOff>113079</xdr:rowOff>
    </xdr:to>
    <xdr:sp macro="" textlink="">
      <xdr:nvSpPr>
        <xdr:cNvPr id="3" name="正方形/長方形 2"/>
        <xdr:cNvSpPr/>
      </xdr:nvSpPr>
      <xdr:spPr>
        <a:xfrm>
          <a:off x="5765800" y="63500"/>
          <a:ext cx="649287" cy="252779"/>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146050</xdr:colOff>
      <xdr:row>43</xdr:row>
      <xdr:rowOff>76200</xdr:rowOff>
    </xdr:from>
    <xdr:to>
      <xdr:col>39</xdr:col>
      <xdr:colOff>31750</xdr:colOff>
      <xdr:row>47</xdr:row>
      <xdr:rowOff>63500</xdr:rowOff>
    </xdr:to>
    <xdr:sp macro="" textlink="">
      <xdr:nvSpPr>
        <xdr:cNvPr id="5" name="正方形/長方形 4"/>
        <xdr:cNvSpPr/>
      </xdr:nvSpPr>
      <xdr:spPr>
        <a:xfrm>
          <a:off x="146050" y="7670800"/>
          <a:ext cx="6045200" cy="5969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514350</xdr:colOff>
      <xdr:row>0</xdr:row>
      <xdr:rowOff>57150</xdr:rowOff>
    </xdr:from>
    <xdr:to>
      <xdr:col>13</xdr:col>
      <xdr:colOff>1266825</xdr:colOff>
      <xdr:row>2</xdr:row>
      <xdr:rowOff>47625</xdr:rowOff>
    </xdr:to>
    <xdr:sp macro="" textlink="">
      <xdr:nvSpPr>
        <xdr:cNvPr id="3" name="正方形/長方形 2"/>
        <xdr:cNvSpPr/>
      </xdr:nvSpPr>
      <xdr:spPr>
        <a:xfrm>
          <a:off x="9867900" y="57150"/>
          <a:ext cx="752475" cy="3333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19050</xdr:colOff>
      <xdr:row>29</xdr:row>
      <xdr:rowOff>47624</xdr:rowOff>
    </xdr:from>
    <xdr:to>
      <xdr:col>9</xdr:col>
      <xdr:colOff>571500</xdr:colOff>
      <xdr:row>31</xdr:row>
      <xdr:rowOff>209550</xdr:rowOff>
    </xdr:to>
    <xdr:sp macro="" textlink="">
      <xdr:nvSpPr>
        <xdr:cNvPr id="5" name="正方形/長方形 4"/>
        <xdr:cNvSpPr/>
      </xdr:nvSpPr>
      <xdr:spPr>
        <a:xfrm>
          <a:off x="323850" y="8572499"/>
          <a:ext cx="6419850" cy="657226"/>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本様式は様式３「事業所・施設別個票」から自動で反映されます。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9</xdr:col>
          <xdr:colOff>190500</xdr:colOff>
          <xdr:row>11</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9</xdr:col>
          <xdr:colOff>190500</xdr:colOff>
          <xdr:row>12</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48" name="左大かっこ 47">
          <a:extLst>
            <a:ext uri="{FF2B5EF4-FFF2-40B4-BE49-F238E27FC236}">
              <a16:creationId xmlns:a16="http://schemas.microsoft.com/office/drawing/2014/main" id="{00000000-0008-0000-0500-000030000000}"/>
            </a:ext>
          </a:extLst>
        </xdr:cNvPr>
        <xdr:cNvSpPr/>
      </xdr:nvSpPr>
      <xdr:spPr>
        <a:xfrm>
          <a:off x="368300" y="1111250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2</xdr:col>
          <xdr:colOff>190500</xdr:colOff>
          <xdr:row>39</xdr:row>
          <xdr:rowOff>7620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2</xdr:col>
          <xdr:colOff>190500</xdr:colOff>
          <xdr:row>39</xdr:row>
          <xdr:rowOff>228600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7620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7620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46952</xdr:colOff>
      <xdr:row>0</xdr:row>
      <xdr:rowOff>145474</xdr:rowOff>
    </xdr:from>
    <xdr:to>
      <xdr:col>36</xdr:col>
      <xdr:colOff>11739</xdr:colOff>
      <xdr:row>2</xdr:row>
      <xdr:rowOff>66966</xdr:rowOff>
    </xdr:to>
    <xdr:sp macro="" textlink="">
      <xdr:nvSpPr>
        <xdr:cNvPr id="28" name="正方形/長方形 27"/>
        <xdr:cNvSpPr/>
      </xdr:nvSpPr>
      <xdr:spPr>
        <a:xfrm>
          <a:off x="1619443" y="145474"/>
          <a:ext cx="4495223"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twoCellAnchor>
    <xdr:from>
      <xdr:col>36</xdr:col>
      <xdr:colOff>93134</xdr:colOff>
      <xdr:row>0</xdr:row>
      <xdr:rowOff>33866</xdr:rowOff>
    </xdr:from>
    <xdr:to>
      <xdr:col>40</xdr:col>
      <xdr:colOff>108268</xdr:colOff>
      <xdr:row>1</xdr:row>
      <xdr:rowOff>132715</xdr:rowOff>
    </xdr:to>
    <xdr:sp macro="" textlink="">
      <xdr:nvSpPr>
        <xdr:cNvPr id="32" name="正方形/長方形 31"/>
        <xdr:cNvSpPr/>
      </xdr:nvSpPr>
      <xdr:spPr>
        <a:xfrm>
          <a:off x="6333067" y="33866"/>
          <a:ext cx="658601" cy="268182"/>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6274" name="Check Box 18" hidden="1">
              <a:extLst>
                <a:ext uri="{63B3BB69-23CF-44E3-9099-C40C66FF867C}">
                  <a14:compatExt spid="_x0000_s9627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6275" name="Check Box 19" hidden="1">
              <a:extLst>
                <a:ext uri="{63B3BB69-23CF-44E3-9099-C40C66FF867C}">
                  <a14:compatExt spid="_x0000_s9627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6276" name="Check Box 20" hidden="1">
              <a:extLst>
                <a:ext uri="{63B3BB69-23CF-44E3-9099-C40C66FF867C}">
                  <a14:compatExt spid="_x0000_s9627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6277" name="Check Box 21" hidden="1">
              <a:extLst>
                <a:ext uri="{63B3BB69-23CF-44E3-9099-C40C66FF867C}">
                  <a14:compatExt spid="_x0000_s9627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34637</xdr:colOff>
      <xdr:row>1</xdr:row>
      <xdr:rowOff>0</xdr:rowOff>
    </xdr:from>
    <xdr:to>
      <xdr:col>36</xdr:col>
      <xdr:colOff>13855</xdr:colOff>
      <xdr:row>2</xdr:row>
      <xdr:rowOff>62346</xdr:rowOff>
    </xdr:to>
    <xdr:sp macro="" textlink="">
      <xdr:nvSpPr>
        <xdr:cNvPr id="28" name="正方形/長方形 27"/>
        <xdr:cNvSpPr/>
      </xdr:nvSpPr>
      <xdr:spPr>
        <a:xfrm>
          <a:off x="1607128" y="166255"/>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twoCellAnchor>
    <xdr:from>
      <xdr:col>36</xdr:col>
      <xdr:colOff>110837</xdr:colOff>
      <xdr:row>0</xdr:row>
      <xdr:rowOff>41563</xdr:rowOff>
    </xdr:from>
    <xdr:to>
      <xdr:col>40</xdr:col>
      <xdr:colOff>125971</xdr:colOff>
      <xdr:row>1</xdr:row>
      <xdr:rowOff>140412</xdr:rowOff>
    </xdr:to>
    <xdr:sp macro="" textlink="">
      <xdr:nvSpPr>
        <xdr:cNvPr id="30" name="正方形/長方形 29"/>
        <xdr:cNvSpPr/>
      </xdr:nvSpPr>
      <xdr:spPr>
        <a:xfrm>
          <a:off x="6213764" y="41563"/>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5245" name="Check Box 13" hidden="1">
              <a:extLst>
                <a:ext uri="{63B3BB69-23CF-44E3-9099-C40C66FF867C}">
                  <a14:compatExt spid="_x0000_s9524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5248" name="Check Box 16" hidden="1">
              <a:extLst>
                <a:ext uri="{63B3BB69-23CF-44E3-9099-C40C66FF867C}">
                  <a14:compatExt spid="_x0000_s9524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5249" name="Check Box 17" hidden="1">
              <a:extLst>
                <a:ext uri="{63B3BB69-23CF-44E3-9099-C40C66FF867C}">
                  <a14:compatExt spid="_x0000_s9524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5250" name="Check Box 18" hidden="1">
              <a:extLst>
                <a:ext uri="{63B3BB69-23CF-44E3-9099-C40C66FF867C}">
                  <a14:compatExt spid="_x0000_s9525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5251" name="Check Box 19" hidden="1">
              <a:extLst>
                <a:ext uri="{63B3BB69-23CF-44E3-9099-C40C66FF867C}">
                  <a14:compatExt spid="_x0000_s9525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5252" name="Check Box 20" hidden="1">
              <a:extLst>
                <a:ext uri="{63B3BB69-23CF-44E3-9099-C40C66FF867C}">
                  <a14:compatExt spid="_x0000_s9525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5253" name="Check Box 21" hidden="1">
              <a:extLst>
                <a:ext uri="{63B3BB69-23CF-44E3-9099-C40C66FF867C}">
                  <a14:compatExt spid="_x0000_s9525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41564</xdr:colOff>
      <xdr:row>1</xdr:row>
      <xdr:rowOff>0</xdr:rowOff>
    </xdr:from>
    <xdr:to>
      <xdr:col>36</xdr:col>
      <xdr:colOff>20782</xdr:colOff>
      <xdr:row>2</xdr:row>
      <xdr:rowOff>62346</xdr:rowOff>
    </xdr:to>
    <xdr:sp macro="" textlink="">
      <xdr:nvSpPr>
        <xdr:cNvPr id="26" name="正方形/長方形 25"/>
        <xdr:cNvSpPr/>
      </xdr:nvSpPr>
      <xdr:spPr>
        <a:xfrm>
          <a:off x="1614055" y="166255"/>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twoCellAnchor>
    <xdr:from>
      <xdr:col>36</xdr:col>
      <xdr:colOff>110837</xdr:colOff>
      <xdr:row>0</xdr:row>
      <xdr:rowOff>41563</xdr:rowOff>
    </xdr:from>
    <xdr:to>
      <xdr:col>40</xdr:col>
      <xdr:colOff>125971</xdr:colOff>
      <xdr:row>1</xdr:row>
      <xdr:rowOff>140412</xdr:rowOff>
    </xdr:to>
    <xdr:sp macro="" textlink="">
      <xdr:nvSpPr>
        <xdr:cNvPr id="29" name="正方形/長方形 28"/>
        <xdr:cNvSpPr/>
      </xdr:nvSpPr>
      <xdr:spPr>
        <a:xfrm>
          <a:off x="6213764" y="41563"/>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103910</xdr:colOff>
      <xdr:row>0</xdr:row>
      <xdr:rowOff>48491</xdr:rowOff>
    </xdr:from>
    <xdr:to>
      <xdr:col>40</xdr:col>
      <xdr:colOff>119044</xdr:colOff>
      <xdr:row>1</xdr:row>
      <xdr:rowOff>147340</xdr:rowOff>
    </xdr:to>
    <xdr:sp macro="" textlink="">
      <xdr:nvSpPr>
        <xdr:cNvPr id="26" name="正方形/長方形 25"/>
        <xdr:cNvSpPr/>
      </xdr:nvSpPr>
      <xdr:spPr>
        <a:xfrm>
          <a:off x="6206837" y="48491"/>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34636</xdr:colOff>
      <xdr:row>1</xdr:row>
      <xdr:rowOff>13855</xdr:rowOff>
    </xdr:from>
    <xdr:to>
      <xdr:col>36</xdr:col>
      <xdr:colOff>13854</xdr:colOff>
      <xdr:row>2</xdr:row>
      <xdr:rowOff>76201</xdr:rowOff>
    </xdr:to>
    <xdr:sp macro="" textlink="">
      <xdr:nvSpPr>
        <xdr:cNvPr id="28" name="正方形/長方形 27"/>
        <xdr:cNvSpPr/>
      </xdr:nvSpPr>
      <xdr:spPr>
        <a:xfrm>
          <a:off x="1607127" y="180110"/>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103910</xdr:colOff>
      <xdr:row>0</xdr:row>
      <xdr:rowOff>34637</xdr:rowOff>
    </xdr:from>
    <xdr:to>
      <xdr:col>40</xdr:col>
      <xdr:colOff>119044</xdr:colOff>
      <xdr:row>1</xdr:row>
      <xdr:rowOff>133486</xdr:rowOff>
    </xdr:to>
    <xdr:sp macro="" textlink="">
      <xdr:nvSpPr>
        <xdr:cNvPr id="26" name="正方形/長方形 25"/>
        <xdr:cNvSpPr/>
      </xdr:nvSpPr>
      <xdr:spPr>
        <a:xfrm>
          <a:off x="6206837" y="34637"/>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41564</xdr:colOff>
      <xdr:row>1</xdr:row>
      <xdr:rowOff>6927</xdr:rowOff>
    </xdr:from>
    <xdr:to>
      <xdr:col>36</xdr:col>
      <xdr:colOff>20782</xdr:colOff>
      <xdr:row>2</xdr:row>
      <xdr:rowOff>69273</xdr:rowOff>
    </xdr:to>
    <xdr:sp macro="" textlink="">
      <xdr:nvSpPr>
        <xdr:cNvPr id="29" name="正方形/長方形 28"/>
        <xdr:cNvSpPr/>
      </xdr:nvSpPr>
      <xdr:spPr>
        <a:xfrm>
          <a:off x="1614055" y="173182"/>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1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8.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8.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6.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7.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15"/>
  <sheetViews>
    <sheetView showGridLines="0" tabSelected="1" view="pageBreakPreview" topLeftCell="B1" zoomScaleNormal="100" zoomScaleSheetLayoutView="100" workbookViewId="0">
      <selection activeCell="B1" sqref="B1"/>
    </sheetView>
  </sheetViews>
  <sheetFormatPr defaultColWidth="9" defaultRowHeight="13.2" x14ac:dyDescent="0.2"/>
  <cols>
    <col min="1" max="1" width="3.109375" style="36" customWidth="1"/>
    <col min="2" max="2" width="7.77734375" style="36" customWidth="1"/>
    <col min="3" max="3" width="27.44140625" style="43" customWidth="1"/>
    <col min="4" max="4" width="32.33203125" style="43" customWidth="1"/>
    <col min="5" max="5" width="37.6640625" style="43" customWidth="1"/>
    <col min="6" max="6" width="4.21875" style="36" customWidth="1"/>
    <col min="7" max="16384" width="9" style="36"/>
  </cols>
  <sheetData>
    <row r="2" spans="2:5" ht="16.2" x14ac:dyDescent="0.2">
      <c r="B2" s="42" t="s">
        <v>61</v>
      </c>
      <c r="D2" s="44"/>
    </row>
    <row r="3" spans="2:5" ht="14.4" x14ac:dyDescent="0.2">
      <c r="C3" s="44"/>
      <c r="D3" s="44"/>
    </row>
    <row r="4" spans="2:5" ht="14.4" x14ac:dyDescent="0.2">
      <c r="B4" s="45" t="s">
        <v>58</v>
      </c>
      <c r="C4" s="46" t="s">
        <v>57</v>
      </c>
      <c r="D4" s="230" t="s">
        <v>59</v>
      </c>
      <c r="E4" s="230" t="s">
        <v>56</v>
      </c>
    </row>
    <row r="5" spans="2:5" ht="42" customHeight="1" x14ac:dyDescent="0.2">
      <c r="B5" s="45">
        <v>1</v>
      </c>
      <c r="C5" s="47" t="s">
        <v>313</v>
      </c>
      <c r="D5" s="269"/>
      <c r="E5" s="269"/>
    </row>
    <row r="6" spans="2:5" ht="50.4" customHeight="1" x14ac:dyDescent="0.2">
      <c r="B6" s="45">
        <v>2</v>
      </c>
      <c r="C6" s="47"/>
      <c r="D6" s="269" t="s">
        <v>314</v>
      </c>
      <c r="E6" s="269"/>
    </row>
    <row r="7" spans="2:5" ht="118.8" customHeight="1" x14ac:dyDescent="0.2">
      <c r="B7" s="45">
        <v>3</v>
      </c>
      <c r="C7" s="47"/>
      <c r="D7" s="269"/>
      <c r="E7" s="269" t="s">
        <v>315</v>
      </c>
    </row>
    <row r="8" spans="2:5" ht="39" customHeight="1" x14ac:dyDescent="0.2">
      <c r="B8" s="45">
        <v>4</v>
      </c>
      <c r="C8" s="47"/>
      <c r="D8" s="269" t="s">
        <v>62</v>
      </c>
      <c r="E8" s="269"/>
    </row>
    <row r="9" spans="2:5" ht="64.2" customHeight="1" x14ac:dyDescent="0.2">
      <c r="B9" s="45">
        <v>5</v>
      </c>
      <c r="C9" s="47"/>
      <c r="D9" s="269" t="s">
        <v>318</v>
      </c>
      <c r="E9" s="269"/>
    </row>
    <row r="10" spans="2:5" ht="34.5" customHeight="1" x14ac:dyDescent="0.2">
      <c r="B10" s="45">
        <v>6</v>
      </c>
      <c r="C10" s="47"/>
      <c r="D10" s="269" t="s">
        <v>60</v>
      </c>
      <c r="E10" s="269"/>
    </row>
    <row r="11" spans="2:5" ht="111.6" customHeight="1" x14ac:dyDescent="0.2">
      <c r="B11" s="45">
        <v>7</v>
      </c>
      <c r="C11" s="48"/>
      <c r="D11" s="270" t="s">
        <v>319</v>
      </c>
      <c r="E11" s="271"/>
    </row>
    <row r="12" spans="2:5" ht="81.75" customHeight="1" x14ac:dyDescent="0.2">
      <c r="B12" s="45">
        <v>8</v>
      </c>
      <c r="C12" s="47"/>
      <c r="D12" s="269" t="s">
        <v>320</v>
      </c>
      <c r="E12" s="269"/>
    </row>
    <row r="13" spans="2:5" ht="48" customHeight="1" x14ac:dyDescent="0.2">
      <c r="B13" s="45">
        <v>9</v>
      </c>
      <c r="C13" s="47"/>
      <c r="D13" s="269" t="s">
        <v>316</v>
      </c>
      <c r="E13" s="269"/>
    </row>
    <row r="14" spans="2:5" ht="63.6" customHeight="1" x14ac:dyDescent="0.2">
      <c r="B14" s="45">
        <v>10</v>
      </c>
      <c r="C14" s="47" t="s">
        <v>312</v>
      </c>
      <c r="D14" s="269"/>
      <c r="E14" s="269"/>
    </row>
    <row r="15" spans="2:5" ht="54" customHeight="1" x14ac:dyDescent="0.2"/>
  </sheetData>
  <phoneticPr fontId="3"/>
  <pageMargins left="0.7" right="0.7" top="0.75" bottom="0.75" header="0.3" footer="0.3"/>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M6" sqref="M6:AN6"/>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t="s">
        <v>267</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259</v>
      </c>
      <c r="N5" s="402"/>
      <c r="O5" s="402"/>
      <c r="P5" s="402"/>
      <c r="Q5" s="402"/>
      <c r="R5" s="402"/>
      <c r="S5" s="402"/>
      <c r="T5" s="402"/>
      <c r="U5" s="402"/>
      <c r="V5" s="402"/>
      <c r="W5" s="402"/>
      <c r="X5" s="402"/>
      <c r="Y5" s="402"/>
      <c r="Z5" s="402"/>
      <c r="AA5" s="402"/>
      <c r="AB5" s="402"/>
      <c r="AC5" s="402"/>
      <c r="AD5" s="402"/>
      <c r="AE5" s="402"/>
      <c r="AF5" s="402"/>
      <c r="AG5" s="403"/>
      <c r="AH5" s="480" t="s">
        <v>263</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113</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306</v>
      </c>
      <c r="S7" s="466"/>
      <c r="T7" s="264" t="s">
        <v>2</v>
      </c>
      <c r="U7" s="466" t="s">
        <v>307</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308</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309</v>
      </c>
      <c r="U9" s="392"/>
      <c r="V9" s="392"/>
      <c r="W9" s="392"/>
      <c r="X9" s="392"/>
      <c r="Y9" s="392"/>
      <c r="Z9" s="393"/>
      <c r="AA9" s="93" t="s">
        <v>28</v>
      </c>
      <c r="AB9" s="95"/>
      <c r="AC9" s="95"/>
      <c r="AD9" s="95"/>
      <c r="AE9" s="95"/>
      <c r="AF9" s="95"/>
      <c r="AG9" s="96"/>
      <c r="AH9" s="404" t="s">
        <v>310</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311</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335</v>
      </c>
      <c r="AC14" s="388"/>
      <c r="AD14" s="388"/>
      <c r="AE14" s="389" t="s">
        <v>25</v>
      </c>
      <c r="AF14" s="390"/>
      <c r="AG14" s="394" t="s">
        <v>20</v>
      </c>
      <c r="AH14" s="389"/>
      <c r="AI14" s="390"/>
      <c r="AJ14" s="410">
        <f>ROUNDDOWN($K$79/1000,0)</f>
        <v>103</v>
      </c>
      <c r="AK14" s="411"/>
      <c r="AL14" s="411"/>
      <c r="AM14" s="389" t="s">
        <v>25</v>
      </c>
      <c r="AN14" s="390"/>
    </row>
    <row r="15" spans="2:40" s="81" customFormat="1" ht="20.25" customHeight="1" x14ac:dyDescent="0.2">
      <c r="B15" s="256" t="s">
        <v>15</v>
      </c>
      <c r="C15" s="263"/>
      <c r="D15" s="111"/>
      <c r="E15" s="111"/>
      <c r="F15" s="111"/>
      <c r="G15" s="111"/>
      <c r="H15" s="111"/>
      <c r="I15" s="474" t="s">
        <v>253</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167</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t="s">
        <v>283</v>
      </c>
      <c r="G63" s="450"/>
      <c r="H63" s="450"/>
      <c r="I63" s="450"/>
      <c r="J63" s="451"/>
      <c r="K63" s="446">
        <v>83700</v>
      </c>
      <c r="L63" s="447"/>
      <c r="M63" s="447"/>
      <c r="N63" s="447"/>
      <c r="O63" s="447"/>
      <c r="P63" s="448" t="s">
        <v>285</v>
      </c>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t="s">
        <v>286</v>
      </c>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t="s">
        <v>284</v>
      </c>
      <c r="G65" s="432"/>
      <c r="H65" s="432"/>
      <c r="I65" s="432"/>
      <c r="J65" s="433"/>
      <c r="K65" s="434">
        <v>20000</v>
      </c>
      <c r="L65" s="435"/>
      <c r="M65" s="435"/>
      <c r="N65" s="435"/>
      <c r="O65" s="435"/>
      <c r="P65" s="436" t="s">
        <v>287</v>
      </c>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t="s">
        <v>317</v>
      </c>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103700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ColWidth="9" defaultRowHeight="14.4" x14ac:dyDescent="0.2"/>
  <cols>
    <col min="1" max="1" width="5.44140625" style="56" customWidth="1"/>
    <col min="2" max="2" width="13.88671875" style="56" bestFit="1" customWidth="1"/>
    <col min="3" max="3" width="3.44140625" style="57" bestFit="1" customWidth="1"/>
    <col min="4" max="4" width="33.6640625" style="58" bestFit="1" customWidth="1"/>
    <col min="5" max="5" width="42.44140625" style="232" customWidth="1"/>
    <col min="6" max="6" width="28.6640625" style="232" customWidth="1"/>
    <col min="7" max="7" width="37.88671875" style="232" customWidth="1"/>
    <col min="8" max="16384" width="9" style="56"/>
  </cols>
  <sheetData>
    <row r="1" spans="1:7" x14ac:dyDescent="0.2">
      <c r="A1" s="56" t="s">
        <v>95</v>
      </c>
    </row>
    <row r="3" spans="1:7" s="71" customFormat="1" x14ac:dyDescent="0.2">
      <c r="A3" s="72" t="s">
        <v>96</v>
      </c>
      <c r="B3" s="73"/>
      <c r="C3" s="74"/>
      <c r="D3" s="59"/>
      <c r="E3" s="233"/>
      <c r="F3" s="233"/>
      <c r="G3" s="234"/>
    </row>
    <row r="4" spans="1:7" s="71" customFormat="1" ht="24" x14ac:dyDescent="0.2">
      <c r="A4" s="70"/>
      <c r="B4" s="512" t="s">
        <v>97</v>
      </c>
      <c r="C4" s="513"/>
      <c r="D4" s="514"/>
      <c r="E4" s="314" t="s">
        <v>135</v>
      </c>
      <c r="F4" s="521"/>
      <c r="G4" s="235" t="s">
        <v>134</v>
      </c>
    </row>
    <row r="5" spans="1:7" s="71" customFormat="1" ht="100.5" customHeight="1" x14ac:dyDescent="0.2">
      <c r="A5" s="70"/>
      <c r="B5" s="515"/>
      <c r="C5" s="516"/>
      <c r="D5" s="517"/>
      <c r="E5" s="240" t="s">
        <v>225</v>
      </c>
      <c r="F5" s="241" t="s">
        <v>226</v>
      </c>
      <c r="G5" s="242" t="s">
        <v>227</v>
      </c>
    </row>
    <row r="6" spans="1:7" s="71" customFormat="1" ht="13.2" x14ac:dyDescent="0.2">
      <c r="A6" s="70"/>
      <c r="B6" s="518" t="s">
        <v>98</v>
      </c>
      <c r="C6" s="519"/>
      <c r="D6" s="520"/>
      <c r="E6" s="522" t="s">
        <v>228</v>
      </c>
      <c r="F6" s="522"/>
      <c r="G6" s="522"/>
    </row>
    <row r="7" spans="1:7" ht="13.2" x14ac:dyDescent="0.2">
      <c r="A7" s="60"/>
      <c r="B7" s="509" t="s">
        <v>99</v>
      </c>
      <c r="C7" s="62">
        <v>1</v>
      </c>
      <c r="D7" s="63" t="s">
        <v>100</v>
      </c>
      <c r="E7" s="236">
        <v>1978</v>
      </c>
      <c r="F7" s="237">
        <v>1978</v>
      </c>
      <c r="G7" s="236">
        <v>989</v>
      </c>
    </row>
    <row r="8" spans="1:7" ht="13.2" x14ac:dyDescent="0.2">
      <c r="A8" s="60"/>
      <c r="B8" s="510"/>
      <c r="C8" s="61">
        <v>2</v>
      </c>
      <c r="D8" s="64" t="s">
        <v>101</v>
      </c>
      <c r="E8" s="236">
        <v>631</v>
      </c>
      <c r="F8" s="237">
        <v>631</v>
      </c>
      <c r="G8" s="236">
        <v>316</v>
      </c>
    </row>
    <row r="9" spans="1:7" ht="13.2" x14ac:dyDescent="0.2">
      <c r="A9" s="60"/>
      <c r="B9" s="510"/>
      <c r="C9" s="62">
        <v>3</v>
      </c>
      <c r="D9" s="65" t="s">
        <v>102</v>
      </c>
      <c r="E9" s="236">
        <v>288</v>
      </c>
      <c r="F9" s="237">
        <v>288</v>
      </c>
      <c r="G9" s="236">
        <v>144</v>
      </c>
    </row>
    <row r="10" spans="1:7" ht="13.2" x14ac:dyDescent="0.2">
      <c r="A10" s="60"/>
      <c r="B10" s="510"/>
      <c r="C10" s="61">
        <v>4</v>
      </c>
      <c r="D10" s="65" t="s">
        <v>103</v>
      </c>
      <c r="E10" s="236">
        <v>228</v>
      </c>
      <c r="F10" s="237">
        <v>228</v>
      </c>
      <c r="G10" s="236">
        <v>114</v>
      </c>
    </row>
    <row r="11" spans="1:7" ht="13.2" x14ac:dyDescent="0.2">
      <c r="A11" s="60"/>
      <c r="B11" s="510"/>
      <c r="C11" s="62">
        <v>5</v>
      </c>
      <c r="D11" s="65" t="s">
        <v>104</v>
      </c>
      <c r="E11" s="236">
        <v>221</v>
      </c>
      <c r="F11" s="237">
        <v>221</v>
      </c>
      <c r="G11" s="236">
        <v>110</v>
      </c>
    </row>
    <row r="12" spans="1:7" ht="13.2" x14ac:dyDescent="0.2">
      <c r="A12" s="60"/>
      <c r="B12" s="510"/>
      <c r="C12" s="61">
        <v>6</v>
      </c>
      <c r="D12" s="65" t="s">
        <v>105</v>
      </c>
      <c r="E12" s="236">
        <v>279</v>
      </c>
      <c r="F12" s="237">
        <v>279</v>
      </c>
      <c r="G12" s="236">
        <v>140</v>
      </c>
    </row>
    <row r="13" spans="1:7" ht="13.2" x14ac:dyDescent="0.2">
      <c r="A13" s="60"/>
      <c r="B13" s="510"/>
      <c r="C13" s="62">
        <v>7</v>
      </c>
      <c r="D13" s="65" t="s">
        <v>106</v>
      </c>
      <c r="E13" s="236">
        <v>294</v>
      </c>
      <c r="F13" s="237">
        <v>294</v>
      </c>
      <c r="G13" s="236">
        <v>147</v>
      </c>
    </row>
    <row r="14" spans="1:7" ht="13.2" x14ac:dyDescent="0.2">
      <c r="A14" s="60"/>
      <c r="B14" s="510"/>
      <c r="C14" s="61">
        <v>8</v>
      </c>
      <c r="D14" s="64" t="s">
        <v>107</v>
      </c>
      <c r="E14" s="236">
        <v>271</v>
      </c>
      <c r="F14" s="237">
        <v>271</v>
      </c>
      <c r="G14" s="236">
        <v>136</v>
      </c>
    </row>
    <row r="15" spans="1:7" ht="13.2" x14ac:dyDescent="0.2">
      <c r="A15" s="60"/>
      <c r="B15" s="510"/>
      <c r="C15" s="62">
        <v>9</v>
      </c>
      <c r="D15" s="64" t="s">
        <v>108</v>
      </c>
      <c r="E15" s="236">
        <v>172</v>
      </c>
      <c r="F15" s="237">
        <v>172</v>
      </c>
      <c r="G15" s="236">
        <v>86</v>
      </c>
    </row>
    <row r="16" spans="1:7" ht="13.2" x14ac:dyDescent="0.2">
      <c r="A16" s="60"/>
      <c r="B16" s="511"/>
      <c r="C16" s="61">
        <v>10</v>
      </c>
      <c r="D16" s="64" t="s">
        <v>109</v>
      </c>
      <c r="E16" s="236">
        <v>257</v>
      </c>
      <c r="F16" s="237">
        <v>257</v>
      </c>
      <c r="G16" s="236">
        <v>128</v>
      </c>
    </row>
    <row r="17" spans="1:7" ht="13.2" x14ac:dyDescent="0.2">
      <c r="A17" s="60"/>
      <c r="B17" s="66" t="s">
        <v>110</v>
      </c>
      <c r="C17" s="62">
        <v>11</v>
      </c>
      <c r="D17" s="64" t="s">
        <v>110</v>
      </c>
      <c r="E17" s="236">
        <v>146</v>
      </c>
      <c r="F17" s="238" t="s">
        <v>120</v>
      </c>
      <c r="G17" s="236">
        <v>73</v>
      </c>
    </row>
    <row r="18" spans="1:7" ht="13.2" x14ac:dyDescent="0.2">
      <c r="A18" s="60"/>
      <c r="B18" s="509" t="s">
        <v>111</v>
      </c>
      <c r="C18" s="61">
        <v>12</v>
      </c>
      <c r="D18" s="65" t="s">
        <v>112</v>
      </c>
      <c r="E18" s="239">
        <v>1013</v>
      </c>
      <c r="F18" s="238" t="s">
        <v>120</v>
      </c>
      <c r="G18" s="239">
        <v>506</v>
      </c>
    </row>
    <row r="19" spans="1:7" ht="13.2" x14ac:dyDescent="0.2">
      <c r="A19" s="60"/>
      <c r="B19" s="510"/>
      <c r="C19" s="62">
        <v>13</v>
      </c>
      <c r="D19" s="67" t="s">
        <v>113</v>
      </c>
      <c r="E19" s="236">
        <v>335</v>
      </c>
      <c r="F19" s="238" t="s">
        <v>120</v>
      </c>
      <c r="G19" s="236">
        <v>167</v>
      </c>
    </row>
    <row r="20" spans="1:7" ht="13.2" x14ac:dyDescent="0.2">
      <c r="A20" s="60"/>
      <c r="B20" s="510"/>
      <c r="C20" s="61">
        <v>14</v>
      </c>
      <c r="D20" s="65" t="s">
        <v>114</v>
      </c>
      <c r="E20" s="236">
        <v>259</v>
      </c>
      <c r="F20" s="238" t="s">
        <v>120</v>
      </c>
      <c r="G20" s="236">
        <v>129</v>
      </c>
    </row>
    <row r="21" spans="1:7" ht="13.2" x14ac:dyDescent="0.2">
      <c r="A21" s="60"/>
      <c r="B21" s="510"/>
      <c r="C21" s="62">
        <v>15</v>
      </c>
      <c r="D21" s="65" t="s">
        <v>115</v>
      </c>
      <c r="E21" s="236">
        <v>150</v>
      </c>
      <c r="F21" s="238" t="s">
        <v>120</v>
      </c>
      <c r="G21" s="236">
        <v>75</v>
      </c>
    </row>
    <row r="22" spans="1:7" ht="13.2" x14ac:dyDescent="0.2">
      <c r="A22" s="60"/>
      <c r="B22" s="510"/>
      <c r="C22" s="61">
        <v>16</v>
      </c>
      <c r="D22" s="68" t="s">
        <v>116</v>
      </c>
      <c r="E22" s="239">
        <v>985</v>
      </c>
      <c r="F22" s="238" t="s">
        <v>120</v>
      </c>
      <c r="G22" s="239">
        <v>493</v>
      </c>
    </row>
    <row r="23" spans="1:7" ht="13.2" x14ac:dyDescent="0.2">
      <c r="A23" s="60"/>
      <c r="B23" s="511"/>
      <c r="C23" s="62">
        <v>17</v>
      </c>
      <c r="D23" s="68" t="s">
        <v>117</v>
      </c>
      <c r="E23" s="239">
        <v>529</v>
      </c>
      <c r="F23" s="238" t="s">
        <v>120</v>
      </c>
      <c r="G23" s="239">
        <v>264</v>
      </c>
    </row>
    <row r="24" spans="1:7" ht="13.2" x14ac:dyDescent="0.2">
      <c r="A24" s="60"/>
      <c r="B24" s="509" t="s">
        <v>118</v>
      </c>
      <c r="C24" s="61">
        <v>18</v>
      </c>
      <c r="D24" s="67" t="s">
        <v>119</v>
      </c>
      <c r="E24" s="236">
        <v>107</v>
      </c>
      <c r="F24" s="238" t="s">
        <v>120</v>
      </c>
      <c r="G24" s="236">
        <v>41</v>
      </c>
    </row>
    <row r="25" spans="1:7" ht="13.2" x14ac:dyDescent="0.2">
      <c r="A25" s="60"/>
      <c r="B25" s="510"/>
      <c r="C25" s="62">
        <v>19</v>
      </c>
      <c r="D25" s="67" t="s">
        <v>121</v>
      </c>
      <c r="E25" s="236">
        <v>175</v>
      </c>
      <c r="F25" s="238" t="s">
        <v>122</v>
      </c>
      <c r="G25" s="236">
        <v>67</v>
      </c>
    </row>
    <row r="26" spans="1:7" ht="13.2" x14ac:dyDescent="0.2">
      <c r="A26" s="60"/>
      <c r="B26" s="510"/>
      <c r="C26" s="61">
        <v>20</v>
      </c>
      <c r="D26" s="64" t="s">
        <v>123</v>
      </c>
      <c r="E26" s="236">
        <v>60</v>
      </c>
      <c r="F26" s="238" t="s">
        <v>124</v>
      </c>
      <c r="G26" s="236">
        <v>23</v>
      </c>
    </row>
    <row r="27" spans="1:7" ht="13.2" x14ac:dyDescent="0.2">
      <c r="A27" s="60"/>
      <c r="B27" s="510"/>
      <c r="C27" s="62">
        <v>21</v>
      </c>
      <c r="D27" s="67" t="s">
        <v>125</v>
      </c>
      <c r="E27" s="236">
        <v>106</v>
      </c>
      <c r="F27" s="238" t="s">
        <v>126</v>
      </c>
      <c r="G27" s="236">
        <v>41</v>
      </c>
    </row>
    <row r="28" spans="1:7" ht="13.2" x14ac:dyDescent="0.2">
      <c r="A28" s="60"/>
      <c r="B28" s="510"/>
      <c r="C28" s="61">
        <v>22</v>
      </c>
      <c r="D28" s="67" t="s">
        <v>223</v>
      </c>
      <c r="E28" s="236">
        <v>35</v>
      </c>
      <c r="F28" s="238" t="s">
        <v>120</v>
      </c>
      <c r="G28" s="236">
        <v>17</v>
      </c>
    </row>
    <row r="29" spans="1:7" ht="13.2" x14ac:dyDescent="0.2">
      <c r="A29" s="60"/>
      <c r="B29" s="510"/>
      <c r="C29" s="62">
        <v>23</v>
      </c>
      <c r="D29" s="67" t="s">
        <v>224</v>
      </c>
      <c r="E29" s="236">
        <v>19</v>
      </c>
      <c r="F29" s="238" t="s">
        <v>120</v>
      </c>
      <c r="G29" s="236">
        <v>9</v>
      </c>
    </row>
    <row r="30" spans="1:7" ht="13.2" x14ac:dyDescent="0.2">
      <c r="A30" s="60"/>
      <c r="B30" s="510"/>
      <c r="C30" s="61">
        <v>24</v>
      </c>
      <c r="D30" s="64" t="s">
        <v>127</v>
      </c>
      <c r="E30" s="236">
        <v>30</v>
      </c>
      <c r="F30" s="238" t="s">
        <v>120</v>
      </c>
      <c r="G30" s="236">
        <v>11</v>
      </c>
    </row>
    <row r="31" spans="1:7" ht="13.2" x14ac:dyDescent="0.2">
      <c r="A31" s="60"/>
      <c r="B31" s="511"/>
      <c r="C31" s="62">
        <v>25</v>
      </c>
      <c r="D31" s="64" t="s">
        <v>128</v>
      </c>
      <c r="E31" s="236">
        <v>35</v>
      </c>
      <c r="F31" s="238" t="s">
        <v>124</v>
      </c>
      <c r="G31" s="236">
        <v>13</v>
      </c>
    </row>
    <row r="32" spans="1:7" ht="13.2" x14ac:dyDescent="0.2">
      <c r="A32" s="60"/>
      <c r="B32" s="509" t="s">
        <v>129</v>
      </c>
      <c r="C32" s="61">
        <v>26</v>
      </c>
      <c r="D32" s="67" t="s">
        <v>130</v>
      </c>
      <c r="E32" s="236">
        <v>50</v>
      </c>
      <c r="F32" s="238" t="s">
        <v>122</v>
      </c>
      <c r="G32" s="236">
        <v>25</v>
      </c>
    </row>
    <row r="33" spans="1:7" ht="13.2" x14ac:dyDescent="0.2">
      <c r="A33" s="60"/>
      <c r="B33" s="510"/>
      <c r="C33" s="62">
        <v>27</v>
      </c>
      <c r="D33" s="64" t="s">
        <v>131</v>
      </c>
      <c r="E33" s="236">
        <v>36</v>
      </c>
      <c r="F33" s="238" t="s">
        <v>124</v>
      </c>
      <c r="G33" s="236">
        <v>18</v>
      </c>
    </row>
    <row r="34" spans="1:7" ht="13.2" x14ac:dyDescent="0.2">
      <c r="A34" s="60"/>
      <c r="B34" s="510"/>
      <c r="C34" s="61">
        <v>28</v>
      </c>
      <c r="D34" s="64" t="s">
        <v>132</v>
      </c>
      <c r="E34" s="236">
        <v>38</v>
      </c>
      <c r="F34" s="238" t="s">
        <v>124</v>
      </c>
      <c r="G34" s="236">
        <v>19</v>
      </c>
    </row>
    <row r="35" spans="1:7" ht="13.2" x14ac:dyDescent="0.2">
      <c r="A35" s="69"/>
      <c r="B35" s="511"/>
      <c r="C35" s="62">
        <v>29</v>
      </c>
      <c r="D35" s="64" t="s">
        <v>133</v>
      </c>
      <c r="E35" s="236">
        <v>37</v>
      </c>
      <c r="F35" s="238" t="s">
        <v>122</v>
      </c>
      <c r="G35" s="236">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view="pageBreakPreview" zoomScale="120" zoomScaleNormal="120" zoomScaleSheetLayoutView="120" workbookViewId="0">
      <selection activeCell="B1" sqref="B1:D1"/>
    </sheetView>
  </sheetViews>
  <sheetFormatPr defaultColWidth="2.21875" defaultRowHeight="12" x14ac:dyDescent="0.2"/>
  <cols>
    <col min="1" max="1" width="2.21875" style="1"/>
    <col min="2" max="2" width="2.6640625" style="1" customWidth="1"/>
    <col min="3" max="22" width="2.21875" style="1"/>
    <col min="23" max="23" width="4.88671875" style="1" customWidth="1"/>
    <col min="24" max="16384" width="2.21875" style="1"/>
  </cols>
  <sheetData>
    <row r="1" spans="2:41" ht="16.2" x14ac:dyDescent="0.2">
      <c r="B1" s="333" t="s">
        <v>137</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242</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136</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197</v>
      </c>
      <c r="V10" s="301"/>
      <c r="W10" s="301"/>
      <c r="X10" s="301"/>
      <c r="Y10" s="301"/>
      <c r="Z10" s="301"/>
      <c r="AA10" s="301"/>
      <c r="AB10" s="301"/>
      <c r="AC10" s="301"/>
      <c r="AD10" s="302"/>
      <c r="AE10" s="300" t="s">
        <v>198</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f ca="1">COUNTIFS('申請額一覧 '!$F$8:$F$22,C12,'申請額一覧 '!$I$8:$I$22,"&gt;0")</f>
        <v>0</v>
      </c>
      <c r="V12" s="273"/>
      <c r="W12" s="303" t="s">
        <v>7</v>
      </c>
      <c r="X12" s="304"/>
      <c r="Y12" s="276">
        <f ca="1">SUMIF('申請額一覧 '!$F$8:$F$22,C12,'申請額一覧 '!$I$8:$I$22)</f>
        <v>0</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f ca="1">COUNTIFS('申請額一覧 '!$F$8:$F$22,C13,'申請額一覧 '!$I$8:$I$22,"&gt;0")</f>
        <v>1</v>
      </c>
      <c r="V13" s="273"/>
      <c r="W13" s="274" t="s">
        <v>7</v>
      </c>
      <c r="X13" s="275"/>
      <c r="Y13" s="276">
        <f ca="1">SUMIF('申請額一覧 '!$F$8:$F$22,C13,'申請額一覧 '!$I$8:$I$22)</f>
        <v>105</v>
      </c>
      <c r="Z13" s="277"/>
      <c r="AA13" s="277"/>
      <c r="AB13" s="277"/>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f ca="1">COUNTIFS('申請額一覧 '!$F$8:$F$22,C14,'申請額一覧 '!$I$8:$I$22,"&gt;0")</f>
        <v>0</v>
      </c>
      <c r="V14" s="273"/>
      <c r="W14" s="274" t="s">
        <v>7</v>
      </c>
      <c r="X14" s="275"/>
      <c r="Y14" s="276">
        <f ca="1">SUMIF('申請額一覧 '!$F$8:$F$22,C14,'申請額一覧 '!$I$8:$I$22)</f>
        <v>0</v>
      </c>
      <c r="Z14" s="277"/>
      <c r="AA14" s="277"/>
      <c r="AB14" s="277"/>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f ca="1">COUNTIFS('申請額一覧 '!$F$8:$F$22,C15,'申請額一覧 '!$I$8:$I$22,"&gt;0")</f>
        <v>0</v>
      </c>
      <c r="V15" s="273"/>
      <c r="W15" s="274" t="s">
        <v>7</v>
      </c>
      <c r="X15" s="275"/>
      <c r="Y15" s="276">
        <f ca="1">SUMIF('申請額一覧 '!$F$8:$F$22,C15,'申請額一覧 '!$I$8:$I$22)</f>
        <v>0</v>
      </c>
      <c r="Z15" s="277"/>
      <c r="AA15" s="277"/>
      <c r="AB15" s="277"/>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f ca="1">COUNTIFS('申請額一覧 '!$F$8:$F$22,C16,'申請額一覧 '!$I$8:$I$22,"&gt;0")</f>
        <v>0</v>
      </c>
      <c r="V16" s="273"/>
      <c r="W16" s="274" t="s">
        <v>7</v>
      </c>
      <c r="X16" s="275"/>
      <c r="Y16" s="276">
        <f ca="1">SUMIF('申請額一覧 '!$F$8:$F$22,C16,'申請額一覧 '!$I$8:$I$22)</f>
        <v>0</v>
      </c>
      <c r="Z16" s="277"/>
      <c r="AA16" s="277"/>
      <c r="AB16" s="277"/>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f ca="1">COUNTIFS('申請額一覧 '!$F$8:$F$22,C17,'申請額一覧 '!$I$8:$I$22,"&gt;0")</f>
        <v>1</v>
      </c>
      <c r="V17" s="273"/>
      <c r="W17" s="274" t="s">
        <v>7</v>
      </c>
      <c r="X17" s="275"/>
      <c r="Y17" s="276">
        <f ca="1">SUMIF('申請額一覧 '!$F$8:$F$22,C17,'申請額一覧 '!$I$8:$I$22)</f>
        <v>144</v>
      </c>
      <c r="Z17" s="277"/>
      <c r="AA17" s="277"/>
      <c r="AB17" s="27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f ca="1">COUNTIFS('申請額一覧 '!$F$8:$F$22,C18,'申請額一覧 '!$I$8:$I$22,"&gt;0")</f>
        <v>0</v>
      </c>
      <c r="V18" s="273"/>
      <c r="W18" s="274" t="s">
        <v>7</v>
      </c>
      <c r="X18" s="275"/>
      <c r="Y18" s="276">
        <f ca="1">SUMIF('申請額一覧 '!$F$8:$F$22,C18,'申請額一覧 '!$I$8:$I$22)</f>
        <v>0</v>
      </c>
      <c r="Z18" s="277"/>
      <c r="AA18" s="277"/>
      <c r="AB18" s="27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f ca="1">COUNTIFS('申請額一覧 '!$F$8:$F$22,C19,'申請額一覧 '!$I$8:$I$22,"&gt;0")</f>
        <v>1</v>
      </c>
      <c r="V19" s="273"/>
      <c r="W19" s="274" t="s">
        <v>7</v>
      </c>
      <c r="X19" s="275"/>
      <c r="Y19" s="276">
        <f ca="1">SUMIF('申請額一覧 '!$F$8:$F$22,C19,'申請額一覧 '!$I$8:$I$22)</f>
        <v>57</v>
      </c>
      <c r="Z19" s="277"/>
      <c r="AA19" s="277"/>
      <c r="AB19" s="277"/>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f ca="1">COUNTIFS('申請額一覧 '!$F$8:$F$22,C20,'申請額一覧 '!$I$8:$I$22,"&gt;0")</f>
        <v>0</v>
      </c>
      <c r="V20" s="273"/>
      <c r="W20" s="274" t="s">
        <v>7</v>
      </c>
      <c r="X20" s="275"/>
      <c r="Y20" s="276">
        <f ca="1">SUMIF('申請額一覧 '!$F$8:$F$22,C20,'申請額一覧 '!$I$8:$I$22)</f>
        <v>0</v>
      </c>
      <c r="Z20" s="277"/>
      <c r="AA20" s="277"/>
      <c r="AB20" s="277"/>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272">
        <f ca="1">COUNTIFS('申請額一覧 '!$F$8:$F$22,C21,'申請額一覧 '!$I$8:$I$22,"&gt;0")</f>
        <v>0</v>
      </c>
      <c r="V21" s="273"/>
      <c r="W21" s="326" t="s">
        <v>7</v>
      </c>
      <c r="X21" s="327"/>
      <c r="Y21" s="276">
        <f ca="1">SUMIF('申請額一覧 '!$F$8:$F$22,C21,'申請額一覧 '!$I$8:$I$22)</f>
        <v>0</v>
      </c>
      <c r="Z21" s="277"/>
      <c r="AA21" s="277"/>
      <c r="AB21" s="277"/>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272">
        <f ca="1">COUNTIFS('申請額一覧 '!$F$8:$F$22,C22,'申請額一覧 '!$I$8:$I$22,"&gt;0")</f>
        <v>0</v>
      </c>
      <c r="V22" s="273"/>
      <c r="W22" s="311" t="s">
        <v>7</v>
      </c>
      <c r="X22" s="312"/>
      <c r="Y22" s="276">
        <f ca="1">SUMIF('申請額一覧 '!$F$8:$F$22,C22,'申請額一覧 '!$I$8:$I$22)</f>
        <v>0</v>
      </c>
      <c r="Z22" s="277"/>
      <c r="AA22" s="277"/>
      <c r="AB22" s="277"/>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272">
        <f ca="1">COUNTIFS('申請額一覧 '!$F$8:$F$22,C23,'申請額一覧 '!$I$8:$I$22,"&gt;0")</f>
        <v>0</v>
      </c>
      <c r="V23" s="273"/>
      <c r="W23" s="280" t="s">
        <v>7</v>
      </c>
      <c r="X23" s="281"/>
      <c r="Y23" s="276">
        <f ca="1">SUMIF('申請額一覧 '!$F$8:$F$22,C23,'申請額一覧 '!$I$8:$I$22)</f>
        <v>0</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f ca="1">COUNTIFS('申請額一覧 '!$F$8:$F$22,C24,'申請額一覧 '!$I$8:$I$22,"&gt;0")</f>
        <v>1</v>
      </c>
      <c r="V24" s="273"/>
      <c r="W24" s="274" t="s">
        <v>7</v>
      </c>
      <c r="X24" s="275"/>
      <c r="Y24" s="276">
        <f ca="1">SUMIF('申請額一覧 '!$F$8:$F$22,C24,'申請額一覧 '!$I$8:$I$22)</f>
        <v>103</v>
      </c>
      <c r="Z24" s="277"/>
      <c r="AA24" s="277"/>
      <c r="AB24" s="27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f ca="1">COUNTIFS('申請額一覧 '!$F$8:$F$22,C25,'申請額一覧 '!$I$8:$I$22,"&gt;0")</f>
        <v>0</v>
      </c>
      <c r="V25" s="273"/>
      <c r="W25" s="274" t="s">
        <v>7</v>
      </c>
      <c r="X25" s="275"/>
      <c r="Y25" s="276">
        <f ca="1">SUMIF('申請額一覧 '!$F$8:$F$22,C25,'申請額一覧 '!$I$8:$I$22)</f>
        <v>0</v>
      </c>
      <c r="Z25" s="277"/>
      <c r="AA25" s="277"/>
      <c r="AB25" s="27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f ca="1">COUNTIFS('申請額一覧 '!$F$8:$F$22,C26,'申請額一覧 '!$I$8:$I$22,"&gt;0")</f>
        <v>0</v>
      </c>
      <c r="V26" s="273"/>
      <c r="W26" s="274" t="s">
        <v>7</v>
      </c>
      <c r="X26" s="275"/>
      <c r="Y26" s="276">
        <f ca="1">SUMIF('申請額一覧 '!$F$8:$F$22,C26,'申請額一覧 '!$I$8:$I$22)</f>
        <v>0</v>
      </c>
      <c r="Z26" s="277"/>
      <c r="AA26" s="277"/>
      <c r="AB26" s="27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f ca="1">COUNTIFS('申請額一覧 '!$F$8:$F$22,C27,'申請額一覧 '!$I$8:$I$22,"&gt;0")</f>
        <v>0</v>
      </c>
      <c r="V27" s="273"/>
      <c r="W27" s="274" t="s">
        <v>7</v>
      </c>
      <c r="X27" s="275"/>
      <c r="Y27" s="276">
        <f ca="1">SUMIF('申請額一覧 '!$F$8:$F$22,C27,'申請額一覧 '!$I$8:$I$22)</f>
        <v>0</v>
      </c>
      <c r="Z27" s="277"/>
      <c r="AA27" s="277"/>
      <c r="AB27" s="277"/>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272">
        <f ca="1">COUNTIFS('申請額一覧 '!$F$8:$F$22,C28,'申請額一覧 '!$I$8:$I$22,"&gt;0")</f>
        <v>0</v>
      </c>
      <c r="V28" s="273"/>
      <c r="W28" s="274" t="s">
        <v>7</v>
      </c>
      <c r="X28" s="275"/>
      <c r="Y28" s="276">
        <f ca="1">SUMIF('申請額一覧 '!$F$8:$F$22,C28,'申請額一覧 '!$I$8:$I$22)</f>
        <v>0</v>
      </c>
      <c r="Z28" s="277"/>
      <c r="AA28" s="277"/>
      <c r="AB28" s="277"/>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272">
        <f ca="1">COUNTIFS('申請額一覧 '!$F$8:$F$22,C29,'申請額一覧 '!$I$8:$I$22,"&gt;0")</f>
        <v>0</v>
      </c>
      <c r="V29" s="273"/>
      <c r="W29" s="303" t="s">
        <v>7</v>
      </c>
      <c r="X29" s="304"/>
      <c r="Y29" s="276">
        <f ca="1">SUMIF('申請額一覧 '!$F$8:$F$22,C29,'申請額一覧 '!$I$8:$I$22)</f>
        <v>0</v>
      </c>
      <c r="Z29" s="277"/>
      <c r="AA29" s="277"/>
      <c r="AB29" s="277"/>
      <c r="AC29" s="30" t="s">
        <v>37</v>
      </c>
      <c r="AD29" s="16"/>
      <c r="AE29" s="305">
        <f ca="1">COUNTIFS('申請額一覧 '!$F$8:$F$22,C29,'申請額一覧 '!$L$8:$L$22,"&gt;0")</f>
        <v>1</v>
      </c>
      <c r="AF29" s="306"/>
      <c r="AG29" s="303" t="s">
        <v>7</v>
      </c>
      <c r="AH29" s="304"/>
      <c r="AI29" s="288">
        <f ca="1">SUMIF('申請額一覧 '!$F$8:$F$22,C29,'申請額一覧 '!$L$8:$L$22)</f>
        <v>41</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f ca="1">COUNTIFS('申請額一覧 '!$F$8:$F$22,C30,'申請額一覧 '!$I$8:$I$22,"&gt;0")</f>
        <v>0</v>
      </c>
      <c r="V30" s="273"/>
      <c r="W30" s="334" t="s">
        <v>7</v>
      </c>
      <c r="X30" s="335"/>
      <c r="Y30" s="276">
        <f ca="1">SUMIF('申請額一覧 '!$F$8:$F$22,C30,'申請額一覧 '!$I$8:$I$22)</f>
        <v>0</v>
      </c>
      <c r="Z30" s="277"/>
      <c r="AA30" s="277"/>
      <c r="AB30" s="27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253" t="s">
        <v>139</v>
      </c>
      <c r="D31" s="10"/>
      <c r="E31" s="10"/>
      <c r="F31" s="10"/>
      <c r="G31" s="10"/>
      <c r="H31" s="10"/>
      <c r="I31" s="10"/>
      <c r="J31" s="10"/>
      <c r="K31" s="10"/>
      <c r="L31" s="10"/>
      <c r="M31" s="10"/>
      <c r="N31" s="10"/>
      <c r="O31" s="10"/>
      <c r="P31" s="10"/>
      <c r="Q31" s="10"/>
      <c r="R31" s="10"/>
      <c r="S31" s="10"/>
      <c r="T31" s="10"/>
      <c r="U31" s="272">
        <f ca="1">COUNTIFS('申請額一覧 '!$F$8:$F$22,C31,'申請額一覧 '!$I$8:$I$22,"&gt;0")</f>
        <v>0</v>
      </c>
      <c r="V31" s="273"/>
      <c r="W31" s="274" t="s">
        <v>7</v>
      </c>
      <c r="X31" s="275"/>
      <c r="Y31" s="276">
        <f ca="1">SUMIF('申請額一覧 '!$F$8:$F$22,C31,'申請額一覧 '!$I$8:$I$22)</f>
        <v>0</v>
      </c>
      <c r="Z31" s="277"/>
      <c r="AA31" s="277"/>
      <c r="AB31" s="27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239</v>
      </c>
      <c r="D32" s="10"/>
      <c r="E32" s="10"/>
      <c r="F32" s="10"/>
      <c r="G32" s="10"/>
      <c r="H32" s="10"/>
      <c r="I32" s="10"/>
      <c r="J32" s="10"/>
      <c r="K32" s="10"/>
      <c r="L32" s="10"/>
      <c r="M32" s="10"/>
      <c r="N32" s="10"/>
      <c r="O32" s="10"/>
      <c r="P32" s="10"/>
      <c r="Q32" s="10"/>
      <c r="R32" s="10"/>
      <c r="S32" s="10"/>
      <c r="T32" s="10"/>
      <c r="U32" s="272">
        <f ca="1">COUNTIFS('申請額一覧 '!$F$8:$F$22,C32,'申請額一覧 '!$I$8:$I$22,"&gt;0")</f>
        <v>0</v>
      </c>
      <c r="V32" s="273"/>
      <c r="W32" s="274" t="s">
        <v>7</v>
      </c>
      <c r="X32" s="275"/>
      <c r="Y32" s="276">
        <f ca="1">SUMIF('申請額一覧 '!$F$8:$F$22,C32,'申請額一覧 '!$I$8:$I$22)</f>
        <v>0</v>
      </c>
      <c r="Z32" s="277"/>
      <c r="AA32" s="277"/>
      <c r="AB32" s="27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147</v>
      </c>
      <c r="D33" s="53"/>
      <c r="E33" s="53"/>
      <c r="F33" s="53"/>
      <c r="G33" s="53"/>
      <c r="H33" s="53"/>
      <c r="I33" s="53"/>
      <c r="J33" s="53"/>
      <c r="K33" s="53"/>
      <c r="L33" s="53"/>
      <c r="M33" s="53"/>
      <c r="N33" s="53"/>
      <c r="O33" s="53"/>
      <c r="P33" s="53"/>
      <c r="Q33" s="53"/>
      <c r="R33" s="53"/>
      <c r="S33" s="53"/>
      <c r="T33" s="53"/>
      <c r="U33" s="272">
        <f ca="1">COUNTIFS('申請額一覧 '!$F$8:$F$22,C33,'申請額一覧 '!$I$8:$I$22,"&gt;0")</f>
        <v>0</v>
      </c>
      <c r="V33" s="273"/>
      <c r="W33" s="274" t="s">
        <v>7</v>
      </c>
      <c r="X33" s="275"/>
      <c r="Y33" s="276">
        <f ca="1">SUMIF('申請額一覧 '!$F$8:$F$22,C33,'申請額一覧 '!$I$8:$I$22)</f>
        <v>0</v>
      </c>
      <c r="Z33" s="277"/>
      <c r="AA33" s="277"/>
      <c r="AB33" s="277"/>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f ca="1">COUNTIFS('申請額一覧 '!$F$8:$F$22,C34,'申請額一覧 '!$I$8:$I$22,"&gt;0")</f>
        <v>0</v>
      </c>
      <c r="V34" s="273"/>
      <c r="W34" s="280" t="s">
        <v>7</v>
      </c>
      <c r="X34" s="281"/>
      <c r="Y34" s="276">
        <f ca="1">SUMIF('申請額一覧 '!$F$8:$F$22,C34,'申請額一覧 '!$I$8:$I$22)</f>
        <v>0</v>
      </c>
      <c r="Z34" s="277"/>
      <c r="AA34" s="277"/>
      <c r="AB34" s="27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141</v>
      </c>
      <c r="AN34" s="17"/>
      <c r="AO34" s="23"/>
    </row>
    <row r="35" spans="2:41" ht="12.75" customHeight="1" x14ac:dyDescent="0.2">
      <c r="B35" s="339"/>
      <c r="C35" s="255" t="s">
        <v>85</v>
      </c>
      <c r="D35" s="53"/>
      <c r="E35" s="53"/>
      <c r="F35" s="53"/>
      <c r="G35" s="53"/>
      <c r="H35" s="53"/>
      <c r="I35" s="53"/>
      <c r="J35" s="53"/>
      <c r="K35" s="53"/>
      <c r="L35" s="53"/>
      <c r="M35" s="53"/>
      <c r="N35" s="53"/>
      <c r="O35" s="53"/>
      <c r="P35" s="53"/>
      <c r="Q35" s="53"/>
      <c r="R35" s="53"/>
      <c r="S35" s="53"/>
      <c r="T35" s="53"/>
      <c r="U35" s="272">
        <f ca="1">COUNTIFS('申請額一覧 '!$F$8:$F$22,C35,'申請額一覧 '!$I$8:$I$22,"&gt;0")</f>
        <v>0</v>
      </c>
      <c r="V35" s="273"/>
      <c r="W35" s="280" t="s">
        <v>7</v>
      </c>
      <c r="X35" s="281"/>
      <c r="Y35" s="276">
        <f ca="1">SUMIF('申請額一覧 '!$F$8:$F$22,C35,'申請額一覧 '!$I$8:$I$22)</f>
        <v>0</v>
      </c>
      <c r="Z35" s="277"/>
      <c r="AA35" s="277"/>
      <c r="AB35" s="277"/>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240</v>
      </c>
      <c r="D36" s="15"/>
      <c r="E36" s="15"/>
      <c r="F36" s="15"/>
      <c r="G36" s="15"/>
      <c r="H36" s="15"/>
      <c r="I36" s="15"/>
      <c r="J36" s="15"/>
      <c r="K36" s="15"/>
      <c r="L36" s="15"/>
      <c r="M36" s="15"/>
      <c r="N36" s="15"/>
      <c r="O36" s="15"/>
      <c r="P36" s="15"/>
      <c r="Q36" s="15"/>
      <c r="R36" s="15"/>
      <c r="S36" s="15"/>
      <c r="T36" s="15"/>
      <c r="U36" s="272">
        <f ca="1">COUNTIFS('申請額一覧 '!$F$8:$F$22,C36,'申請額一覧 '!$I$8:$I$22,"&gt;0")</f>
        <v>0</v>
      </c>
      <c r="V36" s="273"/>
      <c r="W36" s="334" t="s">
        <v>7</v>
      </c>
      <c r="X36" s="335"/>
      <c r="Y36" s="276">
        <f ca="1">SUMIF('申請額一覧 '!$F$8:$F$22,C36,'申請額一覧 '!$I$8:$I$22)</f>
        <v>0</v>
      </c>
      <c r="Z36" s="277"/>
      <c r="AA36" s="277"/>
      <c r="AB36" s="277"/>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272">
        <f ca="1">COUNTIFS('申請額一覧 '!$F$8:$F$22,C37,'申請額一覧 '!$I$8:$I$22,"&gt;0")</f>
        <v>0</v>
      </c>
      <c r="V37" s="273"/>
      <c r="W37" s="303" t="s">
        <v>7</v>
      </c>
      <c r="X37" s="304"/>
      <c r="Y37" s="276">
        <f ca="1">SUMIF('申請額一覧 '!$F$8:$F$22,C37,'申請額一覧 '!$I$8:$I$22)</f>
        <v>0</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253" t="s">
        <v>140</v>
      </c>
      <c r="D38" s="10"/>
      <c r="E38" s="10"/>
      <c r="F38" s="10"/>
      <c r="G38" s="10"/>
      <c r="H38" s="10"/>
      <c r="I38" s="10"/>
      <c r="J38" s="10"/>
      <c r="K38" s="10"/>
      <c r="L38" s="10"/>
      <c r="M38" s="10"/>
      <c r="N38" s="10"/>
      <c r="O38" s="10"/>
      <c r="P38" s="10"/>
      <c r="Q38" s="10"/>
      <c r="R38" s="10"/>
      <c r="S38" s="10"/>
      <c r="T38" s="10"/>
      <c r="U38" s="272">
        <f ca="1">COUNTIFS('申請額一覧 '!$F$8:$F$22,C38,'申請額一覧 '!$I$8:$I$22,"&gt;0")</f>
        <v>0</v>
      </c>
      <c r="V38" s="273"/>
      <c r="W38" s="274" t="s">
        <v>7</v>
      </c>
      <c r="X38" s="275"/>
      <c r="Y38" s="276">
        <f ca="1">SUMIF('申請額一覧 '!$F$8:$F$22,C38,'申請額一覧 '!$I$8:$I$22)</f>
        <v>0</v>
      </c>
      <c r="Z38" s="277"/>
      <c r="AA38" s="277"/>
      <c r="AB38" s="27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254" t="s">
        <v>88</v>
      </c>
      <c r="D39" s="10"/>
      <c r="E39" s="10"/>
      <c r="F39" s="10"/>
      <c r="G39" s="10"/>
      <c r="H39" s="10"/>
      <c r="I39" s="10"/>
      <c r="J39" s="10"/>
      <c r="K39" s="10"/>
      <c r="L39" s="10"/>
      <c r="M39" s="10"/>
      <c r="N39" s="10"/>
      <c r="O39" s="10"/>
      <c r="P39" s="10"/>
      <c r="Q39" s="10"/>
      <c r="R39" s="10"/>
      <c r="S39" s="10"/>
      <c r="T39" s="10"/>
      <c r="U39" s="272">
        <f ca="1">COUNTIFS('申請額一覧 '!$F$8:$F$22,C39,'申請額一覧 '!$I$8:$I$22,"&gt;0")</f>
        <v>0</v>
      </c>
      <c r="V39" s="273"/>
      <c r="W39" s="274" t="s">
        <v>7</v>
      </c>
      <c r="X39" s="275"/>
      <c r="Y39" s="276">
        <f ca="1">SUMIF('申請額一覧 '!$F$8:$F$22,C39,'申請額一覧 '!$I$8:$I$22)</f>
        <v>0</v>
      </c>
      <c r="Z39" s="277"/>
      <c r="AA39" s="277"/>
      <c r="AB39" s="27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241</v>
      </c>
      <c r="D40" s="13"/>
      <c r="E40" s="13"/>
      <c r="F40" s="13"/>
      <c r="G40" s="13"/>
      <c r="H40" s="13"/>
      <c r="I40" s="13"/>
      <c r="J40" s="13"/>
      <c r="K40" s="13"/>
      <c r="L40" s="13"/>
      <c r="M40" s="13"/>
      <c r="N40" s="13"/>
      <c r="O40" s="13"/>
      <c r="P40" s="13"/>
      <c r="Q40" s="13"/>
      <c r="R40" s="13"/>
      <c r="S40" s="13"/>
      <c r="T40" s="13"/>
      <c r="U40" s="272">
        <f ca="1">COUNTIFS('申請額一覧 '!$F$8:$F$22,C40,'申請額一覧 '!$I$8:$I$22,"&gt;0")</f>
        <v>0</v>
      </c>
      <c r="V40" s="273"/>
      <c r="W40" s="326" t="s">
        <v>7</v>
      </c>
      <c r="X40" s="327"/>
      <c r="Y40" s="276">
        <f ca="1">SUMIF('申請額一覧 '!$F$8:$F$22,C40,'申請額一覧 '!$I$8:$I$22)</f>
        <v>0</v>
      </c>
      <c r="Z40" s="277"/>
      <c r="AA40" s="277"/>
      <c r="AB40" s="277"/>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f ca="1">SUM(U12:V40)</f>
        <v>4</v>
      </c>
      <c r="V41" s="314"/>
      <c r="W41" s="311" t="s">
        <v>7</v>
      </c>
      <c r="X41" s="312"/>
      <c r="Y41" s="288">
        <f ca="1">SUM(Y12:AB40)</f>
        <v>409</v>
      </c>
      <c r="Z41" s="289"/>
      <c r="AA41" s="289"/>
      <c r="AB41" s="289"/>
      <c r="AC41" s="28" t="s">
        <v>37</v>
      </c>
      <c r="AD41" s="19"/>
      <c r="AE41" s="313">
        <f ca="1">SUM(AE12:AF40)</f>
        <v>1</v>
      </c>
      <c r="AF41" s="314"/>
      <c r="AG41" s="311" t="s">
        <v>7</v>
      </c>
      <c r="AH41" s="312"/>
      <c r="AI41" s="295">
        <f ca="1">SUM(AI12:AL40)</f>
        <v>41</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f ca="1">Y41+AI41</f>
        <v>450</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ht="12" customHeight="1" x14ac:dyDescent="0.2">
      <c r="B43" s="243"/>
    </row>
    <row r="44" spans="2:41" x14ac:dyDescent="0.2">
      <c r="B44" s="243"/>
    </row>
  </sheetData>
  <mergeCells count="197">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19:AH19"/>
    <mergeCell ref="AE17:AF17"/>
    <mergeCell ref="AG17:AH17"/>
    <mergeCell ref="AE16:AF16"/>
    <mergeCell ref="AG16:AH16"/>
    <mergeCell ref="W20:X20"/>
    <mergeCell ref="Y20:AB20"/>
    <mergeCell ref="AE20:AF20"/>
    <mergeCell ref="AG22:AH22"/>
    <mergeCell ref="W18:X18"/>
    <mergeCell ref="AE18:AF18"/>
    <mergeCell ref="AG18:AH18"/>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AI25:AL25"/>
    <mergeCell ref="AI26:AL26"/>
    <mergeCell ref="AI21:AL21"/>
    <mergeCell ref="AI20:AL20"/>
    <mergeCell ref="AI19:AL19"/>
    <mergeCell ref="AI27:AL27"/>
    <mergeCell ref="AI28:AL28"/>
    <mergeCell ref="AI29:AL29"/>
    <mergeCell ref="AI32:AL32"/>
    <mergeCell ref="AI30:AL30"/>
    <mergeCell ref="AI31:AL31"/>
    <mergeCell ref="U42:AL42"/>
    <mergeCell ref="AI35:AL35"/>
    <mergeCell ref="AI36:AL36"/>
    <mergeCell ref="AI37:AL37"/>
    <mergeCell ref="AI38:AL38"/>
    <mergeCell ref="AI39:AL39"/>
    <mergeCell ref="AI40:AL40"/>
    <mergeCell ref="Y38:AB38"/>
    <mergeCell ref="Y39:AB39"/>
    <mergeCell ref="Y40:AB40"/>
    <mergeCell ref="U33:V33"/>
    <mergeCell ref="W33:X33"/>
    <mergeCell ref="Y33:AB33"/>
    <mergeCell ref="AE33:AF33"/>
    <mergeCell ref="AG33:AH33"/>
    <mergeCell ref="AI33:AL33"/>
    <mergeCell ref="U34:V34"/>
    <mergeCell ref="W34:X34"/>
    <mergeCell ref="Y34:AB34"/>
    <mergeCell ref="AE34:AF34"/>
    <mergeCell ref="AG34:AH34"/>
    <mergeCell ref="AI34:AL34"/>
  </mergeCells>
  <phoneticPr fontId="3"/>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137</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208</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195</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197</v>
      </c>
      <c r="V10" s="301"/>
      <c r="W10" s="301"/>
      <c r="X10" s="301"/>
      <c r="Y10" s="301"/>
      <c r="Z10" s="301"/>
      <c r="AA10" s="301"/>
      <c r="AB10" s="301"/>
      <c r="AC10" s="301"/>
      <c r="AD10" s="302"/>
      <c r="AE10" s="300" t="s">
        <v>198</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1</v>
      </c>
      <c r="AF29" s="306"/>
      <c r="AG29" s="303" t="s">
        <v>7</v>
      </c>
      <c r="AH29" s="304"/>
      <c r="AI29" s="288">
        <f ca="1">SUMIF('申請額一覧 '!$F$8:$F$22,C29,'申請額一覧 '!$L$8:$L$22)</f>
        <v>41</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138</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139</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147</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141</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140</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1</v>
      </c>
      <c r="AF41" s="314"/>
      <c r="AG41" s="311" t="s">
        <v>7</v>
      </c>
      <c r="AH41" s="312"/>
      <c r="AI41" s="295">
        <f ca="1">SUM(AI12:AL40)</f>
        <v>41</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137</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208</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196</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197</v>
      </c>
      <c r="V10" s="301"/>
      <c r="W10" s="301"/>
      <c r="X10" s="301"/>
      <c r="Y10" s="301"/>
      <c r="Z10" s="301"/>
      <c r="AA10" s="301"/>
      <c r="AB10" s="301"/>
      <c r="AC10" s="301"/>
      <c r="AD10" s="302"/>
      <c r="AE10" s="300" t="s">
        <v>198</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1</v>
      </c>
      <c r="AF29" s="306"/>
      <c r="AG29" s="303" t="s">
        <v>7</v>
      </c>
      <c r="AH29" s="304"/>
      <c r="AI29" s="288">
        <f ca="1">SUMIF('申請額一覧 '!$F$8:$F$22,C29,'申請額一覧 '!$L$8:$L$22)</f>
        <v>41</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138</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139</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147</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141</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140</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1</v>
      </c>
      <c r="AF41" s="314"/>
      <c r="AG41" s="311" t="s">
        <v>7</v>
      </c>
      <c r="AH41" s="312"/>
      <c r="AI41" s="295">
        <f ca="1">SUM(AI12:AL40)</f>
        <v>41</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1"/>
  <sheetViews>
    <sheetView showGridLines="0" zoomScale="90" zoomScaleNormal="90" zoomScaleSheetLayoutView="80" workbookViewId="0">
      <selection activeCell="C4" sqref="C4:N4"/>
    </sheetView>
  </sheetViews>
  <sheetFormatPr defaultColWidth="2.21875" defaultRowHeight="13.2" x14ac:dyDescent="0.2"/>
  <cols>
    <col min="1" max="2" width="2.21875" style="24"/>
    <col min="3" max="3" width="3.109375" style="24" customWidth="1"/>
    <col min="4" max="4" width="12.88671875" style="24" customWidth="1"/>
    <col min="5" max="5" width="16.88671875" style="24" customWidth="1"/>
    <col min="6" max="6" width="18.88671875" style="24" customWidth="1"/>
    <col min="7" max="12" width="11.21875" style="24" customWidth="1"/>
    <col min="13" max="13" width="12.6640625" style="24" customWidth="1"/>
    <col min="14" max="14" width="18.77734375" style="24" customWidth="1"/>
    <col min="15" max="16384" width="2.21875" style="24"/>
  </cols>
  <sheetData>
    <row r="2" spans="2:14" x14ac:dyDescent="0.2">
      <c r="B2" s="24" t="s">
        <v>45</v>
      </c>
    </row>
    <row r="3" spans="2:14" ht="5.25" customHeight="1" x14ac:dyDescent="0.2"/>
    <row r="4" spans="2:14" ht="108" customHeight="1" x14ac:dyDescent="0.2">
      <c r="C4" s="343" t="s">
        <v>243</v>
      </c>
      <c r="D4" s="344"/>
      <c r="E4" s="344"/>
      <c r="F4" s="344"/>
      <c r="G4" s="344"/>
      <c r="H4" s="344"/>
      <c r="I4" s="344"/>
      <c r="J4" s="344"/>
      <c r="K4" s="344"/>
      <c r="L4" s="344"/>
      <c r="M4" s="344"/>
      <c r="N4" s="345"/>
    </row>
    <row r="5" spans="2:14" ht="18" customHeight="1" thickBot="1" x14ac:dyDescent="0.25">
      <c r="C5" s="22"/>
      <c r="N5" s="32" t="s">
        <v>55</v>
      </c>
    </row>
    <row r="6" spans="2:14" ht="32.25" customHeight="1" thickBot="1" x14ac:dyDescent="0.25">
      <c r="C6" s="350" t="s">
        <v>46</v>
      </c>
      <c r="D6" s="351" t="s">
        <v>63</v>
      </c>
      <c r="E6" s="352" t="s">
        <v>32</v>
      </c>
      <c r="F6" s="353" t="s">
        <v>38</v>
      </c>
      <c r="G6" s="354" t="s">
        <v>199</v>
      </c>
      <c r="H6" s="355"/>
      <c r="I6" s="356"/>
      <c r="J6" s="354" t="s">
        <v>200</v>
      </c>
      <c r="K6" s="355"/>
      <c r="L6" s="356"/>
      <c r="M6" s="348" t="s">
        <v>52</v>
      </c>
      <c r="N6" s="349" t="s">
        <v>54</v>
      </c>
    </row>
    <row r="7" spans="2:14" ht="27.75" customHeight="1" x14ac:dyDescent="0.2">
      <c r="C7" s="350"/>
      <c r="D7" s="351"/>
      <c r="E7" s="352"/>
      <c r="F7" s="353"/>
      <c r="G7" s="34" t="s">
        <v>34</v>
      </c>
      <c r="H7" s="34" t="s">
        <v>35</v>
      </c>
      <c r="I7" s="37" t="s">
        <v>36</v>
      </c>
      <c r="J7" s="35" t="s">
        <v>48</v>
      </c>
      <c r="K7" s="34" t="s">
        <v>49</v>
      </c>
      <c r="L7" s="33" t="s">
        <v>50</v>
      </c>
      <c r="M7" s="349"/>
      <c r="N7" s="349"/>
    </row>
    <row r="8" spans="2:14" ht="22.5" customHeight="1" x14ac:dyDescent="0.2">
      <c r="C8" s="196">
        <v>1</v>
      </c>
      <c r="D8" s="197" t="str">
        <f ca="1">IFERROR(INDIRECT("個票"&amp;$C8&amp;"！$AH$5"),"")</f>
        <v>記載例１</v>
      </c>
      <c r="E8" s="197" t="str">
        <f ca="1">IFERROR(INDIRECT("個票"&amp;$C8&amp;"！$M$5"),"")</f>
        <v>やぶた事業所</v>
      </c>
      <c r="F8" s="196" t="str">
        <f ca="1">IFERROR(INDIRECT("個票"&amp;$C8&amp;"！$M$6"),"")</f>
        <v>生活介護</v>
      </c>
      <c r="G8" s="198">
        <f ca="1">IF(H8&lt;&gt;0,IFERROR(INDIRECT("個票"&amp;$C8&amp;"！$AB$14"),""),0)</f>
        <v>631</v>
      </c>
      <c r="H8" s="198">
        <f ca="1">IFERROR(INDIRECT("個票"&amp;$C8&amp;"！$AJ$14"),"")</f>
        <v>105</v>
      </c>
      <c r="I8" s="199">
        <f ca="1">MIN(G8:H8)</f>
        <v>105</v>
      </c>
      <c r="J8" s="200">
        <f ca="1">IF(K8&lt;&gt;0,IFERROR(INDIRECT("個票"&amp;$C8&amp;"！$AB$48"),""),0)</f>
        <v>0</v>
      </c>
      <c r="K8" s="198">
        <f ca="1">IFERROR(INDIRECT("個票"&amp;$C8&amp;"！$AJ$48"),"")</f>
        <v>0</v>
      </c>
      <c r="L8" s="201">
        <f ca="1">MIN(J8:K8)</f>
        <v>0</v>
      </c>
      <c r="M8" s="201">
        <f ca="1">SUM(I8,L8)</f>
        <v>105</v>
      </c>
      <c r="N8" s="202"/>
    </row>
    <row r="9" spans="2:14" ht="22.5" customHeight="1" x14ac:dyDescent="0.2">
      <c r="C9" s="196">
        <v>2</v>
      </c>
      <c r="D9" s="197" t="str">
        <f t="shared" ref="D9:D22" ca="1" si="0">IFERROR(INDIRECT("個票"&amp;$C9&amp;"！$AH$5"),"")</f>
        <v>記載例２</v>
      </c>
      <c r="E9" s="197" t="str">
        <f t="shared" ref="E9:E22" ca="1" si="1">IFERROR(INDIRECT("個票"&amp;$C9&amp;"！$M$5"),"")</f>
        <v>やぶた事業所</v>
      </c>
      <c r="F9" s="196" t="str">
        <f t="shared" ref="F9:F22" ca="1" si="2">IFERROR(INDIRECT("個票"&amp;$C9&amp;"！$M$6"),"")</f>
        <v>児童発達支援</v>
      </c>
      <c r="G9" s="198">
        <f t="shared" ref="G9:G22" ca="1" si="3">IF(H9&lt;&gt;0,IFERROR(INDIRECT("個票"&amp;$C9&amp;"！$AB$14"),""),0)</f>
        <v>271</v>
      </c>
      <c r="H9" s="198">
        <f t="shared" ref="H9:H22" ca="1" si="4">IFERROR(INDIRECT("個票"&amp;$C9&amp;"！$AJ$14"),"")</f>
        <v>57</v>
      </c>
      <c r="I9" s="199">
        <f t="shared" ref="I9:I22" ca="1" si="5">MIN(G9:H9)</f>
        <v>57</v>
      </c>
      <c r="J9" s="200">
        <f t="shared" ref="J9:J22" ca="1" si="6">IF(K9&lt;&gt;0,IFERROR(INDIRECT("個票"&amp;$C9&amp;"！$AB$48"),""),0)</f>
        <v>0</v>
      </c>
      <c r="K9" s="198">
        <f t="shared" ref="K9:K22" ca="1" si="7">IFERROR(INDIRECT("個票"&amp;$C9&amp;"！$AJ$48"),"")</f>
        <v>0</v>
      </c>
      <c r="L9" s="201">
        <f t="shared" ref="L9:L22" ca="1" si="8">MIN(J9:K9)</f>
        <v>0</v>
      </c>
      <c r="M9" s="201">
        <f t="shared" ref="M9:M23" ca="1" si="9">SUM(I9,L9)</f>
        <v>57</v>
      </c>
      <c r="N9" s="202"/>
    </row>
    <row r="10" spans="2:14" ht="22.5" customHeight="1" x14ac:dyDescent="0.2">
      <c r="C10" s="196">
        <v>3</v>
      </c>
      <c r="D10" s="197" t="str">
        <f t="shared" ca="1" si="0"/>
        <v>記載例３</v>
      </c>
      <c r="E10" s="197" t="str">
        <f t="shared" ca="1" si="1"/>
        <v>やぶた事業所２</v>
      </c>
      <c r="F10" s="196" t="str">
        <f t="shared" ca="1" si="2"/>
        <v>就労継続支援Ａ型</v>
      </c>
      <c r="G10" s="198">
        <f t="shared" ca="1" si="3"/>
        <v>279</v>
      </c>
      <c r="H10" s="198">
        <f t="shared" ca="1" si="4"/>
        <v>144</v>
      </c>
      <c r="I10" s="199">
        <f t="shared" ca="1" si="5"/>
        <v>144</v>
      </c>
      <c r="J10" s="200">
        <f t="shared" ca="1" si="6"/>
        <v>0</v>
      </c>
      <c r="K10" s="198">
        <f t="shared" ca="1" si="7"/>
        <v>0</v>
      </c>
      <c r="L10" s="201">
        <f t="shared" ca="1" si="8"/>
        <v>0</v>
      </c>
      <c r="M10" s="201">
        <f t="shared" ca="1" si="9"/>
        <v>144</v>
      </c>
      <c r="N10" s="202"/>
    </row>
    <row r="11" spans="2:14" ht="22.5" customHeight="1" x14ac:dyDescent="0.2">
      <c r="C11" s="196">
        <v>4</v>
      </c>
      <c r="D11" s="197" t="str">
        <f t="shared" ca="1" si="0"/>
        <v>記載例４</v>
      </c>
      <c r="E11" s="197" t="str">
        <f t="shared" ca="1" si="1"/>
        <v>やぶた事業所３</v>
      </c>
      <c r="F11" s="196" t="str">
        <f t="shared" ca="1" si="2"/>
        <v>居宅介護</v>
      </c>
      <c r="G11" s="198">
        <f t="shared" ca="1" si="3"/>
        <v>0</v>
      </c>
      <c r="H11" s="198">
        <f t="shared" ca="1" si="4"/>
        <v>0</v>
      </c>
      <c r="I11" s="199">
        <f t="shared" ca="1" si="5"/>
        <v>0</v>
      </c>
      <c r="J11" s="200">
        <f t="shared" ca="1" si="6"/>
        <v>41</v>
      </c>
      <c r="K11" s="198">
        <f t="shared" ca="1" si="7"/>
        <v>150</v>
      </c>
      <c r="L11" s="201">
        <f t="shared" ca="1" si="8"/>
        <v>41</v>
      </c>
      <c r="M11" s="201">
        <f t="shared" ca="1" si="9"/>
        <v>41</v>
      </c>
      <c r="N11" s="202"/>
    </row>
    <row r="12" spans="2:14" ht="22.5" customHeight="1" x14ac:dyDescent="0.2">
      <c r="C12" s="196">
        <v>5</v>
      </c>
      <c r="D12" s="197" t="str">
        <f t="shared" ca="1" si="0"/>
        <v>記載例５</v>
      </c>
      <c r="E12" s="197" t="str">
        <f t="shared" ca="1" si="1"/>
        <v>グループホームやぶた</v>
      </c>
      <c r="F12" s="196" t="str">
        <f t="shared" ca="1" si="2"/>
        <v>共同生活援助（介護サービス包括型）</v>
      </c>
      <c r="G12" s="198">
        <f t="shared" ca="1" si="3"/>
        <v>335</v>
      </c>
      <c r="H12" s="198">
        <f t="shared" ca="1" si="4"/>
        <v>103</v>
      </c>
      <c r="I12" s="199">
        <f t="shared" ca="1" si="5"/>
        <v>103</v>
      </c>
      <c r="J12" s="200">
        <f t="shared" ca="1" si="6"/>
        <v>0</v>
      </c>
      <c r="K12" s="198">
        <f t="shared" ca="1" si="7"/>
        <v>0</v>
      </c>
      <c r="L12" s="201">
        <f t="shared" ca="1" si="8"/>
        <v>0</v>
      </c>
      <c r="M12" s="201">
        <f t="shared" ca="1" si="9"/>
        <v>103</v>
      </c>
      <c r="N12" s="202"/>
    </row>
    <row r="13" spans="2:14" ht="22.5" customHeight="1" x14ac:dyDescent="0.2">
      <c r="C13" s="196">
        <v>6</v>
      </c>
      <c r="D13" s="197" t="str">
        <f t="shared" ca="1" si="0"/>
        <v/>
      </c>
      <c r="E13" s="197" t="str">
        <f t="shared" ca="1" si="1"/>
        <v/>
      </c>
      <c r="F13" s="196" t="str">
        <f t="shared" ca="1" si="2"/>
        <v/>
      </c>
      <c r="G13" s="198" t="str">
        <f t="shared" ca="1" si="3"/>
        <v/>
      </c>
      <c r="H13" s="198" t="str">
        <f t="shared" ca="1" si="4"/>
        <v/>
      </c>
      <c r="I13" s="199">
        <f t="shared" ca="1" si="5"/>
        <v>0</v>
      </c>
      <c r="J13" s="200" t="str">
        <f t="shared" ca="1" si="6"/>
        <v/>
      </c>
      <c r="K13" s="198" t="str">
        <f t="shared" ca="1" si="7"/>
        <v/>
      </c>
      <c r="L13" s="201">
        <f t="shared" ca="1" si="8"/>
        <v>0</v>
      </c>
      <c r="M13" s="201">
        <f t="shared" ca="1" si="9"/>
        <v>0</v>
      </c>
      <c r="N13" s="202"/>
    </row>
    <row r="14" spans="2:14" ht="22.5" customHeight="1" x14ac:dyDescent="0.2">
      <c r="C14" s="196">
        <v>7</v>
      </c>
      <c r="D14" s="197" t="str">
        <f t="shared" ca="1" si="0"/>
        <v/>
      </c>
      <c r="E14" s="197" t="str">
        <f t="shared" ca="1" si="1"/>
        <v/>
      </c>
      <c r="F14" s="196" t="str">
        <f t="shared" ca="1" si="2"/>
        <v/>
      </c>
      <c r="G14" s="198" t="str">
        <f t="shared" ca="1" si="3"/>
        <v/>
      </c>
      <c r="H14" s="198" t="str">
        <f t="shared" ca="1" si="4"/>
        <v/>
      </c>
      <c r="I14" s="199">
        <f t="shared" ca="1" si="5"/>
        <v>0</v>
      </c>
      <c r="J14" s="200" t="str">
        <f t="shared" ca="1" si="6"/>
        <v/>
      </c>
      <c r="K14" s="198" t="str">
        <f t="shared" ca="1" si="7"/>
        <v/>
      </c>
      <c r="L14" s="201">
        <f t="shared" ca="1" si="8"/>
        <v>0</v>
      </c>
      <c r="M14" s="201">
        <f t="shared" ca="1" si="9"/>
        <v>0</v>
      </c>
      <c r="N14" s="202"/>
    </row>
    <row r="15" spans="2:14" ht="22.5" customHeight="1" x14ac:dyDescent="0.2">
      <c r="C15" s="196">
        <v>8</v>
      </c>
      <c r="D15" s="197" t="str">
        <f t="shared" ca="1" si="0"/>
        <v/>
      </c>
      <c r="E15" s="197" t="str">
        <f t="shared" ca="1" si="1"/>
        <v/>
      </c>
      <c r="F15" s="196" t="str">
        <f t="shared" ca="1" si="2"/>
        <v/>
      </c>
      <c r="G15" s="198" t="str">
        <f t="shared" ca="1" si="3"/>
        <v/>
      </c>
      <c r="H15" s="198" t="str">
        <f t="shared" ca="1" si="4"/>
        <v/>
      </c>
      <c r="I15" s="199">
        <f t="shared" ca="1" si="5"/>
        <v>0</v>
      </c>
      <c r="J15" s="200" t="str">
        <f t="shared" ca="1" si="6"/>
        <v/>
      </c>
      <c r="K15" s="198" t="str">
        <f t="shared" ca="1" si="7"/>
        <v/>
      </c>
      <c r="L15" s="201">
        <f t="shared" ca="1" si="8"/>
        <v>0</v>
      </c>
      <c r="M15" s="201">
        <f t="shared" ca="1" si="9"/>
        <v>0</v>
      </c>
      <c r="N15" s="202"/>
    </row>
    <row r="16" spans="2:14" ht="22.5" customHeight="1" x14ac:dyDescent="0.2">
      <c r="C16" s="196">
        <v>9</v>
      </c>
      <c r="D16" s="197" t="str">
        <f t="shared" ca="1" si="0"/>
        <v/>
      </c>
      <c r="E16" s="197" t="str">
        <f t="shared" ca="1" si="1"/>
        <v/>
      </c>
      <c r="F16" s="196" t="str">
        <f t="shared" ca="1" si="2"/>
        <v/>
      </c>
      <c r="G16" s="198" t="str">
        <f t="shared" ca="1" si="3"/>
        <v/>
      </c>
      <c r="H16" s="198" t="str">
        <f t="shared" ca="1" si="4"/>
        <v/>
      </c>
      <c r="I16" s="199">
        <f t="shared" ca="1" si="5"/>
        <v>0</v>
      </c>
      <c r="J16" s="200" t="str">
        <f t="shared" ca="1" si="6"/>
        <v/>
      </c>
      <c r="K16" s="198" t="str">
        <f t="shared" ca="1" si="7"/>
        <v/>
      </c>
      <c r="L16" s="201">
        <f t="shared" ca="1" si="8"/>
        <v>0</v>
      </c>
      <c r="M16" s="201">
        <f t="shared" ca="1" si="9"/>
        <v>0</v>
      </c>
      <c r="N16" s="202"/>
    </row>
    <row r="17" spans="2:14" ht="22.5" customHeight="1" x14ac:dyDescent="0.2">
      <c r="C17" s="196">
        <v>10</v>
      </c>
      <c r="D17" s="197" t="str">
        <f t="shared" ca="1" si="0"/>
        <v/>
      </c>
      <c r="E17" s="197" t="str">
        <f t="shared" ca="1" si="1"/>
        <v/>
      </c>
      <c r="F17" s="196" t="str">
        <f t="shared" ca="1" si="2"/>
        <v/>
      </c>
      <c r="G17" s="198" t="str">
        <f t="shared" ca="1" si="3"/>
        <v/>
      </c>
      <c r="H17" s="198" t="str">
        <f t="shared" ca="1" si="4"/>
        <v/>
      </c>
      <c r="I17" s="199">
        <f t="shared" ca="1" si="5"/>
        <v>0</v>
      </c>
      <c r="J17" s="200" t="str">
        <f t="shared" ca="1" si="6"/>
        <v/>
      </c>
      <c r="K17" s="198" t="str">
        <f t="shared" ca="1" si="7"/>
        <v/>
      </c>
      <c r="L17" s="201">
        <f t="shared" ca="1" si="8"/>
        <v>0</v>
      </c>
      <c r="M17" s="201">
        <f t="shared" ca="1" si="9"/>
        <v>0</v>
      </c>
      <c r="N17" s="202"/>
    </row>
    <row r="18" spans="2:14" ht="22.5" customHeight="1" x14ac:dyDescent="0.2">
      <c r="C18" s="196">
        <v>11</v>
      </c>
      <c r="D18" s="197" t="str">
        <f t="shared" ca="1" si="0"/>
        <v/>
      </c>
      <c r="E18" s="197" t="str">
        <f t="shared" ca="1" si="1"/>
        <v/>
      </c>
      <c r="F18" s="196" t="str">
        <f t="shared" ca="1" si="2"/>
        <v/>
      </c>
      <c r="G18" s="198" t="str">
        <f t="shared" ca="1" si="3"/>
        <v/>
      </c>
      <c r="H18" s="198" t="str">
        <f t="shared" ca="1" si="4"/>
        <v/>
      </c>
      <c r="I18" s="199">
        <f t="shared" ca="1" si="5"/>
        <v>0</v>
      </c>
      <c r="J18" s="200" t="str">
        <f t="shared" ca="1" si="6"/>
        <v/>
      </c>
      <c r="K18" s="198" t="str">
        <f t="shared" ca="1" si="7"/>
        <v/>
      </c>
      <c r="L18" s="201">
        <f t="shared" ca="1" si="8"/>
        <v>0</v>
      </c>
      <c r="M18" s="201">
        <f t="shared" ca="1" si="9"/>
        <v>0</v>
      </c>
      <c r="N18" s="202"/>
    </row>
    <row r="19" spans="2:14" ht="22.5" customHeight="1" x14ac:dyDescent="0.2">
      <c r="C19" s="196">
        <v>12</v>
      </c>
      <c r="D19" s="197" t="str">
        <f t="shared" ca="1" si="0"/>
        <v/>
      </c>
      <c r="E19" s="197" t="str">
        <f t="shared" ca="1" si="1"/>
        <v/>
      </c>
      <c r="F19" s="196" t="str">
        <f t="shared" ca="1" si="2"/>
        <v/>
      </c>
      <c r="G19" s="198" t="str">
        <f t="shared" ca="1" si="3"/>
        <v/>
      </c>
      <c r="H19" s="198" t="str">
        <f t="shared" ca="1" si="4"/>
        <v/>
      </c>
      <c r="I19" s="199">
        <f t="shared" ca="1" si="5"/>
        <v>0</v>
      </c>
      <c r="J19" s="200" t="str">
        <f t="shared" ca="1" si="6"/>
        <v/>
      </c>
      <c r="K19" s="198" t="str">
        <f t="shared" ca="1" si="7"/>
        <v/>
      </c>
      <c r="L19" s="201">
        <f t="shared" ca="1" si="8"/>
        <v>0</v>
      </c>
      <c r="M19" s="201">
        <f t="shared" ca="1" si="9"/>
        <v>0</v>
      </c>
      <c r="N19" s="202"/>
    </row>
    <row r="20" spans="2:14" ht="22.5" customHeight="1" x14ac:dyDescent="0.2">
      <c r="C20" s="196">
        <v>13</v>
      </c>
      <c r="D20" s="197" t="str">
        <f t="shared" ca="1" si="0"/>
        <v/>
      </c>
      <c r="E20" s="197" t="str">
        <f t="shared" ca="1" si="1"/>
        <v/>
      </c>
      <c r="F20" s="196" t="str">
        <f t="shared" ca="1" si="2"/>
        <v/>
      </c>
      <c r="G20" s="198" t="str">
        <f t="shared" ca="1" si="3"/>
        <v/>
      </c>
      <c r="H20" s="198" t="str">
        <f t="shared" ca="1" si="4"/>
        <v/>
      </c>
      <c r="I20" s="199">
        <f t="shared" ca="1" si="5"/>
        <v>0</v>
      </c>
      <c r="J20" s="200" t="str">
        <f t="shared" ca="1" si="6"/>
        <v/>
      </c>
      <c r="K20" s="198" t="str">
        <f t="shared" ca="1" si="7"/>
        <v/>
      </c>
      <c r="L20" s="201">
        <f t="shared" ca="1" si="8"/>
        <v>0</v>
      </c>
      <c r="M20" s="201">
        <f t="shared" ca="1" si="9"/>
        <v>0</v>
      </c>
      <c r="N20" s="202"/>
    </row>
    <row r="21" spans="2:14" ht="22.5" customHeight="1" x14ac:dyDescent="0.2">
      <c r="C21" s="196">
        <v>14</v>
      </c>
      <c r="D21" s="197" t="str">
        <f t="shared" ca="1" si="0"/>
        <v/>
      </c>
      <c r="E21" s="197" t="str">
        <f t="shared" ca="1" si="1"/>
        <v/>
      </c>
      <c r="F21" s="196" t="str">
        <f t="shared" ca="1" si="2"/>
        <v/>
      </c>
      <c r="G21" s="198" t="str">
        <f t="shared" ca="1" si="3"/>
        <v/>
      </c>
      <c r="H21" s="198" t="str">
        <f t="shared" ca="1" si="4"/>
        <v/>
      </c>
      <c r="I21" s="199">
        <f t="shared" ca="1" si="5"/>
        <v>0</v>
      </c>
      <c r="J21" s="200" t="str">
        <f t="shared" ca="1" si="6"/>
        <v/>
      </c>
      <c r="K21" s="198" t="str">
        <f t="shared" ca="1" si="7"/>
        <v/>
      </c>
      <c r="L21" s="201">
        <f t="shared" ca="1" si="8"/>
        <v>0</v>
      </c>
      <c r="M21" s="201">
        <f t="shared" ca="1" si="9"/>
        <v>0</v>
      </c>
      <c r="N21" s="202"/>
    </row>
    <row r="22" spans="2:14" ht="22.5" customHeight="1" thickBot="1" x14ac:dyDescent="0.25">
      <c r="C22" s="203">
        <v>15</v>
      </c>
      <c r="D22" s="204" t="str">
        <f t="shared" ca="1" si="0"/>
        <v/>
      </c>
      <c r="E22" s="204" t="str">
        <f t="shared" ca="1" si="1"/>
        <v/>
      </c>
      <c r="F22" s="203" t="str">
        <f t="shared" ca="1" si="2"/>
        <v/>
      </c>
      <c r="G22" s="205" t="str">
        <f t="shared" ca="1" si="3"/>
        <v/>
      </c>
      <c r="H22" s="205" t="str">
        <f t="shared" ca="1" si="4"/>
        <v/>
      </c>
      <c r="I22" s="206">
        <f t="shared" ca="1" si="5"/>
        <v>0</v>
      </c>
      <c r="J22" s="207" t="str">
        <f t="shared" ca="1" si="6"/>
        <v/>
      </c>
      <c r="K22" s="205" t="str">
        <f t="shared" ca="1" si="7"/>
        <v/>
      </c>
      <c r="L22" s="208">
        <f t="shared" ca="1" si="8"/>
        <v>0</v>
      </c>
      <c r="M22" s="206">
        <f t="shared" ca="1" si="9"/>
        <v>0</v>
      </c>
      <c r="N22" s="209"/>
    </row>
    <row r="23" spans="2:14" ht="22.5" customHeight="1" thickTop="1" thickBot="1" x14ac:dyDescent="0.25">
      <c r="C23" s="346" t="s">
        <v>51</v>
      </c>
      <c r="D23" s="347"/>
      <c r="E23" s="347"/>
      <c r="F23" s="347"/>
      <c r="G23" s="210"/>
      <c r="H23" s="210"/>
      <c r="I23" s="211">
        <f ca="1">SUM(I8:I22)</f>
        <v>409</v>
      </c>
      <c r="J23" s="212"/>
      <c r="K23" s="210"/>
      <c r="L23" s="213">
        <f ca="1">SUM(L8:L22)</f>
        <v>41</v>
      </c>
      <c r="M23" s="246">
        <f t="shared" ca="1" si="9"/>
        <v>450</v>
      </c>
      <c r="N23" s="214"/>
    </row>
    <row r="24" spans="2:14" ht="11.25" customHeight="1" x14ac:dyDescent="0.2">
      <c r="C24" s="244"/>
    </row>
    <row r="25" spans="2:14" customFormat="1" ht="18" customHeight="1" x14ac:dyDescent="0.2">
      <c r="B25" s="24" t="s">
        <v>47</v>
      </c>
      <c r="C25" s="24"/>
      <c r="D25" s="24"/>
      <c r="E25" s="24"/>
    </row>
    <row r="26" spans="2:14" customFormat="1" ht="16.5" customHeight="1" x14ac:dyDescent="0.2">
      <c r="B26" s="24"/>
      <c r="C26" s="38">
        <v>1</v>
      </c>
      <c r="D26" s="39" t="s">
        <v>146</v>
      </c>
      <c r="E26" s="24"/>
    </row>
    <row r="27" spans="2:14" customFormat="1" ht="16.5" customHeight="1" x14ac:dyDescent="0.2">
      <c r="B27" s="24"/>
      <c r="C27" s="38">
        <v>2</v>
      </c>
      <c r="D27" s="39" t="s">
        <v>209</v>
      </c>
      <c r="E27" s="24"/>
    </row>
    <row r="28" spans="2:14" customFormat="1" ht="16.5" customHeight="1" x14ac:dyDescent="0.2">
      <c r="B28" s="24"/>
      <c r="C28" s="38">
        <v>3</v>
      </c>
      <c r="D28" s="39" t="s">
        <v>210</v>
      </c>
      <c r="E28" s="24"/>
    </row>
    <row r="29" spans="2:14" customFormat="1" ht="16.5" customHeight="1" x14ac:dyDescent="0.2">
      <c r="B29" s="24"/>
      <c r="C29" s="40">
        <v>4</v>
      </c>
      <c r="D29" s="41" t="s">
        <v>53</v>
      </c>
      <c r="E29" s="24"/>
    </row>
    <row r="30" spans="2:14" customFormat="1" ht="16.5" customHeight="1" x14ac:dyDescent="0.2">
      <c r="B30" s="24"/>
      <c r="C30" s="40"/>
      <c r="D30" s="41"/>
      <c r="E30" s="24"/>
    </row>
    <row r="31" spans="2:14" customFormat="1" ht="22.5" customHeight="1" x14ac:dyDescent="0.2"/>
    <row r="32" spans="2:14"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sheetData>
  <sheetProtection formatCells="0"/>
  <mergeCells count="10">
    <mergeCell ref="C4:N4"/>
    <mergeCell ref="C23:F23"/>
    <mergeCell ref="M6:M7"/>
    <mergeCell ref="N6:N7"/>
    <mergeCell ref="C6:C7"/>
    <mergeCell ref="D6:D7"/>
    <mergeCell ref="E6:E7"/>
    <mergeCell ref="F6:F7"/>
    <mergeCell ref="G6:I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53"/>
  <sheetViews>
    <sheetView showGridLines="0" view="pageBreakPreview" zoomScale="110" zoomScaleNormal="100" zoomScaleSheetLayoutView="110" workbookViewId="0">
      <selection activeCell="M6" sqref="M6:AN6"/>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t="s">
        <v>246</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82" t="s">
        <v>11</v>
      </c>
      <c r="D5" s="83"/>
      <c r="E5" s="83"/>
      <c r="F5" s="84"/>
      <c r="G5" s="84"/>
      <c r="H5" s="84"/>
      <c r="I5" s="84"/>
      <c r="J5" s="84"/>
      <c r="K5" s="84"/>
      <c r="L5" s="85"/>
      <c r="M5" s="401" t="s">
        <v>245</v>
      </c>
      <c r="N5" s="402"/>
      <c r="O5" s="402"/>
      <c r="P5" s="402"/>
      <c r="Q5" s="402"/>
      <c r="R5" s="402"/>
      <c r="S5" s="402"/>
      <c r="T5" s="402"/>
      <c r="U5" s="402"/>
      <c r="V5" s="402"/>
      <c r="W5" s="402"/>
      <c r="X5" s="402"/>
      <c r="Y5" s="402"/>
      <c r="Z5" s="402"/>
      <c r="AA5" s="402"/>
      <c r="AB5" s="402"/>
      <c r="AC5" s="402"/>
      <c r="AD5" s="402"/>
      <c r="AE5" s="402"/>
      <c r="AF5" s="402"/>
      <c r="AG5" s="403"/>
      <c r="AH5" s="480" t="s">
        <v>244</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101</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90" t="s">
        <v>1</v>
      </c>
      <c r="N7" s="90"/>
      <c r="O7" s="90"/>
      <c r="P7" s="90"/>
      <c r="Q7" s="90"/>
      <c r="R7" s="466" t="s">
        <v>247</v>
      </c>
      <c r="S7" s="466"/>
      <c r="T7" s="90" t="s">
        <v>2</v>
      </c>
      <c r="U7" s="466" t="s">
        <v>248</v>
      </c>
      <c r="V7" s="466"/>
      <c r="W7" s="466"/>
      <c r="X7" s="90" t="s">
        <v>3</v>
      </c>
      <c r="Y7" s="90"/>
      <c r="Z7" s="90"/>
      <c r="AA7" s="90"/>
      <c r="AB7" s="90"/>
      <c r="AC7" s="90"/>
      <c r="AD7" s="91"/>
      <c r="AE7" s="90"/>
      <c r="AF7" s="90"/>
      <c r="AG7" s="90"/>
      <c r="AH7" s="90"/>
      <c r="AI7" s="90"/>
      <c r="AJ7" s="90"/>
      <c r="AK7" s="90"/>
      <c r="AL7" s="90"/>
      <c r="AM7" s="90"/>
      <c r="AN7" s="92"/>
    </row>
    <row r="8" spans="2:40" s="81" customFormat="1" ht="20.25" customHeight="1" x14ac:dyDescent="0.2">
      <c r="B8" s="458"/>
      <c r="C8" s="488"/>
      <c r="D8" s="489"/>
      <c r="E8" s="489"/>
      <c r="F8" s="489"/>
      <c r="G8" s="489"/>
      <c r="H8" s="489"/>
      <c r="I8" s="489"/>
      <c r="J8" s="489"/>
      <c r="K8" s="489"/>
      <c r="L8" s="490"/>
      <c r="M8" s="401" t="s">
        <v>249</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250</v>
      </c>
      <c r="U9" s="392"/>
      <c r="V9" s="392"/>
      <c r="W9" s="392"/>
      <c r="X9" s="392"/>
      <c r="Y9" s="392"/>
      <c r="Z9" s="393"/>
      <c r="AA9" s="93" t="s">
        <v>28</v>
      </c>
      <c r="AB9" s="95"/>
      <c r="AC9" s="95"/>
      <c r="AD9" s="95"/>
      <c r="AE9" s="95"/>
      <c r="AF9" s="95"/>
      <c r="AG9" s="96"/>
      <c r="AH9" s="404" t="s">
        <v>251</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252</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98" t="s">
        <v>201</v>
      </c>
      <c r="L11" s="90"/>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84"/>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104"/>
      <c r="C13" s="104"/>
      <c r="D13" s="104"/>
      <c r="E13" s="104"/>
      <c r="F13" s="104"/>
      <c r="G13" s="104"/>
      <c r="H13" s="104"/>
      <c r="I13" s="104"/>
      <c r="J13" s="98"/>
      <c r="K13" s="105"/>
      <c r="L13" s="90"/>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107"/>
      <c r="D14" s="107"/>
      <c r="E14" s="107"/>
      <c r="F14" s="107"/>
      <c r="G14" s="107"/>
      <c r="H14" s="107"/>
      <c r="I14" s="107"/>
      <c r="J14" s="108"/>
      <c r="K14" s="102"/>
      <c r="L14" s="84"/>
      <c r="M14" s="83"/>
      <c r="N14" s="83"/>
      <c r="O14" s="83"/>
      <c r="P14" s="83"/>
      <c r="Q14" s="83"/>
      <c r="R14" s="83"/>
      <c r="S14" s="83"/>
      <c r="T14" s="83"/>
      <c r="U14" s="83"/>
      <c r="V14" s="83"/>
      <c r="W14" s="83"/>
      <c r="X14" s="394" t="s">
        <v>33</v>
      </c>
      <c r="Y14" s="389"/>
      <c r="Z14" s="389"/>
      <c r="AA14" s="390"/>
      <c r="AB14" s="387">
        <f>IF($M$6="","",VLOOKUP($M$6,基準単価!$D$7:$G$35,2,0))</f>
        <v>631</v>
      </c>
      <c r="AC14" s="388"/>
      <c r="AD14" s="388"/>
      <c r="AE14" s="389" t="s">
        <v>25</v>
      </c>
      <c r="AF14" s="390"/>
      <c r="AG14" s="394" t="s">
        <v>20</v>
      </c>
      <c r="AH14" s="389"/>
      <c r="AI14" s="390"/>
      <c r="AJ14" s="410">
        <f>ROUNDDOWN($K$79/1000,0)</f>
        <v>105</v>
      </c>
      <c r="AK14" s="411"/>
      <c r="AL14" s="411"/>
      <c r="AM14" s="389" t="s">
        <v>25</v>
      </c>
      <c r="AN14" s="390"/>
    </row>
    <row r="15" spans="2:40" s="81" customFormat="1" ht="20.25" customHeight="1" x14ac:dyDescent="0.2">
      <c r="B15" s="109" t="s">
        <v>15</v>
      </c>
      <c r="C15" s="110"/>
      <c r="D15" s="111"/>
      <c r="E15" s="111"/>
      <c r="F15" s="111"/>
      <c r="G15" s="111"/>
      <c r="H15" s="111"/>
      <c r="I15" s="474" t="s">
        <v>253</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2" t="s">
        <v>231</v>
      </c>
      <c r="C22" s="10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26"/>
      <c r="AL24" s="226"/>
      <c r="AM24" s="226"/>
      <c r="AN24" s="134"/>
    </row>
    <row r="25" spans="2:40" s="81" customFormat="1" ht="18.75" customHeight="1" x14ac:dyDescent="0.2">
      <c r="B25" s="126"/>
      <c r="C25" s="133"/>
      <c r="D25" s="75" t="s">
        <v>148</v>
      </c>
      <c r="E25" s="117"/>
      <c r="F25" s="117"/>
      <c r="G25" s="117"/>
      <c r="H25" s="117"/>
      <c r="I25" s="117"/>
      <c r="J25" s="117"/>
      <c r="K25" s="117"/>
      <c r="L25" s="117"/>
      <c r="M25" s="117"/>
      <c r="N25" s="117"/>
      <c r="O25" s="117"/>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26"/>
      <c r="AM26" s="226"/>
      <c r="AN26" s="134"/>
    </row>
    <row r="27" spans="2:40" s="81" customFormat="1" ht="18.75" customHeight="1" x14ac:dyDescent="0.2">
      <c r="B27" s="126"/>
      <c r="C27" s="133"/>
      <c r="D27" s="75" t="s">
        <v>232</v>
      </c>
      <c r="E27" s="117"/>
      <c r="F27" s="117"/>
      <c r="G27" s="117"/>
      <c r="H27" s="117"/>
      <c r="I27" s="117"/>
      <c r="J27" s="117"/>
      <c r="K27" s="117"/>
      <c r="M27" s="117"/>
      <c r="O27" s="140"/>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134"/>
    </row>
    <row r="28" spans="2:40" s="81" customFormat="1" ht="18.75" customHeight="1" x14ac:dyDescent="0.2">
      <c r="B28" s="126"/>
      <c r="C28" s="160" t="s">
        <v>212</v>
      </c>
      <c r="D28" s="75"/>
      <c r="E28" s="117"/>
      <c r="F28" s="117"/>
      <c r="G28" s="117"/>
      <c r="H28" s="117"/>
      <c r="I28" s="117"/>
      <c r="J28" s="117"/>
      <c r="K28" s="117"/>
      <c r="M28" s="117"/>
      <c r="O28" s="140"/>
      <c r="P28" s="226"/>
      <c r="Q28" s="226"/>
      <c r="R28" s="226"/>
      <c r="S28" s="226"/>
      <c r="T28" s="226"/>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134"/>
    </row>
    <row r="30" spans="2:40" s="81" customFormat="1" ht="18.75" customHeight="1" x14ac:dyDescent="0.2">
      <c r="B30" s="126"/>
      <c r="C30" s="227"/>
      <c r="D30" s="75" t="s">
        <v>150</v>
      </c>
      <c r="E30" s="117"/>
      <c r="F30" s="117"/>
      <c r="G30" s="117"/>
      <c r="H30" s="117"/>
      <c r="I30" s="117"/>
      <c r="J30" s="117"/>
      <c r="K30" s="117"/>
      <c r="M30" s="117"/>
      <c r="O30" s="140"/>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134"/>
    </row>
    <row r="31" spans="2:40" s="81" customFormat="1" ht="18.75" customHeight="1" x14ac:dyDescent="0.2">
      <c r="B31" s="126"/>
      <c r="C31" s="227"/>
      <c r="D31" s="75" t="s">
        <v>151</v>
      </c>
      <c r="E31" s="117"/>
      <c r="F31" s="117"/>
      <c r="G31" s="117"/>
      <c r="H31" s="117"/>
      <c r="I31" s="117"/>
      <c r="J31" s="117"/>
      <c r="K31" s="117"/>
      <c r="M31" s="117"/>
      <c r="O31" s="140"/>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134"/>
    </row>
    <row r="32" spans="2:40" s="81" customFormat="1" ht="18.75" customHeight="1" x14ac:dyDescent="0.2">
      <c r="B32" s="126"/>
      <c r="C32" s="227"/>
      <c r="D32" s="75" t="s">
        <v>152</v>
      </c>
      <c r="E32" s="117"/>
      <c r="F32" s="117"/>
      <c r="G32" s="117"/>
      <c r="H32" s="117"/>
      <c r="I32" s="117"/>
      <c r="J32" s="117"/>
      <c r="K32" s="117"/>
      <c r="M32" s="117"/>
      <c r="O32" s="140"/>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134"/>
    </row>
    <row r="33" spans="1:40" s="81" customFormat="1" ht="18.75" customHeight="1" x14ac:dyDescent="0.2">
      <c r="B33" s="126"/>
      <c r="C33" s="227"/>
      <c r="D33" s="75" t="s">
        <v>153</v>
      </c>
      <c r="E33" s="117"/>
      <c r="F33" s="117"/>
      <c r="G33" s="117"/>
      <c r="H33" s="117"/>
      <c r="I33" s="117"/>
      <c r="J33" s="117"/>
      <c r="K33" s="117"/>
      <c r="M33" s="117"/>
      <c r="O33" s="140"/>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134"/>
    </row>
    <row r="34" spans="1:40" s="81" customFormat="1" ht="18.75" customHeight="1" x14ac:dyDescent="0.2">
      <c r="B34" s="126"/>
      <c r="C34" s="228"/>
      <c r="D34" s="75" t="s">
        <v>213</v>
      </c>
      <c r="E34" s="117"/>
      <c r="F34" s="117"/>
      <c r="G34" s="117"/>
      <c r="H34" s="117"/>
      <c r="I34" s="117"/>
      <c r="J34" s="117"/>
      <c r="K34" s="117"/>
      <c r="M34" s="117"/>
      <c r="O34" s="140"/>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134"/>
    </row>
    <row r="35" spans="1:40" s="81" customFormat="1" ht="18.75" customHeight="1" x14ac:dyDescent="0.2">
      <c r="B35" s="123" t="s">
        <v>233</v>
      </c>
      <c r="C35" s="104"/>
      <c r="D35" s="104"/>
      <c r="E35" s="104"/>
      <c r="F35" s="143"/>
      <c r="G35" s="104"/>
      <c r="H35" s="104"/>
      <c r="I35" s="104"/>
      <c r="J35" s="104"/>
      <c r="K35" s="130"/>
      <c r="L35" s="130"/>
      <c r="M35" s="130"/>
      <c r="N35" s="130"/>
      <c r="O35" s="130"/>
      <c r="P35" s="98"/>
      <c r="Q35" s="104"/>
      <c r="R35" s="104"/>
      <c r="S35" s="104"/>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110"/>
      <c r="F36" s="151"/>
      <c r="G36" s="110"/>
      <c r="H36" s="110"/>
      <c r="I36" s="110"/>
      <c r="J36" s="110"/>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156"/>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45"/>
      <c r="E38" s="245"/>
      <c r="F38" s="143"/>
      <c r="G38" s="245"/>
      <c r="H38" s="245"/>
      <c r="I38" s="245"/>
      <c r="J38" s="245"/>
      <c r="K38" s="130"/>
      <c r="L38" s="130"/>
      <c r="M38" s="130"/>
      <c r="N38" s="130"/>
      <c r="O38" s="130"/>
      <c r="P38" s="159"/>
      <c r="Q38" s="245"/>
      <c r="R38" s="245"/>
      <c r="S38" s="245"/>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107"/>
      <c r="F44" s="142"/>
      <c r="G44" s="107"/>
      <c r="H44" s="107"/>
      <c r="I44" s="107"/>
      <c r="J44" s="107"/>
      <c r="K44" s="153"/>
      <c r="L44" s="153"/>
      <c r="M44" s="153"/>
      <c r="N44" s="153"/>
      <c r="O44" s="153"/>
      <c r="P44" s="161"/>
      <c r="Q44" s="141"/>
      <c r="R44" s="165"/>
      <c r="S44" s="165"/>
      <c r="T44" s="153"/>
      <c r="U44" s="102"/>
      <c r="V44" s="153"/>
      <c r="W44" s="153"/>
      <c r="X44" s="153"/>
      <c r="Y44" s="153"/>
      <c r="Z44" s="107"/>
      <c r="AA44" s="107"/>
      <c r="AB44" s="107"/>
      <c r="AC44" s="107"/>
      <c r="AD44" s="141"/>
      <c r="AE44" s="153"/>
      <c r="AF44" s="153"/>
      <c r="AG44" s="153"/>
      <c r="AH44" s="153"/>
      <c r="AI44" s="153"/>
      <c r="AJ44" s="155"/>
      <c r="AK44" s="155"/>
      <c r="AL44" s="155"/>
      <c r="AM44" s="155"/>
      <c r="AN44" s="157"/>
    </row>
    <row r="45" spans="1:40" s="81" customFormat="1" ht="18" customHeight="1" x14ac:dyDescent="0.2">
      <c r="B45" s="123" t="s">
        <v>155</v>
      </c>
      <c r="C45" s="110"/>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104"/>
      <c r="D47" s="128"/>
      <c r="E47" s="104"/>
      <c r="F47" s="143"/>
      <c r="G47" s="104"/>
      <c r="H47" s="104"/>
      <c r="I47" s="104"/>
      <c r="J47" s="104"/>
      <c r="K47" s="130"/>
      <c r="L47" s="130"/>
      <c r="M47" s="130"/>
      <c r="N47" s="130"/>
      <c r="O47" s="130"/>
      <c r="P47" s="159"/>
      <c r="Q47" s="128"/>
      <c r="R47" s="167"/>
      <c r="S47" s="167"/>
      <c r="T47" s="130"/>
      <c r="U47" s="105"/>
      <c r="V47" s="130"/>
      <c r="W47" s="130"/>
      <c r="X47" s="130"/>
      <c r="Y47" s="130"/>
      <c r="Z47" s="104"/>
      <c r="AA47" s="104"/>
      <c r="AB47" s="104"/>
      <c r="AC47" s="104"/>
      <c r="AD47" s="128"/>
      <c r="AE47" s="130"/>
      <c r="AF47" s="130"/>
      <c r="AG47" s="130"/>
      <c r="AH47" s="130"/>
      <c r="AI47" s="130"/>
      <c r="AJ47" s="168"/>
      <c r="AK47" s="168"/>
      <c r="AL47" s="168"/>
      <c r="AM47" s="168"/>
      <c r="AN47" s="130"/>
    </row>
    <row r="48" spans="1:40" ht="18.75" customHeight="1" x14ac:dyDescent="0.2">
      <c r="B48" s="169" t="s">
        <v>204</v>
      </c>
      <c r="C48" s="107"/>
      <c r="D48" s="141"/>
      <c r="E48" s="107"/>
      <c r="F48" s="142"/>
      <c r="G48" s="107"/>
      <c r="H48" s="107"/>
      <c r="I48" s="107"/>
      <c r="J48" s="107"/>
      <c r="K48" s="153"/>
      <c r="L48" s="153"/>
      <c r="M48" s="153"/>
      <c r="N48" s="153"/>
      <c r="O48" s="153"/>
      <c r="P48" s="161"/>
      <c r="Q48" s="141"/>
      <c r="R48" s="165"/>
      <c r="S48" s="165"/>
      <c r="T48" s="153"/>
      <c r="U48" s="102"/>
      <c r="V48" s="153"/>
      <c r="W48" s="153"/>
      <c r="X48" s="394" t="s">
        <v>33</v>
      </c>
      <c r="Y48" s="389"/>
      <c r="Z48" s="389"/>
      <c r="AA48" s="390"/>
      <c r="AB48" s="387">
        <f>IF($M$6="","",VLOOKUP($M$6,基準単価!$D$7:$G$35,4,0))</f>
        <v>316</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109" t="s">
        <v>15</v>
      </c>
      <c r="C49" s="110"/>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123"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104"/>
      <c r="V54" s="104"/>
      <c r="W54" s="104"/>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123" t="s">
        <v>157</v>
      </c>
      <c r="C55" s="110"/>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t="s">
        <v>254</v>
      </c>
      <c r="G63" s="450"/>
      <c r="H63" s="450"/>
      <c r="I63" s="450"/>
      <c r="J63" s="451"/>
      <c r="K63" s="446">
        <v>105000</v>
      </c>
      <c r="L63" s="447"/>
      <c r="M63" s="447"/>
      <c r="N63" s="447"/>
      <c r="O63" s="447"/>
      <c r="P63" s="448" t="s">
        <v>255</v>
      </c>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105000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C138:T138"/>
    <mergeCell ref="B60:AN60"/>
    <mergeCell ref="C113:T113"/>
    <mergeCell ref="C117:T117"/>
    <mergeCell ref="C119:T119"/>
    <mergeCell ref="U119:AN119"/>
    <mergeCell ref="U120:AN120"/>
    <mergeCell ref="U122:AN122"/>
    <mergeCell ref="C124:T124"/>
    <mergeCell ref="U124:AN124"/>
    <mergeCell ref="U123:AN123"/>
    <mergeCell ref="F89:J89"/>
    <mergeCell ref="K89:O89"/>
    <mergeCell ref="P89:AN89"/>
    <mergeCell ref="P85:AN85"/>
    <mergeCell ref="F86:J86"/>
    <mergeCell ref="K86:O86"/>
    <mergeCell ref="C134:T134"/>
    <mergeCell ref="P79:AN79"/>
    <mergeCell ref="K88:O88"/>
    <mergeCell ref="P88:AN88"/>
    <mergeCell ref="P86:AN86"/>
    <mergeCell ref="F87:J87"/>
    <mergeCell ref="K87:O87"/>
    <mergeCell ref="K85:O85"/>
    <mergeCell ref="B83:E83"/>
    <mergeCell ref="F83:J83"/>
    <mergeCell ref="K83:O83"/>
    <mergeCell ref="P83:AN83"/>
    <mergeCell ref="B75:E78"/>
    <mergeCell ref="F75:J75"/>
    <mergeCell ref="K75:O75"/>
    <mergeCell ref="P75:AN75"/>
    <mergeCell ref="F76:J76"/>
    <mergeCell ref="K76:O76"/>
    <mergeCell ref="P76:AN76"/>
    <mergeCell ref="F77:J77"/>
    <mergeCell ref="K77:O77"/>
    <mergeCell ref="P77:AN77"/>
    <mergeCell ref="F78:J78"/>
    <mergeCell ref="K78:O78"/>
    <mergeCell ref="P78:AN78"/>
    <mergeCell ref="B88:E91"/>
    <mergeCell ref="F88:J88"/>
    <mergeCell ref="P90:AN90"/>
    <mergeCell ref="F91:J91"/>
    <mergeCell ref="K91:O91"/>
    <mergeCell ref="P91:AN91"/>
    <mergeCell ref="F90:J90"/>
    <mergeCell ref="K90:O90"/>
    <mergeCell ref="B71:E74"/>
    <mergeCell ref="F71:J71"/>
    <mergeCell ref="K71:O71"/>
    <mergeCell ref="P71:AN71"/>
    <mergeCell ref="F72:J72"/>
    <mergeCell ref="K72:O72"/>
    <mergeCell ref="P72:AN72"/>
    <mergeCell ref="F73:J73"/>
    <mergeCell ref="K73:O73"/>
    <mergeCell ref="P73:AN73"/>
    <mergeCell ref="F74:J74"/>
    <mergeCell ref="K74:O74"/>
    <mergeCell ref="P74:AN74"/>
    <mergeCell ref="P84:AN84"/>
    <mergeCell ref="P87:AN87"/>
    <mergeCell ref="F85:J85"/>
    <mergeCell ref="B63:E66"/>
    <mergeCell ref="F63:J63"/>
    <mergeCell ref="K63:O63"/>
    <mergeCell ref="P63:AN63"/>
    <mergeCell ref="K65:O65"/>
    <mergeCell ref="F65:J65"/>
    <mergeCell ref="F64:J64"/>
    <mergeCell ref="K64:O64"/>
    <mergeCell ref="P64:AN64"/>
    <mergeCell ref="P65:AN65"/>
    <mergeCell ref="F66:J66"/>
    <mergeCell ref="K66:O66"/>
    <mergeCell ref="P66:AN66"/>
    <mergeCell ref="U137:AN137"/>
    <mergeCell ref="U138:AN138"/>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U134:AN134"/>
    <mergeCell ref="U129:AN129"/>
    <mergeCell ref="U132:AN132"/>
    <mergeCell ref="U130:AN130"/>
    <mergeCell ref="I49:K49"/>
    <mergeCell ref="C56:AN56"/>
    <mergeCell ref="B67:E70"/>
    <mergeCell ref="B79:E79"/>
    <mergeCell ref="U136:AN136"/>
    <mergeCell ref="F79:J79"/>
    <mergeCell ref="K79:O79"/>
    <mergeCell ref="F68:J68"/>
    <mergeCell ref="K68:O68"/>
    <mergeCell ref="P68:AN68"/>
    <mergeCell ref="F69:J69"/>
    <mergeCell ref="K69:O69"/>
    <mergeCell ref="P69:AN69"/>
    <mergeCell ref="F70:J70"/>
    <mergeCell ref="K70:O70"/>
    <mergeCell ref="P70:AN70"/>
    <mergeCell ref="B92:E92"/>
    <mergeCell ref="F92:J92"/>
    <mergeCell ref="K92:O92"/>
    <mergeCell ref="P92:AN92"/>
    <mergeCell ref="K67:O67"/>
    <mergeCell ref="P67:AN67"/>
    <mergeCell ref="F67:J67"/>
    <mergeCell ref="B84:E87"/>
    <mergeCell ref="F84:J84"/>
    <mergeCell ref="K84:O84"/>
    <mergeCell ref="M4:AG4"/>
    <mergeCell ref="M6:AN6"/>
    <mergeCell ref="AB14:AD14"/>
    <mergeCell ref="AE14:AF14"/>
    <mergeCell ref="M10:AN10"/>
    <mergeCell ref="AM48:AN48"/>
    <mergeCell ref="X48:AA48"/>
    <mergeCell ref="X14:AA14"/>
    <mergeCell ref="AG14:AI14"/>
    <mergeCell ref="AG48:AI48"/>
    <mergeCell ref="L15:AF15"/>
    <mergeCell ref="D16:AN20"/>
    <mergeCell ref="M5:AG5"/>
    <mergeCell ref="T9:Z9"/>
    <mergeCell ref="AH9:AN9"/>
    <mergeCell ref="M8:AN8"/>
    <mergeCell ref="D23:AN23"/>
    <mergeCell ref="B37:AN37"/>
    <mergeCell ref="AJ48:AL48"/>
    <mergeCell ref="AE48:AF48"/>
    <mergeCell ref="AB48:AD48"/>
    <mergeCell ref="C46:AN46"/>
    <mergeCell ref="U28:AM28"/>
    <mergeCell ref="C133:T133"/>
    <mergeCell ref="C123:T123"/>
    <mergeCell ref="C118:AN118"/>
    <mergeCell ref="C128:AN128"/>
    <mergeCell ref="U113:AN113"/>
    <mergeCell ref="U114:AN114"/>
    <mergeCell ref="U115:AN115"/>
    <mergeCell ref="U116:AN116"/>
    <mergeCell ref="U117:AN117"/>
    <mergeCell ref="U126:AN126"/>
    <mergeCell ref="U121:AN121"/>
    <mergeCell ref="C114:T114"/>
    <mergeCell ref="C126:T126"/>
    <mergeCell ref="U133:AN133"/>
    <mergeCell ref="C129:T129"/>
    <mergeCell ref="U131:AN131"/>
  </mergeCells>
  <phoneticPr fontId="3"/>
  <dataValidations count="3">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 type="list" allowBlank="1" showInputMessage="1" showErrorMessage="1" sqref="I15:K15">
      <formula1>"①,②,③,④"</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259080</xdr:rowOff>
                  </from>
                  <to>
                    <xdr:col>9</xdr:col>
                    <xdr:colOff>190500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220980</xdr:rowOff>
                  </from>
                  <to>
                    <xdr:col>9</xdr:col>
                    <xdr:colOff>190500</xdr:colOff>
                    <xdr:row>12</xdr:row>
                    <xdr:rowOff>22860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7620</xdr:rowOff>
                  </from>
                  <to>
                    <xdr:col>2</xdr:col>
                    <xdr:colOff>190500</xdr:colOff>
                    <xdr:row>39</xdr:row>
                    <xdr:rowOff>7620</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220980</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7620</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7620</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M6" sqref="M6:AN6"/>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t="s">
        <v>264</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256</v>
      </c>
      <c r="N5" s="402"/>
      <c r="O5" s="402"/>
      <c r="P5" s="402"/>
      <c r="Q5" s="402"/>
      <c r="R5" s="402"/>
      <c r="S5" s="402"/>
      <c r="T5" s="402"/>
      <c r="U5" s="402"/>
      <c r="V5" s="402"/>
      <c r="W5" s="402"/>
      <c r="X5" s="402"/>
      <c r="Y5" s="402"/>
      <c r="Z5" s="402"/>
      <c r="AA5" s="402"/>
      <c r="AB5" s="402"/>
      <c r="AC5" s="402"/>
      <c r="AD5" s="402"/>
      <c r="AE5" s="402"/>
      <c r="AF5" s="402"/>
      <c r="AG5" s="403"/>
      <c r="AH5" s="480" t="s">
        <v>260</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107</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289</v>
      </c>
      <c r="S7" s="466"/>
      <c r="T7" s="264" t="s">
        <v>2</v>
      </c>
      <c r="U7" s="466" t="s">
        <v>290</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288</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291</v>
      </c>
      <c r="U9" s="392"/>
      <c r="V9" s="392"/>
      <c r="W9" s="392"/>
      <c r="X9" s="392"/>
      <c r="Y9" s="392"/>
      <c r="Z9" s="393"/>
      <c r="AA9" s="93" t="s">
        <v>28</v>
      </c>
      <c r="AB9" s="95"/>
      <c r="AC9" s="95"/>
      <c r="AD9" s="95"/>
      <c r="AE9" s="95"/>
      <c r="AF9" s="95"/>
      <c r="AG9" s="96"/>
      <c r="AH9" s="404" t="s">
        <v>292</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293</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271</v>
      </c>
      <c r="AC14" s="388"/>
      <c r="AD14" s="388"/>
      <c r="AE14" s="389" t="s">
        <v>25</v>
      </c>
      <c r="AF14" s="390"/>
      <c r="AG14" s="394" t="s">
        <v>20</v>
      </c>
      <c r="AH14" s="389"/>
      <c r="AI14" s="390"/>
      <c r="AJ14" s="410">
        <f>ROUNDDOWN($K$79/1000,0)</f>
        <v>57</v>
      </c>
      <c r="AK14" s="411"/>
      <c r="AL14" s="411"/>
      <c r="AM14" s="389" t="s">
        <v>25</v>
      </c>
      <c r="AN14" s="390"/>
    </row>
    <row r="15" spans="2:40" s="81" customFormat="1" ht="20.25" customHeight="1" x14ac:dyDescent="0.2">
      <c r="B15" s="256" t="s">
        <v>15</v>
      </c>
      <c r="C15" s="263"/>
      <c r="D15" s="111"/>
      <c r="E15" s="111"/>
      <c r="F15" s="111"/>
      <c r="G15" s="111"/>
      <c r="H15" s="111"/>
      <c r="I15" s="474" t="s">
        <v>253</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136</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t="s">
        <v>269</v>
      </c>
      <c r="G63" s="450"/>
      <c r="H63" s="450"/>
      <c r="I63" s="450"/>
      <c r="J63" s="451"/>
      <c r="K63" s="446">
        <v>57750</v>
      </c>
      <c r="L63" s="447"/>
      <c r="M63" s="447"/>
      <c r="N63" s="447"/>
      <c r="O63" s="447"/>
      <c r="P63" s="448" t="s">
        <v>270</v>
      </c>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57750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627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627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627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627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M6" sqref="M6:AN6"/>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t="s">
        <v>265</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257</v>
      </c>
      <c r="N5" s="402"/>
      <c r="O5" s="402"/>
      <c r="P5" s="402"/>
      <c r="Q5" s="402"/>
      <c r="R5" s="402"/>
      <c r="S5" s="402"/>
      <c r="T5" s="402"/>
      <c r="U5" s="402"/>
      <c r="V5" s="402"/>
      <c r="W5" s="402"/>
      <c r="X5" s="402"/>
      <c r="Y5" s="402"/>
      <c r="Z5" s="402"/>
      <c r="AA5" s="402"/>
      <c r="AB5" s="402"/>
      <c r="AC5" s="402"/>
      <c r="AD5" s="402"/>
      <c r="AE5" s="402"/>
      <c r="AF5" s="402"/>
      <c r="AG5" s="403"/>
      <c r="AH5" s="480" t="s">
        <v>261</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105</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295</v>
      </c>
      <c r="S7" s="466"/>
      <c r="T7" s="264" t="s">
        <v>2</v>
      </c>
      <c r="U7" s="466" t="s">
        <v>296</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294</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297</v>
      </c>
      <c r="U9" s="392"/>
      <c r="V9" s="392"/>
      <c r="W9" s="392"/>
      <c r="X9" s="392"/>
      <c r="Y9" s="392"/>
      <c r="Z9" s="393"/>
      <c r="AA9" s="93" t="s">
        <v>28</v>
      </c>
      <c r="AB9" s="95"/>
      <c r="AC9" s="95"/>
      <c r="AD9" s="95"/>
      <c r="AE9" s="95"/>
      <c r="AF9" s="95"/>
      <c r="AG9" s="96"/>
      <c r="AH9" s="404" t="s">
        <v>298</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299</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279</v>
      </c>
      <c r="AC14" s="388"/>
      <c r="AD14" s="388"/>
      <c r="AE14" s="389" t="s">
        <v>25</v>
      </c>
      <c r="AF14" s="390"/>
      <c r="AG14" s="394" t="s">
        <v>20</v>
      </c>
      <c r="AH14" s="389"/>
      <c r="AI14" s="390"/>
      <c r="AJ14" s="410">
        <f>ROUNDDOWN($K$79/1000,0)</f>
        <v>144</v>
      </c>
      <c r="AK14" s="411"/>
      <c r="AL14" s="411"/>
      <c r="AM14" s="389" t="s">
        <v>25</v>
      </c>
      <c r="AN14" s="390"/>
    </row>
    <row r="15" spans="2:40" s="81" customFormat="1" ht="20.25" customHeight="1" x14ac:dyDescent="0.2">
      <c r="B15" s="256" t="s">
        <v>15</v>
      </c>
      <c r="C15" s="263"/>
      <c r="D15" s="111"/>
      <c r="E15" s="111"/>
      <c r="F15" s="111"/>
      <c r="G15" s="111"/>
      <c r="H15" s="111"/>
      <c r="I15" s="474" t="s">
        <v>268</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140</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t="s">
        <v>271</v>
      </c>
      <c r="G71" s="497"/>
      <c r="H71" s="497"/>
      <c r="I71" s="497"/>
      <c r="J71" s="498"/>
      <c r="K71" s="499">
        <v>39200</v>
      </c>
      <c r="L71" s="500"/>
      <c r="M71" s="500"/>
      <c r="N71" s="500"/>
      <c r="O71" s="500"/>
      <c r="P71" s="501" t="s">
        <v>272</v>
      </c>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t="s">
        <v>273</v>
      </c>
      <c r="G72" s="432"/>
      <c r="H72" s="432"/>
      <c r="I72" s="432"/>
      <c r="J72" s="433"/>
      <c r="K72" s="434">
        <v>105000</v>
      </c>
      <c r="L72" s="435"/>
      <c r="M72" s="435"/>
      <c r="N72" s="435"/>
      <c r="O72" s="435"/>
      <c r="P72" s="436" t="s">
        <v>274</v>
      </c>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t="s">
        <v>275</v>
      </c>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144200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524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524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524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524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525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525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525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525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M6" sqref="M6:AN6"/>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t="s">
        <v>266</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258</v>
      </c>
      <c r="N5" s="402"/>
      <c r="O5" s="402"/>
      <c r="P5" s="402"/>
      <c r="Q5" s="402"/>
      <c r="R5" s="402"/>
      <c r="S5" s="402"/>
      <c r="T5" s="402"/>
      <c r="U5" s="402"/>
      <c r="V5" s="402"/>
      <c r="W5" s="402"/>
      <c r="X5" s="402"/>
      <c r="Y5" s="402"/>
      <c r="Z5" s="402"/>
      <c r="AA5" s="402"/>
      <c r="AB5" s="402"/>
      <c r="AC5" s="402"/>
      <c r="AD5" s="402"/>
      <c r="AE5" s="402"/>
      <c r="AF5" s="402"/>
      <c r="AG5" s="403"/>
      <c r="AH5" s="480" t="s">
        <v>262</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119</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301</v>
      </c>
      <c r="S7" s="466"/>
      <c r="T7" s="264" t="s">
        <v>2</v>
      </c>
      <c r="U7" s="466" t="s">
        <v>302</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300</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303</v>
      </c>
      <c r="U9" s="392"/>
      <c r="V9" s="392"/>
      <c r="W9" s="392"/>
      <c r="X9" s="392"/>
      <c r="Y9" s="392"/>
      <c r="Z9" s="393"/>
      <c r="AA9" s="93" t="s">
        <v>28</v>
      </c>
      <c r="AB9" s="95"/>
      <c r="AC9" s="95"/>
      <c r="AD9" s="95"/>
      <c r="AE9" s="95"/>
      <c r="AF9" s="95"/>
      <c r="AG9" s="96"/>
      <c r="AH9" s="404" t="s">
        <v>304</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305</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107</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41</v>
      </c>
      <c r="AC48" s="388"/>
      <c r="AD48" s="388"/>
      <c r="AE48" s="389" t="s">
        <v>25</v>
      </c>
      <c r="AF48" s="390"/>
      <c r="AG48" s="394" t="s">
        <v>20</v>
      </c>
      <c r="AH48" s="389"/>
      <c r="AI48" s="390"/>
      <c r="AJ48" s="410">
        <f>ROUNDDOWN($K$92/1000,0)</f>
        <v>150</v>
      </c>
      <c r="AK48" s="411"/>
      <c r="AL48" s="411"/>
      <c r="AM48" s="389" t="s">
        <v>25</v>
      </c>
      <c r="AN48" s="390"/>
    </row>
    <row r="49" spans="2:40" ht="18.75" customHeight="1" x14ac:dyDescent="0.2">
      <c r="B49" s="256" t="s">
        <v>15</v>
      </c>
      <c r="C49" s="263"/>
      <c r="D49" s="111"/>
      <c r="E49" s="111"/>
      <c r="F49" s="111"/>
      <c r="G49" s="111"/>
      <c r="H49" s="111"/>
      <c r="I49" s="474" t="s">
        <v>277</v>
      </c>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t="s">
        <v>276</v>
      </c>
      <c r="G84" s="450"/>
      <c r="H84" s="450"/>
      <c r="I84" s="450"/>
      <c r="J84" s="451"/>
      <c r="K84" s="446">
        <v>136500</v>
      </c>
      <c r="L84" s="447"/>
      <c r="M84" s="447"/>
      <c r="N84" s="447"/>
      <c r="O84" s="447"/>
      <c r="P84" s="448" t="s">
        <v>279</v>
      </c>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t="s">
        <v>278</v>
      </c>
      <c r="G85" s="432"/>
      <c r="H85" s="432"/>
      <c r="I85" s="432"/>
      <c r="J85" s="433"/>
      <c r="K85" s="434">
        <v>13650</v>
      </c>
      <c r="L85" s="435"/>
      <c r="M85" s="435"/>
      <c r="N85" s="435"/>
      <c r="O85" s="435"/>
      <c r="P85" s="436" t="s">
        <v>280</v>
      </c>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t="s">
        <v>281</v>
      </c>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t="s">
        <v>282</v>
      </c>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150150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本申請書の使い方 </vt:lpstr>
      <vt:lpstr>総括表（申請）</vt:lpstr>
      <vt:lpstr>総括表 (変更)</vt:lpstr>
      <vt:lpstr>総括表 (実績)</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lpstr>'申請額一覧 '!Print_Area</vt:lpstr>
      <vt:lpstr>'総括表 (実績)'!Print_Area</vt:lpstr>
      <vt:lpstr>'総括表 (変更)'!Print_Area</vt:lpstr>
      <vt:lpstr>'総括表（申請）'!Print_Area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2023-11-02T02:34:55Z</cp:lastPrinted>
  <dcterms:modified xsi:type="dcterms:W3CDTF">2023-11-02T02:35:37Z</dcterms:modified>
</cp:coreProperties>
</file>